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updateLinks="always" codeName="ThisWorkbook" defaultThemeVersion="166925"/>
  <mc:AlternateContent xmlns:mc="http://schemas.openxmlformats.org/markup-compatibility/2006">
    <mc:Choice Requires="x15">
      <x15ac:absPath xmlns:x15ac="http://schemas.microsoft.com/office/spreadsheetml/2010/11/ac" url="C:\Users\marle\Downloads\"/>
    </mc:Choice>
  </mc:AlternateContent>
  <xr:revisionPtr revIDLastSave="0" documentId="8_{FC302640-FF63-49AE-9C30-773190C1488E}" xr6:coauthVersionLast="47" xr6:coauthVersionMax="47" xr10:uidLastSave="{00000000-0000-0000-0000-000000000000}"/>
  <bookViews>
    <workbookView xWindow="-110" yWindow="-110" windowWidth="19420" windowHeight="10300" firstSheet="1" activeTab="1" xr2:uid="{397ECB3E-E8DB-4208-9A96-1A7F04AED571}"/>
  </bookViews>
  <sheets>
    <sheet name="MATRIZ 2026 (2)" sheetId="19" state="hidden" r:id="rId1"/>
    <sheet name="MATRIZ 2026" sheetId="12" r:id="rId2"/>
    <sheet name="Hoja4" sheetId="18" r:id="rId3"/>
    <sheet name="Hoja3" sheetId="16" state="hidden" r:id="rId4"/>
    <sheet name="Hoja1" sheetId="13" state="hidden" r:id="rId5"/>
    <sheet name="Hoja2" sheetId="15" state="hidden" r:id="rId6"/>
    <sheet name="cuentas bancarias" sheetId="17" state="hidden" r:id="rId7"/>
  </sheets>
  <definedNames>
    <definedName name="_xlnm._FilterDatabase" localSheetId="6" hidden="1">'cuentas bancarias'!$A$1:$F$201</definedName>
    <definedName name="_xlnm._FilterDatabase" localSheetId="5" hidden="1">Hoja2!$A$2:$C$664</definedName>
    <definedName name="_xlnm._FilterDatabase" localSheetId="1" hidden="1">'MATRIZ 2026'!$A$3:$AA$675</definedName>
    <definedName name="_xlnm._FilterDatabase" localSheetId="0" hidden="1">'MATRIZ 2026 (2)'!$A$2:$EK$666</definedName>
    <definedName name="_Hlk107442415">#REF!</definedName>
    <definedName name="_Hlk184224440" localSheetId="1">#REF!</definedName>
    <definedName name="_Hlk184224440" localSheetId="0">#REF!</definedName>
    <definedName name="_Hlk184224440">#REF!</definedName>
    <definedName name="incBuyerDossierDetaillnkRequestName" localSheetId="1">#REF!</definedName>
    <definedName name="incBuyerDossierDetaillnkRequestName" localSheetId="0">#REF!</definedName>
    <definedName name="incBuyerDossierDetaillnkRequestName">#REF!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16" i="12" l="1"/>
  <c r="CP666" i="19"/>
  <c r="BE666" i="19"/>
  <c r="CP665" i="19"/>
  <c r="BE665" i="19"/>
  <c r="CP664" i="19"/>
  <c r="BE664" i="19"/>
  <c r="CP663" i="19"/>
  <c r="BE663" i="19"/>
  <c r="CP662" i="19"/>
  <c r="BE662" i="19"/>
  <c r="CP661" i="19"/>
  <c r="BE661" i="19"/>
  <c r="CP660" i="19"/>
  <c r="BE660" i="19"/>
  <c r="CP659" i="19"/>
  <c r="BE659" i="19"/>
  <c r="CP658" i="19"/>
  <c r="BE658" i="19"/>
  <c r="CP657" i="19"/>
  <c r="BE657" i="19"/>
  <c r="CP656" i="19"/>
  <c r="BE656" i="19"/>
  <c r="CP655" i="19"/>
  <c r="BE655" i="19"/>
  <c r="CP654" i="19"/>
  <c r="BE654" i="19"/>
  <c r="CP653" i="19"/>
  <c r="BE653" i="19"/>
  <c r="CP652" i="19"/>
  <c r="BE652" i="19"/>
  <c r="CP651" i="19"/>
  <c r="BE651" i="19"/>
  <c r="CP650" i="19"/>
  <c r="BE650" i="19"/>
  <c r="CP649" i="19"/>
  <c r="BE649" i="19"/>
  <c r="CP648" i="19"/>
  <c r="BE648" i="19"/>
  <c r="CP647" i="19"/>
  <c r="BE647" i="19"/>
  <c r="CP646" i="19"/>
  <c r="BE646" i="19"/>
  <c r="CP645" i="19"/>
  <c r="BE645" i="19"/>
  <c r="CP644" i="19"/>
  <c r="BE644" i="19"/>
  <c r="CP643" i="19"/>
  <c r="BE643" i="19"/>
  <c r="CP642" i="19"/>
  <c r="BE642" i="19"/>
  <c r="CP641" i="19"/>
  <c r="BE641" i="19"/>
  <c r="CP640" i="19"/>
  <c r="BE640" i="19"/>
  <c r="CP639" i="19"/>
  <c r="BE639" i="19"/>
  <c r="CP638" i="19"/>
  <c r="BE638" i="19"/>
  <c r="CP637" i="19"/>
  <c r="BE637" i="19"/>
  <c r="CP636" i="19"/>
  <c r="BE636" i="19"/>
  <c r="CP635" i="19"/>
  <c r="BE635" i="19"/>
  <c r="CP634" i="19"/>
  <c r="BE634" i="19"/>
  <c r="CP633" i="19"/>
  <c r="BE633" i="19"/>
  <c r="CP632" i="19"/>
  <c r="BE632" i="19"/>
  <c r="CP631" i="19"/>
  <c r="BE631" i="19"/>
  <c r="CP630" i="19"/>
  <c r="BE630" i="19"/>
  <c r="CP629" i="19"/>
  <c r="BE629" i="19"/>
  <c r="CP628" i="19"/>
  <c r="BE628" i="19"/>
  <c r="CP627" i="19"/>
  <c r="BE627" i="19"/>
  <c r="CP626" i="19"/>
  <c r="BE626" i="19"/>
  <c r="CP625" i="19"/>
  <c r="BE625" i="19"/>
  <c r="CP624" i="19"/>
  <c r="BE624" i="19"/>
  <c r="CP623" i="19"/>
  <c r="BE623" i="19"/>
  <c r="CP622" i="19"/>
  <c r="BE622" i="19"/>
  <c r="CP621" i="19"/>
  <c r="BE621" i="19"/>
  <c r="CP620" i="19"/>
  <c r="BE620" i="19"/>
  <c r="CP619" i="19"/>
  <c r="BE619" i="19"/>
  <c r="CP618" i="19"/>
  <c r="BE618" i="19"/>
  <c r="CP617" i="19"/>
  <c r="BE617" i="19"/>
  <c r="CP616" i="19"/>
  <c r="BE616" i="19"/>
  <c r="CP615" i="19"/>
  <c r="BE615" i="19"/>
  <c r="CP614" i="19"/>
  <c r="BE614" i="19"/>
  <c r="CP613" i="19"/>
  <c r="BE613" i="19"/>
  <c r="CP612" i="19"/>
  <c r="BE612" i="19"/>
  <c r="CP611" i="19"/>
  <c r="BE611" i="19"/>
  <c r="CP610" i="19"/>
  <c r="BE610" i="19"/>
  <c r="CP609" i="19"/>
  <c r="BE609" i="19"/>
  <c r="CP608" i="19"/>
  <c r="BE608" i="19"/>
  <c r="CP607" i="19"/>
  <c r="BE607" i="19"/>
  <c r="CP606" i="19"/>
  <c r="BE606" i="19"/>
  <c r="CP605" i="19"/>
  <c r="BE605" i="19"/>
  <c r="CP604" i="19"/>
  <c r="BE604" i="19"/>
  <c r="CP603" i="19"/>
  <c r="BE603" i="19"/>
  <c r="CP602" i="19"/>
  <c r="BE602" i="19"/>
  <c r="CP601" i="19"/>
  <c r="BE601" i="19"/>
  <c r="CP600" i="19"/>
  <c r="BE600" i="19"/>
  <c r="CP599" i="19"/>
  <c r="BE599" i="19"/>
  <c r="CP598" i="19"/>
  <c r="BE598" i="19"/>
  <c r="CP597" i="19"/>
  <c r="BE597" i="19"/>
  <c r="CP596" i="19"/>
  <c r="BE596" i="19"/>
  <c r="CP595" i="19"/>
  <c r="BE595" i="19"/>
  <c r="CP594" i="19"/>
  <c r="BE594" i="19"/>
  <c r="CP593" i="19"/>
  <c r="BE593" i="19"/>
  <c r="CP592" i="19"/>
  <c r="BE592" i="19"/>
  <c r="CP591" i="19"/>
  <c r="BE591" i="19"/>
  <c r="CP590" i="19"/>
  <c r="BE590" i="19"/>
  <c r="CP589" i="19"/>
  <c r="BE589" i="19"/>
  <c r="CP588" i="19"/>
  <c r="BE588" i="19"/>
  <c r="CP587" i="19"/>
  <c r="BE587" i="19"/>
  <c r="CP586" i="19"/>
  <c r="BE586" i="19"/>
  <c r="CP585" i="19"/>
  <c r="BE585" i="19"/>
  <c r="CP584" i="19"/>
  <c r="BE584" i="19"/>
  <c r="CP583" i="19"/>
  <c r="BE583" i="19"/>
  <c r="CP582" i="19"/>
  <c r="BE582" i="19"/>
  <c r="CP581" i="19"/>
  <c r="BE581" i="19"/>
  <c r="CP580" i="19"/>
  <c r="BE580" i="19"/>
  <c r="CP579" i="19"/>
  <c r="BE579" i="19"/>
  <c r="CP578" i="19"/>
  <c r="BE578" i="19"/>
  <c r="CP577" i="19"/>
  <c r="BE577" i="19"/>
  <c r="CP576" i="19"/>
  <c r="BE576" i="19"/>
  <c r="CP575" i="19"/>
  <c r="BE575" i="19"/>
  <c r="CP574" i="19"/>
  <c r="BE574" i="19"/>
  <c r="CP573" i="19"/>
  <c r="BE573" i="19"/>
  <c r="CP572" i="19"/>
  <c r="BE572" i="19"/>
  <c r="CP571" i="19"/>
  <c r="BE571" i="19"/>
  <c r="CP570" i="19"/>
  <c r="BE570" i="19"/>
  <c r="CP569" i="19"/>
  <c r="BE569" i="19"/>
  <c r="CP568" i="19"/>
  <c r="BE568" i="19"/>
  <c r="CP567" i="19"/>
  <c r="BE567" i="19"/>
  <c r="CP566" i="19"/>
  <c r="BE566" i="19"/>
  <c r="CP565" i="19"/>
  <c r="BE565" i="19"/>
  <c r="CP564" i="19"/>
  <c r="BE564" i="19"/>
  <c r="CP563" i="19"/>
  <c r="BE563" i="19"/>
  <c r="CP562" i="19"/>
  <c r="BE562" i="19"/>
  <c r="CP561" i="19"/>
  <c r="BE561" i="19"/>
  <c r="CP560" i="19"/>
  <c r="BE560" i="19"/>
  <c r="CP559" i="19"/>
  <c r="BE559" i="19"/>
  <c r="CP558" i="19"/>
  <c r="BE558" i="19"/>
  <c r="CP557" i="19"/>
  <c r="BE557" i="19"/>
  <c r="CP556" i="19"/>
  <c r="BE556" i="19"/>
  <c r="CP555" i="19"/>
  <c r="BE555" i="19"/>
  <c r="CP554" i="19"/>
  <c r="BE554" i="19"/>
  <c r="CP553" i="19"/>
  <c r="BE553" i="19"/>
  <c r="CP552" i="19"/>
  <c r="BE552" i="19"/>
  <c r="CP551" i="19"/>
  <c r="BE551" i="19"/>
  <c r="CP550" i="19"/>
  <c r="BE550" i="19"/>
  <c r="CP549" i="19"/>
  <c r="BE549" i="19"/>
  <c r="CP548" i="19"/>
  <c r="BE548" i="19"/>
  <c r="CP547" i="19"/>
  <c r="BE547" i="19"/>
  <c r="CP546" i="19"/>
  <c r="BE546" i="19"/>
  <c r="CP545" i="19"/>
  <c r="BE545" i="19"/>
  <c r="CP544" i="19"/>
  <c r="BE544" i="19"/>
  <c r="CP543" i="19"/>
  <c r="BE543" i="19"/>
  <c r="CP542" i="19"/>
  <c r="BE542" i="19"/>
  <c r="CP541" i="19"/>
  <c r="BE541" i="19"/>
  <c r="CP540" i="19"/>
  <c r="BE540" i="19"/>
  <c r="CP539" i="19"/>
  <c r="BE539" i="19"/>
  <c r="CP538" i="19"/>
  <c r="BE538" i="19"/>
  <c r="CP537" i="19"/>
  <c r="BE537" i="19"/>
  <c r="CP536" i="19"/>
  <c r="BE536" i="19"/>
  <c r="CP535" i="19"/>
  <c r="BE535" i="19"/>
  <c r="CP534" i="19"/>
  <c r="BE534" i="19"/>
  <c r="CP533" i="19"/>
  <c r="BE533" i="19"/>
  <c r="CP532" i="19"/>
  <c r="BE532" i="19"/>
  <c r="CP531" i="19"/>
  <c r="CP530" i="19"/>
  <c r="BE530" i="19"/>
  <c r="CP529" i="19"/>
  <c r="BE529" i="19"/>
  <c r="CP528" i="19"/>
  <c r="BE528" i="19"/>
  <c r="BD528" i="19"/>
  <c r="CP527" i="19"/>
  <c r="BE527" i="19"/>
  <c r="CP526" i="19"/>
  <c r="BE526" i="19"/>
  <c r="CP525" i="19"/>
  <c r="BE525" i="19"/>
  <c r="CP524" i="19"/>
  <c r="BE524" i="19"/>
  <c r="CP523" i="19"/>
  <c r="CP522" i="19"/>
  <c r="BE522" i="19"/>
  <c r="CP521" i="19"/>
  <c r="BE521" i="19"/>
  <c r="CP520" i="19"/>
  <c r="BE520" i="19"/>
  <c r="CP519" i="19"/>
  <c r="BE519" i="19"/>
  <c r="CP518" i="19"/>
  <c r="BE518" i="19"/>
  <c r="CP517" i="19"/>
  <c r="BE517" i="19"/>
  <c r="CP516" i="19"/>
  <c r="BE516" i="19"/>
  <c r="CP515" i="19"/>
  <c r="BE515" i="19"/>
  <c r="CP514" i="19"/>
  <c r="BE514" i="19"/>
  <c r="CP513" i="19"/>
  <c r="BE513" i="19"/>
  <c r="CP512" i="19"/>
  <c r="BE512" i="19"/>
  <c r="CP511" i="19"/>
  <c r="BE511" i="19"/>
  <c r="CP510" i="19"/>
  <c r="BE510" i="19"/>
  <c r="CP509" i="19"/>
  <c r="BE509" i="19"/>
  <c r="CP508" i="19"/>
  <c r="BE508" i="19"/>
  <c r="CP507" i="19"/>
  <c r="BE507" i="19"/>
  <c r="CP506" i="19"/>
  <c r="BE506" i="19"/>
  <c r="CP505" i="19"/>
  <c r="BE505" i="19"/>
  <c r="CP504" i="19"/>
  <c r="BE504" i="19"/>
  <c r="CP503" i="19"/>
  <c r="BE503" i="19"/>
  <c r="CP502" i="19"/>
  <c r="BE502" i="19"/>
  <c r="CP501" i="19"/>
  <c r="BE501" i="19"/>
  <c r="CP500" i="19"/>
  <c r="BE500" i="19"/>
  <c r="CP499" i="19"/>
  <c r="BE499" i="19"/>
  <c r="CP498" i="19"/>
  <c r="BE498" i="19"/>
  <c r="CP497" i="19"/>
  <c r="BE497" i="19"/>
  <c r="CP496" i="19"/>
  <c r="BE496" i="19"/>
  <c r="CP495" i="19"/>
  <c r="BE495" i="19"/>
  <c r="CP494" i="19"/>
  <c r="BE494" i="19"/>
  <c r="CP493" i="19"/>
  <c r="BE493" i="19"/>
  <c r="CP492" i="19"/>
  <c r="BE492" i="19"/>
  <c r="CP491" i="19"/>
  <c r="BE491" i="19"/>
  <c r="CP490" i="19"/>
  <c r="BE490" i="19"/>
  <c r="CP489" i="19"/>
  <c r="BE489" i="19"/>
  <c r="CP488" i="19"/>
  <c r="BE488" i="19"/>
  <c r="CP487" i="19"/>
  <c r="BE487" i="19"/>
  <c r="CP486" i="19"/>
  <c r="BE486" i="19"/>
  <c r="CP485" i="19"/>
  <c r="BE485" i="19"/>
  <c r="CP484" i="19"/>
  <c r="BE484" i="19"/>
  <c r="CP483" i="19"/>
  <c r="BE483" i="19"/>
  <c r="CP482" i="19"/>
  <c r="BE482" i="19"/>
  <c r="CP481" i="19"/>
  <c r="BE481" i="19"/>
  <c r="CP480" i="19"/>
  <c r="BE480" i="19"/>
  <c r="CP479" i="19"/>
  <c r="BE479" i="19"/>
  <c r="CP478" i="19"/>
  <c r="BE478" i="19"/>
  <c r="CP477" i="19"/>
  <c r="BE477" i="19"/>
  <c r="CP476" i="19"/>
  <c r="BE476" i="19"/>
  <c r="CP475" i="19"/>
  <c r="BE475" i="19"/>
  <c r="CP474" i="19"/>
  <c r="BE474" i="19"/>
  <c r="CP473" i="19"/>
  <c r="BE473" i="19"/>
  <c r="CP472" i="19"/>
  <c r="BE472" i="19"/>
  <c r="CP471" i="19"/>
  <c r="BE471" i="19"/>
  <c r="CP470" i="19"/>
  <c r="BE470" i="19"/>
  <c r="CP469" i="19"/>
  <c r="BE469" i="19"/>
  <c r="CP468" i="19"/>
  <c r="BE468" i="19"/>
  <c r="CP467" i="19"/>
  <c r="BE467" i="19"/>
  <c r="CP466" i="19"/>
  <c r="BE466" i="19"/>
  <c r="CP465" i="19"/>
  <c r="BE465" i="19"/>
  <c r="CP464" i="19"/>
  <c r="BE464" i="19"/>
  <c r="CP463" i="19"/>
  <c r="BE463" i="19"/>
  <c r="CP462" i="19"/>
  <c r="BE462" i="19"/>
  <c r="CP461" i="19"/>
  <c r="BE461" i="19"/>
  <c r="CP460" i="19"/>
  <c r="CP459" i="19"/>
  <c r="BE459" i="19"/>
  <c r="CP458" i="19"/>
  <c r="BE458" i="19"/>
  <c r="CP457" i="19"/>
  <c r="BE457" i="19"/>
  <c r="CP456" i="19"/>
  <c r="BE456" i="19"/>
  <c r="CP455" i="19"/>
  <c r="BE455" i="19"/>
  <c r="CP454" i="19"/>
  <c r="BE454" i="19"/>
  <c r="CP453" i="19"/>
  <c r="BE453" i="19"/>
  <c r="CP452" i="19"/>
  <c r="BE452" i="19"/>
  <c r="CP451" i="19"/>
  <c r="BE451" i="19"/>
  <c r="CP450" i="19"/>
  <c r="BE450" i="19"/>
  <c r="CP449" i="19"/>
  <c r="BE449" i="19"/>
  <c r="CP448" i="19"/>
  <c r="BE448" i="19"/>
  <c r="CP447" i="19"/>
  <c r="BE447" i="19"/>
  <c r="CP446" i="19"/>
  <c r="BE446" i="19"/>
  <c r="CP445" i="19"/>
  <c r="BE445" i="19"/>
  <c r="CP444" i="19"/>
  <c r="BE444" i="19"/>
  <c r="CP443" i="19"/>
  <c r="BE443" i="19"/>
  <c r="CP442" i="19"/>
  <c r="BE442" i="19"/>
  <c r="CP441" i="19"/>
  <c r="BE441" i="19"/>
  <c r="CP440" i="19"/>
  <c r="BE440" i="19"/>
  <c r="CP439" i="19"/>
  <c r="BE439" i="19"/>
  <c r="CP438" i="19"/>
  <c r="BE438" i="19"/>
  <c r="CP437" i="19"/>
  <c r="BE437" i="19"/>
  <c r="CP436" i="19"/>
  <c r="BE436" i="19"/>
  <c r="CP435" i="19"/>
  <c r="BE435" i="19"/>
  <c r="CP434" i="19"/>
  <c r="BE434" i="19"/>
  <c r="CP433" i="19"/>
  <c r="BE433" i="19"/>
  <c r="CP432" i="19"/>
  <c r="BE432" i="19"/>
  <c r="CP431" i="19"/>
  <c r="BE431" i="19"/>
  <c r="CP430" i="19"/>
  <c r="BE430" i="19"/>
  <c r="CP429" i="19"/>
  <c r="BE429" i="19"/>
  <c r="CP428" i="19"/>
  <c r="BE428" i="19"/>
  <c r="CP427" i="19"/>
  <c r="BE427" i="19"/>
  <c r="CP426" i="19"/>
  <c r="BE426" i="19"/>
  <c r="CP425" i="19"/>
  <c r="BE425" i="19"/>
  <c r="CP424" i="19"/>
  <c r="BE424" i="19"/>
  <c r="CP423" i="19"/>
  <c r="BE423" i="19"/>
  <c r="CP422" i="19"/>
  <c r="BE422" i="19"/>
  <c r="CP421" i="19"/>
  <c r="BE421" i="19"/>
  <c r="CP420" i="19"/>
  <c r="BE420" i="19"/>
  <c r="CP419" i="19"/>
  <c r="BE419" i="19"/>
  <c r="CP418" i="19"/>
  <c r="BE418" i="19"/>
  <c r="CP417" i="19"/>
  <c r="BE417" i="19"/>
  <c r="CP416" i="19"/>
  <c r="BE416" i="19"/>
  <c r="CP415" i="19"/>
  <c r="BE415" i="19"/>
  <c r="CP414" i="19"/>
  <c r="BE414" i="19"/>
  <c r="CP413" i="19"/>
  <c r="BE413" i="19"/>
  <c r="CP412" i="19"/>
  <c r="BE412" i="19"/>
  <c r="CP411" i="19"/>
  <c r="BE411" i="19"/>
  <c r="CP410" i="19"/>
  <c r="BE410" i="19"/>
  <c r="CP409" i="19"/>
  <c r="BE409" i="19"/>
  <c r="CP408" i="19"/>
  <c r="BE408" i="19"/>
  <c r="CP407" i="19"/>
  <c r="BE407" i="19"/>
  <c r="CP406" i="19"/>
  <c r="BE406" i="19"/>
  <c r="CP405" i="19"/>
  <c r="BE405" i="19"/>
  <c r="CP404" i="19"/>
  <c r="BE404" i="19"/>
  <c r="CP403" i="19"/>
  <c r="BE403" i="19"/>
  <c r="CP402" i="19"/>
  <c r="BE402" i="19"/>
  <c r="CP401" i="19"/>
  <c r="BE401" i="19"/>
  <c r="CP400" i="19"/>
  <c r="BE400" i="19"/>
  <c r="CP399" i="19"/>
  <c r="BE399" i="19"/>
  <c r="CP398" i="19"/>
  <c r="BE398" i="19"/>
  <c r="CP397" i="19"/>
  <c r="BE397" i="19"/>
  <c r="CP396" i="19"/>
  <c r="BE396" i="19"/>
  <c r="CP395" i="19"/>
  <c r="BE395" i="19"/>
  <c r="CP394" i="19"/>
  <c r="BE394" i="19"/>
  <c r="CP393" i="19"/>
  <c r="BE393" i="19"/>
  <c r="CP392" i="19"/>
  <c r="BE392" i="19"/>
  <c r="CP391" i="19"/>
  <c r="BE391" i="19"/>
  <c r="CP390" i="19"/>
  <c r="BE390" i="19"/>
  <c r="CP389" i="19"/>
  <c r="BE389" i="19"/>
  <c r="CP388" i="19"/>
  <c r="BE388" i="19"/>
  <c r="CP387" i="19"/>
  <c r="BE387" i="19"/>
  <c r="CP386" i="19"/>
  <c r="BE386" i="19"/>
  <c r="CP385" i="19"/>
  <c r="BE385" i="19"/>
  <c r="CP384" i="19"/>
  <c r="BE384" i="19"/>
  <c r="CP383" i="19"/>
  <c r="BE383" i="19"/>
  <c r="CP382" i="19"/>
  <c r="BE382" i="19"/>
  <c r="CP381" i="19"/>
  <c r="BE381" i="19"/>
  <c r="CP380" i="19"/>
  <c r="BE380" i="19"/>
  <c r="CP379" i="19"/>
  <c r="BE379" i="19"/>
  <c r="CP378" i="19"/>
  <c r="BE378" i="19"/>
  <c r="CP377" i="19"/>
  <c r="BE377" i="19"/>
  <c r="CP376" i="19"/>
  <c r="BE376" i="19"/>
  <c r="CP375" i="19"/>
  <c r="BE375" i="19"/>
  <c r="CP374" i="19"/>
  <c r="BE374" i="19"/>
  <c r="CP373" i="19"/>
  <c r="BE373" i="19"/>
  <c r="CP372" i="19"/>
  <c r="BE372" i="19"/>
  <c r="CP371" i="19"/>
  <c r="BE371" i="19"/>
  <c r="CP370" i="19"/>
  <c r="BE370" i="19"/>
  <c r="CP369" i="19"/>
  <c r="BE369" i="19"/>
  <c r="CP368" i="19"/>
  <c r="BE368" i="19"/>
  <c r="CP367" i="19"/>
  <c r="BE367" i="19"/>
  <c r="CP366" i="19"/>
  <c r="BE366" i="19"/>
  <c r="CP365" i="19"/>
  <c r="BE365" i="19"/>
  <c r="CP364" i="19"/>
  <c r="BE364" i="19"/>
  <c r="CP363" i="19"/>
  <c r="BE363" i="19"/>
  <c r="CP362" i="19"/>
  <c r="BE362" i="19"/>
  <c r="CP361" i="19"/>
  <c r="BE361" i="19"/>
  <c r="CP360" i="19"/>
  <c r="BE360" i="19"/>
  <c r="CP359" i="19"/>
  <c r="BE359" i="19"/>
  <c r="CP358" i="19"/>
  <c r="BE358" i="19"/>
  <c r="CP357" i="19"/>
  <c r="BE357" i="19"/>
  <c r="CP356" i="19"/>
  <c r="BE356" i="19"/>
  <c r="CP355" i="19"/>
  <c r="BE355" i="19"/>
  <c r="CP354" i="19"/>
  <c r="BE354" i="19"/>
  <c r="CP353" i="19"/>
  <c r="BE353" i="19"/>
  <c r="CP352" i="19"/>
  <c r="BE352" i="19"/>
  <c r="CP351" i="19"/>
  <c r="BE351" i="19"/>
  <c r="CP350" i="19"/>
  <c r="BE350" i="19"/>
  <c r="CP349" i="19"/>
  <c r="BE349" i="19"/>
  <c r="CP348" i="19"/>
  <c r="BE348" i="19"/>
  <c r="CP347" i="19"/>
  <c r="BE347" i="19"/>
  <c r="CP346" i="19"/>
  <c r="BE346" i="19"/>
  <c r="CP345" i="19"/>
  <c r="BE345" i="19"/>
  <c r="CP344" i="19"/>
  <c r="BE344" i="19"/>
  <c r="CP343" i="19"/>
  <c r="BE343" i="19"/>
  <c r="CP342" i="19"/>
  <c r="BE342" i="19"/>
  <c r="CP341" i="19"/>
  <c r="BE341" i="19"/>
  <c r="CP340" i="19"/>
  <c r="BE340" i="19"/>
  <c r="CP339" i="19"/>
  <c r="BE339" i="19"/>
  <c r="CP338" i="19"/>
  <c r="BE338" i="19"/>
  <c r="CP337" i="19"/>
  <c r="BE337" i="19"/>
  <c r="CP336" i="19"/>
  <c r="BE336" i="19"/>
  <c r="CP335" i="19"/>
  <c r="BE335" i="19"/>
  <c r="CP334" i="19"/>
  <c r="BE334" i="19"/>
  <c r="CP333" i="19"/>
  <c r="BE333" i="19"/>
  <c r="CP332" i="19"/>
  <c r="BE332" i="19"/>
  <c r="CP331" i="19"/>
  <c r="BE331" i="19"/>
  <c r="CP330" i="19"/>
  <c r="BE330" i="19"/>
  <c r="CP329" i="19"/>
  <c r="BE329" i="19"/>
  <c r="CP328" i="19"/>
  <c r="BE328" i="19"/>
  <c r="CP327" i="19"/>
  <c r="BE327" i="19"/>
  <c r="CP326" i="19"/>
  <c r="BE326" i="19"/>
  <c r="CP325" i="19"/>
  <c r="BE325" i="19"/>
  <c r="CP324" i="19"/>
  <c r="BE324" i="19"/>
  <c r="CP323" i="19"/>
  <c r="BE323" i="19"/>
  <c r="CP322" i="19"/>
  <c r="BE322" i="19"/>
  <c r="CP321" i="19"/>
  <c r="BE321" i="19"/>
  <c r="CP320" i="19"/>
  <c r="BE320" i="19"/>
  <c r="CP319" i="19"/>
  <c r="BE319" i="19"/>
  <c r="CP318" i="19"/>
  <c r="BE318" i="19"/>
  <c r="CP317" i="19"/>
  <c r="BE317" i="19"/>
  <c r="CP316" i="19"/>
  <c r="BE316" i="19"/>
  <c r="CP315" i="19"/>
  <c r="BE315" i="19"/>
  <c r="CP314" i="19"/>
  <c r="BE314" i="19"/>
  <c r="CP313" i="19"/>
  <c r="BE313" i="19"/>
  <c r="CP312" i="19"/>
  <c r="BE312" i="19"/>
  <c r="CP311" i="19"/>
  <c r="BE311" i="19"/>
  <c r="CP310" i="19"/>
  <c r="BE310" i="19"/>
  <c r="CP309" i="19"/>
  <c r="BE309" i="19"/>
  <c r="CP308" i="19"/>
  <c r="BE308" i="19"/>
  <c r="CP307" i="19"/>
  <c r="BE307" i="19"/>
  <c r="CP306" i="19"/>
  <c r="BE306" i="19"/>
  <c r="CP305" i="19"/>
  <c r="BE305" i="19"/>
  <c r="CP304" i="19"/>
  <c r="BE304" i="19"/>
  <c r="CP303" i="19"/>
  <c r="BE303" i="19"/>
  <c r="CP302" i="19"/>
  <c r="BE302" i="19"/>
  <c r="CP301" i="19"/>
  <c r="BE301" i="19"/>
  <c r="CP300" i="19"/>
  <c r="BE300" i="19"/>
  <c r="CP299" i="19"/>
  <c r="BE299" i="19"/>
  <c r="CP298" i="19"/>
  <c r="BE298" i="19"/>
  <c r="CP297" i="19"/>
  <c r="BE297" i="19"/>
  <c r="CP296" i="19"/>
  <c r="BE296" i="19"/>
  <c r="CP295" i="19"/>
  <c r="BE295" i="19"/>
  <c r="CP294" i="19"/>
  <c r="BE294" i="19"/>
  <c r="CP293" i="19"/>
  <c r="BE293" i="19"/>
  <c r="CP292" i="19"/>
  <c r="BE292" i="19"/>
  <c r="CP291" i="19"/>
  <c r="BE291" i="19"/>
  <c r="CP290" i="19"/>
  <c r="BE290" i="19"/>
  <c r="CP289" i="19"/>
  <c r="BE289" i="19"/>
  <c r="CP288" i="19"/>
  <c r="BE288" i="19"/>
  <c r="CP287" i="19"/>
  <c r="BE287" i="19"/>
  <c r="CP286" i="19"/>
  <c r="BE286" i="19"/>
  <c r="CP285" i="19"/>
  <c r="BE285" i="19"/>
  <c r="CP284" i="19"/>
  <c r="BE284" i="19"/>
  <c r="CP283" i="19"/>
  <c r="BE283" i="19"/>
  <c r="CP282" i="19"/>
  <c r="BE282" i="19"/>
  <c r="CP281" i="19"/>
  <c r="BE281" i="19"/>
  <c r="CP280" i="19"/>
  <c r="BE280" i="19"/>
  <c r="CP279" i="19"/>
  <c r="BE279" i="19"/>
  <c r="CP278" i="19"/>
  <c r="BE278" i="19"/>
  <c r="CP277" i="19"/>
  <c r="BE277" i="19"/>
  <c r="CP276" i="19"/>
  <c r="BE276" i="19"/>
  <c r="CP275" i="19"/>
  <c r="BE275" i="19"/>
  <c r="CP274" i="19"/>
  <c r="BE274" i="19"/>
  <c r="CP273" i="19"/>
  <c r="BE273" i="19"/>
  <c r="CP272" i="19"/>
  <c r="BE272" i="19"/>
  <c r="CP271" i="19"/>
  <c r="BE271" i="19"/>
  <c r="CP270" i="19"/>
  <c r="BE270" i="19"/>
  <c r="CP269" i="19"/>
  <c r="BE269" i="19"/>
  <c r="CP268" i="19"/>
  <c r="BE268" i="19"/>
  <c r="CP267" i="19"/>
  <c r="BE267" i="19"/>
  <c r="CP266" i="19"/>
  <c r="BE266" i="19"/>
  <c r="CP265" i="19"/>
  <c r="BE265" i="19"/>
  <c r="CP264" i="19"/>
  <c r="BE264" i="19"/>
  <c r="CP263" i="19"/>
  <c r="BE263" i="19"/>
  <c r="CP262" i="19"/>
  <c r="BE262" i="19"/>
  <c r="CP261" i="19"/>
  <c r="BE261" i="19"/>
  <c r="CP260" i="19"/>
  <c r="BE260" i="19"/>
  <c r="CP259" i="19"/>
  <c r="BE259" i="19"/>
  <c r="CP258" i="19"/>
  <c r="BE258" i="19"/>
  <c r="CP257" i="19"/>
  <c r="BE257" i="19"/>
  <c r="CP256" i="19"/>
  <c r="BE256" i="19"/>
  <c r="CP255" i="19"/>
  <c r="BE255" i="19"/>
  <c r="CP254" i="19"/>
  <c r="BE254" i="19"/>
  <c r="CP253" i="19"/>
  <c r="BE253" i="19"/>
  <c r="CP252" i="19"/>
  <c r="BE252" i="19"/>
  <c r="CP251" i="19"/>
  <c r="BE251" i="19"/>
  <c r="CP250" i="19"/>
  <c r="BE250" i="19"/>
  <c r="CP249" i="19"/>
  <c r="BE249" i="19"/>
  <c r="CP248" i="19"/>
  <c r="BE248" i="19"/>
  <c r="CP247" i="19"/>
  <c r="BE247" i="19"/>
  <c r="CP246" i="19"/>
  <c r="BE246" i="19"/>
  <c r="CP245" i="19"/>
  <c r="BE245" i="19"/>
  <c r="CP244" i="19"/>
  <c r="BE244" i="19"/>
  <c r="CP243" i="19"/>
  <c r="BE243" i="19"/>
  <c r="CP242" i="19"/>
  <c r="BE242" i="19"/>
  <c r="CP241" i="19"/>
  <c r="BE241" i="19"/>
  <c r="CP240" i="19"/>
  <c r="BE240" i="19"/>
  <c r="CP239" i="19"/>
  <c r="BE239" i="19"/>
  <c r="CP238" i="19"/>
  <c r="BE238" i="19"/>
  <c r="CP237" i="19"/>
  <c r="BE237" i="19"/>
  <c r="CP236" i="19"/>
  <c r="BE236" i="19"/>
  <c r="CP235" i="19"/>
  <c r="BE235" i="19"/>
  <c r="CP234" i="19"/>
  <c r="BE234" i="19"/>
  <c r="CP233" i="19"/>
  <c r="BE233" i="19"/>
  <c r="CP232" i="19"/>
  <c r="BE232" i="19"/>
  <c r="CP231" i="19"/>
  <c r="BE231" i="19"/>
  <c r="CP230" i="19"/>
  <c r="BE230" i="19"/>
  <c r="CP229" i="19"/>
  <c r="BE229" i="19"/>
  <c r="CP228" i="19"/>
  <c r="BE228" i="19"/>
  <c r="CP227" i="19"/>
  <c r="BE227" i="19"/>
  <c r="CP226" i="19"/>
  <c r="BE226" i="19"/>
  <c r="CP225" i="19"/>
  <c r="BE225" i="19"/>
  <c r="CP224" i="19"/>
  <c r="BE224" i="19"/>
  <c r="CP223" i="19"/>
  <c r="BE223" i="19"/>
  <c r="CP222" i="19"/>
  <c r="BE222" i="19"/>
  <c r="CP221" i="19"/>
  <c r="BE221" i="19"/>
  <c r="CP220" i="19"/>
  <c r="BE220" i="19"/>
  <c r="CP219" i="19"/>
  <c r="BE219" i="19"/>
  <c r="CP218" i="19"/>
  <c r="BE218" i="19"/>
  <c r="CP217" i="19"/>
  <c r="BE217" i="19"/>
  <c r="CP216" i="19"/>
  <c r="BE216" i="19"/>
  <c r="CP215" i="19"/>
  <c r="BE215" i="19"/>
  <c r="CP214" i="19"/>
  <c r="BE214" i="19"/>
  <c r="CP213" i="19"/>
  <c r="BE213" i="19"/>
  <c r="CP212" i="19"/>
  <c r="BE212" i="19"/>
  <c r="CP211" i="19"/>
  <c r="BE211" i="19"/>
  <c r="CP210" i="19"/>
  <c r="BE210" i="19"/>
  <c r="CP209" i="19"/>
  <c r="BE209" i="19"/>
  <c r="CP208" i="19"/>
  <c r="BE208" i="19"/>
  <c r="CP207" i="19"/>
  <c r="BE207" i="19"/>
  <c r="CP206" i="19"/>
  <c r="BE206" i="19"/>
  <c r="CP205" i="19"/>
  <c r="BE205" i="19"/>
  <c r="CP204" i="19"/>
  <c r="BE204" i="19"/>
  <c r="CP203" i="19"/>
  <c r="BE203" i="19"/>
  <c r="CP202" i="19"/>
  <c r="BE202" i="19"/>
  <c r="CP201" i="19"/>
  <c r="BE201" i="19"/>
  <c r="CP200" i="19"/>
  <c r="BE200" i="19"/>
  <c r="CP199" i="19"/>
  <c r="BE199" i="19"/>
  <c r="CP198" i="19"/>
  <c r="BE198" i="19"/>
  <c r="CP197" i="19"/>
  <c r="BE197" i="19"/>
  <c r="CP196" i="19"/>
  <c r="BE196" i="19"/>
  <c r="CP195" i="19"/>
  <c r="BE195" i="19"/>
  <c r="CP194" i="19"/>
  <c r="BE194" i="19"/>
  <c r="CP193" i="19"/>
  <c r="BE193" i="19"/>
  <c r="CP192" i="19"/>
  <c r="BE192" i="19"/>
  <c r="CP191" i="19"/>
  <c r="BE191" i="19"/>
  <c r="CP190" i="19"/>
  <c r="BE190" i="19"/>
  <c r="CP189" i="19"/>
  <c r="BE189" i="19"/>
  <c r="CP188" i="19"/>
  <c r="BE188" i="19"/>
  <c r="CP187" i="19"/>
  <c r="BE187" i="19"/>
  <c r="CP186" i="19"/>
  <c r="BE186" i="19"/>
  <c r="CP185" i="19"/>
  <c r="BE185" i="19"/>
  <c r="CP184" i="19"/>
  <c r="BE184" i="19"/>
  <c r="CP183" i="19"/>
  <c r="BE183" i="19"/>
  <c r="CP182" i="19"/>
  <c r="BE182" i="19"/>
  <c r="CP181" i="19"/>
  <c r="BE181" i="19"/>
  <c r="CP180" i="19"/>
  <c r="BE180" i="19"/>
  <c r="CP179" i="19"/>
  <c r="BE179" i="19"/>
  <c r="CP178" i="19"/>
  <c r="BE178" i="19"/>
  <c r="CP177" i="19"/>
  <c r="BE177" i="19"/>
  <c r="CP176" i="19"/>
  <c r="BE176" i="19"/>
  <c r="CP175" i="19"/>
  <c r="BE175" i="19"/>
  <c r="CP174" i="19"/>
  <c r="BE174" i="19"/>
  <c r="CP173" i="19"/>
  <c r="BE173" i="19"/>
  <c r="CP172" i="19"/>
  <c r="BE172" i="19"/>
  <c r="CP171" i="19"/>
  <c r="BE171" i="19"/>
  <c r="CP170" i="19"/>
  <c r="BE170" i="19"/>
  <c r="CP169" i="19"/>
  <c r="BE169" i="19"/>
  <c r="CP168" i="19"/>
  <c r="BE168" i="19"/>
  <c r="CP167" i="19"/>
  <c r="BE167" i="19"/>
  <c r="CP166" i="19"/>
  <c r="BE166" i="19"/>
  <c r="CP165" i="19"/>
  <c r="BE165" i="19"/>
  <c r="CP164" i="19"/>
  <c r="BE164" i="19"/>
  <c r="CP163" i="19"/>
  <c r="BE163" i="19"/>
  <c r="CP162" i="19"/>
  <c r="BE162" i="19"/>
  <c r="CP161" i="19"/>
  <c r="BE161" i="19"/>
  <c r="CP160" i="19"/>
  <c r="BE160" i="19"/>
  <c r="CP159" i="19"/>
  <c r="BE159" i="19"/>
  <c r="CP158" i="19"/>
  <c r="BE158" i="19"/>
  <c r="CP157" i="19"/>
  <c r="BE157" i="19"/>
  <c r="CP156" i="19"/>
  <c r="BE156" i="19"/>
  <c r="CP155" i="19"/>
  <c r="BE155" i="19"/>
  <c r="CP154" i="19"/>
  <c r="BE154" i="19"/>
  <c r="CP153" i="19"/>
  <c r="BE153" i="19"/>
  <c r="CP152" i="19"/>
  <c r="BE152" i="19"/>
  <c r="CP151" i="19"/>
  <c r="BE151" i="19"/>
  <c r="CP150" i="19"/>
  <c r="BE150" i="19"/>
  <c r="CP149" i="19"/>
  <c r="BE149" i="19"/>
  <c r="CP148" i="19"/>
  <c r="BE148" i="19"/>
  <c r="CP147" i="19"/>
  <c r="BE147" i="19"/>
  <c r="CP146" i="19"/>
  <c r="BE146" i="19"/>
  <c r="CP145" i="19"/>
  <c r="BE145" i="19"/>
  <c r="CP144" i="19"/>
  <c r="BE144" i="19"/>
  <c r="CP143" i="19"/>
  <c r="BE143" i="19"/>
  <c r="CP142" i="19"/>
  <c r="BE142" i="19"/>
  <c r="CP141" i="19"/>
  <c r="BE141" i="19"/>
  <c r="CP140" i="19"/>
  <c r="BE140" i="19"/>
  <c r="CP139" i="19"/>
  <c r="BE139" i="19"/>
  <c r="CP138" i="19"/>
  <c r="CP137" i="19"/>
  <c r="BE137" i="19"/>
  <c r="CP136" i="19"/>
  <c r="BE136" i="19"/>
  <c r="CP135" i="19"/>
  <c r="BE135" i="19"/>
  <c r="CP134" i="19"/>
  <c r="BE134" i="19"/>
  <c r="CP133" i="19"/>
  <c r="BE133" i="19"/>
  <c r="CP132" i="19"/>
  <c r="BE132" i="19"/>
  <c r="CP131" i="19"/>
  <c r="BE131" i="19"/>
  <c r="CP130" i="19"/>
  <c r="BE130" i="19"/>
  <c r="CP129" i="19"/>
  <c r="BE129" i="19"/>
  <c r="CP128" i="19"/>
  <c r="BE128" i="19"/>
  <c r="CP127" i="19"/>
  <c r="BE127" i="19"/>
  <c r="CP126" i="19"/>
  <c r="BE126" i="19"/>
  <c r="CP125" i="19"/>
  <c r="BE125" i="19"/>
  <c r="CP124" i="19"/>
  <c r="BE124" i="19"/>
  <c r="CP123" i="19"/>
  <c r="BE123" i="19"/>
  <c r="CP122" i="19"/>
  <c r="BE122" i="19"/>
  <c r="CP121" i="19"/>
  <c r="BE121" i="19"/>
  <c r="CP120" i="19"/>
  <c r="BE120" i="19"/>
  <c r="CP119" i="19"/>
  <c r="BE119" i="19"/>
  <c r="CP118" i="19"/>
  <c r="BE118" i="19"/>
  <c r="CP117" i="19"/>
  <c r="BE117" i="19"/>
  <c r="CP116" i="19"/>
  <c r="BE116" i="19"/>
  <c r="CP115" i="19"/>
  <c r="BE115" i="19"/>
  <c r="CP114" i="19"/>
  <c r="BE114" i="19"/>
  <c r="CP113" i="19"/>
  <c r="BE113" i="19"/>
  <c r="CP112" i="19"/>
  <c r="BE112" i="19"/>
  <c r="CP111" i="19"/>
  <c r="BE111" i="19"/>
  <c r="CP110" i="19"/>
  <c r="BE110" i="19"/>
  <c r="CP109" i="19"/>
  <c r="BE109" i="19"/>
  <c r="CP108" i="19"/>
  <c r="BE108" i="19"/>
  <c r="CP107" i="19"/>
  <c r="BE107" i="19"/>
  <c r="CP106" i="19"/>
  <c r="BE106" i="19"/>
  <c r="CP105" i="19"/>
  <c r="BE105" i="19"/>
  <c r="CP104" i="19"/>
  <c r="BE104" i="19"/>
  <c r="CP103" i="19"/>
  <c r="BE103" i="19"/>
  <c r="CP102" i="19"/>
  <c r="BE102" i="19"/>
  <c r="CP101" i="19"/>
  <c r="BE101" i="19"/>
  <c r="CP100" i="19"/>
  <c r="BE100" i="19"/>
  <c r="CP99" i="19"/>
  <c r="BE99" i="19"/>
  <c r="CP98" i="19"/>
  <c r="BE98" i="19"/>
  <c r="CP97" i="19"/>
  <c r="BE97" i="19"/>
  <c r="CP96" i="19"/>
  <c r="BE96" i="19"/>
  <c r="CP95" i="19"/>
  <c r="BE95" i="19"/>
  <c r="CP94" i="19"/>
  <c r="BE94" i="19"/>
  <c r="CP93" i="19"/>
  <c r="BE93" i="19"/>
  <c r="CP92" i="19"/>
  <c r="BE92" i="19"/>
  <c r="CP91" i="19"/>
  <c r="BE91" i="19"/>
  <c r="CP90" i="19"/>
  <c r="BE90" i="19"/>
  <c r="CP89" i="19"/>
  <c r="BE89" i="19"/>
  <c r="CP88" i="19"/>
  <c r="BE88" i="19"/>
  <c r="CP87" i="19"/>
  <c r="BE87" i="19"/>
  <c r="CP86" i="19"/>
  <c r="BE86" i="19"/>
  <c r="CP85" i="19"/>
  <c r="BE85" i="19"/>
  <c r="CP84" i="19"/>
  <c r="BE84" i="19"/>
  <c r="CP83" i="19"/>
  <c r="BE83" i="19"/>
  <c r="CP82" i="19"/>
  <c r="BE82" i="19"/>
  <c r="CP81" i="19"/>
  <c r="BE81" i="19"/>
  <c r="CP80" i="19"/>
  <c r="BE80" i="19"/>
  <c r="CP79" i="19"/>
  <c r="BE79" i="19"/>
  <c r="CP78" i="19"/>
  <c r="BE78" i="19"/>
  <c r="CP77" i="19"/>
  <c r="BE77" i="19"/>
  <c r="CP76" i="19"/>
  <c r="BE76" i="19"/>
  <c r="CP75" i="19"/>
  <c r="BE75" i="19"/>
  <c r="CP74" i="19"/>
  <c r="BE74" i="19"/>
  <c r="CP73" i="19"/>
  <c r="BE73" i="19"/>
  <c r="CP72" i="19"/>
  <c r="BE72" i="19"/>
  <c r="CP71" i="19"/>
  <c r="BE71" i="19"/>
  <c r="CP70" i="19"/>
  <c r="BE70" i="19"/>
  <c r="CP69" i="19"/>
  <c r="BE69" i="19"/>
  <c r="CP68" i="19"/>
  <c r="BE68" i="19"/>
  <c r="CP67" i="19"/>
  <c r="BE67" i="19"/>
  <c r="CP66" i="19"/>
  <c r="BE66" i="19"/>
  <c r="CP65" i="19"/>
  <c r="BE65" i="19"/>
  <c r="CP64" i="19"/>
  <c r="BE64" i="19"/>
  <c r="CP63" i="19"/>
  <c r="BE63" i="19"/>
  <c r="CP62" i="19"/>
  <c r="BE62" i="19"/>
  <c r="CP61" i="19"/>
  <c r="BE61" i="19"/>
  <c r="CP60" i="19"/>
  <c r="BE60" i="19"/>
  <c r="CP59" i="19"/>
  <c r="BE59" i="19"/>
  <c r="CP58" i="19"/>
  <c r="BE58" i="19"/>
  <c r="CP57" i="19"/>
  <c r="BE57" i="19"/>
  <c r="CP56" i="19"/>
  <c r="BE56" i="19"/>
  <c r="CP55" i="19"/>
  <c r="BE55" i="19"/>
  <c r="CP54" i="19"/>
  <c r="BE54" i="19"/>
  <c r="CP53" i="19"/>
  <c r="BE53" i="19"/>
  <c r="CP52" i="19"/>
  <c r="BE52" i="19"/>
  <c r="CP51" i="19"/>
  <c r="BE51" i="19"/>
  <c r="CP50" i="19"/>
  <c r="BE50" i="19"/>
  <c r="CP49" i="19"/>
  <c r="BE49" i="19"/>
  <c r="CP48" i="19"/>
  <c r="BE48" i="19"/>
  <c r="CP47" i="19"/>
  <c r="BE47" i="19"/>
  <c r="CP46" i="19"/>
  <c r="BE46" i="19"/>
  <c r="CP45" i="19"/>
  <c r="BE45" i="19"/>
  <c r="CP44" i="19"/>
  <c r="BE44" i="19"/>
  <c r="CP43" i="19"/>
  <c r="BE43" i="19"/>
  <c r="CP42" i="19"/>
  <c r="BE42" i="19"/>
  <c r="CP41" i="19"/>
  <c r="BE41" i="19"/>
  <c r="CP40" i="19"/>
  <c r="BE40" i="19"/>
  <c r="CP39" i="19"/>
  <c r="BE39" i="19"/>
  <c r="CP38" i="19"/>
  <c r="BE38" i="19"/>
  <c r="CP37" i="19"/>
  <c r="BE37" i="19"/>
  <c r="CP36" i="19"/>
  <c r="BE36" i="19"/>
  <c r="CP35" i="19"/>
  <c r="BE35" i="19"/>
  <c r="CP34" i="19"/>
  <c r="BE34" i="19"/>
  <c r="CP33" i="19"/>
  <c r="BE33" i="19"/>
  <c r="CP32" i="19"/>
  <c r="BE32" i="19"/>
  <c r="CP31" i="19"/>
  <c r="BE31" i="19"/>
  <c r="CP30" i="19"/>
  <c r="BE30" i="19"/>
  <c r="CP29" i="19"/>
  <c r="BE29" i="19"/>
  <c r="CP28" i="19"/>
  <c r="BE28" i="19"/>
  <c r="CP27" i="19"/>
  <c r="BE27" i="19"/>
  <c r="CP26" i="19"/>
  <c r="BE26" i="19"/>
  <c r="CP25" i="19"/>
  <c r="BE25" i="19"/>
  <c r="CP24" i="19"/>
  <c r="BE24" i="19"/>
  <c r="CP23" i="19"/>
  <c r="BE23" i="19"/>
  <c r="CP22" i="19"/>
  <c r="BE22" i="19"/>
  <c r="CP21" i="19"/>
  <c r="BE21" i="19"/>
  <c r="CP20" i="19"/>
  <c r="BE20" i="19"/>
  <c r="CP19" i="19"/>
  <c r="BE19" i="19"/>
  <c r="CP18" i="19"/>
  <c r="BE18" i="19"/>
  <c r="CP17" i="19"/>
  <c r="BE17" i="19"/>
  <c r="CP16" i="19"/>
  <c r="BE16" i="19"/>
  <c r="CP15" i="19"/>
  <c r="BE15" i="19"/>
  <c r="CP14" i="19"/>
  <c r="BE14" i="19"/>
  <c r="CP13" i="19"/>
  <c r="BE13" i="19"/>
  <c r="CP12" i="19"/>
  <c r="BE12" i="19"/>
  <c r="CP11" i="19"/>
  <c r="BE11" i="19"/>
  <c r="CP10" i="19"/>
  <c r="BE10" i="19"/>
  <c r="CP9" i="19"/>
  <c r="BE9" i="19"/>
  <c r="CP8" i="19"/>
  <c r="BE8" i="19"/>
  <c r="CP7" i="19"/>
  <c r="BE7" i="19"/>
  <c r="CP6" i="19"/>
  <c r="BE6" i="19"/>
  <c r="CP5" i="19"/>
  <c r="BE5" i="19"/>
  <c r="CP4" i="19"/>
  <c r="BE4" i="19"/>
  <c r="B2" i="19"/>
  <c r="V528" i="12"/>
  <c r="R588" i="15"/>
  <c r="R587" i="15"/>
  <c r="R586" i="15"/>
  <c r="R585" i="15"/>
  <c r="R584" i="15"/>
  <c r="R583" i="15"/>
  <c r="R582" i="15"/>
  <c r="R576" i="15"/>
  <c r="R575" i="15"/>
  <c r="R571" i="15"/>
  <c r="R567" i="15"/>
  <c r="R566" i="15"/>
  <c r="R565" i="15"/>
  <c r="R528" i="15"/>
  <c r="R515" i="15"/>
  <c r="R513" i="15"/>
  <c r="R512" i="15"/>
  <c r="R511" i="15"/>
  <c r="R509" i="15"/>
  <c r="R508" i="15"/>
  <c r="R507" i="15"/>
  <c r="R461" i="15"/>
  <c r="R421" i="15"/>
  <c r="R411" i="15"/>
  <c r="R409" i="15"/>
  <c r="R408" i="15"/>
  <c r="R399" i="15"/>
  <c r="R389" i="15"/>
  <c r="R310" i="15"/>
  <c r="R303" i="15"/>
  <c r="R302" i="15"/>
  <c r="R301" i="15"/>
  <c r="R300" i="15"/>
  <c r="R291" i="15"/>
  <c r="R287" i="15"/>
  <c r="R286" i="15"/>
  <c r="R285" i="15"/>
  <c r="R284" i="15"/>
  <c r="R283" i="15"/>
  <c r="R282" i="15"/>
  <c r="R281" i="15"/>
  <c r="R280" i="15"/>
  <c r="R279" i="15"/>
  <c r="R278" i="15"/>
  <c r="R277" i="15"/>
  <c r="R276" i="15"/>
  <c r="R275" i="15"/>
  <c r="R271" i="15"/>
  <c r="R270" i="15"/>
  <c r="R269" i="15"/>
  <c r="R268" i="15"/>
  <c r="R256" i="15"/>
  <c r="R254" i="15"/>
  <c r="R244" i="15"/>
  <c r="R243" i="15"/>
  <c r="R197" i="15"/>
  <c r="R183" i="15"/>
  <c r="R92" i="15"/>
  <c r="R78" i="15"/>
  <c r="R578" i="15"/>
  <c r="R589" i="15"/>
  <c r="R590" i="15"/>
  <c r="R591" i="15"/>
  <c r="R592" i="15"/>
  <c r="R593" i="15"/>
  <c r="R594" i="15"/>
  <c r="R595" i="15"/>
  <c r="R596" i="15"/>
  <c r="R597" i="15"/>
  <c r="R598" i="15"/>
  <c r="R599" i="15"/>
  <c r="R600" i="15"/>
  <c r="R601" i="15"/>
  <c r="R602" i="15"/>
  <c r="R603" i="15"/>
  <c r="R604" i="15"/>
  <c r="R605" i="15"/>
  <c r="R606" i="15"/>
  <c r="R607" i="15"/>
  <c r="R608" i="15"/>
  <c r="R609" i="15"/>
  <c r="R610" i="15"/>
  <c r="R611" i="15"/>
  <c r="R612" i="15"/>
  <c r="R613" i="15"/>
  <c r="R614" i="15"/>
  <c r="R615" i="15"/>
  <c r="R616" i="15"/>
  <c r="R617" i="15"/>
  <c r="R618" i="15"/>
  <c r="R619" i="15"/>
  <c r="R620" i="15"/>
  <c r="R621" i="15"/>
  <c r="R622" i="15"/>
  <c r="R623" i="15"/>
  <c r="R624" i="15"/>
  <c r="R626" i="15"/>
  <c r="R627" i="15"/>
  <c r="R628" i="15"/>
  <c r="R629" i="15"/>
  <c r="R631" i="15"/>
  <c r="R632" i="15"/>
  <c r="R633" i="15"/>
  <c r="R634" i="15"/>
  <c r="R635" i="15"/>
  <c r="R636" i="15"/>
  <c r="R637" i="15"/>
  <c r="R638" i="15"/>
  <c r="R639" i="15"/>
  <c r="R640" i="15"/>
  <c r="R641" i="15"/>
  <c r="R642" i="15"/>
  <c r="R643" i="15"/>
  <c r="R644" i="15"/>
  <c r="R645" i="15"/>
  <c r="R646" i="15"/>
  <c r="R647" i="15"/>
  <c r="R648" i="15"/>
  <c r="R649" i="15"/>
  <c r="R650" i="15"/>
  <c r="R651" i="15"/>
  <c r="R652" i="15"/>
  <c r="R653" i="15"/>
  <c r="R654" i="15"/>
  <c r="R655" i="15"/>
  <c r="R656" i="15"/>
  <c r="R657" i="15"/>
  <c r="R658" i="15"/>
  <c r="R661" i="15"/>
  <c r="R662" i="15"/>
  <c r="R663" i="15"/>
  <c r="R664" i="15"/>
  <c r="R536" i="15"/>
  <c r="R551" i="15"/>
  <c r="R552" i="15"/>
  <c r="R554" i="15"/>
  <c r="R555" i="15"/>
  <c r="R556" i="15"/>
  <c r="R557" i="15"/>
  <c r="R559" i="15"/>
  <c r="R560" i="15"/>
  <c r="R561" i="15"/>
  <c r="R563" i="15"/>
  <c r="R564" i="15"/>
  <c r="R568" i="15"/>
  <c r="R569" i="15"/>
  <c r="R570" i="15"/>
  <c r="R572" i="15"/>
  <c r="R574" i="15"/>
  <c r="R577" i="15"/>
  <c r="R579" i="15"/>
  <c r="R580" i="15"/>
  <c r="R581" i="15"/>
  <c r="R221" i="15"/>
  <c r="R427" i="15"/>
  <c r="R428" i="15"/>
  <c r="R465" i="15"/>
  <c r="R487" i="15"/>
  <c r="R489" i="15"/>
  <c r="R490" i="15"/>
  <c r="R501" i="15"/>
  <c r="R503" i="15"/>
  <c r="R504" i="15"/>
  <c r="R505" i="15"/>
  <c r="R518" i="15"/>
  <c r="R519" i="15"/>
  <c r="R520" i="15"/>
  <c r="R521" i="15"/>
  <c r="R522" i="15"/>
  <c r="R523" i="15"/>
  <c r="R524" i="15"/>
  <c r="R525" i="15"/>
  <c r="R527" i="15"/>
  <c r="R529" i="15"/>
  <c r="R532" i="15"/>
  <c r="R533" i="15"/>
  <c r="R534" i="15"/>
  <c r="R535" i="15"/>
  <c r="R537" i="15"/>
  <c r="R538" i="15"/>
  <c r="R539" i="15"/>
  <c r="R540" i="15"/>
  <c r="R541" i="15"/>
  <c r="R542" i="15"/>
  <c r="R543" i="15"/>
  <c r="R544" i="15"/>
  <c r="R545" i="15"/>
  <c r="R547" i="15"/>
  <c r="R548" i="15"/>
  <c r="R549" i="15"/>
  <c r="R550" i="15"/>
  <c r="R562" i="15"/>
  <c r="R573" i="15"/>
  <c r="R625" i="15"/>
  <c r="R630" i="15"/>
  <c r="R660" i="15"/>
  <c r="R506" i="15"/>
  <c r="R517" i="15"/>
  <c r="R659" i="15"/>
  <c r="I2" i="15"/>
  <c r="I3" i="15"/>
  <c r="U664" i="15"/>
  <c r="U663" i="15"/>
  <c r="U662" i="15"/>
  <c r="U661" i="15"/>
  <c r="U660" i="15"/>
  <c r="U659" i="15"/>
  <c r="U658" i="15"/>
  <c r="U657" i="15"/>
  <c r="U656" i="15"/>
  <c r="U655" i="15"/>
  <c r="U654" i="15"/>
  <c r="U653" i="15"/>
  <c r="U652" i="15"/>
  <c r="U651" i="15"/>
  <c r="U650" i="15"/>
  <c r="U649" i="15"/>
  <c r="U648" i="15"/>
  <c r="U647" i="15"/>
  <c r="U646" i="15"/>
  <c r="U645" i="15"/>
  <c r="U644" i="15"/>
  <c r="U643" i="15"/>
  <c r="U642" i="15"/>
  <c r="U641" i="15"/>
  <c r="U640" i="15"/>
  <c r="U639" i="15"/>
  <c r="U638" i="15"/>
  <c r="U637" i="15"/>
  <c r="U636" i="15"/>
  <c r="U635" i="15"/>
  <c r="U634" i="15"/>
  <c r="U633" i="15"/>
  <c r="U632" i="15"/>
  <c r="U631" i="15"/>
  <c r="U630" i="15"/>
  <c r="U629" i="15"/>
  <c r="U628" i="15"/>
  <c r="U627" i="15"/>
  <c r="U626" i="15"/>
  <c r="U625" i="15"/>
  <c r="U624" i="15"/>
  <c r="U623" i="15"/>
  <c r="U622" i="15"/>
  <c r="U621" i="15"/>
  <c r="U620" i="15"/>
  <c r="U619" i="15"/>
  <c r="U618" i="15"/>
  <c r="U617" i="15"/>
  <c r="U616" i="15"/>
  <c r="U615" i="15"/>
  <c r="U614" i="15"/>
  <c r="U613" i="15"/>
  <c r="U612" i="15"/>
  <c r="U611" i="15"/>
  <c r="U610" i="15"/>
  <c r="U609" i="15"/>
  <c r="U608" i="15"/>
  <c r="U607" i="15"/>
  <c r="U606" i="15"/>
  <c r="U605" i="15"/>
  <c r="U604" i="15"/>
  <c r="U603" i="15"/>
  <c r="U602" i="15"/>
  <c r="U601" i="15"/>
  <c r="U600" i="15"/>
  <c r="U599" i="15"/>
  <c r="U598" i="15"/>
  <c r="U597" i="15"/>
  <c r="U596" i="15"/>
  <c r="U595" i="15"/>
  <c r="U594" i="15"/>
  <c r="U593" i="15"/>
  <c r="U592" i="15"/>
  <c r="U591" i="15"/>
  <c r="U590" i="15"/>
  <c r="U589" i="15"/>
  <c r="U588" i="15"/>
  <c r="U587" i="15"/>
  <c r="U586" i="15"/>
  <c r="U585" i="15"/>
  <c r="U584" i="15"/>
  <c r="U583" i="15"/>
  <c r="U582" i="15"/>
  <c r="U581" i="15"/>
  <c r="U580" i="15"/>
  <c r="U579" i="15"/>
  <c r="U578" i="15"/>
  <c r="U577" i="15"/>
  <c r="U576" i="15"/>
  <c r="U575" i="15"/>
  <c r="U574" i="15"/>
  <c r="U573" i="15"/>
  <c r="U572" i="15"/>
  <c r="U571" i="15"/>
  <c r="U570" i="15"/>
  <c r="U569" i="15"/>
  <c r="U568" i="15"/>
  <c r="U567" i="15"/>
  <c r="U566" i="15"/>
  <c r="U565" i="15"/>
  <c r="U564" i="15"/>
  <c r="U563" i="15"/>
  <c r="U562" i="15"/>
  <c r="U561" i="15"/>
  <c r="U560" i="15"/>
  <c r="U559" i="15"/>
  <c r="U557" i="15"/>
  <c r="U556" i="15"/>
  <c r="U555" i="15"/>
  <c r="U554" i="15"/>
  <c r="U552" i="15"/>
  <c r="U551" i="15"/>
  <c r="U550" i="15"/>
  <c r="U549" i="15"/>
  <c r="U548" i="15"/>
  <c r="U547" i="15"/>
  <c r="U545" i="15"/>
  <c r="U544" i="15"/>
  <c r="U543" i="15"/>
  <c r="U542" i="15"/>
  <c r="U541" i="15"/>
  <c r="U540" i="15"/>
  <c r="U539" i="15"/>
  <c r="U538" i="15"/>
  <c r="U537" i="15"/>
  <c r="U536" i="15"/>
  <c r="U535" i="15"/>
  <c r="U534" i="15"/>
  <c r="U533" i="15"/>
  <c r="U532" i="15"/>
  <c r="U529" i="15"/>
  <c r="U528" i="15"/>
  <c r="U527" i="15"/>
  <c r="U525" i="15"/>
  <c r="U524" i="15"/>
  <c r="U523" i="15"/>
  <c r="U522" i="15"/>
  <c r="U521" i="15"/>
  <c r="U520" i="15"/>
  <c r="U519" i="15"/>
  <c r="U518" i="15"/>
  <c r="U517" i="15"/>
  <c r="U515" i="15"/>
  <c r="U513" i="15"/>
  <c r="U512" i="15"/>
  <c r="U511" i="15"/>
  <c r="U509" i="15"/>
  <c r="U508" i="15"/>
  <c r="U507" i="15"/>
  <c r="U506" i="15"/>
  <c r="U505" i="15"/>
  <c r="U504" i="15"/>
  <c r="U503" i="15"/>
  <c r="U501" i="15"/>
  <c r="U490" i="15"/>
  <c r="U489" i="15"/>
  <c r="U487" i="15"/>
  <c r="U465" i="15"/>
  <c r="U461" i="15"/>
  <c r="U428" i="15"/>
  <c r="U427" i="15"/>
  <c r="U421" i="15"/>
  <c r="U411" i="15"/>
  <c r="U409" i="15"/>
  <c r="U408" i="15"/>
  <c r="U399" i="15"/>
  <c r="U389" i="15"/>
  <c r="U310" i="15"/>
  <c r="U303" i="15"/>
  <c r="U302" i="15"/>
  <c r="U301" i="15"/>
  <c r="U300" i="15"/>
  <c r="U291" i="15"/>
  <c r="U287" i="15"/>
  <c r="U286" i="15"/>
  <c r="U285" i="15"/>
  <c r="U284" i="15"/>
  <c r="U283" i="15"/>
  <c r="U282" i="15"/>
  <c r="U281" i="15"/>
  <c r="U280" i="15"/>
  <c r="U279" i="15"/>
  <c r="U278" i="15"/>
  <c r="U277" i="15"/>
  <c r="U276" i="15"/>
  <c r="U275" i="15"/>
  <c r="U271" i="15"/>
  <c r="U270" i="15"/>
  <c r="U269" i="15"/>
  <c r="U268" i="15"/>
  <c r="U256" i="15"/>
  <c r="U254" i="15"/>
  <c r="U244" i="15"/>
  <c r="U243" i="15"/>
  <c r="U221" i="15"/>
  <c r="U197" i="15"/>
  <c r="U183" i="15"/>
  <c r="U92" i="15"/>
  <c r="U78" i="15"/>
  <c r="U3" i="15"/>
  <c r="U2" i="15"/>
  <c r="AC664" i="15"/>
  <c r="AC663" i="15"/>
  <c r="AC662" i="15"/>
  <c r="AC661" i="15"/>
  <c r="AC660" i="15"/>
  <c r="AC659" i="15"/>
  <c r="AC658" i="15"/>
  <c r="AC657" i="15"/>
  <c r="AC656" i="15"/>
  <c r="AC655" i="15"/>
  <c r="AC654" i="15"/>
  <c r="AC653" i="15"/>
  <c r="AC652" i="15"/>
  <c r="AC651" i="15"/>
  <c r="AC650" i="15"/>
  <c r="AC649" i="15"/>
  <c r="AC648" i="15"/>
  <c r="AC647" i="15"/>
  <c r="AC646" i="15"/>
  <c r="AC645" i="15"/>
  <c r="AC644" i="15"/>
  <c r="AC643" i="15"/>
  <c r="AC642" i="15"/>
  <c r="AC641" i="15"/>
  <c r="AC640" i="15"/>
  <c r="AC639" i="15"/>
  <c r="AC638" i="15"/>
  <c r="AC637" i="15"/>
  <c r="AC636" i="15"/>
  <c r="AC635" i="15"/>
  <c r="AC634" i="15"/>
  <c r="AC633" i="15"/>
  <c r="AC632" i="15"/>
  <c r="AC631" i="15"/>
  <c r="AC630" i="15"/>
  <c r="AC629" i="15"/>
  <c r="AC628" i="15"/>
  <c r="AC627" i="15"/>
  <c r="AC626" i="15"/>
  <c r="AC625" i="15"/>
  <c r="AC624" i="15"/>
  <c r="AC623" i="15"/>
  <c r="AC622" i="15"/>
  <c r="AC621" i="15"/>
  <c r="AC620" i="15"/>
  <c r="AC619" i="15"/>
  <c r="AC618" i="15"/>
  <c r="AC617" i="15"/>
  <c r="AC616" i="15"/>
  <c r="AC615" i="15"/>
  <c r="AC614" i="15"/>
  <c r="AC613" i="15"/>
  <c r="AC612" i="15"/>
  <c r="AC611" i="15"/>
  <c r="AC610" i="15"/>
  <c r="AC609" i="15"/>
  <c r="AC608" i="15"/>
  <c r="AC607" i="15"/>
  <c r="AC606" i="15"/>
  <c r="AC605" i="15"/>
  <c r="AC604" i="15"/>
  <c r="AC603" i="15"/>
  <c r="AC602" i="15"/>
  <c r="AC601" i="15"/>
  <c r="AC600" i="15"/>
  <c r="AC599" i="15"/>
  <c r="AC598" i="15"/>
  <c r="AC597" i="15"/>
  <c r="AC596" i="15"/>
  <c r="AC595" i="15"/>
  <c r="AC594" i="15"/>
  <c r="AC593" i="15"/>
  <c r="AC592" i="15"/>
  <c r="AC591" i="15"/>
  <c r="AC590" i="15"/>
  <c r="AC589" i="15"/>
  <c r="AC588" i="15"/>
  <c r="AC587" i="15"/>
  <c r="AC586" i="15"/>
  <c r="AC585" i="15"/>
  <c r="AC584" i="15"/>
  <c r="AC583" i="15"/>
  <c r="AC582" i="15"/>
  <c r="AC581" i="15"/>
  <c r="AC580" i="15"/>
  <c r="AC579" i="15"/>
  <c r="AC578" i="15"/>
  <c r="AC577" i="15"/>
  <c r="AC576" i="15"/>
  <c r="AC575" i="15"/>
  <c r="AC574" i="15"/>
  <c r="AC573" i="15"/>
  <c r="AC572" i="15"/>
  <c r="AC571" i="15"/>
  <c r="AC570" i="15"/>
  <c r="AC569" i="15"/>
  <c r="AC568" i="15"/>
  <c r="AC567" i="15"/>
  <c r="AC566" i="15"/>
  <c r="AC565" i="15"/>
  <c r="AC564" i="15"/>
  <c r="AC563" i="15"/>
  <c r="AC562" i="15"/>
  <c r="AC561" i="15"/>
  <c r="AC560" i="15"/>
  <c r="AC559" i="15"/>
  <c r="AC557" i="15"/>
  <c r="AC556" i="15"/>
  <c r="AC555" i="15"/>
  <c r="AC554" i="15"/>
  <c r="AC552" i="15"/>
  <c r="AC551" i="15"/>
  <c r="AC550" i="15"/>
  <c r="AC549" i="15"/>
  <c r="AC548" i="15"/>
  <c r="AC547" i="15"/>
  <c r="AC545" i="15"/>
  <c r="AC544" i="15"/>
  <c r="AC543" i="15"/>
  <c r="AC542" i="15"/>
  <c r="AC541" i="15"/>
  <c r="AC540" i="15"/>
  <c r="AC539" i="15"/>
  <c r="AC538" i="15"/>
  <c r="AC537" i="15"/>
  <c r="AC536" i="15"/>
  <c r="AC535" i="15"/>
  <c r="AC534" i="15"/>
  <c r="AC533" i="15"/>
  <c r="AC532" i="15"/>
  <c r="AC529" i="15"/>
  <c r="AC528" i="15"/>
  <c r="AC527" i="15"/>
  <c r="AC525" i="15"/>
  <c r="AC524" i="15"/>
  <c r="AC523" i="15"/>
  <c r="AC522" i="15"/>
  <c r="AC521" i="15"/>
  <c r="AC520" i="15"/>
  <c r="AC519" i="15"/>
  <c r="AC518" i="15"/>
  <c r="AC517" i="15"/>
  <c r="AC515" i="15"/>
  <c r="AC513" i="15"/>
  <c r="AC512" i="15"/>
  <c r="AC511" i="15"/>
  <c r="AC509" i="15"/>
  <c r="AC508" i="15"/>
  <c r="AC507" i="15"/>
  <c r="AC506" i="15"/>
  <c r="AC505" i="15"/>
  <c r="AC504" i="15"/>
  <c r="AC503" i="15"/>
  <c r="AC501" i="15"/>
  <c r="AC490" i="15"/>
  <c r="AC489" i="15"/>
  <c r="AC487" i="15"/>
  <c r="AC465" i="15"/>
  <c r="AC461" i="15"/>
  <c r="AC428" i="15"/>
  <c r="AC427" i="15"/>
  <c r="AC421" i="15"/>
  <c r="AC411" i="15"/>
  <c r="AC409" i="15"/>
  <c r="AC408" i="15"/>
  <c r="AC399" i="15"/>
  <c r="AC389" i="15"/>
  <c r="AC310" i="15"/>
  <c r="AC303" i="15"/>
  <c r="AC302" i="15"/>
  <c r="AC301" i="15"/>
  <c r="AC300" i="15"/>
  <c r="AC291" i="15"/>
  <c r="AC287" i="15"/>
  <c r="AC286" i="15"/>
  <c r="AC285" i="15"/>
  <c r="AC284" i="15"/>
  <c r="AC283" i="15"/>
  <c r="AC282" i="15"/>
  <c r="AC281" i="15"/>
  <c r="AC280" i="15"/>
  <c r="AC279" i="15"/>
  <c r="AC278" i="15"/>
  <c r="AC277" i="15"/>
  <c r="AC276" i="15"/>
  <c r="AC275" i="15"/>
  <c r="AC271" i="15"/>
  <c r="AC270" i="15"/>
  <c r="AC269" i="15"/>
  <c r="AC268" i="15"/>
  <c r="AC256" i="15"/>
  <c r="AC254" i="15"/>
  <c r="AC244" i="15"/>
  <c r="AC243" i="15"/>
  <c r="AC221" i="15"/>
  <c r="AC197" i="15"/>
  <c r="AC183" i="15"/>
  <c r="AC92" i="15"/>
  <c r="AC78" i="15"/>
  <c r="AI664" i="15"/>
  <c r="AI663" i="15"/>
  <c r="AI662" i="15"/>
  <c r="AI661" i="15"/>
  <c r="AI660" i="15"/>
  <c r="AI659" i="15"/>
  <c r="AI658" i="15"/>
  <c r="AI657" i="15"/>
  <c r="AI656" i="15"/>
  <c r="AI655" i="15"/>
  <c r="AI654" i="15"/>
  <c r="AI653" i="15"/>
  <c r="AI652" i="15"/>
  <c r="AI651" i="15"/>
  <c r="AI650" i="15"/>
  <c r="AI649" i="15"/>
  <c r="AI648" i="15"/>
  <c r="AI647" i="15"/>
  <c r="AI646" i="15"/>
  <c r="AI645" i="15"/>
  <c r="AI644" i="15"/>
  <c r="AI643" i="15"/>
  <c r="AI642" i="15"/>
  <c r="AI641" i="15"/>
  <c r="AI640" i="15"/>
  <c r="AI639" i="15"/>
  <c r="AI638" i="15"/>
  <c r="AI637" i="15"/>
  <c r="AI636" i="15"/>
  <c r="AI635" i="15"/>
  <c r="AI634" i="15"/>
  <c r="AI633" i="15"/>
  <c r="AI632" i="15"/>
  <c r="AI631" i="15"/>
  <c r="AI630" i="15"/>
  <c r="AI629" i="15"/>
  <c r="AI628" i="15"/>
  <c r="AI627" i="15"/>
  <c r="AI626" i="15"/>
  <c r="AI625" i="15"/>
  <c r="AI624" i="15"/>
  <c r="AI623" i="15"/>
  <c r="AI622" i="15"/>
  <c r="AI621" i="15"/>
  <c r="AI620" i="15"/>
  <c r="AI619" i="15"/>
  <c r="AI618" i="15"/>
  <c r="AI617" i="15"/>
  <c r="AI616" i="15"/>
  <c r="AI615" i="15"/>
  <c r="AI614" i="15"/>
  <c r="AI613" i="15"/>
  <c r="AI612" i="15"/>
  <c r="AI611" i="15"/>
  <c r="AI610" i="15"/>
  <c r="AI609" i="15"/>
  <c r="AI608" i="15"/>
  <c r="AI607" i="15"/>
  <c r="AI606" i="15"/>
  <c r="AI605" i="15"/>
  <c r="AI604" i="15"/>
  <c r="AI603" i="15"/>
  <c r="AI602" i="15"/>
  <c r="AI601" i="15"/>
  <c r="AI600" i="15"/>
  <c r="AI599" i="15"/>
  <c r="AI598" i="15"/>
  <c r="AI597" i="15"/>
  <c r="AI596" i="15"/>
  <c r="AI595" i="15"/>
  <c r="AI594" i="15"/>
  <c r="AI593" i="15"/>
  <c r="AI592" i="15"/>
  <c r="AI591" i="15"/>
  <c r="AI590" i="15"/>
  <c r="AI589" i="15"/>
  <c r="AI588" i="15"/>
  <c r="AI587" i="15"/>
  <c r="AI586" i="15"/>
  <c r="AI585" i="15"/>
  <c r="AI584" i="15"/>
  <c r="AI583" i="15"/>
  <c r="AI582" i="15"/>
  <c r="AI581" i="15"/>
  <c r="AI580" i="15"/>
  <c r="AI579" i="15"/>
  <c r="AI578" i="15"/>
  <c r="AI577" i="15"/>
  <c r="AI576" i="15"/>
  <c r="AI575" i="15"/>
  <c r="AI574" i="15"/>
  <c r="AI573" i="15"/>
  <c r="AI572" i="15"/>
  <c r="AI571" i="15"/>
  <c r="AI570" i="15"/>
  <c r="AI569" i="15"/>
  <c r="AI568" i="15"/>
  <c r="AI567" i="15"/>
  <c r="AI566" i="15"/>
  <c r="AI565" i="15"/>
  <c r="AI564" i="15"/>
  <c r="AI563" i="15"/>
  <c r="AI562" i="15"/>
  <c r="AI561" i="15"/>
  <c r="AI560" i="15"/>
  <c r="AI559" i="15"/>
  <c r="AI557" i="15"/>
  <c r="AI556" i="15"/>
  <c r="AI555" i="15"/>
  <c r="AI554" i="15"/>
  <c r="AI552" i="15"/>
  <c r="AI551" i="15"/>
  <c r="AI550" i="15"/>
  <c r="AI549" i="15"/>
  <c r="AI548" i="15"/>
  <c r="AI547" i="15"/>
  <c r="AI545" i="15"/>
  <c r="AI544" i="15"/>
  <c r="AI543" i="15"/>
  <c r="AI542" i="15"/>
  <c r="AI541" i="15"/>
  <c r="AI540" i="15"/>
  <c r="AI539" i="15"/>
  <c r="AI538" i="15"/>
  <c r="AI537" i="15"/>
  <c r="AI536" i="15"/>
  <c r="AI535" i="15"/>
  <c r="AI534" i="15"/>
  <c r="AI533" i="15"/>
  <c r="AI532" i="15"/>
  <c r="AI529" i="15"/>
  <c r="AI528" i="15"/>
  <c r="AI527" i="15"/>
  <c r="AI525" i="15"/>
  <c r="AI524" i="15"/>
  <c r="AI523" i="15"/>
  <c r="AI522" i="15"/>
  <c r="AI521" i="15"/>
  <c r="AI520" i="15"/>
  <c r="AI519" i="15"/>
  <c r="AI518" i="15"/>
  <c r="AI517" i="15"/>
  <c r="AI515" i="15"/>
  <c r="AI513" i="15"/>
  <c r="AI512" i="15"/>
  <c r="AI511" i="15"/>
  <c r="AI509" i="15"/>
  <c r="AI508" i="15"/>
  <c r="AI507" i="15"/>
  <c r="AI506" i="15"/>
  <c r="AI505" i="15"/>
  <c r="AI504" i="15"/>
  <c r="AI503" i="15"/>
  <c r="AI501" i="15"/>
  <c r="AI490" i="15"/>
  <c r="AI489" i="15"/>
  <c r="AI487" i="15"/>
  <c r="AI465" i="15"/>
  <c r="AI461" i="15"/>
  <c r="AI428" i="15"/>
  <c r="AI427" i="15"/>
  <c r="AI421" i="15"/>
  <c r="AI411" i="15"/>
  <c r="AI409" i="15"/>
  <c r="AI408" i="15"/>
  <c r="AI399" i="15"/>
  <c r="AI389" i="15"/>
  <c r="AI310" i="15"/>
  <c r="AI303" i="15"/>
  <c r="AI302" i="15"/>
  <c r="AI301" i="15"/>
  <c r="AI300" i="15"/>
  <c r="AI291" i="15"/>
  <c r="AI287" i="15"/>
  <c r="AI286" i="15"/>
  <c r="AI285" i="15"/>
  <c r="AI284" i="15"/>
  <c r="AI283" i="15"/>
  <c r="AI282" i="15"/>
  <c r="AI281" i="15"/>
  <c r="AI280" i="15"/>
  <c r="AI279" i="15"/>
  <c r="AI278" i="15"/>
  <c r="AI277" i="15"/>
  <c r="AI276" i="15"/>
  <c r="AI275" i="15"/>
  <c r="AI271" i="15"/>
  <c r="AI270" i="15"/>
  <c r="AI269" i="15"/>
  <c r="AI268" i="15"/>
  <c r="AI256" i="15"/>
  <c r="AI254" i="15"/>
  <c r="AI244" i="15"/>
  <c r="AI243" i="15"/>
  <c r="AI221" i="15"/>
  <c r="AI197" i="15"/>
  <c r="AI183" i="15"/>
  <c r="AI92" i="15"/>
  <c r="AI78" i="15"/>
  <c r="AI3" i="15"/>
  <c r="AI2" i="15"/>
  <c r="AM2" i="15" s="1"/>
  <c r="AQ2" i="15" s="1"/>
  <c r="AH664" i="15"/>
  <c r="AH663" i="15"/>
  <c r="AH662" i="15"/>
  <c r="AH661" i="15"/>
  <c r="AH660" i="15"/>
  <c r="AH659" i="15"/>
  <c r="AH658" i="15"/>
  <c r="AH657" i="15"/>
  <c r="AH656" i="15"/>
  <c r="AH655" i="15"/>
  <c r="AH654" i="15"/>
  <c r="AH653" i="15"/>
  <c r="AH652" i="15"/>
  <c r="AH651" i="15"/>
  <c r="AH650" i="15"/>
  <c r="AH649" i="15"/>
  <c r="AH648" i="15"/>
  <c r="AH647" i="15"/>
  <c r="AH646" i="15"/>
  <c r="AH645" i="15"/>
  <c r="AH644" i="15"/>
  <c r="AH643" i="15"/>
  <c r="AH642" i="15"/>
  <c r="AH641" i="15"/>
  <c r="AH640" i="15"/>
  <c r="AH639" i="15"/>
  <c r="AH638" i="15"/>
  <c r="AH637" i="15"/>
  <c r="AH636" i="15"/>
  <c r="AH635" i="15"/>
  <c r="AH634" i="15"/>
  <c r="AH633" i="15"/>
  <c r="AH632" i="15"/>
  <c r="AH631" i="15"/>
  <c r="AH630" i="15"/>
  <c r="AH629" i="15"/>
  <c r="AH628" i="15"/>
  <c r="AH627" i="15"/>
  <c r="AH626" i="15"/>
  <c r="AH625" i="15"/>
  <c r="AH624" i="15"/>
  <c r="AH623" i="15"/>
  <c r="AH622" i="15"/>
  <c r="AH621" i="15"/>
  <c r="AH620" i="15"/>
  <c r="AH619" i="15"/>
  <c r="AH618" i="15"/>
  <c r="AH617" i="15"/>
  <c r="AH616" i="15"/>
  <c r="AH615" i="15"/>
  <c r="AH614" i="15"/>
  <c r="AH613" i="15"/>
  <c r="AH612" i="15"/>
  <c r="AH611" i="15"/>
  <c r="AH610" i="15"/>
  <c r="AH609" i="15"/>
  <c r="AH608" i="15"/>
  <c r="AH607" i="15"/>
  <c r="AH606" i="15"/>
  <c r="AH605" i="15"/>
  <c r="AH604" i="15"/>
  <c r="AH603" i="15"/>
  <c r="AH602" i="15"/>
  <c r="AH601" i="15"/>
  <c r="AH600" i="15"/>
  <c r="AH599" i="15"/>
  <c r="AH598" i="15"/>
  <c r="AH597" i="15"/>
  <c r="AH596" i="15"/>
  <c r="AH595" i="15"/>
  <c r="AH594" i="15"/>
  <c r="AH593" i="15"/>
  <c r="AH592" i="15"/>
  <c r="AH591" i="15"/>
  <c r="AH590" i="15"/>
  <c r="AH589" i="15"/>
  <c r="AH588" i="15"/>
  <c r="AH587" i="15"/>
  <c r="AH586" i="15"/>
  <c r="AH585" i="15"/>
  <c r="AH584" i="15"/>
  <c r="AH583" i="15"/>
  <c r="AH582" i="15"/>
  <c r="AH581" i="15"/>
  <c r="AH580" i="15"/>
  <c r="AH579" i="15"/>
  <c r="AH578" i="15"/>
  <c r="AH577" i="15"/>
  <c r="AH576" i="15"/>
  <c r="AH575" i="15"/>
  <c r="AH574" i="15"/>
  <c r="AH573" i="15"/>
  <c r="AH572" i="15"/>
  <c r="AH571" i="15"/>
  <c r="AH570" i="15"/>
  <c r="AH569" i="15"/>
  <c r="AH568" i="15"/>
  <c r="AH567" i="15"/>
  <c r="AH566" i="15"/>
  <c r="AH565" i="15"/>
  <c r="AH564" i="15"/>
  <c r="AH563" i="15"/>
  <c r="AH562" i="15"/>
  <c r="AH561" i="15"/>
  <c r="AH560" i="15"/>
  <c r="AH559" i="15"/>
  <c r="AH557" i="15"/>
  <c r="AH556" i="15"/>
  <c r="AH555" i="15"/>
  <c r="AH554" i="15"/>
  <c r="AH552" i="15"/>
  <c r="AH551" i="15"/>
  <c r="AH550" i="15"/>
  <c r="AH549" i="15"/>
  <c r="AH548" i="15"/>
  <c r="AH547" i="15"/>
  <c r="AH545" i="15"/>
  <c r="AH544" i="15"/>
  <c r="AH543" i="15"/>
  <c r="AH542" i="15"/>
  <c r="AH541" i="15"/>
  <c r="AH540" i="15"/>
  <c r="AH539" i="15"/>
  <c r="AH538" i="15"/>
  <c r="AH537" i="15"/>
  <c r="AH536" i="15"/>
  <c r="AH535" i="15"/>
  <c r="AH534" i="15"/>
  <c r="AH533" i="15"/>
  <c r="AH532" i="15"/>
  <c r="AH529" i="15"/>
  <c r="AH528" i="15"/>
  <c r="AH527" i="15"/>
  <c r="AH525" i="15"/>
  <c r="AH524" i="15"/>
  <c r="AH523" i="15"/>
  <c r="AH522" i="15"/>
  <c r="AH521" i="15"/>
  <c r="AH520" i="15"/>
  <c r="AH519" i="15"/>
  <c r="AH518" i="15"/>
  <c r="AH517" i="15"/>
  <c r="AH515" i="15"/>
  <c r="AH513" i="15"/>
  <c r="AH512" i="15"/>
  <c r="AH511" i="15"/>
  <c r="AH509" i="15"/>
  <c r="AH508" i="15"/>
  <c r="AH507" i="15"/>
  <c r="AH506" i="15"/>
  <c r="AH505" i="15"/>
  <c r="AH504" i="15"/>
  <c r="AH503" i="15"/>
  <c r="AH501" i="15"/>
  <c r="AH490" i="15"/>
  <c r="AH489" i="15"/>
  <c r="AH487" i="15"/>
  <c r="AH465" i="15"/>
  <c r="AH461" i="15"/>
  <c r="AH428" i="15"/>
  <c r="AH427" i="15"/>
  <c r="AH421" i="15"/>
  <c r="AH411" i="15"/>
  <c r="AH409" i="15"/>
  <c r="AH408" i="15"/>
  <c r="AH399" i="15"/>
  <c r="AH389" i="15"/>
  <c r="AH310" i="15"/>
  <c r="AH303" i="15"/>
  <c r="AH302" i="15"/>
  <c r="AH301" i="15"/>
  <c r="AH300" i="15"/>
  <c r="AH291" i="15"/>
  <c r="AH287" i="15"/>
  <c r="AH286" i="15"/>
  <c r="AH285" i="15"/>
  <c r="AH284" i="15"/>
  <c r="AH283" i="15"/>
  <c r="AH282" i="15"/>
  <c r="AH281" i="15"/>
  <c r="AH280" i="15"/>
  <c r="AH279" i="15"/>
  <c r="AH278" i="15"/>
  <c r="AH277" i="15"/>
  <c r="AH276" i="15"/>
  <c r="AH275" i="15"/>
  <c r="AH271" i="15"/>
  <c r="AH270" i="15"/>
  <c r="AH269" i="15"/>
  <c r="AH268" i="15"/>
  <c r="AH256" i="15"/>
  <c r="AH254" i="15"/>
  <c r="AH244" i="15"/>
  <c r="AH243" i="15"/>
  <c r="AH221" i="15"/>
  <c r="AH197" i="15"/>
  <c r="AH183" i="15"/>
  <c r="AH92" i="15"/>
  <c r="AH78" i="15"/>
  <c r="AH3" i="15"/>
  <c r="AH2" i="15"/>
  <c r="AL2" i="15" s="1"/>
  <c r="AP2" i="15" s="1"/>
  <c r="AG664" i="15"/>
  <c r="AG663" i="15"/>
  <c r="AG662" i="15"/>
  <c r="AG661" i="15"/>
  <c r="AG660" i="15"/>
  <c r="AG659" i="15"/>
  <c r="AG658" i="15"/>
  <c r="AG657" i="15"/>
  <c r="AG656" i="15"/>
  <c r="AG655" i="15"/>
  <c r="AG654" i="15"/>
  <c r="AG653" i="15"/>
  <c r="AG652" i="15"/>
  <c r="AG651" i="15"/>
  <c r="AG650" i="15"/>
  <c r="AG649" i="15"/>
  <c r="AG648" i="15"/>
  <c r="AG647" i="15"/>
  <c r="AG646" i="15"/>
  <c r="AG645" i="15"/>
  <c r="AG644" i="15"/>
  <c r="AG643" i="15"/>
  <c r="AG642" i="15"/>
  <c r="AG641" i="15"/>
  <c r="AG640" i="15"/>
  <c r="AG639" i="15"/>
  <c r="AG638" i="15"/>
  <c r="AG637" i="15"/>
  <c r="AG636" i="15"/>
  <c r="AG635" i="15"/>
  <c r="AG634" i="15"/>
  <c r="AG633" i="15"/>
  <c r="AG632" i="15"/>
  <c r="AG631" i="15"/>
  <c r="AG630" i="15"/>
  <c r="AG629" i="15"/>
  <c r="AG628" i="15"/>
  <c r="AG627" i="15"/>
  <c r="AG626" i="15"/>
  <c r="AG625" i="15"/>
  <c r="AG624" i="15"/>
  <c r="AG623" i="15"/>
  <c r="AG622" i="15"/>
  <c r="AG621" i="15"/>
  <c r="AG620" i="15"/>
  <c r="AG619" i="15"/>
  <c r="AG618" i="15"/>
  <c r="AG617" i="15"/>
  <c r="AG616" i="15"/>
  <c r="AG615" i="15"/>
  <c r="AG614" i="15"/>
  <c r="AG613" i="15"/>
  <c r="AG612" i="15"/>
  <c r="AG611" i="15"/>
  <c r="AG610" i="15"/>
  <c r="AG609" i="15"/>
  <c r="AG608" i="15"/>
  <c r="AG607" i="15"/>
  <c r="AG606" i="15"/>
  <c r="AG605" i="15"/>
  <c r="AG604" i="15"/>
  <c r="AG603" i="15"/>
  <c r="AG602" i="15"/>
  <c r="AG601" i="15"/>
  <c r="AG600" i="15"/>
  <c r="AG599" i="15"/>
  <c r="AG598" i="15"/>
  <c r="AG597" i="15"/>
  <c r="AG596" i="15"/>
  <c r="AG595" i="15"/>
  <c r="AG594" i="15"/>
  <c r="AG593" i="15"/>
  <c r="AG592" i="15"/>
  <c r="AG591" i="15"/>
  <c r="AG590" i="15"/>
  <c r="AG589" i="15"/>
  <c r="AG588" i="15"/>
  <c r="AG587" i="15"/>
  <c r="AG586" i="15"/>
  <c r="AG585" i="15"/>
  <c r="AG584" i="15"/>
  <c r="AG583" i="15"/>
  <c r="AG582" i="15"/>
  <c r="AG581" i="15"/>
  <c r="AG580" i="15"/>
  <c r="AG579" i="15"/>
  <c r="AG578" i="15"/>
  <c r="AG577" i="15"/>
  <c r="AG576" i="15"/>
  <c r="AG575" i="15"/>
  <c r="AG574" i="15"/>
  <c r="AG573" i="15"/>
  <c r="AG572" i="15"/>
  <c r="AG571" i="15"/>
  <c r="AG570" i="15"/>
  <c r="AG569" i="15"/>
  <c r="AG568" i="15"/>
  <c r="AG567" i="15"/>
  <c r="AG566" i="15"/>
  <c r="AG565" i="15"/>
  <c r="AG564" i="15"/>
  <c r="AG563" i="15"/>
  <c r="AG562" i="15"/>
  <c r="AG561" i="15"/>
  <c r="AG560" i="15"/>
  <c r="AG559" i="15"/>
  <c r="AG557" i="15"/>
  <c r="AG556" i="15"/>
  <c r="AG555" i="15"/>
  <c r="AG554" i="15"/>
  <c r="AG552" i="15"/>
  <c r="AG551" i="15"/>
  <c r="AG550" i="15"/>
  <c r="AG549" i="15"/>
  <c r="AG548" i="15"/>
  <c r="AG547" i="15"/>
  <c r="AG545" i="15"/>
  <c r="AG544" i="15"/>
  <c r="AG543" i="15"/>
  <c r="AG542" i="15"/>
  <c r="AG541" i="15"/>
  <c r="AG540" i="15"/>
  <c r="AG539" i="15"/>
  <c r="AG538" i="15"/>
  <c r="AG537" i="15"/>
  <c r="AG536" i="15"/>
  <c r="AG535" i="15"/>
  <c r="AG534" i="15"/>
  <c r="AG533" i="15"/>
  <c r="AG532" i="15"/>
  <c r="AG529" i="15"/>
  <c r="AG528" i="15"/>
  <c r="AG527" i="15"/>
  <c r="AG525" i="15"/>
  <c r="AG524" i="15"/>
  <c r="AG523" i="15"/>
  <c r="AG522" i="15"/>
  <c r="AG521" i="15"/>
  <c r="AG520" i="15"/>
  <c r="AG519" i="15"/>
  <c r="AG518" i="15"/>
  <c r="AG517" i="15"/>
  <c r="AG515" i="15"/>
  <c r="AG513" i="15"/>
  <c r="AG512" i="15"/>
  <c r="AG511" i="15"/>
  <c r="AG509" i="15"/>
  <c r="AG508" i="15"/>
  <c r="AG507" i="15"/>
  <c r="AG506" i="15"/>
  <c r="AG505" i="15"/>
  <c r="AG504" i="15"/>
  <c r="AG503" i="15"/>
  <c r="AG501" i="15"/>
  <c r="AG490" i="15"/>
  <c r="AG489" i="15"/>
  <c r="AG487" i="15"/>
  <c r="AG465" i="15"/>
  <c r="AG461" i="15"/>
  <c r="AG428" i="15"/>
  <c r="AG427" i="15"/>
  <c r="AG421" i="15"/>
  <c r="AG411" i="15"/>
  <c r="AG409" i="15"/>
  <c r="AG408" i="15"/>
  <c r="AG399" i="15"/>
  <c r="AG389" i="15"/>
  <c r="AG310" i="15"/>
  <c r="AG303" i="15"/>
  <c r="AG302" i="15"/>
  <c r="AG301" i="15"/>
  <c r="AG300" i="15"/>
  <c r="AG291" i="15"/>
  <c r="AG287" i="15"/>
  <c r="AG286" i="15"/>
  <c r="AG285" i="15"/>
  <c r="AG284" i="15"/>
  <c r="AG283" i="15"/>
  <c r="AG282" i="15"/>
  <c r="AG281" i="15"/>
  <c r="AG280" i="15"/>
  <c r="AG279" i="15"/>
  <c r="AG278" i="15"/>
  <c r="AG277" i="15"/>
  <c r="AG276" i="15"/>
  <c r="AG275" i="15"/>
  <c r="AG271" i="15"/>
  <c r="AG270" i="15"/>
  <c r="AG269" i="15"/>
  <c r="AG268" i="15"/>
  <c r="AG256" i="15"/>
  <c r="AG254" i="15"/>
  <c r="AG244" i="15"/>
  <c r="AG243" i="15"/>
  <c r="AG221" i="15"/>
  <c r="AG197" i="15"/>
  <c r="AG183" i="15"/>
  <c r="AG92" i="15"/>
  <c r="AG78" i="15"/>
  <c r="AG3" i="15"/>
  <c r="AG2" i="15"/>
  <c r="D2" i="15"/>
  <c r="P2" i="15" s="1"/>
  <c r="F2" i="15"/>
  <c r="G2" i="15"/>
  <c r="K2" i="15"/>
  <c r="L2" i="15"/>
  <c r="M2" i="15"/>
  <c r="Q2" i="15" s="1"/>
  <c r="N2" i="15"/>
  <c r="O2" i="15"/>
  <c r="S2" i="15" s="1"/>
  <c r="W2" i="15" s="1"/>
  <c r="AA2" i="15" s="1"/>
  <c r="R2" i="15"/>
  <c r="T2" i="15"/>
  <c r="X2" i="15" s="1"/>
  <c r="V2" i="15"/>
  <c r="Z2" i="15" s="1"/>
  <c r="AB2" i="15"/>
  <c r="AC2" i="15"/>
  <c r="AD2" i="15"/>
  <c r="AE2" i="15"/>
  <c r="AF2" i="15"/>
  <c r="AJ2" i="15"/>
  <c r="AN2" i="15" s="1"/>
  <c r="AO2" i="15"/>
  <c r="R3" i="15"/>
  <c r="AO664" i="15"/>
  <c r="AJ664" i="15"/>
  <c r="AN664" i="15" s="1"/>
  <c r="AF664" i="15"/>
  <c r="AE664" i="15"/>
  <c r="AD664" i="15"/>
  <c r="AL664" i="15" s="1"/>
  <c r="AP664" i="15" s="1"/>
  <c r="AB664" i="15"/>
  <c r="V664" i="15"/>
  <c r="Z664" i="15" s="1"/>
  <c r="T664" i="15"/>
  <c r="X664" i="15" s="1"/>
  <c r="O664" i="15"/>
  <c r="S664" i="15" s="1"/>
  <c r="W664" i="15" s="1"/>
  <c r="AA664" i="15" s="1"/>
  <c r="N664" i="15"/>
  <c r="M664" i="15"/>
  <c r="Q664" i="15" s="1"/>
  <c r="L664" i="15"/>
  <c r="K664" i="15"/>
  <c r="I664" i="15"/>
  <c r="G664" i="15"/>
  <c r="F664" i="15"/>
  <c r="D664" i="15"/>
  <c r="AO663" i="15"/>
  <c r="AJ663" i="15"/>
  <c r="AN663" i="15" s="1"/>
  <c r="AF663" i="15"/>
  <c r="AE663" i="15"/>
  <c r="AD663" i="15"/>
  <c r="AB663" i="15"/>
  <c r="V663" i="15"/>
  <c r="Z663" i="15" s="1"/>
  <c r="T663" i="15"/>
  <c r="X663" i="15" s="1"/>
  <c r="O663" i="15"/>
  <c r="S663" i="15" s="1"/>
  <c r="W663" i="15" s="1"/>
  <c r="AA663" i="15" s="1"/>
  <c r="N663" i="15"/>
  <c r="M663" i="15"/>
  <c r="Q663" i="15" s="1"/>
  <c r="L663" i="15"/>
  <c r="K663" i="15"/>
  <c r="I663" i="15"/>
  <c r="G663" i="15"/>
  <c r="F663" i="15"/>
  <c r="D663" i="15"/>
  <c r="AO662" i="15"/>
  <c r="AJ662" i="15"/>
  <c r="AN662" i="15" s="1"/>
  <c r="AF662" i="15"/>
  <c r="AE662" i="15"/>
  <c r="AD662" i="15"/>
  <c r="AB662" i="15"/>
  <c r="V662" i="15"/>
  <c r="Z662" i="15" s="1"/>
  <c r="T662" i="15"/>
  <c r="X662" i="15" s="1"/>
  <c r="O662" i="15"/>
  <c r="S662" i="15" s="1"/>
  <c r="W662" i="15" s="1"/>
  <c r="AA662" i="15" s="1"/>
  <c r="N662" i="15"/>
  <c r="M662" i="15"/>
  <c r="Q662" i="15" s="1"/>
  <c r="L662" i="15"/>
  <c r="K662" i="15"/>
  <c r="I662" i="15"/>
  <c r="G662" i="15"/>
  <c r="F662" i="15"/>
  <c r="D662" i="15"/>
  <c r="AO661" i="15"/>
  <c r="AJ661" i="15"/>
  <c r="AN661" i="15" s="1"/>
  <c r="AF661" i="15"/>
  <c r="AE661" i="15"/>
  <c r="AD661" i="15"/>
  <c r="AB661" i="15"/>
  <c r="V661" i="15"/>
  <c r="Z661" i="15" s="1"/>
  <c r="T661" i="15"/>
  <c r="X661" i="15" s="1"/>
  <c r="O661" i="15"/>
  <c r="S661" i="15" s="1"/>
  <c r="W661" i="15" s="1"/>
  <c r="AA661" i="15" s="1"/>
  <c r="N661" i="15"/>
  <c r="M661" i="15"/>
  <c r="Q661" i="15" s="1"/>
  <c r="Y661" i="15" s="1"/>
  <c r="L661" i="15"/>
  <c r="K661" i="15"/>
  <c r="I661" i="15"/>
  <c r="G661" i="15"/>
  <c r="F661" i="15"/>
  <c r="D661" i="15"/>
  <c r="AO660" i="15"/>
  <c r="AJ660" i="15"/>
  <c r="AN660" i="15" s="1"/>
  <c r="AF660" i="15"/>
  <c r="AE660" i="15"/>
  <c r="AD660" i="15"/>
  <c r="AB660" i="15"/>
  <c r="V660" i="15"/>
  <c r="Z660" i="15" s="1"/>
  <c r="T660" i="15"/>
  <c r="X660" i="15" s="1"/>
  <c r="O660" i="15"/>
  <c r="S660" i="15" s="1"/>
  <c r="W660" i="15" s="1"/>
  <c r="AA660" i="15" s="1"/>
  <c r="N660" i="15"/>
  <c r="M660" i="15"/>
  <c r="Q660" i="15" s="1"/>
  <c r="L660" i="15"/>
  <c r="K660" i="15"/>
  <c r="I660" i="15"/>
  <c r="G660" i="15"/>
  <c r="F660" i="15"/>
  <c r="D660" i="15"/>
  <c r="AO659" i="15"/>
  <c r="AJ659" i="15"/>
  <c r="AN659" i="15" s="1"/>
  <c r="AF659" i="15"/>
  <c r="AE659" i="15"/>
  <c r="AD659" i="15"/>
  <c r="AB659" i="15"/>
  <c r="V659" i="15"/>
  <c r="Z659" i="15" s="1"/>
  <c r="T659" i="15"/>
  <c r="X659" i="15" s="1"/>
  <c r="O659" i="15"/>
  <c r="S659" i="15" s="1"/>
  <c r="W659" i="15" s="1"/>
  <c r="AA659" i="15" s="1"/>
  <c r="N659" i="15"/>
  <c r="M659" i="15"/>
  <c r="Q659" i="15" s="1"/>
  <c r="L659" i="15"/>
  <c r="K659" i="15"/>
  <c r="I659" i="15"/>
  <c r="G659" i="15"/>
  <c r="F659" i="15"/>
  <c r="D659" i="15"/>
  <c r="AO658" i="15"/>
  <c r="AJ658" i="15"/>
  <c r="AN658" i="15" s="1"/>
  <c r="AF658" i="15"/>
  <c r="AE658" i="15"/>
  <c r="AD658" i="15"/>
  <c r="AB658" i="15"/>
  <c r="V658" i="15"/>
  <c r="Z658" i="15" s="1"/>
  <c r="T658" i="15"/>
  <c r="X658" i="15" s="1"/>
  <c r="O658" i="15"/>
  <c r="S658" i="15" s="1"/>
  <c r="W658" i="15" s="1"/>
  <c r="AA658" i="15" s="1"/>
  <c r="N658" i="15"/>
  <c r="M658" i="15"/>
  <c r="Q658" i="15" s="1"/>
  <c r="Y658" i="15" s="1"/>
  <c r="L658" i="15"/>
  <c r="K658" i="15"/>
  <c r="I658" i="15"/>
  <c r="G658" i="15"/>
  <c r="F658" i="15"/>
  <c r="D658" i="15"/>
  <c r="AO657" i="15"/>
  <c r="AJ657" i="15"/>
  <c r="AN657" i="15" s="1"/>
  <c r="AF657" i="15"/>
  <c r="AE657" i="15"/>
  <c r="AD657" i="15"/>
  <c r="AL657" i="15" s="1"/>
  <c r="AP657" i="15" s="1"/>
  <c r="AB657" i="15"/>
  <c r="V657" i="15"/>
  <c r="Z657" i="15" s="1"/>
  <c r="T657" i="15"/>
  <c r="X657" i="15" s="1"/>
  <c r="O657" i="15"/>
  <c r="S657" i="15" s="1"/>
  <c r="W657" i="15" s="1"/>
  <c r="AA657" i="15" s="1"/>
  <c r="N657" i="15"/>
  <c r="M657" i="15"/>
  <c r="Q657" i="15" s="1"/>
  <c r="L657" i="15"/>
  <c r="K657" i="15"/>
  <c r="I657" i="15"/>
  <c r="G657" i="15"/>
  <c r="F657" i="15"/>
  <c r="D657" i="15"/>
  <c r="AO656" i="15"/>
  <c r="AJ656" i="15"/>
  <c r="AN656" i="15" s="1"/>
  <c r="AF656" i="15"/>
  <c r="AE656" i="15"/>
  <c r="AD656" i="15"/>
  <c r="AB656" i="15"/>
  <c r="V656" i="15"/>
  <c r="Z656" i="15" s="1"/>
  <c r="T656" i="15"/>
  <c r="X656" i="15" s="1"/>
  <c r="O656" i="15"/>
  <c r="S656" i="15" s="1"/>
  <c r="W656" i="15" s="1"/>
  <c r="AA656" i="15" s="1"/>
  <c r="N656" i="15"/>
  <c r="M656" i="15"/>
  <c r="Q656" i="15" s="1"/>
  <c r="L656" i="15"/>
  <c r="K656" i="15"/>
  <c r="I656" i="15"/>
  <c r="G656" i="15"/>
  <c r="F656" i="15"/>
  <c r="D656" i="15"/>
  <c r="AO655" i="15"/>
  <c r="AJ655" i="15"/>
  <c r="AN655" i="15" s="1"/>
  <c r="AF655" i="15"/>
  <c r="AE655" i="15"/>
  <c r="AD655" i="15"/>
  <c r="AL655" i="15" s="1"/>
  <c r="AP655" i="15" s="1"/>
  <c r="AB655" i="15"/>
  <c r="V655" i="15"/>
  <c r="Z655" i="15" s="1"/>
  <c r="T655" i="15"/>
  <c r="X655" i="15" s="1"/>
  <c r="O655" i="15"/>
  <c r="S655" i="15" s="1"/>
  <c r="W655" i="15" s="1"/>
  <c r="AA655" i="15" s="1"/>
  <c r="N655" i="15"/>
  <c r="M655" i="15"/>
  <c r="Q655" i="15" s="1"/>
  <c r="L655" i="15"/>
  <c r="K655" i="15"/>
  <c r="I655" i="15"/>
  <c r="G655" i="15"/>
  <c r="F655" i="15"/>
  <c r="D655" i="15"/>
  <c r="AO654" i="15"/>
  <c r="AJ654" i="15"/>
  <c r="AN654" i="15" s="1"/>
  <c r="AF654" i="15"/>
  <c r="AE654" i="15"/>
  <c r="AD654" i="15"/>
  <c r="AB654" i="15"/>
  <c r="V654" i="15"/>
  <c r="Z654" i="15" s="1"/>
  <c r="T654" i="15"/>
  <c r="X654" i="15" s="1"/>
  <c r="O654" i="15"/>
  <c r="S654" i="15" s="1"/>
  <c r="W654" i="15" s="1"/>
  <c r="AA654" i="15" s="1"/>
  <c r="N654" i="15"/>
  <c r="M654" i="15"/>
  <c r="Q654" i="15" s="1"/>
  <c r="L654" i="15"/>
  <c r="K654" i="15"/>
  <c r="I654" i="15"/>
  <c r="G654" i="15"/>
  <c r="F654" i="15"/>
  <c r="D654" i="15"/>
  <c r="AO653" i="15"/>
  <c r="AJ653" i="15"/>
  <c r="AN653" i="15" s="1"/>
  <c r="AF653" i="15"/>
  <c r="AE653" i="15"/>
  <c r="AD653" i="15"/>
  <c r="AL653" i="15" s="1"/>
  <c r="AP653" i="15" s="1"/>
  <c r="AB653" i="15"/>
  <c r="V653" i="15"/>
  <c r="Z653" i="15" s="1"/>
  <c r="T653" i="15"/>
  <c r="X653" i="15" s="1"/>
  <c r="O653" i="15"/>
  <c r="S653" i="15" s="1"/>
  <c r="W653" i="15" s="1"/>
  <c r="AA653" i="15" s="1"/>
  <c r="N653" i="15"/>
  <c r="M653" i="15"/>
  <c r="Q653" i="15" s="1"/>
  <c r="Y653" i="15" s="1"/>
  <c r="L653" i="15"/>
  <c r="K653" i="15"/>
  <c r="I653" i="15"/>
  <c r="G653" i="15"/>
  <c r="F653" i="15"/>
  <c r="D653" i="15"/>
  <c r="AO652" i="15"/>
  <c r="AJ652" i="15"/>
  <c r="AN652" i="15" s="1"/>
  <c r="AF652" i="15"/>
  <c r="AE652" i="15"/>
  <c r="AD652" i="15"/>
  <c r="AB652" i="15"/>
  <c r="V652" i="15"/>
  <c r="Z652" i="15" s="1"/>
  <c r="T652" i="15"/>
  <c r="X652" i="15" s="1"/>
  <c r="O652" i="15"/>
  <c r="S652" i="15" s="1"/>
  <c r="W652" i="15" s="1"/>
  <c r="AA652" i="15" s="1"/>
  <c r="N652" i="15"/>
  <c r="M652" i="15"/>
  <c r="Q652" i="15" s="1"/>
  <c r="Y652" i="15" s="1"/>
  <c r="L652" i="15"/>
  <c r="K652" i="15"/>
  <c r="I652" i="15"/>
  <c r="G652" i="15"/>
  <c r="F652" i="15"/>
  <c r="D652" i="15"/>
  <c r="AO651" i="15"/>
  <c r="AJ651" i="15"/>
  <c r="AN651" i="15" s="1"/>
  <c r="AF651" i="15"/>
  <c r="AE651" i="15"/>
  <c r="AD651" i="15"/>
  <c r="AB651" i="15"/>
  <c r="V651" i="15"/>
  <c r="Z651" i="15" s="1"/>
  <c r="T651" i="15"/>
  <c r="X651" i="15" s="1"/>
  <c r="O651" i="15"/>
  <c r="S651" i="15" s="1"/>
  <c r="W651" i="15" s="1"/>
  <c r="AA651" i="15" s="1"/>
  <c r="N651" i="15"/>
  <c r="M651" i="15"/>
  <c r="Q651" i="15" s="1"/>
  <c r="L651" i="15"/>
  <c r="K651" i="15"/>
  <c r="I651" i="15"/>
  <c r="G651" i="15"/>
  <c r="F651" i="15"/>
  <c r="D651" i="15"/>
  <c r="AO650" i="15"/>
  <c r="AJ650" i="15"/>
  <c r="AN650" i="15" s="1"/>
  <c r="AF650" i="15"/>
  <c r="AE650" i="15"/>
  <c r="AD650" i="15"/>
  <c r="AL650" i="15" s="1"/>
  <c r="AP650" i="15" s="1"/>
  <c r="AB650" i="15"/>
  <c r="V650" i="15"/>
  <c r="Z650" i="15" s="1"/>
  <c r="T650" i="15"/>
  <c r="X650" i="15" s="1"/>
  <c r="O650" i="15"/>
  <c r="S650" i="15" s="1"/>
  <c r="W650" i="15" s="1"/>
  <c r="AA650" i="15" s="1"/>
  <c r="N650" i="15"/>
  <c r="M650" i="15"/>
  <c r="Q650" i="15" s="1"/>
  <c r="L650" i="15"/>
  <c r="K650" i="15"/>
  <c r="I650" i="15"/>
  <c r="G650" i="15"/>
  <c r="F650" i="15"/>
  <c r="D650" i="15"/>
  <c r="AO649" i="15"/>
  <c r="AJ649" i="15"/>
  <c r="AN649" i="15" s="1"/>
  <c r="AF649" i="15"/>
  <c r="AE649" i="15"/>
  <c r="AD649" i="15"/>
  <c r="AL649" i="15" s="1"/>
  <c r="AP649" i="15" s="1"/>
  <c r="AB649" i="15"/>
  <c r="V649" i="15"/>
  <c r="Z649" i="15" s="1"/>
  <c r="T649" i="15"/>
  <c r="X649" i="15" s="1"/>
  <c r="O649" i="15"/>
  <c r="S649" i="15" s="1"/>
  <c r="W649" i="15" s="1"/>
  <c r="AA649" i="15" s="1"/>
  <c r="N649" i="15"/>
  <c r="M649" i="15"/>
  <c r="Q649" i="15" s="1"/>
  <c r="L649" i="15"/>
  <c r="K649" i="15"/>
  <c r="I649" i="15"/>
  <c r="G649" i="15"/>
  <c r="F649" i="15"/>
  <c r="D649" i="15"/>
  <c r="AO648" i="15"/>
  <c r="AJ648" i="15"/>
  <c r="AN648" i="15" s="1"/>
  <c r="AF648" i="15"/>
  <c r="AE648" i="15"/>
  <c r="AD648" i="15"/>
  <c r="AL648" i="15" s="1"/>
  <c r="AP648" i="15" s="1"/>
  <c r="AB648" i="15"/>
  <c r="V648" i="15"/>
  <c r="Z648" i="15" s="1"/>
  <c r="T648" i="15"/>
  <c r="X648" i="15" s="1"/>
  <c r="O648" i="15"/>
  <c r="S648" i="15" s="1"/>
  <c r="W648" i="15" s="1"/>
  <c r="AA648" i="15" s="1"/>
  <c r="N648" i="15"/>
  <c r="M648" i="15"/>
  <c r="Q648" i="15" s="1"/>
  <c r="Y648" i="15" s="1"/>
  <c r="L648" i="15"/>
  <c r="K648" i="15"/>
  <c r="I648" i="15"/>
  <c r="G648" i="15"/>
  <c r="F648" i="15"/>
  <c r="D648" i="15"/>
  <c r="AO647" i="15"/>
  <c r="AJ647" i="15"/>
  <c r="AN647" i="15" s="1"/>
  <c r="AF647" i="15"/>
  <c r="AE647" i="15"/>
  <c r="AD647" i="15"/>
  <c r="AB647" i="15"/>
  <c r="V647" i="15"/>
  <c r="Z647" i="15" s="1"/>
  <c r="T647" i="15"/>
  <c r="X647" i="15" s="1"/>
  <c r="O647" i="15"/>
  <c r="S647" i="15" s="1"/>
  <c r="W647" i="15" s="1"/>
  <c r="AA647" i="15" s="1"/>
  <c r="N647" i="15"/>
  <c r="M647" i="15"/>
  <c r="Q647" i="15" s="1"/>
  <c r="L647" i="15"/>
  <c r="K647" i="15"/>
  <c r="I647" i="15"/>
  <c r="G647" i="15"/>
  <c r="F647" i="15"/>
  <c r="D647" i="15"/>
  <c r="AO646" i="15"/>
  <c r="AJ646" i="15"/>
  <c r="AN646" i="15" s="1"/>
  <c r="AF646" i="15"/>
  <c r="AE646" i="15"/>
  <c r="AD646" i="15"/>
  <c r="AL646" i="15" s="1"/>
  <c r="AP646" i="15" s="1"/>
  <c r="AB646" i="15"/>
  <c r="V646" i="15"/>
  <c r="Z646" i="15" s="1"/>
  <c r="T646" i="15"/>
  <c r="X646" i="15" s="1"/>
  <c r="O646" i="15"/>
  <c r="S646" i="15" s="1"/>
  <c r="W646" i="15" s="1"/>
  <c r="AA646" i="15" s="1"/>
  <c r="N646" i="15"/>
  <c r="M646" i="15"/>
  <c r="Q646" i="15" s="1"/>
  <c r="L646" i="15"/>
  <c r="K646" i="15"/>
  <c r="I646" i="15"/>
  <c r="G646" i="15"/>
  <c r="F646" i="15"/>
  <c r="D646" i="15"/>
  <c r="AO645" i="15"/>
  <c r="AJ645" i="15"/>
  <c r="AN645" i="15" s="1"/>
  <c r="AF645" i="15"/>
  <c r="AE645" i="15"/>
  <c r="AD645" i="15"/>
  <c r="AB645" i="15"/>
  <c r="V645" i="15"/>
  <c r="Z645" i="15" s="1"/>
  <c r="T645" i="15"/>
  <c r="X645" i="15" s="1"/>
  <c r="O645" i="15"/>
  <c r="S645" i="15" s="1"/>
  <c r="W645" i="15" s="1"/>
  <c r="AA645" i="15" s="1"/>
  <c r="N645" i="15"/>
  <c r="M645" i="15"/>
  <c r="Q645" i="15" s="1"/>
  <c r="L645" i="15"/>
  <c r="K645" i="15"/>
  <c r="I645" i="15"/>
  <c r="G645" i="15"/>
  <c r="F645" i="15"/>
  <c r="D645" i="15"/>
  <c r="AO644" i="15"/>
  <c r="AJ644" i="15"/>
  <c r="AN644" i="15" s="1"/>
  <c r="AF644" i="15"/>
  <c r="AE644" i="15"/>
  <c r="AD644" i="15"/>
  <c r="AL644" i="15" s="1"/>
  <c r="AP644" i="15" s="1"/>
  <c r="AB644" i="15"/>
  <c r="V644" i="15"/>
  <c r="Z644" i="15" s="1"/>
  <c r="T644" i="15"/>
  <c r="X644" i="15" s="1"/>
  <c r="O644" i="15"/>
  <c r="S644" i="15" s="1"/>
  <c r="W644" i="15" s="1"/>
  <c r="AA644" i="15" s="1"/>
  <c r="N644" i="15"/>
  <c r="M644" i="15"/>
  <c r="Q644" i="15" s="1"/>
  <c r="L644" i="15"/>
  <c r="K644" i="15"/>
  <c r="I644" i="15"/>
  <c r="G644" i="15"/>
  <c r="F644" i="15"/>
  <c r="D644" i="15"/>
  <c r="AO643" i="15"/>
  <c r="AJ643" i="15"/>
  <c r="AN643" i="15" s="1"/>
  <c r="AF643" i="15"/>
  <c r="AE643" i="15"/>
  <c r="AD643" i="15"/>
  <c r="AL643" i="15" s="1"/>
  <c r="AP643" i="15" s="1"/>
  <c r="AB643" i="15"/>
  <c r="V643" i="15"/>
  <c r="Z643" i="15" s="1"/>
  <c r="T643" i="15"/>
  <c r="X643" i="15" s="1"/>
  <c r="O643" i="15"/>
  <c r="S643" i="15" s="1"/>
  <c r="W643" i="15" s="1"/>
  <c r="AA643" i="15" s="1"/>
  <c r="N643" i="15"/>
  <c r="M643" i="15"/>
  <c r="Q643" i="15" s="1"/>
  <c r="Y643" i="15" s="1"/>
  <c r="L643" i="15"/>
  <c r="K643" i="15"/>
  <c r="I643" i="15"/>
  <c r="G643" i="15"/>
  <c r="F643" i="15"/>
  <c r="D643" i="15"/>
  <c r="AO642" i="15"/>
  <c r="AJ642" i="15"/>
  <c r="AN642" i="15" s="1"/>
  <c r="AF642" i="15"/>
  <c r="AE642" i="15"/>
  <c r="AD642" i="15"/>
  <c r="AB642" i="15"/>
  <c r="V642" i="15"/>
  <c r="Z642" i="15" s="1"/>
  <c r="T642" i="15"/>
  <c r="X642" i="15" s="1"/>
  <c r="O642" i="15"/>
  <c r="S642" i="15" s="1"/>
  <c r="W642" i="15" s="1"/>
  <c r="AA642" i="15" s="1"/>
  <c r="N642" i="15"/>
  <c r="M642" i="15"/>
  <c r="Q642" i="15" s="1"/>
  <c r="L642" i="15"/>
  <c r="K642" i="15"/>
  <c r="I642" i="15"/>
  <c r="G642" i="15"/>
  <c r="F642" i="15"/>
  <c r="D642" i="15"/>
  <c r="AO641" i="15"/>
  <c r="AJ641" i="15"/>
  <c r="AN641" i="15" s="1"/>
  <c r="AF641" i="15"/>
  <c r="AE641" i="15"/>
  <c r="AD641" i="15"/>
  <c r="AL641" i="15" s="1"/>
  <c r="AP641" i="15" s="1"/>
  <c r="AB641" i="15"/>
  <c r="V641" i="15"/>
  <c r="Z641" i="15" s="1"/>
  <c r="T641" i="15"/>
  <c r="X641" i="15" s="1"/>
  <c r="O641" i="15"/>
  <c r="S641" i="15" s="1"/>
  <c r="W641" i="15" s="1"/>
  <c r="AA641" i="15" s="1"/>
  <c r="N641" i="15"/>
  <c r="M641" i="15"/>
  <c r="Q641" i="15" s="1"/>
  <c r="L641" i="15"/>
  <c r="K641" i="15"/>
  <c r="I641" i="15"/>
  <c r="G641" i="15"/>
  <c r="F641" i="15"/>
  <c r="D641" i="15"/>
  <c r="AO640" i="15"/>
  <c r="AJ640" i="15"/>
  <c r="AN640" i="15" s="1"/>
  <c r="AF640" i="15"/>
  <c r="AE640" i="15"/>
  <c r="AD640" i="15"/>
  <c r="AB640" i="15"/>
  <c r="V640" i="15"/>
  <c r="Z640" i="15" s="1"/>
  <c r="T640" i="15"/>
  <c r="X640" i="15" s="1"/>
  <c r="O640" i="15"/>
  <c r="S640" i="15" s="1"/>
  <c r="W640" i="15" s="1"/>
  <c r="AA640" i="15" s="1"/>
  <c r="N640" i="15"/>
  <c r="M640" i="15"/>
  <c r="Q640" i="15" s="1"/>
  <c r="L640" i="15"/>
  <c r="K640" i="15"/>
  <c r="I640" i="15"/>
  <c r="G640" i="15"/>
  <c r="F640" i="15"/>
  <c r="D640" i="15"/>
  <c r="AO639" i="15"/>
  <c r="AJ639" i="15"/>
  <c r="AN639" i="15" s="1"/>
  <c r="AF639" i="15"/>
  <c r="AE639" i="15"/>
  <c r="AD639" i="15"/>
  <c r="AB639" i="15"/>
  <c r="V639" i="15"/>
  <c r="Z639" i="15" s="1"/>
  <c r="T639" i="15"/>
  <c r="X639" i="15" s="1"/>
  <c r="O639" i="15"/>
  <c r="S639" i="15" s="1"/>
  <c r="W639" i="15" s="1"/>
  <c r="AA639" i="15" s="1"/>
  <c r="N639" i="15"/>
  <c r="M639" i="15"/>
  <c r="Q639" i="15" s="1"/>
  <c r="L639" i="15"/>
  <c r="K639" i="15"/>
  <c r="I639" i="15"/>
  <c r="G639" i="15"/>
  <c r="F639" i="15"/>
  <c r="D639" i="15"/>
  <c r="AO638" i="15"/>
  <c r="AJ638" i="15"/>
  <c r="AN638" i="15" s="1"/>
  <c r="AF638" i="15"/>
  <c r="AE638" i="15"/>
  <c r="AD638" i="15"/>
  <c r="AB638" i="15"/>
  <c r="V638" i="15"/>
  <c r="Z638" i="15" s="1"/>
  <c r="T638" i="15"/>
  <c r="X638" i="15" s="1"/>
  <c r="O638" i="15"/>
  <c r="S638" i="15" s="1"/>
  <c r="W638" i="15" s="1"/>
  <c r="AA638" i="15" s="1"/>
  <c r="N638" i="15"/>
  <c r="M638" i="15"/>
  <c r="Q638" i="15" s="1"/>
  <c r="L638" i="15"/>
  <c r="K638" i="15"/>
  <c r="I638" i="15"/>
  <c r="G638" i="15"/>
  <c r="F638" i="15"/>
  <c r="D638" i="15"/>
  <c r="AO637" i="15"/>
  <c r="AJ637" i="15"/>
  <c r="AN637" i="15" s="1"/>
  <c r="AF637" i="15"/>
  <c r="AE637" i="15"/>
  <c r="AD637" i="15"/>
  <c r="AB637" i="15"/>
  <c r="V637" i="15"/>
  <c r="Z637" i="15" s="1"/>
  <c r="T637" i="15"/>
  <c r="X637" i="15" s="1"/>
  <c r="O637" i="15"/>
  <c r="S637" i="15" s="1"/>
  <c r="W637" i="15" s="1"/>
  <c r="AA637" i="15" s="1"/>
  <c r="N637" i="15"/>
  <c r="M637" i="15"/>
  <c r="Q637" i="15" s="1"/>
  <c r="L637" i="15"/>
  <c r="K637" i="15"/>
  <c r="I637" i="15"/>
  <c r="G637" i="15"/>
  <c r="F637" i="15"/>
  <c r="D637" i="15"/>
  <c r="AO636" i="15"/>
  <c r="AJ636" i="15"/>
  <c r="AN636" i="15" s="1"/>
  <c r="AF636" i="15"/>
  <c r="AE636" i="15"/>
  <c r="AD636" i="15"/>
  <c r="AB636" i="15"/>
  <c r="V636" i="15"/>
  <c r="Z636" i="15" s="1"/>
  <c r="T636" i="15"/>
  <c r="X636" i="15" s="1"/>
  <c r="O636" i="15"/>
  <c r="S636" i="15" s="1"/>
  <c r="W636" i="15" s="1"/>
  <c r="AA636" i="15" s="1"/>
  <c r="N636" i="15"/>
  <c r="M636" i="15"/>
  <c r="Q636" i="15" s="1"/>
  <c r="L636" i="15"/>
  <c r="K636" i="15"/>
  <c r="I636" i="15"/>
  <c r="G636" i="15"/>
  <c r="F636" i="15"/>
  <c r="D636" i="15"/>
  <c r="AO635" i="15"/>
  <c r="AJ635" i="15"/>
  <c r="AN635" i="15" s="1"/>
  <c r="AF635" i="15"/>
  <c r="AE635" i="15"/>
  <c r="AD635" i="15"/>
  <c r="AB635" i="15"/>
  <c r="V635" i="15"/>
  <c r="Z635" i="15" s="1"/>
  <c r="T635" i="15"/>
  <c r="X635" i="15" s="1"/>
  <c r="O635" i="15"/>
  <c r="S635" i="15" s="1"/>
  <c r="W635" i="15" s="1"/>
  <c r="AA635" i="15" s="1"/>
  <c r="N635" i="15"/>
  <c r="M635" i="15"/>
  <c r="Q635" i="15" s="1"/>
  <c r="L635" i="15"/>
  <c r="K635" i="15"/>
  <c r="I635" i="15"/>
  <c r="G635" i="15"/>
  <c r="F635" i="15"/>
  <c r="D635" i="15"/>
  <c r="AO634" i="15"/>
  <c r="AJ634" i="15"/>
  <c r="AN634" i="15" s="1"/>
  <c r="AF634" i="15"/>
  <c r="AE634" i="15"/>
  <c r="AD634" i="15"/>
  <c r="AB634" i="15"/>
  <c r="V634" i="15"/>
  <c r="Z634" i="15" s="1"/>
  <c r="T634" i="15"/>
  <c r="X634" i="15" s="1"/>
  <c r="O634" i="15"/>
  <c r="S634" i="15" s="1"/>
  <c r="W634" i="15" s="1"/>
  <c r="AA634" i="15" s="1"/>
  <c r="N634" i="15"/>
  <c r="M634" i="15"/>
  <c r="Q634" i="15" s="1"/>
  <c r="L634" i="15"/>
  <c r="K634" i="15"/>
  <c r="I634" i="15"/>
  <c r="G634" i="15"/>
  <c r="F634" i="15"/>
  <c r="D634" i="15"/>
  <c r="AO633" i="15"/>
  <c r="AJ633" i="15"/>
  <c r="AN633" i="15" s="1"/>
  <c r="AF633" i="15"/>
  <c r="AE633" i="15"/>
  <c r="AD633" i="15"/>
  <c r="AB633" i="15"/>
  <c r="V633" i="15"/>
  <c r="Z633" i="15" s="1"/>
  <c r="T633" i="15"/>
  <c r="X633" i="15" s="1"/>
  <c r="O633" i="15"/>
  <c r="S633" i="15" s="1"/>
  <c r="W633" i="15" s="1"/>
  <c r="AA633" i="15" s="1"/>
  <c r="N633" i="15"/>
  <c r="M633" i="15"/>
  <c r="Q633" i="15" s="1"/>
  <c r="L633" i="15"/>
  <c r="K633" i="15"/>
  <c r="I633" i="15"/>
  <c r="G633" i="15"/>
  <c r="F633" i="15"/>
  <c r="D633" i="15"/>
  <c r="AO632" i="15"/>
  <c r="AJ632" i="15"/>
  <c r="AN632" i="15" s="1"/>
  <c r="AF632" i="15"/>
  <c r="AE632" i="15"/>
  <c r="AD632" i="15"/>
  <c r="AB632" i="15"/>
  <c r="V632" i="15"/>
  <c r="Z632" i="15" s="1"/>
  <c r="T632" i="15"/>
  <c r="X632" i="15" s="1"/>
  <c r="O632" i="15"/>
  <c r="S632" i="15" s="1"/>
  <c r="W632" i="15" s="1"/>
  <c r="AA632" i="15" s="1"/>
  <c r="N632" i="15"/>
  <c r="M632" i="15"/>
  <c r="Q632" i="15" s="1"/>
  <c r="L632" i="15"/>
  <c r="K632" i="15"/>
  <c r="I632" i="15"/>
  <c r="G632" i="15"/>
  <c r="F632" i="15"/>
  <c r="D632" i="15"/>
  <c r="AO631" i="15"/>
  <c r="AJ631" i="15"/>
  <c r="AN631" i="15" s="1"/>
  <c r="AF631" i="15"/>
  <c r="AE631" i="15"/>
  <c r="AD631" i="15"/>
  <c r="AB631" i="15"/>
  <c r="V631" i="15"/>
  <c r="Z631" i="15" s="1"/>
  <c r="T631" i="15"/>
  <c r="X631" i="15" s="1"/>
  <c r="O631" i="15"/>
  <c r="S631" i="15" s="1"/>
  <c r="W631" i="15" s="1"/>
  <c r="AA631" i="15" s="1"/>
  <c r="N631" i="15"/>
  <c r="M631" i="15"/>
  <c r="Q631" i="15" s="1"/>
  <c r="L631" i="15"/>
  <c r="K631" i="15"/>
  <c r="I631" i="15"/>
  <c r="G631" i="15"/>
  <c r="F631" i="15"/>
  <c r="D631" i="15"/>
  <c r="AO630" i="15"/>
  <c r="AJ630" i="15"/>
  <c r="AN630" i="15" s="1"/>
  <c r="AF630" i="15"/>
  <c r="AE630" i="15"/>
  <c r="AD630" i="15"/>
  <c r="AB630" i="15"/>
  <c r="V630" i="15"/>
  <c r="Z630" i="15" s="1"/>
  <c r="T630" i="15"/>
  <c r="X630" i="15" s="1"/>
  <c r="O630" i="15"/>
  <c r="S630" i="15" s="1"/>
  <c r="W630" i="15" s="1"/>
  <c r="AA630" i="15" s="1"/>
  <c r="N630" i="15"/>
  <c r="M630" i="15"/>
  <c r="Q630" i="15" s="1"/>
  <c r="L630" i="15"/>
  <c r="K630" i="15"/>
  <c r="I630" i="15"/>
  <c r="G630" i="15"/>
  <c r="F630" i="15"/>
  <c r="D630" i="15"/>
  <c r="AO629" i="15"/>
  <c r="AJ629" i="15"/>
  <c r="AN629" i="15" s="1"/>
  <c r="AF629" i="15"/>
  <c r="AE629" i="15"/>
  <c r="AD629" i="15"/>
  <c r="AB629" i="15"/>
  <c r="V629" i="15"/>
  <c r="Z629" i="15" s="1"/>
  <c r="T629" i="15"/>
  <c r="X629" i="15" s="1"/>
  <c r="O629" i="15"/>
  <c r="S629" i="15" s="1"/>
  <c r="W629" i="15" s="1"/>
  <c r="AA629" i="15" s="1"/>
  <c r="N629" i="15"/>
  <c r="M629" i="15"/>
  <c r="Q629" i="15" s="1"/>
  <c r="L629" i="15"/>
  <c r="K629" i="15"/>
  <c r="I629" i="15"/>
  <c r="G629" i="15"/>
  <c r="F629" i="15"/>
  <c r="D629" i="15"/>
  <c r="AO628" i="15"/>
  <c r="AJ628" i="15"/>
  <c r="AN628" i="15" s="1"/>
  <c r="AF628" i="15"/>
  <c r="AE628" i="15"/>
  <c r="AD628" i="15"/>
  <c r="AB628" i="15"/>
  <c r="V628" i="15"/>
  <c r="Z628" i="15" s="1"/>
  <c r="T628" i="15"/>
  <c r="X628" i="15" s="1"/>
  <c r="O628" i="15"/>
  <c r="S628" i="15" s="1"/>
  <c r="W628" i="15" s="1"/>
  <c r="AA628" i="15" s="1"/>
  <c r="N628" i="15"/>
  <c r="M628" i="15"/>
  <c r="Q628" i="15" s="1"/>
  <c r="L628" i="15"/>
  <c r="K628" i="15"/>
  <c r="I628" i="15"/>
  <c r="G628" i="15"/>
  <c r="F628" i="15"/>
  <c r="D628" i="15"/>
  <c r="AO627" i="15"/>
  <c r="AJ627" i="15"/>
  <c r="AN627" i="15" s="1"/>
  <c r="AF627" i="15"/>
  <c r="AE627" i="15"/>
  <c r="AD627" i="15"/>
  <c r="AB627" i="15"/>
  <c r="V627" i="15"/>
  <c r="Z627" i="15" s="1"/>
  <c r="T627" i="15"/>
  <c r="X627" i="15" s="1"/>
  <c r="O627" i="15"/>
  <c r="S627" i="15" s="1"/>
  <c r="W627" i="15" s="1"/>
  <c r="AA627" i="15" s="1"/>
  <c r="N627" i="15"/>
  <c r="M627" i="15"/>
  <c r="Q627" i="15" s="1"/>
  <c r="L627" i="15"/>
  <c r="K627" i="15"/>
  <c r="I627" i="15"/>
  <c r="G627" i="15"/>
  <c r="F627" i="15"/>
  <c r="D627" i="15"/>
  <c r="AO626" i="15"/>
  <c r="AJ626" i="15"/>
  <c r="AN626" i="15" s="1"/>
  <c r="AF626" i="15"/>
  <c r="AE626" i="15"/>
  <c r="AD626" i="15"/>
  <c r="AB626" i="15"/>
  <c r="V626" i="15"/>
  <c r="Z626" i="15" s="1"/>
  <c r="T626" i="15"/>
  <c r="X626" i="15" s="1"/>
  <c r="O626" i="15"/>
  <c r="S626" i="15" s="1"/>
  <c r="W626" i="15" s="1"/>
  <c r="AA626" i="15" s="1"/>
  <c r="N626" i="15"/>
  <c r="M626" i="15"/>
  <c r="Q626" i="15" s="1"/>
  <c r="L626" i="15"/>
  <c r="K626" i="15"/>
  <c r="I626" i="15"/>
  <c r="G626" i="15"/>
  <c r="F626" i="15"/>
  <c r="D626" i="15"/>
  <c r="AO625" i="15"/>
  <c r="AJ625" i="15"/>
  <c r="AN625" i="15" s="1"/>
  <c r="AF625" i="15"/>
  <c r="AE625" i="15"/>
  <c r="AD625" i="15"/>
  <c r="AB625" i="15"/>
  <c r="V625" i="15"/>
  <c r="Z625" i="15" s="1"/>
  <c r="T625" i="15"/>
  <c r="X625" i="15" s="1"/>
  <c r="O625" i="15"/>
  <c r="S625" i="15" s="1"/>
  <c r="W625" i="15" s="1"/>
  <c r="AA625" i="15" s="1"/>
  <c r="N625" i="15"/>
  <c r="M625" i="15"/>
  <c r="Q625" i="15" s="1"/>
  <c r="L625" i="15"/>
  <c r="K625" i="15"/>
  <c r="I625" i="15"/>
  <c r="G625" i="15"/>
  <c r="F625" i="15"/>
  <c r="D625" i="15"/>
  <c r="AO624" i="15"/>
  <c r="AJ624" i="15"/>
  <c r="AN624" i="15" s="1"/>
  <c r="AF624" i="15"/>
  <c r="AE624" i="15"/>
  <c r="AD624" i="15"/>
  <c r="AB624" i="15"/>
  <c r="V624" i="15"/>
  <c r="Z624" i="15" s="1"/>
  <c r="T624" i="15"/>
  <c r="X624" i="15" s="1"/>
  <c r="O624" i="15"/>
  <c r="S624" i="15" s="1"/>
  <c r="W624" i="15" s="1"/>
  <c r="AA624" i="15" s="1"/>
  <c r="N624" i="15"/>
  <c r="M624" i="15"/>
  <c r="Q624" i="15" s="1"/>
  <c r="L624" i="15"/>
  <c r="K624" i="15"/>
  <c r="I624" i="15"/>
  <c r="G624" i="15"/>
  <c r="F624" i="15"/>
  <c r="D624" i="15"/>
  <c r="AO623" i="15"/>
  <c r="AJ623" i="15"/>
  <c r="AN623" i="15" s="1"/>
  <c r="AF623" i="15"/>
  <c r="AE623" i="15"/>
  <c r="AD623" i="15"/>
  <c r="AB623" i="15"/>
  <c r="V623" i="15"/>
  <c r="Z623" i="15" s="1"/>
  <c r="T623" i="15"/>
  <c r="X623" i="15" s="1"/>
  <c r="O623" i="15"/>
  <c r="S623" i="15" s="1"/>
  <c r="W623" i="15" s="1"/>
  <c r="AA623" i="15" s="1"/>
  <c r="N623" i="15"/>
  <c r="M623" i="15"/>
  <c r="Q623" i="15" s="1"/>
  <c r="L623" i="15"/>
  <c r="K623" i="15"/>
  <c r="I623" i="15"/>
  <c r="G623" i="15"/>
  <c r="F623" i="15"/>
  <c r="D623" i="15"/>
  <c r="AO622" i="15"/>
  <c r="AJ622" i="15"/>
  <c r="AN622" i="15" s="1"/>
  <c r="AF622" i="15"/>
  <c r="AE622" i="15"/>
  <c r="AD622" i="15"/>
  <c r="AB622" i="15"/>
  <c r="V622" i="15"/>
  <c r="Z622" i="15" s="1"/>
  <c r="T622" i="15"/>
  <c r="X622" i="15" s="1"/>
  <c r="O622" i="15"/>
  <c r="S622" i="15" s="1"/>
  <c r="W622" i="15" s="1"/>
  <c r="AA622" i="15" s="1"/>
  <c r="N622" i="15"/>
  <c r="M622" i="15"/>
  <c r="Q622" i="15" s="1"/>
  <c r="L622" i="15"/>
  <c r="K622" i="15"/>
  <c r="I622" i="15"/>
  <c r="G622" i="15"/>
  <c r="F622" i="15"/>
  <c r="D622" i="15"/>
  <c r="AO621" i="15"/>
  <c r="AJ621" i="15"/>
  <c r="AN621" i="15" s="1"/>
  <c r="AF621" i="15"/>
  <c r="AE621" i="15"/>
  <c r="AD621" i="15"/>
  <c r="AB621" i="15"/>
  <c r="V621" i="15"/>
  <c r="Z621" i="15" s="1"/>
  <c r="T621" i="15"/>
  <c r="X621" i="15" s="1"/>
  <c r="O621" i="15"/>
  <c r="S621" i="15" s="1"/>
  <c r="W621" i="15" s="1"/>
  <c r="AA621" i="15" s="1"/>
  <c r="N621" i="15"/>
  <c r="M621" i="15"/>
  <c r="Q621" i="15" s="1"/>
  <c r="L621" i="15"/>
  <c r="K621" i="15"/>
  <c r="I621" i="15"/>
  <c r="G621" i="15"/>
  <c r="F621" i="15"/>
  <c r="D621" i="15"/>
  <c r="AO620" i="15"/>
  <c r="AJ620" i="15"/>
  <c r="AN620" i="15" s="1"/>
  <c r="AF620" i="15"/>
  <c r="AE620" i="15"/>
  <c r="AD620" i="15"/>
  <c r="AB620" i="15"/>
  <c r="V620" i="15"/>
  <c r="Z620" i="15" s="1"/>
  <c r="T620" i="15"/>
  <c r="X620" i="15" s="1"/>
  <c r="O620" i="15"/>
  <c r="S620" i="15" s="1"/>
  <c r="W620" i="15" s="1"/>
  <c r="AA620" i="15" s="1"/>
  <c r="N620" i="15"/>
  <c r="M620" i="15"/>
  <c r="Q620" i="15" s="1"/>
  <c r="L620" i="15"/>
  <c r="K620" i="15"/>
  <c r="I620" i="15"/>
  <c r="G620" i="15"/>
  <c r="F620" i="15"/>
  <c r="D620" i="15"/>
  <c r="AO619" i="15"/>
  <c r="AJ619" i="15"/>
  <c r="AN619" i="15" s="1"/>
  <c r="AF619" i="15"/>
  <c r="AE619" i="15"/>
  <c r="AD619" i="15"/>
  <c r="AB619" i="15"/>
  <c r="V619" i="15"/>
  <c r="Z619" i="15" s="1"/>
  <c r="T619" i="15"/>
  <c r="X619" i="15" s="1"/>
  <c r="O619" i="15"/>
  <c r="S619" i="15" s="1"/>
  <c r="W619" i="15" s="1"/>
  <c r="AA619" i="15" s="1"/>
  <c r="N619" i="15"/>
  <c r="M619" i="15"/>
  <c r="Q619" i="15" s="1"/>
  <c r="L619" i="15"/>
  <c r="K619" i="15"/>
  <c r="I619" i="15"/>
  <c r="G619" i="15"/>
  <c r="F619" i="15"/>
  <c r="D619" i="15"/>
  <c r="AO618" i="15"/>
  <c r="AJ618" i="15"/>
  <c r="AN618" i="15" s="1"/>
  <c r="AF618" i="15"/>
  <c r="AE618" i="15"/>
  <c r="AD618" i="15"/>
  <c r="AB618" i="15"/>
  <c r="V618" i="15"/>
  <c r="Z618" i="15" s="1"/>
  <c r="T618" i="15"/>
  <c r="X618" i="15" s="1"/>
  <c r="O618" i="15"/>
  <c r="S618" i="15" s="1"/>
  <c r="W618" i="15" s="1"/>
  <c r="AA618" i="15" s="1"/>
  <c r="N618" i="15"/>
  <c r="M618" i="15"/>
  <c r="Q618" i="15" s="1"/>
  <c r="L618" i="15"/>
  <c r="K618" i="15"/>
  <c r="I618" i="15"/>
  <c r="G618" i="15"/>
  <c r="F618" i="15"/>
  <c r="D618" i="15"/>
  <c r="AO617" i="15"/>
  <c r="AJ617" i="15"/>
  <c r="AN617" i="15" s="1"/>
  <c r="AF617" i="15"/>
  <c r="AE617" i="15"/>
  <c r="AD617" i="15"/>
  <c r="AB617" i="15"/>
  <c r="V617" i="15"/>
  <c r="Z617" i="15" s="1"/>
  <c r="T617" i="15"/>
  <c r="X617" i="15" s="1"/>
  <c r="O617" i="15"/>
  <c r="S617" i="15" s="1"/>
  <c r="W617" i="15" s="1"/>
  <c r="AA617" i="15" s="1"/>
  <c r="N617" i="15"/>
  <c r="M617" i="15"/>
  <c r="Q617" i="15" s="1"/>
  <c r="L617" i="15"/>
  <c r="K617" i="15"/>
  <c r="I617" i="15"/>
  <c r="G617" i="15"/>
  <c r="F617" i="15"/>
  <c r="D617" i="15"/>
  <c r="AO616" i="15"/>
  <c r="AJ616" i="15"/>
  <c r="AN616" i="15" s="1"/>
  <c r="AF616" i="15"/>
  <c r="AE616" i="15"/>
  <c r="AD616" i="15"/>
  <c r="AB616" i="15"/>
  <c r="V616" i="15"/>
  <c r="Z616" i="15" s="1"/>
  <c r="T616" i="15"/>
  <c r="X616" i="15" s="1"/>
  <c r="O616" i="15"/>
  <c r="S616" i="15" s="1"/>
  <c r="W616" i="15" s="1"/>
  <c r="AA616" i="15" s="1"/>
  <c r="N616" i="15"/>
  <c r="M616" i="15"/>
  <c r="Q616" i="15" s="1"/>
  <c r="L616" i="15"/>
  <c r="K616" i="15"/>
  <c r="I616" i="15"/>
  <c r="G616" i="15"/>
  <c r="F616" i="15"/>
  <c r="D616" i="15"/>
  <c r="AO615" i="15"/>
  <c r="AJ615" i="15"/>
  <c r="AN615" i="15" s="1"/>
  <c r="AF615" i="15"/>
  <c r="AE615" i="15"/>
  <c r="AD615" i="15"/>
  <c r="AB615" i="15"/>
  <c r="V615" i="15"/>
  <c r="Z615" i="15" s="1"/>
  <c r="T615" i="15"/>
  <c r="X615" i="15" s="1"/>
  <c r="O615" i="15"/>
  <c r="S615" i="15" s="1"/>
  <c r="W615" i="15" s="1"/>
  <c r="AA615" i="15" s="1"/>
  <c r="N615" i="15"/>
  <c r="M615" i="15"/>
  <c r="Q615" i="15" s="1"/>
  <c r="L615" i="15"/>
  <c r="K615" i="15"/>
  <c r="I615" i="15"/>
  <c r="G615" i="15"/>
  <c r="F615" i="15"/>
  <c r="D615" i="15"/>
  <c r="AO614" i="15"/>
  <c r="AJ614" i="15"/>
  <c r="AN614" i="15" s="1"/>
  <c r="AF614" i="15"/>
  <c r="AE614" i="15"/>
  <c r="AD614" i="15"/>
  <c r="AB614" i="15"/>
  <c r="V614" i="15"/>
  <c r="Z614" i="15" s="1"/>
  <c r="T614" i="15"/>
  <c r="X614" i="15" s="1"/>
  <c r="O614" i="15"/>
  <c r="S614" i="15" s="1"/>
  <c r="W614" i="15" s="1"/>
  <c r="AA614" i="15" s="1"/>
  <c r="N614" i="15"/>
  <c r="M614" i="15"/>
  <c r="Q614" i="15" s="1"/>
  <c r="L614" i="15"/>
  <c r="K614" i="15"/>
  <c r="I614" i="15"/>
  <c r="G614" i="15"/>
  <c r="F614" i="15"/>
  <c r="D614" i="15"/>
  <c r="AO613" i="15"/>
  <c r="AJ613" i="15"/>
  <c r="AN613" i="15" s="1"/>
  <c r="AF613" i="15"/>
  <c r="AE613" i="15"/>
  <c r="AD613" i="15"/>
  <c r="AB613" i="15"/>
  <c r="V613" i="15"/>
  <c r="Z613" i="15" s="1"/>
  <c r="T613" i="15"/>
  <c r="X613" i="15" s="1"/>
  <c r="O613" i="15"/>
  <c r="S613" i="15" s="1"/>
  <c r="W613" i="15" s="1"/>
  <c r="AA613" i="15" s="1"/>
  <c r="N613" i="15"/>
  <c r="M613" i="15"/>
  <c r="Q613" i="15" s="1"/>
  <c r="L613" i="15"/>
  <c r="K613" i="15"/>
  <c r="I613" i="15"/>
  <c r="G613" i="15"/>
  <c r="F613" i="15"/>
  <c r="D613" i="15"/>
  <c r="AO612" i="15"/>
  <c r="AJ612" i="15"/>
  <c r="AN612" i="15" s="1"/>
  <c r="AF612" i="15"/>
  <c r="AE612" i="15"/>
  <c r="AD612" i="15"/>
  <c r="AB612" i="15"/>
  <c r="V612" i="15"/>
  <c r="Z612" i="15" s="1"/>
  <c r="T612" i="15"/>
  <c r="X612" i="15" s="1"/>
  <c r="O612" i="15"/>
  <c r="S612" i="15" s="1"/>
  <c r="W612" i="15" s="1"/>
  <c r="AA612" i="15" s="1"/>
  <c r="N612" i="15"/>
  <c r="M612" i="15"/>
  <c r="Q612" i="15" s="1"/>
  <c r="L612" i="15"/>
  <c r="K612" i="15"/>
  <c r="I612" i="15"/>
  <c r="G612" i="15"/>
  <c r="F612" i="15"/>
  <c r="D612" i="15"/>
  <c r="AO611" i="15"/>
  <c r="AJ611" i="15"/>
  <c r="AN611" i="15" s="1"/>
  <c r="AF611" i="15"/>
  <c r="AE611" i="15"/>
  <c r="AD611" i="15"/>
  <c r="AB611" i="15"/>
  <c r="V611" i="15"/>
  <c r="Z611" i="15" s="1"/>
  <c r="T611" i="15"/>
  <c r="X611" i="15" s="1"/>
  <c r="O611" i="15"/>
  <c r="S611" i="15" s="1"/>
  <c r="W611" i="15" s="1"/>
  <c r="AA611" i="15" s="1"/>
  <c r="N611" i="15"/>
  <c r="M611" i="15"/>
  <c r="Q611" i="15" s="1"/>
  <c r="L611" i="15"/>
  <c r="K611" i="15"/>
  <c r="I611" i="15"/>
  <c r="G611" i="15"/>
  <c r="F611" i="15"/>
  <c r="D611" i="15"/>
  <c r="AO610" i="15"/>
  <c r="AJ610" i="15"/>
  <c r="AN610" i="15" s="1"/>
  <c r="AF610" i="15"/>
  <c r="AE610" i="15"/>
  <c r="AD610" i="15"/>
  <c r="AB610" i="15"/>
  <c r="V610" i="15"/>
  <c r="Z610" i="15" s="1"/>
  <c r="T610" i="15"/>
  <c r="X610" i="15" s="1"/>
  <c r="O610" i="15"/>
  <c r="S610" i="15" s="1"/>
  <c r="W610" i="15" s="1"/>
  <c r="AA610" i="15" s="1"/>
  <c r="N610" i="15"/>
  <c r="M610" i="15"/>
  <c r="Q610" i="15" s="1"/>
  <c r="L610" i="15"/>
  <c r="K610" i="15"/>
  <c r="I610" i="15"/>
  <c r="G610" i="15"/>
  <c r="F610" i="15"/>
  <c r="D610" i="15"/>
  <c r="AO609" i="15"/>
  <c r="AJ609" i="15"/>
  <c r="AN609" i="15" s="1"/>
  <c r="AF609" i="15"/>
  <c r="AE609" i="15"/>
  <c r="AD609" i="15"/>
  <c r="AB609" i="15"/>
  <c r="V609" i="15"/>
  <c r="Z609" i="15" s="1"/>
  <c r="T609" i="15"/>
  <c r="X609" i="15" s="1"/>
  <c r="O609" i="15"/>
  <c r="S609" i="15" s="1"/>
  <c r="W609" i="15" s="1"/>
  <c r="AA609" i="15" s="1"/>
  <c r="N609" i="15"/>
  <c r="M609" i="15"/>
  <c r="Q609" i="15" s="1"/>
  <c r="L609" i="15"/>
  <c r="K609" i="15"/>
  <c r="I609" i="15"/>
  <c r="G609" i="15"/>
  <c r="F609" i="15"/>
  <c r="D609" i="15"/>
  <c r="AO608" i="15"/>
  <c r="AJ608" i="15"/>
  <c r="AN608" i="15" s="1"/>
  <c r="AF608" i="15"/>
  <c r="AE608" i="15"/>
  <c r="AD608" i="15"/>
  <c r="AB608" i="15"/>
  <c r="V608" i="15"/>
  <c r="Z608" i="15" s="1"/>
  <c r="T608" i="15"/>
  <c r="X608" i="15" s="1"/>
  <c r="O608" i="15"/>
  <c r="S608" i="15" s="1"/>
  <c r="W608" i="15" s="1"/>
  <c r="AA608" i="15" s="1"/>
  <c r="N608" i="15"/>
  <c r="M608" i="15"/>
  <c r="Q608" i="15" s="1"/>
  <c r="L608" i="15"/>
  <c r="K608" i="15"/>
  <c r="I608" i="15"/>
  <c r="G608" i="15"/>
  <c r="F608" i="15"/>
  <c r="D608" i="15"/>
  <c r="AO607" i="15"/>
  <c r="AJ607" i="15"/>
  <c r="AN607" i="15" s="1"/>
  <c r="AF607" i="15"/>
  <c r="AE607" i="15"/>
  <c r="AD607" i="15"/>
  <c r="AB607" i="15"/>
  <c r="V607" i="15"/>
  <c r="Z607" i="15" s="1"/>
  <c r="T607" i="15"/>
  <c r="X607" i="15" s="1"/>
  <c r="O607" i="15"/>
  <c r="S607" i="15" s="1"/>
  <c r="W607" i="15" s="1"/>
  <c r="AA607" i="15" s="1"/>
  <c r="N607" i="15"/>
  <c r="M607" i="15"/>
  <c r="Q607" i="15" s="1"/>
  <c r="L607" i="15"/>
  <c r="K607" i="15"/>
  <c r="I607" i="15"/>
  <c r="G607" i="15"/>
  <c r="F607" i="15"/>
  <c r="D607" i="15"/>
  <c r="AO606" i="15"/>
  <c r="AJ606" i="15"/>
  <c r="AN606" i="15" s="1"/>
  <c r="AF606" i="15"/>
  <c r="AE606" i="15"/>
  <c r="AD606" i="15"/>
  <c r="AB606" i="15"/>
  <c r="V606" i="15"/>
  <c r="Z606" i="15" s="1"/>
  <c r="T606" i="15"/>
  <c r="X606" i="15" s="1"/>
  <c r="O606" i="15"/>
  <c r="S606" i="15" s="1"/>
  <c r="W606" i="15" s="1"/>
  <c r="AA606" i="15" s="1"/>
  <c r="N606" i="15"/>
  <c r="M606" i="15"/>
  <c r="Q606" i="15" s="1"/>
  <c r="L606" i="15"/>
  <c r="K606" i="15"/>
  <c r="I606" i="15"/>
  <c r="G606" i="15"/>
  <c r="F606" i="15"/>
  <c r="D606" i="15"/>
  <c r="AO605" i="15"/>
  <c r="AJ605" i="15"/>
  <c r="AN605" i="15" s="1"/>
  <c r="AF605" i="15"/>
  <c r="AE605" i="15"/>
  <c r="AD605" i="15"/>
  <c r="AB605" i="15"/>
  <c r="V605" i="15"/>
  <c r="Z605" i="15" s="1"/>
  <c r="T605" i="15"/>
  <c r="X605" i="15" s="1"/>
  <c r="O605" i="15"/>
  <c r="S605" i="15" s="1"/>
  <c r="W605" i="15" s="1"/>
  <c r="AA605" i="15" s="1"/>
  <c r="N605" i="15"/>
  <c r="M605" i="15"/>
  <c r="Q605" i="15" s="1"/>
  <c r="L605" i="15"/>
  <c r="K605" i="15"/>
  <c r="I605" i="15"/>
  <c r="G605" i="15"/>
  <c r="F605" i="15"/>
  <c r="D605" i="15"/>
  <c r="AO604" i="15"/>
  <c r="AJ604" i="15"/>
  <c r="AN604" i="15" s="1"/>
  <c r="AF604" i="15"/>
  <c r="AE604" i="15"/>
  <c r="AD604" i="15"/>
  <c r="AB604" i="15"/>
  <c r="V604" i="15"/>
  <c r="Z604" i="15" s="1"/>
  <c r="T604" i="15"/>
  <c r="X604" i="15" s="1"/>
  <c r="O604" i="15"/>
  <c r="S604" i="15" s="1"/>
  <c r="W604" i="15" s="1"/>
  <c r="AA604" i="15" s="1"/>
  <c r="N604" i="15"/>
  <c r="M604" i="15"/>
  <c r="Q604" i="15" s="1"/>
  <c r="L604" i="15"/>
  <c r="K604" i="15"/>
  <c r="I604" i="15"/>
  <c r="G604" i="15"/>
  <c r="F604" i="15"/>
  <c r="D604" i="15"/>
  <c r="AO603" i="15"/>
  <c r="AJ603" i="15"/>
  <c r="AN603" i="15" s="1"/>
  <c r="AF603" i="15"/>
  <c r="AE603" i="15"/>
  <c r="AD603" i="15"/>
  <c r="AB603" i="15"/>
  <c r="V603" i="15"/>
  <c r="Z603" i="15" s="1"/>
  <c r="T603" i="15"/>
  <c r="X603" i="15" s="1"/>
  <c r="O603" i="15"/>
  <c r="S603" i="15" s="1"/>
  <c r="W603" i="15" s="1"/>
  <c r="AA603" i="15" s="1"/>
  <c r="N603" i="15"/>
  <c r="M603" i="15"/>
  <c r="Q603" i="15" s="1"/>
  <c r="L603" i="15"/>
  <c r="K603" i="15"/>
  <c r="I603" i="15"/>
  <c r="G603" i="15"/>
  <c r="F603" i="15"/>
  <c r="D603" i="15"/>
  <c r="AO602" i="15"/>
  <c r="AJ602" i="15"/>
  <c r="AN602" i="15" s="1"/>
  <c r="AF602" i="15"/>
  <c r="AE602" i="15"/>
  <c r="AD602" i="15"/>
  <c r="AB602" i="15"/>
  <c r="V602" i="15"/>
  <c r="Z602" i="15" s="1"/>
  <c r="T602" i="15"/>
  <c r="X602" i="15" s="1"/>
  <c r="O602" i="15"/>
  <c r="S602" i="15" s="1"/>
  <c r="W602" i="15" s="1"/>
  <c r="AA602" i="15" s="1"/>
  <c r="N602" i="15"/>
  <c r="M602" i="15"/>
  <c r="Q602" i="15" s="1"/>
  <c r="L602" i="15"/>
  <c r="K602" i="15"/>
  <c r="I602" i="15"/>
  <c r="G602" i="15"/>
  <c r="F602" i="15"/>
  <c r="D602" i="15"/>
  <c r="AO601" i="15"/>
  <c r="AJ601" i="15"/>
  <c r="AN601" i="15" s="1"/>
  <c r="AF601" i="15"/>
  <c r="AE601" i="15"/>
  <c r="AD601" i="15"/>
  <c r="AB601" i="15"/>
  <c r="V601" i="15"/>
  <c r="Z601" i="15" s="1"/>
  <c r="T601" i="15"/>
  <c r="X601" i="15" s="1"/>
  <c r="O601" i="15"/>
  <c r="S601" i="15" s="1"/>
  <c r="W601" i="15" s="1"/>
  <c r="AA601" i="15" s="1"/>
  <c r="N601" i="15"/>
  <c r="M601" i="15"/>
  <c r="Q601" i="15" s="1"/>
  <c r="L601" i="15"/>
  <c r="K601" i="15"/>
  <c r="I601" i="15"/>
  <c r="G601" i="15"/>
  <c r="F601" i="15"/>
  <c r="D601" i="15"/>
  <c r="AO600" i="15"/>
  <c r="AJ600" i="15"/>
  <c r="AN600" i="15" s="1"/>
  <c r="AF600" i="15"/>
  <c r="AE600" i="15"/>
  <c r="AD600" i="15"/>
  <c r="AB600" i="15"/>
  <c r="V600" i="15"/>
  <c r="Z600" i="15" s="1"/>
  <c r="T600" i="15"/>
  <c r="X600" i="15" s="1"/>
  <c r="O600" i="15"/>
  <c r="S600" i="15" s="1"/>
  <c r="W600" i="15" s="1"/>
  <c r="AA600" i="15" s="1"/>
  <c r="N600" i="15"/>
  <c r="M600" i="15"/>
  <c r="Q600" i="15" s="1"/>
  <c r="L600" i="15"/>
  <c r="K600" i="15"/>
  <c r="I600" i="15"/>
  <c r="G600" i="15"/>
  <c r="F600" i="15"/>
  <c r="D600" i="15"/>
  <c r="AO599" i="15"/>
  <c r="AJ599" i="15"/>
  <c r="AN599" i="15" s="1"/>
  <c r="AF599" i="15"/>
  <c r="AE599" i="15"/>
  <c r="AD599" i="15"/>
  <c r="AB599" i="15"/>
  <c r="V599" i="15"/>
  <c r="Z599" i="15" s="1"/>
  <c r="T599" i="15"/>
  <c r="X599" i="15" s="1"/>
  <c r="O599" i="15"/>
  <c r="S599" i="15" s="1"/>
  <c r="W599" i="15" s="1"/>
  <c r="AA599" i="15" s="1"/>
  <c r="N599" i="15"/>
  <c r="M599" i="15"/>
  <c r="Q599" i="15" s="1"/>
  <c r="L599" i="15"/>
  <c r="K599" i="15"/>
  <c r="I599" i="15"/>
  <c r="G599" i="15"/>
  <c r="F599" i="15"/>
  <c r="D599" i="15"/>
  <c r="AO598" i="15"/>
  <c r="AJ598" i="15"/>
  <c r="AN598" i="15" s="1"/>
  <c r="AF598" i="15"/>
  <c r="AE598" i="15"/>
  <c r="AD598" i="15"/>
  <c r="AB598" i="15"/>
  <c r="V598" i="15"/>
  <c r="Z598" i="15" s="1"/>
  <c r="T598" i="15"/>
  <c r="X598" i="15" s="1"/>
  <c r="O598" i="15"/>
  <c r="S598" i="15" s="1"/>
  <c r="W598" i="15" s="1"/>
  <c r="AA598" i="15" s="1"/>
  <c r="N598" i="15"/>
  <c r="M598" i="15"/>
  <c r="Q598" i="15" s="1"/>
  <c r="L598" i="15"/>
  <c r="K598" i="15"/>
  <c r="I598" i="15"/>
  <c r="G598" i="15"/>
  <c r="F598" i="15"/>
  <c r="D598" i="15"/>
  <c r="AO597" i="15"/>
  <c r="AJ597" i="15"/>
  <c r="AN597" i="15" s="1"/>
  <c r="AF597" i="15"/>
  <c r="AE597" i="15"/>
  <c r="AD597" i="15"/>
  <c r="AB597" i="15"/>
  <c r="V597" i="15"/>
  <c r="Z597" i="15" s="1"/>
  <c r="T597" i="15"/>
  <c r="X597" i="15" s="1"/>
  <c r="O597" i="15"/>
  <c r="S597" i="15" s="1"/>
  <c r="W597" i="15" s="1"/>
  <c r="AA597" i="15" s="1"/>
  <c r="N597" i="15"/>
  <c r="M597" i="15"/>
  <c r="Q597" i="15" s="1"/>
  <c r="L597" i="15"/>
  <c r="K597" i="15"/>
  <c r="I597" i="15"/>
  <c r="G597" i="15"/>
  <c r="F597" i="15"/>
  <c r="D597" i="15"/>
  <c r="AO596" i="15"/>
  <c r="AJ596" i="15"/>
  <c r="AN596" i="15" s="1"/>
  <c r="AF596" i="15"/>
  <c r="AE596" i="15"/>
  <c r="AD596" i="15"/>
  <c r="AB596" i="15"/>
  <c r="V596" i="15"/>
  <c r="Z596" i="15" s="1"/>
  <c r="T596" i="15"/>
  <c r="X596" i="15" s="1"/>
  <c r="O596" i="15"/>
  <c r="S596" i="15" s="1"/>
  <c r="W596" i="15" s="1"/>
  <c r="AA596" i="15" s="1"/>
  <c r="N596" i="15"/>
  <c r="M596" i="15"/>
  <c r="Q596" i="15" s="1"/>
  <c r="L596" i="15"/>
  <c r="K596" i="15"/>
  <c r="I596" i="15"/>
  <c r="G596" i="15"/>
  <c r="F596" i="15"/>
  <c r="D596" i="15"/>
  <c r="AO595" i="15"/>
  <c r="AJ595" i="15"/>
  <c r="AN595" i="15" s="1"/>
  <c r="AF595" i="15"/>
  <c r="AE595" i="15"/>
  <c r="AD595" i="15"/>
  <c r="AB595" i="15"/>
  <c r="V595" i="15"/>
  <c r="Z595" i="15" s="1"/>
  <c r="T595" i="15"/>
  <c r="X595" i="15" s="1"/>
  <c r="O595" i="15"/>
  <c r="S595" i="15" s="1"/>
  <c r="W595" i="15" s="1"/>
  <c r="AA595" i="15" s="1"/>
  <c r="N595" i="15"/>
  <c r="M595" i="15"/>
  <c r="Q595" i="15" s="1"/>
  <c r="L595" i="15"/>
  <c r="K595" i="15"/>
  <c r="I595" i="15"/>
  <c r="G595" i="15"/>
  <c r="F595" i="15"/>
  <c r="D595" i="15"/>
  <c r="AO594" i="15"/>
  <c r="AJ594" i="15"/>
  <c r="AN594" i="15" s="1"/>
  <c r="AF594" i="15"/>
  <c r="AE594" i="15"/>
  <c r="AD594" i="15"/>
  <c r="AB594" i="15"/>
  <c r="V594" i="15"/>
  <c r="Z594" i="15" s="1"/>
  <c r="T594" i="15"/>
  <c r="X594" i="15" s="1"/>
  <c r="O594" i="15"/>
  <c r="S594" i="15" s="1"/>
  <c r="W594" i="15" s="1"/>
  <c r="AA594" i="15" s="1"/>
  <c r="N594" i="15"/>
  <c r="M594" i="15"/>
  <c r="Q594" i="15" s="1"/>
  <c r="L594" i="15"/>
  <c r="K594" i="15"/>
  <c r="I594" i="15"/>
  <c r="G594" i="15"/>
  <c r="F594" i="15"/>
  <c r="D594" i="15"/>
  <c r="AO593" i="15"/>
  <c r="AJ593" i="15"/>
  <c r="AN593" i="15" s="1"/>
  <c r="AF593" i="15"/>
  <c r="AE593" i="15"/>
  <c r="AD593" i="15"/>
  <c r="AB593" i="15"/>
  <c r="V593" i="15"/>
  <c r="Z593" i="15" s="1"/>
  <c r="T593" i="15"/>
  <c r="X593" i="15" s="1"/>
  <c r="O593" i="15"/>
  <c r="S593" i="15" s="1"/>
  <c r="W593" i="15" s="1"/>
  <c r="AA593" i="15" s="1"/>
  <c r="N593" i="15"/>
  <c r="M593" i="15"/>
  <c r="Q593" i="15" s="1"/>
  <c r="L593" i="15"/>
  <c r="K593" i="15"/>
  <c r="I593" i="15"/>
  <c r="G593" i="15"/>
  <c r="F593" i="15"/>
  <c r="D593" i="15"/>
  <c r="AO592" i="15"/>
  <c r="AJ592" i="15"/>
  <c r="AN592" i="15" s="1"/>
  <c r="AF592" i="15"/>
  <c r="AE592" i="15"/>
  <c r="AD592" i="15"/>
  <c r="AB592" i="15"/>
  <c r="V592" i="15"/>
  <c r="Z592" i="15" s="1"/>
  <c r="T592" i="15"/>
  <c r="X592" i="15" s="1"/>
  <c r="O592" i="15"/>
  <c r="S592" i="15" s="1"/>
  <c r="W592" i="15" s="1"/>
  <c r="AA592" i="15" s="1"/>
  <c r="N592" i="15"/>
  <c r="M592" i="15"/>
  <c r="Q592" i="15" s="1"/>
  <c r="L592" i="15"/>
  <c r="K592" i="15"/>
  <c r="I592" i="15"/>
  <c r="G592" i="15"/>
  <c r="F592" i="15"/>
  <c r="D592" i="15"/>
  <c r="AO591" i="15"/>
  <c r="AJ591" i="15"/>
  <c r="AN591" i="15" s="1"/>
  <c r="AF591" i="15"/>
  <c r="AE591" i="15"/>
  <c r="AD591" i="15"/>
  <c r="AB591" i="15"/>
  <c r="V591" i="15"/>
  <c r="Z591" i="15" s="1"/>
  <c r="T591" i="15"/>
  <c r="X591" i="15" s="1"/>
  <c r="O591" i="15"/>
  <c r="S591" i="15" s="1"/>
  <c r="W591" i="15" s="1"/>
  <c r="AA591" i="15" s="1"/>
  <c r="N591" i="15"/>
  <c r="M591" i="15"/>
  <c r="Q591" i="15" s="1"/>
  <c r="L591" i="15"/>
  <c r="K591" i="15"/>
  <c r="I591" i="15"/>
  <c r="G591" i="15"/>
  <c r="F591" i="15"/>
  <c r="D591" i="15"/>
  <c r="AO590" i="15"/>
  <c r="AJ590" i="15"/>
  <c r="AN590" i="15" s="1"/>
  <c r="AF590" i="15"/>
  <c r="AE590" i="15"/>
  <c r="AD590" i="15"/>
  <c r="AB590" i="15"/>
  <c r="V590" i="15"/>
  <c r="Z590" i="15" s="1"/>
  <c r="T590" i="15"/>
  <c r="X590" i="15" s="1"/>
  <c r="O590" i="15"/>
  <c r="S590" i="15" s="1"/>
  <c r="W590" i="15" s="1"/>
  <c r="AA590" i="15" s="1"/>
  <c r="N590" i="15"/>
  <c r="M590" i="15"/>
  <c r="Q590" i="15" s="1"/>
  <c r="L590" i="15"/>
  <c r="K590" i="15"/>
  <c r="I590" i="15"/>
  <c r="G590" i="15"/>
  <c r="F590" i="15"/>
  <c r="D590" i="15"/>
  <c r="AO589" i="15"/>
  <c r="AJ589" i="15"/>
  <c r="AN589" i="15" s="1"/>
  <c r="AF589" i="15"/>
  <c r="AE589" i="15"/>
  <c r="AD589" i="15"/>
  <c r="AB589" i="15"/>
  <c r="V589" i="15"/>
  <c r="Z589" i="15" s="1"/>
  <c r="T589" i="15"/>
  <c r="X589" i="15" s="1"/>
  <c r="O589" i="15"/>
  <c r="S589" i="15" s="1"/>
  <c r="W589" i="15" s="1"/>
  <c r="AA589" i="15" s="1"/>
  <c r="N589" i="15"/>
  <c r="M589" i="15"/>
  <c r="Q589" i="15" s="1"/>
  <c r="L589" i="15"/>
  <c r="K589" i="15"/>
  <c r="I589" i="15"/>
  <c r="G589" i="15"/>
  <c r="F589" i="15"/>
  <c r="D589" i="15"/>
  <c r="AO588" i="15"/>
  <c r="AJ588" i="15"/>
  <c r="AN588" i="15" s="1"/>
  <c r="AF588" i="15"/>
  <c r="AE588" i="15"/>
  <c r="AD588" i="15"/>
  <c r="AB588" i="15"/>
  <c r="V588" i="15"/>
  <c r="Z588" i="15" s="1"/>
  <c r="T588" i="15"/>
  <c r="X588" i="15" s="1"/>
  <c r="O588" i="15"/>
  <c r="S588" i="15" s="1"/>
  <c r="W588" i="15" s="1"/>
  <c r="AA588" i="15" s="1"/>
  <c r="N588" i="15"/>
  <c r="M588" i="15"/>
  <c r="Q588" i="15" s="1"/>
  <c r="L588" i="15"/>
  <c r="K588" i="15"/>
  <c r="I588" i="15"/>
  <c r="G588" i="15"/>
  <c r="F588" i="15"/>
  <c r="D588" i="15"/>
  <c r="AO587" i="15"/>
  <c r="AJ587" i="15"/>
  <c r="AN587" i="15" s="1"/>
  <c r="AF587" i="15"/>
  <c r="AE587" i="15"/>
  <c r="AD587" i="15"/>
  <c r="AB587" i="15"/>
  <c r="V587" i="15"/>
  <c r="Z587" i="15" s="1"/>
  <c r="T587" i="15"/>
  <c r="X587" i="15" s="1"/>
  <c r="O587" i="15"/>
  <c r="S587" i="15" s="1"/>
  <c r="W587" i="15" s="1"/>
  <c r="AA587" i="15" s="1"/>
  <c r="N587" i="15"/>
  <c r="M587" i="15"/>
  <c r="Q587" i="15" s="1"/>
  <c r="L587" i="15"/>
  <c r="K587" i="15"/>
  <c r="I587" i="15"/>
  <c r="G587" i="15"/>
  <c r="F587" i="15"/>
  <c r="D587" i="15"/>
  <c r="AO586" i="15"/>
  <c r="AJ586" i="15"/>
  <c r="AN586" i="15" s="1"/>
  <c r="AF586" i="15"/>
  <c r="AE586" i="15"/>
  <c r="AD586" i="15"/>
  <c r="AB586" i="15"/>
  <c r="V586" i="15"/>
  <c r="Z586" i="15" s="1"/>
  <c r="T586" i="15"/>
  <c r="X586" i="15" s="1"/>
  <c r="O586" i="15"/>
  <c r="S586" i="15" s="1"/>
  <c r="W586" i="15" s="1"/>
  <c r="AA586" i="15" s="1"/>
  <c r="N586" i="15"/>
  <c r="M586" i="15"/>
  <c r="Q586" i="15" s="1"/>
  <c r="L586" i="15"/>
  <c r="K586" i="15"/>
  <c r="I586" i="15"/>
  <c r="G586" i="15"/>
  <c r="F586" i="15"/>
  <c r="D586" i="15"/>
  <c r="AO585" i="15"/>
  <c r="AJ585" i="15"/>
  <c r="AN585" i="15" s="1"/>
  <c r="AF585" i="15"/>
  <c r="AE585" i="15"/>
  <c r="AD585" i="15"/>
  <c r="AB585" i="15"/>
  <c r="V585" i="15"/>
  <c r="Z585" i="15" s="1"/>
  <c r="T585" i="15"/>
  <c r="X585" i="15" s="1"/>
  <c r="O585" i="15"/>
  <c r="S585" i="15" s="1"/>
  <c r="W585" i="15" s="1"/>
  <c r="AA585" i="15" s="1"/>
  <c r="N585" i="15"/>
  <c r="M585" i="15"/>
  <c r="Q585" i="15" s="1"/>
  <c r="L585" i="15"/>
  <c r="K585" i="15"/>
  <c r="I585" i="15"/>
  <c r="G585" i="15"/>
  <c r="F585" i="15"/>
  <c r="D585" i="15"/>
  <c r="AO584" i="15"/>
  <c r="AJ584" i="15"/>
  <c r="AN584" i="15" s="1"/>
  <c r="AF584" i="15"/>
  <c r="AE584" i="15"/>
  <c r="AD584" i="15"/>
  <c r="AB584" i="15"/>
  <c r="V584" i="15"/>
  <c r="Z584" i="15" s="1"/>
  <c r="T584" i="15"/>
  <c r="X584" i="15" s="1"/>
  <c r="O584" i="15"/>
  <c r="S584" i="15" s="1"/>
  <c r="W584" i="15" s="1"/>
  <c r="AA584" i="15" s="1"/>
  <c r="N584" i="15"/>
  <c r="M584" i="15"/>
  <c r="Q584" i="15" s="1"/>
  <c r="L584" i="15"/>
  <c r="K584" i="15"/>
  <c r="I584" i="15"/>
  <c r="G584" i="15"/>
  <c r="F584" i="15"/>
  <c r="D584" i="15"/>
  <c r="AO583" i="15"/>
  <c r="AJ583" i="15"/>
  <c r="AN583" i="15" s="1"/>
  <c r="AF583" i="15"/>
  <c r="AE583" i="15"/>
  <c r="AD583" i="15"/>
  <c r="AB583" i="15"/>
  <c r="V583" i="15"/>
  <c r="Z583" i="15" s="1"/>
  <c r="T583" i="15"/>
  <c r="X583" i="15" s="1"/>
  <c r="O583" i="15"/>
  <c r="S583" i="15" s="1"/>
  <c r="W583" i="15" s="1"/>
  <c r="AA583" i="15" s="1"/>
  <c r="N583" i="15"/>
  <c r="M583" i="15"/>
  <c r="Q583" i="15" s="1"/>
  <c r="L583" i="15"/>
  <c r="K583" i="15"/>
  <c r="I583" i="15"/>
  <c r="G583" i="15"/>
  <c r="F583" i="15"/>
  <c r="D583" i="15"/>
  <c r="AO582" i="15"/>
  <c r="AJ582" i="15"/>
  <c r="AN582" i="15" s="1"/>
  <c r="AF582" i="15"/>
  <c r="AE582" i="15"/>
  <c r="AD582" i="15"/>
  <c r="AB582" i="15"/>
  <c r="V582" i="15"/>
  <c r="Z582" i="15" s="1"/>
  <c r="T582" i="15"/>
  <c r="X582" i="15" s="1"/>
  <c r="O582" i="15"/>
  <c r="S582" i="15" s="1"/>
  <c r="W582" i="15" s="1"/>
  <c r="AA582" i="15" s="1"/>
  <c r="N582" i="15"/>
  <c r="M582" i="15"/>
  <c r="Q582" i="15" s="1"/>
  <c r="L582" i="15"/>
  <c r="K582" i="15"/>
  <c r="I582" i="15"/>
  <c r="G582" i="15"/>
  <c r="F582" i="15"/>
  <c r="D582" i="15"/>
  <c r="AO581" i="15"/>
  <c r="AJ581" i="15"/>
  <c r="AN581" i="15" s="1"/>
  <c r="AF581" i="15"/>
  <c r="AE581" i="15"/>
  <c r="AD581" i="15"/>
  <c r="AB581" i="15"/>
  <c r="V581" i="15"/>
  <c r="Z581" i="15" s="1"/>
  <c r="T581" i="15"/>
  <c r="X581" i="15" s="1"/>
  <c r="O581" i="15"/>
  <c r="S581" i="15" s="1"/>
  <c r="W581" i="15" s="1"/>
  <c r="AA581" i="15" s="1"/>
  <c r="N581" i="15"/>
  <c r="M581" i="15"/>
  <c r="Q581" i="15" s="1"/>
  <c r="L581" i="15"/>
  <c r="K581" i="15"/>
  <c r="I581" i="15"/>
  <c r="G581" i="15"/>
  <c r="F581" i="15"/>
  <c r="D581" i="15"/>
  <c r="AO580" i="15"/>
  <c r="AJ580" i="15"/>
  <c r="AN580" i="15" s="1"/>
  <c r="AF580" i="15"/>
  <c r="AE580" i="15"/>
  <c r="AD580" i="15"/>
  <c r="AB580" i="15"/>
  <c r="V580" i="15"/>
  <c r="Z580" i="15" s="1"/>
  <c r="T580" i="15"/>
  <c r="X580" i="15" s="1"/>
  <c r="O580" i="15"/>
  <c r="S580" i="15" s="1"/>
  <c r="W580" i="15" s="1"/>
  <c r="AA580" i="15" s="1"/>
  <c r="N580" i="15"/>
  <c r="M580" i="15"/>
  <c r="Q580" i="15" s="1"/>
  <c r="L580" i="15"/>
  <c r="K580" i="15"/>
  <c r="I580" i="15"/>
  <c r="G580" i="15"/>
  <c r="F580" i="15"/>
  <c r="D580" i="15"/>
  <c r="AO579" i="15"/>
  <c r="AJ579" i="15"/>
  <c r="AN579" i="15" s="1"/>
  <c r="AF579" i="15"/>
  <c r="AE579" i="15"/>
  <c r="AD579" i="15"/>
  <c r="AB579" i="15"/>
  <c r="V579" i="15"/>
  <c r="Z579" i="15" s="1"/>
  <c r="T579" i="15"/>
  <c r="X579" i="15" s="1"/>
  <c r="O579" i="15"/>
  <c r="S579" i="15" s="1"/>
  <c r="W579" i="15" s="1"/>
  <c r="AA579" i="15" s="1"/>
  <c r="N579" i="15"/>
  <c r="M579" i="15"/>
  <c r="Q579" i="15" s="1"/>
  <c r="L579" i="15"/>
  <c r="K579" i="15"/>
  <c r="I579" i="15"/>
  <c r="G579" i="15"/>
  <c r="F579" i="15"/>
  <c r="D579" i="15"/>
  <c r="AO578" i="15"/>
  <c r="AJ578" i="15"/>
  <c r="AN578" i="15" s="1"/>
  <c r="AF578" i="15"/>
  <c r="AE578" i="15"/>
  <c r="AD578" i="15"/>
  <c r="AB578" i="15"/>
  <c r="V578" i="15"/>
  <c r="Z578" i="15" s="1"/>
  <c r="T578" i="15"/>
  <c r="X578" i="15" s="1"/>
  <c r="O578" i="15"/>
  <c r="S578" i="15" s="1"/>
  <c r="W578" i="15" s="1"/>
  <c r="AA578" i="15" s="1"/>
  <c r="N578" i="15"/>
  <c r="M578" i="15"/>
  <c r="Q578" i="15" s="1"/>
  <c r="L578" i="15"/>
  <c r="K578" i="15"/>
  <c r="I578" i="15"/>
  <c r="G578" i="15"/>
  <c r="F578" i="15"/>
  <c r="D578" i="15"/>
  <c r="AO577" i="15"/>
  <c r="AJ577" i="15"/>
  <c r="AN577" i="15" s="1"/>
  <c r="AF577" i="15"/>
  <c r="AE577" i="15"/>
  <c r="AD577" i="15"/>
  <c r="AB577" i="15"/>
  <c r="V577" i="15"/>
  <c r="Z577" i="15" s="1"/>
  <c r="T577" i="15"/>
  <c r="X577" i="15" s="1"/>
  <c r="O577" i="15"/>
  <c r="S577" i="15" s="1"/>
  <c r="W577" i="15" s="1"/>
  <c r="AA577" i="15" s="1"/>
  <c r="N577" i="15"/>
  <c r="M577" i="15"/>
  <c r="Q577" i="15" s="1"/>
  <c r="L577" i="15"/>
  <c r="K577" i="15"/>
  <c r="I577" i="15"/>
  <c r="G577" i="15"/>
  <c r="F577" i="15"/>
  <c r="D577" i="15"/>
  <c r="AO576" i="15"/>
  <c r="AJ576" i="15"/>
  <c r="AN576" i="15" s="1"/>
  <c r="AF576" i="15"/>
  <c r="AE576" i="15"/>
  <c r="AD576" i="15"/>
  <c r="AB576" i="15"/>
  <c r="V576" i="15"/>
  <c r="Z576" i="15" s="1"/>
  <c r="T576" i="15"/>
  <c r="X576" i="15" s="1"/>
  <c r="O576" i="15"/>
  <c r="S576" i="15" s="1"/>
  <c r="W576" i="15" s="1"/>
  <c r="AA576" i="15" s="1"/>
  <c r="N576" i="15"/>
  <c r="M576" i="15"/>
  <c r="Q576" i="15" s="1"/>
  <c r="L576" i="15"/>
  <c r="K576" i="15"/>
  <c r="I576" i="15"/>
  <c r="G576" i="15"/>
  <c r="F576" i="15"/>
  <c r="D576" i="15"/>
  <c r="AO575" i="15"/>
  <c r="AJ575" i="15"/>
  <c r="AN575" i="15" s="1"/>
  <c r="AF575" i="15"/>
  <c r="AE575" i="15"/>
  <c r="AD575" i="15"/>
  <c r="AB575" i="15"/>
  <c r="V575" i="15"/>
  <c r="Z575" i="15" s="1"/>
  <c r="T575" i="15"/>
  <c r="X575" i="15" s="1"/>
  <c r="O575" i="15"/>
  <c r="S575" i="15" s="1"/>
  <c r="W575" i="15" s="1"/>
  <c r="AA575" i="15" s="1"/>
  <c r="N575" i="15"/>
  <c r="M575" i="15"/>
  <c r="Q575" i="15" s="1"/>
  <c r="L575" i="15"/>
  <c r="K575" i="15"/>
  <c r="I575" i="15"/>
  <c r="G575" i="15"/>
  <c r="F575" i="15"/>
  <c r="D575" i="15"/>
  <c r="AO574" i="15"/>
  <c r="AJ574" i="15"/>
  <c r="AN574" i="15" s="1"/>
  <c r="AF574" i="15"/>
  <c r="AE574" i="15"/>
  <c r="AD574" i="15"/>
  <c r="AB574" i="15"/>
  <c r="V574" i="15"/>
  <c r="Z574" i="15" s="1"/>
  <c r="T574" i="15"/>
  <c r="X574" i="15" s="1"/>
  <c r="O574" i="15"/>
  <c r="S574" i="15" s="1"/>
  <c r="W574" i="15" s="1"/>
  <c r="AA574" i="15" s="1"/>
  <c r="N574" i="15"/>
  <c r="M574" i="15"/>
  <c r="Q574" i="15" s="1"/>
  <c r="L574" i="15"/>
  <c r="K574" i="15"/>
  <c r="I574" i="15"/>
  <c r="G574" i="15"/>
  <c r="F574" i="15"/>
  <c r="D574" i="15"/>
  <c r="AO573" i="15"/>
  <c r="AJ573" i="15"/>
  <c r="AN573" i="15" s="1"/>
  <c r="AF573" i="15"/>
  <c r="AE573" i="15"/>
  <c r="AD573" i="15"/>
  <c r="AB573" i="15"/>
  <c r="V573" i="15"/>
  <c r="Z573" i="15" s="1"/>
  <c r="T573" i="15"/>
  <c r="X573" i="15" s="1"/>
  <c r="O573" i="15"/>
  <c r="S573" i="15" s="1"/>
  <c r="W573" i="15" s="1"/>
  <c r="AA573" i="15" s="1"/>
  <c r="N573" i="15"/>
  <c r="M573" i="15"/>
  <c r="Q573" i="15" s="1"/>
  <c r="L573" i="15"/>
  <c r="K573" i="15"/>
  <c r="I573" i="15"/>
  <c r="G573" i="15"/>
  <c r="F573" i="15"/>
  <c r="D573" i="15"/>
  <c r="AO572" i="15"/>
  <c r="AJ572" i="15"/>
  <c r="AN572" i="15" s="1"/>
  <c r="AF572" i="15"/>
  <c r="AE572" i="15"/>
  <c r="AD572" i="15"/>
  <c r="AB572" i="15"/>
  <c r="V572" i="15"/>
  <c r="Z572" i="15" s="1"/>
  <c r="T572" i="15"/>
  <c r="X572" i="15" s="1"/>
  <c r="O572" i="15"/>
  <c r="S572" i="15" s="1"/>
  <c r="W572" i="15" s="1"/>
  <c r="AA572" i="15" s="1"/>
  <c r="N572" i="15"/>
  <c r="M572" i="15"/>
  <c r="Q572" i="15" s="1"/>
  <c r="L572" i="15"/>
  <c r="K572" i="15"/>
  <c r="I572" i="15"/>
  <c r="G572" i="15"/>
  <c r="F572" i="15"/>
  <c r="D572" i="15"/>
  <c r="AO571" i="15"/>
  <c r="AJ571" i="15"/>
  <c r="AN571" i="15" s="1"/>
  <c r="AF571" i="15"/>
  <c r="AE571" i="15"/>
  <c r="AD571" i="15"/>
  <c r="AB571" i="15"/>
  <c r="V571" i="15"/>
  <c r="Z571" i="15" s="1"/>
  <c r="T571" i="15"/>
  <c r="X571" i="15" s="1"/>
  <c r="O571" i="15"/>
  <c r="S571" i="15" s="1"/>
  <c r="W571" i="15" s="1"/>
  <c r="AA571" i="15" s="1"/>
  <c r="N571" i="15"/>
  <c r="M571" i="15"/>
  <c r="Q571" i="15" s="1"/>
  <c r="L571" i="15"/>
  <c r="K571" i="15"/>
  <c r="I571" i="15"/>
  <c r="G571" i="15"/>
  <c r="F571" i="15"/>
  <c r="D571" i="15"/>
  <c r="AO570" i="15"/>
  <c r="AJ570" i="15"/>
  <c r="AN570" i="15" s="1"/>
  <c r="AF570" i="15"/>
  <c r="AE570" i="15"/>
  <c r="AD570" i="15"/>
  <c r="AB570" i="15"/>
  <c r="V570" i="15"/>
  <c r="Z570" i="15" s="1"/>
  <c r="T570" i="15"/>
  <c r="X570" i="15" s="1"/>
  <c r="O570" i="15"/>
  <c r="S570" i="15" s="1"/>
  <c r="W570" i="15" s="1"/>
  <c r="AA570" i="15" s="1"/>
  <c r="N570" i="15"/>
  <c r="M570" i="15"/>
  <c r="Q570" i="15" s="1"/>
  <c r="L570" i="15"/>
  <c r="K570" i="15"/>
  <c r="I570" i="15"/>
  <c r="G570" i="15"/>
  <c r="F570" i="15"/>
  <c r="D570" i="15"/>
  <c r="AO569" i="15"/>
  <c r="AJ569" i="15"/>
  <c r="AN569" i="15" s="1"/>
  <c r="AF569" i="15"/>
  <c r="AE569" i="15"/>
  <c r="AD569" i="15"/>
  <c r="AB569" i="15"/>
  <c r="V569" i="15"/>
  <c r="Z569" i="15" s="1"/>
  <c r="T569" i="15"/>
  <c r="X569" i="15" s="1"/>
  <c r="O569" i="15"/>
  <c r="S569" i="15" s="1"/>
  <c r="W569" i="15" s="1"/>
  <c r="AA569" i="15" s="1"/>
  <c r="N569" i="15"/>
  <c r="M569" i="15"/>
  <c r="Q569" i="15" s="1"/>
  <c r="L569" i="15"/>
  <c r="K569" i="15"/>
  <c r="I569" i="15"/>
  <c r="G569" i="15"/>
  <c r="F569" i="15"/>
  <c r="D569" i="15"/>
  <c r="AO568" i="15"/>
  <c r="AJ568" i="15"/>
  <c r="AN568" i="15" s="1"/>
  <c r="AF568" i="15"/>
  <c r="AE568" i="15"/>
  <c r="AD568" i="15"/>
  <c r="AB568" i="15"/>
  <c r="V568" i="15"/>
  <c r="Z568" i="15" s="1"/>
  <c r="T568" i="15"/>
  <c r="X568" i="15" s="1"/>
  <c r="O568" i="15"/>
  <c r="S568" i="15" s="1"/>
  <c r="W568" i="15" s="1"/>
  <c r="AA568" i="15" s="1"/>
  <c r="N568" i="15"/>
  <c r="M568" i="15"/>
  <c r="Q568" i="15" s="1"/>
  <c r="L568" i="15"/>
  <c r="K568" i="15"/>
  <c r="I568" i="15"/>
  <c r="G568" i="15"/>
  <c r="F568" i="15"/>
  <c r="D568" i="15"/>
  <c r="AO567" i="15"/>
  <c r="AJ567" i="15"/>
  <c r="AN567" i="15" s="1"/>
  <c r="AF567" i="15"/>
  <c r="AE567" i="15"/>
  <c r="AD567" i="15"/>
  <c r="AB567" i="15"/>
  <c r="V567" i="15"/>
  <c r="Z567" i="15" s="1"/>
  <c r="T567" i="15"/>
  <c r="X567" i="15" s="1"/>
  <c r="O567" i="15"/>
  <c r="S567" i="15" s="1"/>
  <c r="W567" i="15" s="1"/>
  <c r="AA567" i="15" s="1"/>
  <c r="N567" i="15"/>
  <c r="M567" i="15"/>
  <c r="Q567" i="15" s="1"/>
  <c r="L567" i="15"/>
  <c r="K567" i="15"/>
  <c r="I567" i="15"/>
  <c r="G567" i="15"/>
  <c r="F567" i="15"/>
  <c r="D567" i="15"/>
  <c r="AO566" i="15"/>
  <c r="AJ566" i="15"/>
  <c r="AN566" i="15" s="1"/>
  <c r="AF566" i="15"/>
  <c r="AE566" i="15"/>
  <c r="AD566" i="15"/>
  <c r="AB566" i="15"/>
  <c r="V566" i="15"/>
  <c r="Z566" i="15" s="1"/>
  <c r="T566" i="15"/>
  <c r="X566" i="15" s="1"/>
  <c r="O566" i="15"/>
  <c r="S566" i="15" s="1"/>
  <c r="W566" i="15" s="1"/>
  <c r="AA566" i="15" s="1"/>
  <c r="N566" i="15"/>
  <c r="M566" i="15"/>
  <c r="Q566" i="15" s="1"/>
  <c r="L566" i="15"/>
  <c r="K566" i="15"/>
  <c r="I566" i="15"/>
  <c r="G566" i="15"/>
  <c r="F566" i="15"/>
  <c r="D566" i="15"/>
  <c r="AO565" i="15"/>
  <c r="AJ565" i="15"/>
  <c r="AN565" i="15" s="1"/>
  <c r="AF565" i="15"/>
  <c r="AE565" i="15"/>
  <c r="AD565" i="15"/>
  <c r="AB565" i="15"/>
  <c r="V565" i="15"/>
  <c r="Z565" i="15" s="1"/>
  <c r="T565" i="15"/>
  <c r="X565" i="15" s="1"/>
  <c r="O565" i="15"/>
  <c r="S565" i="15" s="1"/>
  <c r="W565" i="15" s="1"/>
  <c r="AA565" i="15" s="1"/>
  <c r="N565" i="15"/>
  <c r="M565" i="15"/>
  <c r="Q565" i="15" s="1"/>
  <c r="L565" i="15"/>
  <c r="K565" i="15"/>
  <c r="I565" i="15"/>
  <c r="G565" i="15"/>
  <c r="F565" i="15"/>
  <c r="D565" i="15"/>
  <c r="AO564" i="15"/>
  <c r="AJ564" i="15"/>
  <c r="AN564" i="15" s="1"/>
  <c r="AF564" i="15"/>
  <c r="AE564" i="15"/>
  <c r="AD564" i="15"/>
  <c r="AB564" i="15"/>
  <c r="V564" i="15"/>
  <c r="Z564" i="15" s="1"/>
  <c r="T564" i="15"/>
  <c r="X564" i="15" s="1"/>
  <c r="O564" i="15"/>
  <c r="S564" i="15" s="1"/>
  <c r="W564" i="15" s="1"/>
  <c r="AA564" i="15" s="1"/>
  <c r="N564" i="15"/>
  <c r="M564" i="15"/>
  <c r="Q564" i="15" s="1"/>
  <c r="L564" i="15"/>
  <c r="K564" i="15"/>
  <c r="I564" i="15"/>
  <c r="G564" i="15"/>
  <c r="F564" i="15"/>
  <c r="D564" i="15"/>
  <c r="AO563" i="15"/>
  <c r="AJ563" i="15"/>
  <c r="AN563" i="15" s="1"/>
  <c r="AF563" i="15"/>
  <c r="AE563" i="15"/>
  <c r="AD563" i="15"/>
  <c r="AB563" i="15"/>
  <c r="V563" i="15"/>
  <c r="Z563" i="15" s="1"/>
  <c r="T563" i="15"/>
  <c r="X563" i="15" s="1"/>
  <c r="O563" i="15"/>
  <c r="S563" i="15" s="1"/>
  <c r="W563" i="15" s="1"/>
  <c r="AA563" i="15" s="1"/>
  <c r="N563" i="15"/>
  <c r="M563" i="15"/>
  <c r="Q563" i="15" s="1"/>
  <c r="L563" i="15"/>
  <c r="K563" i="15"/>
  <c r="I563" i="15"/>
  <c r="G563" i="15"/>
  <c r="F563" i="15"/>
  <c r="D563" i="15"/>
  <c r="AO562" i="15"/>
  <c r="AJ562" i="15"/>
  <c r="AN562" i="15" s="1"/>
  <c r="AF562" i="15"/>
  <c r="AE562" i="15"/>
  <c r="AD562" i="15"/>
  <c r="AB562" i="15"/>
  <c r="V562" i="15"/>
  <c r="Z562" i="15" s="1"/>
  <c r="T562" i="15"/>
  <c r="X562" i="15" s="1"/>
  <c r="O562" i="15"/>
  <c r="S562" i="15" s="1"/>
  <c r="W562" i="15" s="1"/>
  <c r="AA562" i="15" s="1"/>
  <c r="N562" i="15"/>
  <c r="M562" i="15"/>
  <c r="Q562" i="15" s="1"/>
  <c r="L562" i="15"/>
  <c r="K562" i="15"/>
  <c r="I562" i="15"/>
  <c r="G562" i="15"/>
  <c r="F562" i="15"/>
  <c r="D562" i="15"/>
  <c r="AO561" i="15"/>
  <c r="AJ561" i="15"/>
  <c r="AN561" i="15" s="1"/>
  <c r="AF561" i="15"/>
  <c r="AE561" i="15"/>
  <c r="AD561" i="15"/>
  <c r="AB561" i="15"/>
  <c r="V561" i="15"/>
  <c r="Z561" i="15" s="1"/>
  <c r="T561" i="15"/>
  <c r="X561" i="15" s="1"/>
  <c r="O561" i="15"/>
  <c r="S561" i="15" s="1"/>
  <c r="W561" i="15" s="1"/>
  <c r="AA561" i="15" s="1"/>
  <c r="N561" i="15"/>
  <c r="M561" i="15"/>
  <c r="Q561" i="15" s="1"/>
  <c r="L561" i="15"/>
  <c r="K561" i="15"/>
  <c r="I561" i="15"/>
  <c r="G561" i="15"/>
  <c r="F561" i="15"/>
  <c r="D561" i="15"/>
  <c r="AO560" i="15"/>
  <c r="AJ560" i="15"/>
  <c r="AN560" i="15" s="1"/>
  <c r="AF560" i="15"/>
  <c r="AE560" i="15"/>
  <c r="AD560" i="15"/>
  <c r="AB560" i="15"/>
  <c r="V560" i="15"/>
  <c r="Z560" i="15" s="1"/>
  <c r="T560" i="15"/>
  <c r="X560" i="15" s="1"/>
  <c r="O560" i="15"/>
  <c r="S560" i="15" s="1"/>
  <c r="W560" i="15" s="1"/>
  <c r="AA560" i="15" s="1"/>
  <c r="N560" i="15"/>
  <c r="M560" i="15"/>
  <c r="Q560" i="15" s="1"/>
  <c r="L560" i="15"/>
  <c r="K560" i="15"/>
  <c r="I560" i="15"/>
  <c r="G560" i="15"/>
  <c r="F560" i="15"/>
  <c r="D560" i="15"/>
  <c r="AO559" i="15"/>
  <c r="AJ559" i="15"/>
  <c r="AN559" i="15" s="1"/>
  <c r="AF559" i="15"/>
  <c r="AE559" i="15"/>
  <c r="AD559" i="15"/>
  <c r="AB559" i="15"/>
  <c r="V559" i="15"/>
  <c r="Z559" i="15" s="1"/>
  <c r="T559" i="15"/>
  <c r="X559" i="15" s="1"/>
  <c r="O559" i="15"/>
  <c r="S559" i="15" s="1"/>
  <c r="W559" i="15" s="1"/>
  <c r="AA559" i="15" s="1"/>
  <c r="N559" i="15"/>
  <c r="M559" i="15"/>
  <c r="Q559" i="15" s="1"/>
  <c r="L559" i="15"/>
  <c r="K559" i="15"/>
  <c r="I559" i="15"/>
  <c r="G559" i="15"/>
  <c r="F559" i="15"/>
  <c r="D559" i="15"/>
  <c r="AO557" i="15"/>
  <c r="AJ557" i="15"/>
  <c r="AN557" i="15" s="1"/>
  <c r="AF557" i="15"/>
  <c r="AE557" i="15"/>
  <c r="AD557" i="15"/>
  <c r="AB557" i="15"/>
  <c r="V557" i="15"/>
  <c r="Z557" i="15" s="1"/>
  <c r="T557" i="15"/>
  <c r="X557" i="15" s="1"/>
  <c r="O557" i="15"/>
  <c r="S557" i="15" s="1"/>
  <c r="W557" i="15" s="1"/>
  <c r="AA557" i="15" s="1"/>
  <c r="N557" i="15"/>
  <c r="M557" i="15"/>
  <c r="Q557" i="15" s="1"/>
  <c r="L557" i="15"/>
  <c r="K557" i="15"/>
  <c r="I557" i="15"/>
  <c r="G557" i="15"/>
  <c r="F557" i="15"/>
  <c r="D557" i="15"/>
  <c r="AO556" i="15"/>
  <c r="AJ556" i="15"/>
  <c r="AN556" i="15" s="1"/>
  <c r="AF556" i="15"/>
  <c r="AE556" i="15"/>
  <c r="AD556" i="15"/>
  <c r="AB556" i="15"/>
  <c r="V556" i="15"/>
  <c r="Z556" i="15" s="1"/>
  <c r="T556" i="15"/>
  <c r="X556" i="15" s="1"/>
  <c r="O556" i="15"/>
  <c r="S556" i="15" s="1"/>
  <c r="W556" i="15" s="1"/>
  <c r="AA556" i="15" s="1"/>
  <c r="N556" i="15"/>
  <c r="M556" i="15"/>
  <c r="Q556" i="15" s="1"/>
  <c r="L556" i="15"/>
  <c r="K556" i="15"/>
  <c r="I556" i="15"/>
  <c r="G556" i="15"/>
  <c r="F556" i="15"/>
  <c r="D556" i="15"/>
  <c r="AO555" i="15"/>
  <c r="AJ555" i="15"/>
  <c r="AN555" i="15" s="1"/>
  <c r="AF555" i="15"/>
  <c r="AE555" i="15"/>
  <c r="AD555" i="15"/>
  <c r="AB555" i="15"/>
  <c r="V555" i="15"/>
  <c r="Z555" i="15" s="1"/>
  <c r="T555" i="15"/>
  <c r="X555" i="15" s="1"/>
  <c r="O555" i="15"/>
  <c r="S555" i="15" s="1"/>
  <c r="W555" i="15" s="1"/>
  <c r="AA555" i="15" s="1"/>
  <c r="N555" i="15"/>
  <c r="M555" i="15"/>
  <c r="Q555" i="15" s="1"/>
  <c r="L555" i="15"/>
  <c r="K555" i="15"/>
  <c r="I555" i="15"/>
  <c r="G555" i="15"/>
  <c r="F555" i="15"/>
  <c r="D555" i="15"/>
  <c r="AO554" i="15"/>
  <c r="AJ554" i="15"/>
  <c r="AN554" i="15" s="1"/>
  <c r="AF554" i="15"/>
  <c r="AE554" i="15"/>
  <c r="AD554" i="15"/>
  <c r="AB554" i="15"/>
  <c r="V554" i="15"/>
  <c r="Z554" i="15" s="1"/>
  <c r="T554" i="15"/>
  <c r="X554" i="15" s="1"/>
  <c r="O554" i="15"/>
  <c r="S554" i="15" s="1"/>
  <c r="W554" i="15" s="1"/>
  <c r="AA554" i="15" s="1"/>
  <c r="N554" i="15"/>
  <c r="M554" i="15"/>
  <c r="Q554" i="15" s="1"/>
  <c r="L554" i="15"/>
  <c r="K554" i="15"/>
  <c r="I554" i="15"/>
  <c r="G554" i="15"/>
  <c r="F554" i="15"/>
  <c r="D554" i="15"/>
  <c r="AO552" i="15"/>
  <c r="AJ552" i="15"/>
  <c r="AN552" i="15" s="1"/>
  <c r="AF552" i="15"/>
  <c r="AE552" i="15"/>
  <c r="AD552" i="15"/>
  <c r="AB552" i="15"/>
  <c r="V552" i="15"/>
  <c r="Z552" i="15" s="1"/>
  <c r="T552" i="15"/>
  <c r="X552" i="15" s="1"/>
  <c r="O552" i="15"/>
  <c r="S552" i="15" s="1"/>
  <c r="W552" i="15" s="1"/>
  <c r="AA552" i="15" s="1"/>
  <c r="N552" i="15"/>
  <c r="M552" i="15"/>
  <c r="Q552" i="15" s="1"/>
  <c r="L552" i="15"/>
  <c r="K552" i="15"/>
  <c r="I552" i="15"/>
  <c r="G552" i="15"/>
  <c r="F552" i="15"/>
  <c r="D552" i="15"/>
  <c r="AO551" i="15"/>
  <c r="AJ551" i="15"/>
  <c r="AN551" i="15" s="1"/>
  <c r="AF551" i="15"/>
  <c r="AE551" i="15"/>
  <c r="AD551" i="15"/>
  <c r="AB551" i="15"/>
  <c r="V551" i="15"/>
  <c r="Z551" i="15" s="1"/>
  <c r="T551" i="15"/>
  <c r="X551" i="15" s="1"/>
  <c r="O551" i="15"/>
  <c r="S551" i="15" s="1"/>
  <c r="W551" i="15" s="1"/>
  <c r="AA551" i="15" s="1"/>
  <c r="N551" i="15"/>
  <c r="M551" i="15"/>
  <c r="Q551" i="15" s="1"/>
  <c r="L551" i="15"/>
  <c r="K551" i="15"/>
  <c r="I551" i="15"/>
  <c r="G551" i="15"/>
  <c r="F551" i="15"/>
  <c r="D551" i="15"/>
  <c r="AO550" i="15"/>
  <c r="AJ550" i="15"/>
  <c r="AN550" i="15" s="1"/>
  <c r="AF550" i="15"/>
  <c r="AE550" i="15"/>
  <c r="AD550" i="15"/>
  <c r="AB550" i="15"/>
  <c r="V550" i="15"/>
  <c r="Z550" i="15" s="1"/>
  <c r="T550" i="15"/>
  <c r="X550" i="15" s="1"/>
  <c r="O550" i="15"/>
  <c r="S550" i="15" s="1"/>
  <c r="W550" i="15" s="1"/>
  <c r="AA550" i="15" s="1"/>
  <c r="N550" i="15"/>
  <c r="M550" i="15"/>
  <c r="Q550" i="15" s="1"/>
  <c r="L550" i="15"/>
  <c r="K550" i="15"/>
  <c r="I550" i="15"/>
  <c r="G550" i="15"/>
  <c r="F550" i="15"/>
  <c r="D550" i="15"/>
  <c r="AO549" i="15"/>
  <c r="AJ549" i="15"/>
  <c r="AN549" i="15" s="1"/>
  <c r="AF549" i="15"/>
  <c r="AE549" i="15"/>
  <c r="AD549" i="15"/>
  <c r="AB549" i="15"/>
  <c r="V549" i="15"/>
  <c r="Z549" i="15" s="1"/>
  <c r="T549" i="15"/>
  <c r="X549" i="15" s="1"/>
  <c r="O549" i="15"/>
  <c r="S549" i="15" s="1"/>
  <c r="W549" i="15" s="1"/>
  <c r="AA549" i="15" s="1"/>
  <c r="N549" i="15"/>
  <c r="M549" i="15"/>
  <c r="Q549" i="15" s="1"/>
  <c r="L549" i="15"/>
  <c r="K549" i="15"/>
  <c r="I549" i="15"/>
  <c r="G549" i="15"/>
  <c r="F549" i="15"/>
  <c r="D549" i="15"/>
  <c r="AO548" i="15"/>
  <c r="AJ548" i="15"/>
  <c r="AN548" i="15" s="1"/>
  <c r="AF548" i="15"/>
  <c r="AE548" i="15"/>
  <c r="AD548" i="15"/>
  <c r="AB548" i="15"/>
  <c r="V548" i="15"/>
  <c r="Z548" i="15" s="1"/>
  <c r="T548" i="15"/>
  <c r="X548" i="15" s="1"/>
  <c r="O548" i="15"/>
  <c r="S548" i="15" s="1"/>
  <c r="W548" i="15" s="1"/>
  <c r="AA548" i="15" s="1"/>
  <c r="N548" i="15"/>
  <c r="M548" i="15"/>
  <c r="Q548" i="15" s="1"/>
  <c r="L548" i="15"/>
  <c r="K548" i="15"/>
  <c r="I548" i="15"/>
  <c r="G548" i="15"/>
  <c r="F548" i="15"/>
  <c r="D548" i="15"/>
  <c r="AO547" i="15"/>
  <c r="AJ547" i="15"/>
  <c r="AN547" i="15" s="1"/>
  <c r="AF547" i="15"/>
  <c r="AE547" i="15"/>
  <c r="AD547" i="15"/>
  <c r="AB547" i="15"/>
  <c r="V547" i="15"/>
  <c r="Z547" i="15" s="1"/>
  <c r="T547" i="15"/>
  <c r="X547" i="15" s="1"/>
  <c r="O547" i="15"/>
  <c r="S547" i="15" s="1"/>
  <c r="W547" i="15" s="1"/>
  <c r="AA547" i="15" s="1"/>
  <c r="N547" i="15"/>
  <c r="M547" i="15"/>
  <c r="Q547" i="15" s="1"/>
  <c r="L547" i="15"/>
  <c r="K547" i="15"/>
  <c r="I547" i="15"/>
  <c r="G547" i="15"/>
  <c r="F547" i="15"/>
  <c r="D547" i="15"/>
  <c r="AO545" i="15"/>
  <c r="AJ545" i="15"/>
  <c r="AN545" i="15" s="1"/>
  <c r="AF545" i="15"/>
  <c r="AE545" i="15"/>
  <c r="AD545" i="15"/>
  <c r="AB545" i="15"/>
  <c r="V545" i="15"/>
  <c r="Z545" i="15" s="1"/>
  <c r="T545" i="15"/>
  <c r="X545" i="15" s="1"/>
  <c r="O545" i="15"/>
  <c r="S545" i="15" s="1"/>
  <c r="W545" i="15" s="1"/>
  <c r="AA545" i="15" s="1"/>
  <c r="N545" i="15"/>
  <c r="M545" i="15"/>
  <c r="Q545" i="15" s="1"/>
  <c r="L545" i="15"/>
  <c r="K545" i="15"/>
  <c r="I545" i="15"/>
  <c r="G545" i="15"/>
  <c r="F545" i="15"/>
  <c r="D545" i="15"/>
  <c r="AO544" i="15"/>
  <c r="AJ544" i="15"/>
  <c r="AN544" i="15" s="1"/>
  <c r="AF544" i="15"/>
  <c r="AE544" i="15"/>
  <c r="AD544" i="15"/>
  <c r="AB544" i="15"/>
  <c r="V544" i="15"/>
  <c r="Z544" i="15" s="1"/>
  <c r="T544" i="15"/>
  <c r="X544" i="15" s="1"/>
  <c r="O544" i="15"/>
  <c r="S544" i="15" s="1"/>
  <c r="W544" i="15" s="1"/>
  <c r="AA544" i="15" s="1"/>
  <c r="N544" i="15"/>
  <c r="M544" i="15"/>
  <c r="Q544" i="15" s="1"/>
  <c r="L544" i="15"/>
  <c r="K544" i="15"/>
  <c r="I544" i="15"/>
  <c r="G544" i="15"/>
  <c r="F544" i="15"/>
  <c r="D544" i="15"/>
  <c r="AO543" i="15"/>
  <c r="AJ543" i="15"/>
  <c r="AN543" i="15" s="1"/>
  <c r="AF543" i="15"/>
  <c r="AE543" i="15"/>
  <c r="AD543" i="15"/>
  <c r="AB543" i="15"/>
  <c r="V543" i="15"/>
  <c r="Z543" i="15" s="1"/>
  <c r="T543" i="15"/>
  <c r="X543" i="15" s="1"/>
  <c r="O543" i="15"/>
  <c r="S543" i="15" s="1"/>
  <c r="W543" i="15" s="1"/>
  <c r="AA543" i="15" s="1"/>
  <c r="N543" i="15"/>
  <c r="M543" i="15"/>
  <c r="Q543" i="15" s="1"/>
  <c r="L543" i="15"/>
  <c r="K543" i="15"/>
  <c r="I543" i="15"/>
  <c r="G543" i="15"/>
  <c r="F543" i="15"/>
  <c r="D543" i="15"/>
  <c r="AO542" i="15"/>
  <c r="AJ542" i="15"/>
  <c r="AN542" i="15" s="1"/>
  <c r="AF542" i="15"/>
  <c r="AE542" i="15"/>
  <c r="AD542" i="15"/>
  <c r="AB542" i="15"/>
  <c r="V542" i="15"/>
  <c r="Z542" i="15" s="1"/>
  <c r="T542" i="15"/>
  <c r="X542" i="15" s="1"/>
  <c r="O542" i="15"/>
  <c r="S542" i="15" s="1"/>
  <c r="W542" i="15" s="1"/>
  <c r="AA542" i="15" s="1"/>
  <c r="N542" i="15"/>
  <c r="M542" i="15"/>
  <c r="Q542" i="15" s="1"/>
  <c r="L542" i="15"/>
  <c r="K542" i="15"/>
  <c r="I542" i="15"/>
  <c r="G542" i="15"/>
  <c r="F542" i="15"/>
  <c r="D542" i="15"/>
  <c r="AO541" i="15"/>
  <c r="AJ541" i="15"/>
  <c r="AN541" i="15" s="1"/>
  <c r="AF541" i="15"/>
  <c r="AE541" i="15"/>
  <c r="AD541" i="15"/>
  <c r="AB541" i="15"/>
  <c r="V541" i="15"/>
  <c r="Z541" i="15" s="1"/>
  <c r="T541" i="15"/>
  <c r="X541" i="15" s="1"/>
  <c r="O541" i="15"/>
  <c r="S541" i="15" s="1"/>
  <c r="W541" i="15" s="1"/>
  <c r="AA541" i="15" s="1"/>
  <c r="N541" i="15"/>
  <c r="M541" i="15"/>
  <c r="Q541" i="15" s="1"/>
  <c r="L541" i="15"/>
  <c r="K541" i="15"/>
  <c r="I541" i="15"/>
  <c r="G541" i="15"/>
  <c r="F541" i="15"/>
  <c r="D541" i="15"/>
  <c r="AO540" i="15"/>
  <c r="AJ540" i="15"/>
  <c r="AN540" i="15" s="1"/>
  <c r="AF540" i="15"/>
  <c r="AE540" i="15"/>
  <c r="AD540" i="15"/>
  <c r="AB540" i="15"/>
  <c r="V540" i="15"/>
  <c r="Z540" i="15" s="1"/>
  <c r="T540" i="15"/>
  <c r="X540" i="15" s="1"/>
  <c r="O540" i="15"/>
  <c r="S540" i="15" s="1"/>
  <c r="W540" i="15" s="1"/>
  <c r="AA540" i="15" s="1"/>
  <c r="N540" i="15"/>
  <c r="M540" i="15"/>
  <c r="Q540" i="15" s="1"/>
  <c r="L540" i="15"/>
  <c r="K540" i="15"/>
  <c r="I540" i="15"/>
  <c r="G540" i="15"/>
  <c r="F540" i="15"/>
  <c r="D540" i="15"/>
  <c r="AO539" i="15"/>
  <c r="AJ539" i="15"/>
  <c r="AN539" i="15" s="1"/>
  <c r="AF539" i="15"/>
  <c r="AE539" i="15"/>
  <c r="AD539" i="15"/>
  <c r="AB539" i="15"/>
  <c r="V539" i="15"/>
  <c r="Z539" i="15" s="1"/>
  <c r="T539" i="15"/>
  <c r="X539" i="15" s="1"/>
  <c r="O539" i="15"/>
  <c r="S539" i="15" s="1"/>
  <c r="W539" i="15" s="1"/>
  <c r="AA539" i="15" s="1"/>
  <c r="N539" i="15"/>
  <c r="M539" i="15"/>
  <c r="Q539" i="15" s="1"/>
  <c r="L539" i="15"/>
  <c r="K539" i="15"/>
  <c r="I539" i="15"/>
  <c r="G539" i="15"/>
  <c r="F539" i="15"/>
  <c r="D539" i="15"/>
  <c r="AO538" i="15"/>
  <c r="AJ538" i="15"/>
  <c r="AN538" i="15" s="1"/>
  <c r="AF538" i="15"/>
  <c r="AE538" i="15"/>
  <c r="AD538" i="15"/>
  <c r="AB538" i="15"/>
  <c r="V538" i="15"/>
  <c r="Z538" i="15" s="1"/>
  <c r="T538" i="15"/>
  <c r="X538" i="15" s="1"/>
  <c r="O538" i="15"/>
  <c r="S538" i="15" s="1"/>
  <c r="W538" i="15" s="1"/>
  <c r="AA538" i="15" s="1"/>
  <c r="N538" i="15"/>
  <c r="M538" i="15"/>
  <c r="Q538" i="15" s="1"/>
  <c r="L538" i="15"/>
  <c r="K538" i="15"/>
  <c r="I538" i="15"/>
  <c r="G538" i="15"/>
  <c r="F538" i="15"/>
  <c r="D538" i="15"/>
  <c r="AO537" i="15"/>
  <c r="AJ537" i="15"/>
  <c r="AN537" i="15" s="1"/>
  <c r="AF537" i="15"/>
  <c r="AE537" i="15"/>
  <c r="AD537" i="15"/>
  <c r="AB537" i="15"/>
  <c r="V537" i="15"/>
  <c r="Z537" i="15" s="1"/>
  <c r="T537" i="15"/>
  <c r="X537" i="15" s="1"/>
  <c r="O537" i="15"/>
  <c r="S537" i="15" s="1"/>
  <c r="W537" i="15" s="1"/>
  <c r="AA537" i="15" s="1"/>
  <c r="N537" i="15"/>
  <c r="M537" i="15"/>
  <c r="Q537" i="15" s="1"/>
  <c r="L537" i="15"/>
  <c r="K537" i="15"/>
  <c r="I537" i="15"/>
  <c r="G537" i="15"/>
  <c r="F537" i="15"/>
  <c r="D537" i="15"/>
  <c r="AO536" i="15"/>
  <c r="AJ536" i="15"/>
  <c r="AN536" i="15" s="1"/>
  <c r="AF536" i="15"/>
  <c r="AE536" i="15"/>
  <c r="AD536" i="15"/>
  <c r="AB536" i="15"/>
  <c r="V536" i="15"/>
  <c r="Z536" i="15" s="1"/>
  <c r="T536" i="15"/>
  <c r="X536" i="15" s="1"/>
  <c r="O536" i="15"/>
  <c r="S536" i="15" s="1"/>
  <c r="W536" i="15" s="1"/>
  <c r="AA536" i="15" s="1"/>
  <c r="N536" i="15"/>
  <c r="M536" i="15"/>
  <c r="Q536" i="15" s="1"/>
  <c r="L536" i="15"/>
  <c r="K536" i="15"/>
  <c r="I536" i="15"/>
  <c r="G536" i="15"/>
  <c r="F536" i="15"/>
  <c r="D536" i="15"/>
  <c r="AO535" i="15"/>
  <c r="AJ535" i="15"/>
  <c r="AN535" i="15" s="1"/>
  <c r="AF535" i="15"/>
  <c r="AE535" i="15"/>
  <c r="AD535" i="15"/>
  <c r="AB535" i="15"/>
  <c r="V535" i="15"/>
  <c r="Z535" i="15" s="1"/>
  <c r="T535" i="15"/>
  <c r="X535" i="15" s="1"/>
  <c r="O535" i="15"/>
  <c r="S535" i="15" s="1"/>
  <c r="W535" i="15" s="1"/>
  <c r="AA535" i="15" s="1"/>
  <c r="N535" i="15"/>
  <c r="M535" i="15"/>
  <c r="Q535" i="15" s="1"/>
  <c r="L535" i="15"/>
  <c r="K535" i="15"/>
  <c r="I535" i="15"/>
  <c r="G535" i="15"/>
  <c r="F535" i="15"/>
  <c r="D535" i="15"/>
  <c r="AO534" i="15"/>
  <c r="AJ534" i="15"/>
  <c r="AN534" i="15" s="1"/>
  <c r="AF534" i="15"/>
  <c r="AE534" i="15"/>
  <c r="AD534" i="15"/>
  <c r="AB534" i="15"/>
  <c r="V534" i="15"/>
  <c r="Z534" i="15" s="1"/>
  <c r="T534" i="15"/>
  <c r="X534" i="15" s="1"/>
  <c r="O534" i="15"/>
  <c r="S534" i="15" s="1"/>
  <c r="W534" i="15" s="1"/>
  <c r="AA534" i="15" s="1"/>
  <c r="N534" i="15"/>
  <c r="M534" i="15"/>
  <c r="Q534" i="15" s="1"/>
  <c r="L534" i="15"/>
  <c r="K534" i="15"/>
  <c r="I534" i="15"/>
  <c r="G534" i="15"/>
  <c r="F534" i="15"/>
  <c r="D534" i="15"/>
  <c r="AO533" i="15"/>
  <c r="AJ533" i="15"/>
  <c r="AN533" i="15" s="1"/>
  <c r="AF533" i="15"/>
  <c r="AE533" i="15"/>
  <c r="AD533" i="15"/>
  <c r="AB533" i="15"/>
  <c r="V533" i="15"/>
  <c r="Z533" i="15" s="1"/>
  <c r="T533" i="15"/>
  <c r="X533" i="15" s="1"/>
  <c r="O533" i="15"/>
  <c r="S533" i="15" s="1"/>
  <c r="W533" i="15" s="1"/>
  <c r="AA533" i="15" s="1"/>
  <c r="N533" i="15"/>
  <c r="M533" i="15"/>
  <c r="Q533" i="15" s="1"/>
  <c r="L533" i="15"/>
  <c r="K533" i="15"/>
  <c r="I533" i="15"/>
  <c r="G533" i="15"/>
  <c r="F533" i="15"/>
  <c r="D533" i="15"/>
  <c r="AO532" i="15"/>
  <c r="AJ532" i="15"/>
  <c r="AN532" i="15" s="1"/>
  <c r="AF532" i="15"/>
  <c r="AE532" i="15"/>
  <c r="AD532" i="15"/>
  <c r="AB532" i="15"/>
  <c r="V532" i="15"/>
  <c r="Z532" i="15" s="1"/>
  <c r="T532" i="15"/>
  <c r="X532" i="15" s="1"/>
  <c r="O532" i="15"/>
  <c r="S532" i="15" s="1"/>
  <c r="W532" i="15" s="1"/>
  <c r="AA532" i="15" s="1"/>
  <c r="N532" i="15"/>
  <c r="M532" i="15"/>
  <c r="Q532" i="15" s="1"/>
  <c r="L532" i="15"/>
  <c r="K532" i="15"/>
  <c r="I532" i="15"/>
  <c r="G532" i="15"/>
  <c r="F532" i="15"/>
  <c r="D532" i="15"/>
  <c r="AO529" i="15"/>
  <c r="AJ529" i="15"/>
  <c r="AN529" i="15" s="1"/>
  <c r="AF529" i="15"/>
  <c r="AE529" i="15"/>
  <c r="AD529" i="15"/>
  <c r="AB529" i="15"/>
  <c r="V529" i="15"/>
  <c r="Z529" i="15" s="1"/>
  <c r="T529" i="15"/>
  <c r="X529" i="15" s="1"/>
  <c r="O529" i="15"/>
  <c r="S529" i="15" s="1"/>
  <c r="W529" i="15" s="1"/>
  <c r="AA529" i="15" s="1"/>
  <c r="N529" i="15"/>
  <c r="M529" i="15"/>
  <c r="Q529" i="15" s="1"/>
  <c r="L529" i="15"/>
  <c r="K529" i="15"/>
  <c r="I529" i="15"/>
  <c r="G529" i="15"/>
  <c r="F529" i="15"/>
  <c r="D529" i="15"/>
  <c r="AO528" i="15"/>
  <c r="AJ528" i="15"/>
  <c r="AN528" i="15" s="1"/>
  <c r="AF528" i="15"/>
  <c r="AE528" i="15"/>
  <c r="AD528" i="15"/>
  <c r="AB528" i="15"/>
  <c r="V528" i="15"/>
  <c r="Z528" i="15" s="1"/>
  <c r="T528" i="15"/>
  <c r="X528" i="15" s="1"/>
  <c r="O528" i="15"/>
  <c r="S528" i="15" s="1"/>
  <c r="W528" i="15" s="1"/>
  <c r="AA528" i="15" s="1"/>
  <c r="N528" i="15"/>
  <c r="M528" i="15"/>
  <c r="Q528" i="15" s="1"/>
  <c r="L528" i="15"/>
  <c r="K528" i="15"/>
  <c r="I528" i="15"/>
  <c r="G528" i="15"/>
  <c r="F528" i="15"/>
  <c r="D528" i="15"/>
  <c r="AO527" i="15"/>
  <c r="AJ527" i="15"/>
  <c r="AN527" i="15" s="1"/>
  <c r="AF527" i="15"/>
  <c r="AE527" i="15"/>
  <c r="AD527" i="15"/>
  <c r="AB527" i="15"/>
  <c r="V527" i="15"/>
  <c r="Z527" i="15" s="1"/>
  <c r="T527" i="15"/>
  <c r="X527" i="15" s="1"/>
  <c r="O527" i="15"/>
  <c r="S527" i="15" s="1"/>
  <c r="W527" i="15" s="1"/>
  <c r="AA527" i="15" s="1"/>
  <c r="N527" i="15"/>
  <c r="M527" i="15"/>
  <c r="Q527" i="15" s="1"/>
  <c r="L527" i="15"/>
  <c r="K527" i="15"/>
  <c r="I527" i="15"/>
  <c r="G527" i="15"/>
  <c r="F527" i="15"/>
  <c r="D527" i="15"/>
  <c r="AO525" i="15"/>
  <c r="AJ525" i="15"/>
  <c r="AN525" i="15" s="1"/>
  <c r="AF525" i="15"/>
  <c r="AE525" i="15"/>
  <c r="AD525" i="15"/>
  <c r="AB525" i="15"/>
  <c r="V525" i="15"/>
  <c r="Z525" i="15" s="1"/>
  <c r="T525" i="15"/>
  <c r="X525" i="15" s="1"/>
  <c r="O525" i="15"/>
  <c r="S525" i="15" s="1"/>
  <c r="W525" i="15" s="1"/>
  <c r="AA525" i="15" s="1"/>
  <c r="N525" i="15"/>
  <c r="M525" i="15"/>
  <c r="Q525" i="15" s="1"/>
  <c r="L525" i="15"/>
  <c r="K525" i="15"/>
  <c r="I525" i="15"/>
  <c r="G525" i="15"/>
  <c r="F525" i="15"/>
  <c r="D525" i="15"/>
  <c r="AO524" i="15"/>
  <c r="AJ524" i="15"/>
  <c r="AN524" i="15" s="1"/>
  <c r="AF524" i="15"/>
  <c r="AE524" i="15"/>
  <c r="AD524" i="15"/>
  <c r="AB524" i="15"/>
  <c r="V524" i="15"/>
  <c r="Z524" i="15" s="1"/>
  <c r="T524" i="15"/>
  <c r="X524" i="15" s="1"/>
  <c r="O524" i="15"/>
  <c r="S524" i="15" s="1"/>
  <c r="W524" i="15" s="1"/>
  <c r="AA524" i="15" s="1"/>
  <c r="N524" i="15"/>
  <c r="M524" i="15"/>
  <c r="Q524" i="15" s="1"/>
  <c r="L524" i="15"/>
  <c r="K524" i="15"/>
  <c r="I524" i="15"/>
  <c r="G524" i="15"/>
  <c r="F524" i="15"/>
  <c r="D524" i="15"/>
  <c r="AO523" i="15"/>
  <c r="AJ523" i="15"/>
  <c r="AN523" i="15" s="1"/>
  <c r="AF523" i="15"/>
  <c r="AE523" i="15"/>
  <c r="AD523" i="15"/>
  <c r="AB523" i="15"/>
  <c r="V523" i="15"/>
  <c r="Z523" i="15" s="1"/>
  <c r="T523" i="15"/>
  <c r="X523" i="15" s="1"/>
  <c r="O523" i="15"/>
  <c r="S523" i="15" s="1"/>
  <c r="W523" i="15" s="1"/>
  <c r="AA523" i="15" s="1"/>
  <c r="N523" i="15"/>
  <c r="M523" i="15"/>
  <c r="Q523" i="15" s="1"/>
  <c r="L523" i="15"/>
  <c r="K523" i="15"/>
  <c r="I523" i="15"/>
  <c r="G523" i="15"/>
  <c r="F523" i="15"/>
  <c r="D523" i="15"/>
  <c r="AO522" i="15"/>
  <c r="AJ522" i="15"/>
  <c r="AN522" i="15" s="1"/>
  <c r="AF522" i="15"/>
  <c r="AE522" i="15"/>
  <c r="AD522" i="15"/>
  <c r="AB522" i="15"/>
  <c r="V522" i="15"/>
  <c r="Z522" i="15" s="1"/>
  <c r="T522" i="15"/>
  <c r="X522" i="15" s="1"/>
  <c r="O522" i="15"/>
  <c r="S522" i="15" s="1"/>
  <c r="W522" i="15" s="1"/>
  <c r="AA522" i="15" s="1"/>
  <c r="N522" i="15"/>
  <c r="M522" i="15"/>
  <c r="Q522" i="15" s="1"/>
  <c r="L522" i="15"/>
  <c r="K522" i="15"/>
  <c r="I522" i="15"/>
  <c r="G522" i="15"/>
  <c r="F522" i="15"/>
  <c r="D522" i="15"/>
  <c r="AO521" i="15"/>
  <c r="AJ521" i="15"/>
  <c r="AN521" i="15" s="1"/>
  <c r="AF521" i="15"/>
  <c r="AE521" i="15"/>
  <c r="AD521" i="15"/>
  <c r="AB521" i="15"/>
  <c r="V521" i="15"/>
  <c r="Z521" i="15" s="1"/>
  <c r="T521" i="15"/>
  <c r="X521" i="15" s="1"/>
  <c r="O521" i="15"/>
  <c r="S521" i="15" s="1"/>
  <c r="W521" i="15" s="1"/>
  <c r="AA521" i="15" s="1"/>
  <c r="N521" i="15"/>
  <c r="M521" i="15"/>
  <c r="Q521" i="15" s="1"/>
  <c r="L521" i="15"/>
  <c r="K521" i="15"/>
  <c r="I521" i="15"/>
  <c r="G521" i="15"/>
  <c r="F521" i="15"/>
  <c r="D521" i="15"/>
  <c r="AO520" i="15"/>
  <c r="AJ520" i="15"/>
  <c r="AN520" i="15" s="1"/>
  <c r="AF520" i="15"/>
  <c r="AE520" i="15"/>
  <c r="AD520" i="15"/>
  <c r="AB520" i="15"/>
  <c r="V520" i="15"/>
  <c r="Z520" i="15" s="1"/>
  <c r="T520" i="15"/>
  <c r="X520" i="15" s="1"/>
  <c r="O520" i="15"/>
  <c r="S520" i="15" s="1"/>
  <c r="W520" i="15" s="1"/>
  <c r="AA520" i="15" s="1"/>
  <c r="N520" i="15"/>
  <c r="M520" i="15"/>
  <c r="Q520" i="15" s="1"/>
  <c r="L520" i="15"/>
  <c r="K520" i="15"/>
  <c r="I520" i="15"/>
  <c r="G520" i="15"/>
  <c r="F520" i="15"/>
  <c r="D520" i="15"/>
  <c r="AO519" i="15"/>
  <c r="AJ519" i="15"/>
  <c r="AN519" i="15" s="1"/>
  <c r="AF519" i="15"/>
  <c r="AE519" i="15"/>
  <c r="AD519" i="15"/>
  <c r="AB519" i="15"/>
  <c r="V519" i="15"/>
  <c r="Z519" i="15" s="1"/>
  <c r="T519" i="15"/>
  <c r="X519" i="15" s="1"/>
  <c r="O519" i="15"/>
  <c r="S519" i="15" s="1"/>
  <c r="W519" i="15" s="1"/>
  <c r="AA519" i="15" s="1"/>
  <c r="N519" i="15"/>
  <c r="M519" i="15"/>
  <c r="Q519" i="15" s="1"/>
  <c r="L519" i="15"/>
  <c r="K519" i="15"/>
  <c r="I519" i="15"/>
  <c r="G519" i="15"/>
  <c r="F519" i="15"/>
  <c r="D519" i="15"/>
  <c r="AO518" i="15"/>
  <c r="AJ518" i="15"/>
  <c r="AN518" i="15" s="1"/>
  <c r="AF518" i="15"/>
  <c r="AE518" i="15"/>
  <c r="AD518" i="15"/>
  <c r="AB518" i="15"/>
  <c r="V518" i="15"/>
  <c r="Z518" i="15" s="1"/>
  <c r="T518" i="15"/>
  <c r="X518" i="15" s="1"/>
  <c r="O518" i="15"/>
  <c r="S518" i="15" s="1"/>
  <c r="W518" i="15" s="1"/>
  <c r="AA518" i="15" s="1"/>
  <c r="N518" i="15"/>
  <c r="M518" i="15"/>
  <c r="Q518" i="15" s="1"/>
  <c r="L518" i="15"/>
  <c r="K518" i="15"/>
  <c r="I518" i="15"/>
  <c r="G518" i="15"/>
  <c r="F518" i="15"/>
  <c r="D518" i="15"/>
  <c r="AO517" i="15"/>
  <c r="AJ517" i="15"/>
  <c r="AN517" i="15" s="1"/>
  <c r="AF517" i="15"/>
  <c r="AE517" i="15"/>
  <c r="AD517" i="15"/>
  <c r="AB517" i="15"/>
  <c r="V517" i="15"/>
  <c r="Z517" i="15" s="1"/>
  <c r="T517" i="15"/>
  <c r="X517" i="15" s="1"/>
  <c r="O517" i="15"/>
  <c r="S517" i="15" s="1"/>
  <c r="W517" i="15" s="1"/>
  <c r="AA517" i="15" s="1"/>
  <c r="N517" i="15"/>
  <c r="M517" i="15"/>
  <c r="Q517" i="15" s="1"/>
  <c r="L517" i="15"/>
  <c r="K517" i="15"/>
  <c r="I517" i="15"/>
  <c r="G517" i="15"/>
  <c r="F517" i="15"/>
  <c r="D517" i="15"/>
  <c r="AO515" i="15"/>
  <c r="AJ515" i="15"/>
  <c r="AN515" i="15" s="1"/>
  <c r="AF515" i="15"/>
  <c r="AE515" i="15"/>
  <c r="AD515" i="15"/>
  <c r="AB515" i="15"/>
  <c r="V515" i="15"/>
  <c r="Z515" i="15" s="1"/>
  <c r="T515" i="15"/>
  <c r="X515" i="15" s="1"/>
  <c r="O515" i="15"/>
  <c r="S515" i="15" s="1"/>
  <c r="W515" i="15" s="1"/>
  <c r="AA515" i="15" s="1"/>
  <c r="N515" i="15"/>
  <c r="M515" i="15"/>
  <c r="Q515" i="15" s="1"/>
  <c r="L515" i="15"/>
  <c r="K515" i="15"/>
  <c r="I515" i="15"/>
  <c r="G515" i="15"/>
  <c r="F515" i="15"/>
  <c r="D515" i="15"/>
  <c r="AO513" i="15"/>
  <c r="AJ513" i="15"/>
  <c r="AN513" i="15" s="1"/>
  <c r="AF513" i="15"/>
  <c r="AE513" i="15"/>
  <c r="AD513" i="15"/>
  <c r="AB513" i="15"/>
  <c r="V513" i="15"/>
  <c r="Z513" i="15" s="1"/>
  <c r="T513" i="15"/>
  <c r="X513" i="15" s="1"/>
  <c r="O513" i="15"/>
  <c r="S513" i="15" s="1"/>
  <c r="W513" i="15" s="1"/>
  <c r="AA513" i="15" s="1"/>
  <c r="N513" i="15"/>
  <c r="M513" i="15"/>
  <c r="Q513" i="15" s="1"/>
  <c r="L513" i="15"/>
  <c r="K513" i="15"/>
  <c r="I513" i="15"/>
  <c r="G513" i="15"/>
  <c r="F513" i="15"/>
  <c r="D513" i="15"/>
  <c r="AO512" i="15"/>
  <c r="AJ512" i="15"/>
  <c r="AN512" i="15" s="1"/>
  <c r="AF512" i="15"/>
  <c r="AE512" i="15"/>
  <c r="AD512" i="15"/>
  <c r="AB512" i="15"/>
  <c r="V512" i="15"/>
  <c r="Z512" i="15" s="1"/>
  <c r="T512" i="15"/>
  <c r="X512" i="15" s="1"/>
  <c r="O512" i="15"/>
  <c r="S512" i="15" s="1"/>
  <c r="W512" i="15" s="1"/>
  <c r="AA512" i="15" s="1"/>
  <c r="N512" i="15"/>
  <c r="M512" i="15"/>
  <c r="Q512" i="15" s="1"/>
  <c r="L512" i="15"/>
  <c r="K512" i="15"/>
  <c r="I512" i="15"/>
  <c r="G512" i="15"/>
  <c r="F512" i="15"/>
  <c r="D512" i="15"/>
  <c r="AO511" i="15"/>
  <c r="AJ511" i="15"/>
  <c r="AN511" i="15" s="1"/>
  <c r="AF511" i="15"/>
  <c r="AE511" i="15"/>
  <c r="AD511" i="15"/>
  <c r="AB511" i="15"/>
  <c r="V511" i="15"/>
  <c r="Z511" i="15" s="1"/>
  <c r="T511" i="15"/>
  <c r="X511" i="15" s="1"/>
  <c r="O511" i="15"/>
  <c r="S511" i="15" s="1"/>
  <c r="W511" i="15" s="1"/>
  <c r="AA511" i="15" s="1"/>
  <c r="N511" i="15"/>
  <c r="M511" i="15"/>
  <c r="Q511" i="15" s="1"/>
  <c r="L511" i="15"/>
  <c r="K511" i="15"/>
  <c r="I511" i="15"/>
  <c r="G511" i="15"/>
  <c r="F511" i="15"/>
  <c r="D511" i="15"/>
  <c r="AO509" i="15"/>
  <c r="AJ509" i="15"/>
  <c r="AN509" i="15" s="1"/>
  <c r="AF509" i="15"/>
  <c r="AE509" i="15"/>
  <c r="AD509" i="15"/>
  <c r="AB509" i="15"/>
  <c r="V509" i="15"/>
  <c r="Z509" i="15" s="1"/>
  <c r="T509" i="15"/>
  <c r="X509" i="15" s="1"/>
  <c r="O509" i="15"/>
  <c r="S509" i="15" s="1"/>
  <c r="W509" i="15" s="1"/>
  <c r="AA509" i="15" s="1"/>
  <c r="N509" i="15"/>
  <c r="M509" i="15"/>
  <c r="Q509" i="15" s="1"/>
  <c r="L509" i="15"/>
  <c r="K509" i="15"/>
  <c r="I509" i="15"/>
  <c r="G509" i="15"/>
  <c r="F509" i="15"/>
  <c r="D509" i="15"/>
  <c r="AO508" i="15"/>
  <c r="AJ508" i="15"/>
  <c r="AN508" i="15" s="1"/>
  <c r="AF508" i="15"/>
  <c r="AE508" i="15"/>
  <c r="AD508" i="15"/>
  <c r="AB508" i="15"/>
  <c r="V508" i="15"/>
  <c r="Z508" i="15" s="1"/>
  <c r="T508" i="15"/>
  <c r="X508" i="15" s="1"/>
  <c r="O508" i="15"/>
  <c r="S508" i="15" s="1"/>
  <c r="W508" i="15" s="1"/>
  <c r="AA508" i="15" s="1"/>
  <c r="N508" i="15"/>
  <c r="M508" i="15"/>
  <c r="Q508" i="15" s="1"/>
  <c r="L508" i="15"/>
  <c r="K508" i="15"/>
  <c r="I508" i="15"/>
  <c r="G508" i="15"/>
  <c r="F508" i="15"/>
  <c r="D508" i="15"/>
  <c r="AO507" i="15"/>
  <c r="AJ507" i="15"/>
  <c r="AN507" i="15" s="1"/>
  <c r="AF507" i="15"/>
  <c r="AE507" i="15"/>
  <c r="AD507" i="15"/>
  <c r="AB507" i="15"/>
  <c r="V507" i="15"/>
  <c r="Z507" i="15" s="1"/>
  <c r="T507" i="15"/>
  <c r="X507" i="15" s="1"/>
  <c r="O507" i="15"/>
  <c r="S507" i="15" s="1"/>
  <c r="W507" i="15" s="1"/>
  <c r="AA507" i="15" s="1"/>
  <c r="N507" i="15"/>
  <c r="M507" i="15"/>
  <c r="Q507" i="15" s="1"/>
  <c r="L507" i="15"/>
  <c r="K507" i="15"/>
  <c r="I507" i="15"/>
  <c r="G507" i="15"/>
  <c r="F507" i="15"/>
  <c r="D507" i="15"/>
  <c r="AO506" i="15"/>
  <c r="AJ506" i="15"/>
  <c r="AN506" i="15" s="1"/>
  <c r="AF506" i="15"/>
  <c r="AE506" i="15"/>
  <c r="AD506" i="15"/>
  <c r="AB506" i="15"/>
  <c r="V506" i="15"/>
  <c r="Z506" i="15" s="1"/>
  <c r="T506" i="15"/>
  <c r="X506" i="15" s="1"/>
  <c r="O506" i="15"/>
  <c r="S506" i="15" s="1"/>
  <c r="W506" i="15" s="1"/>
  <c r="AA506" i="15" s="1"/>
  <c r="N506" i="15"/>
  <c r="M506" i="15"/>
  <c r="Q506" i="15" s="1"/>
  <c r="L506" i="15"/>
  <c r="K506" i="15"/>
  <c r="I506" i="15"/>
  <c r="G506" i="15"/>
  <c r="F506" i="15"/>
  <c r="D506" i="15"/>
  <c r="AO505" i="15"/>
  <c r="AJ505" i="15"/>
  <c r="AN505" i="15" s="1"/>
  <c r="AF505" i="15"/>
  <c r="AE505" i="15"/>
  <c r="AD505" i="15"/>
  <c r="AB505" i="15"/>
  <c r="V505" i="15"/>
  <c r="Z505" i="15" s="1"/>
  <c r="T505" i="15"/>
  <c r="X505" i="15" s="1"/>
  <c r="O505" i="15"/>
  <c r="S505" i="15" s="1"/>
  <c r="W505" i="15" s="1"/>
  <c r="AA505" i="15" s="1"/>
  <c r="N505" i="15"/>
  <c r="M505" i="15"/>
  <c r="Q505" i="15" s="1"/>
  <c r="L505" i="15"/>
  <c r="K505" i="15"/>
  <c r="I505" i="15"/>
  <c r="G505" i="15"/>
  <c r="F505" i="15"/>
  <c r="D505" i="15"/>
  <c r="AO504" i="15"/>
  <c r="AJ504" i="15"/>
  <c r="AN504" i="15" s="1"/>
  <c r="AF504" i="15"/>
  <c r="AE504" i="15"/>
  <c r="AD504" i="15"/>
  <c r="AB504" i="15"/>
  <c r="V504" i="15"/>
  <c r="Z504" i="15" s="1"/>
  <c r="T504" i="15"/>
  <c r="X504" i="15" s="1"/>
  <c r="O504" i="15"/>
  <c r="S504" i="15" s="1"/>
  <c r="W504" i="15" s="1"/>
  <c r="AA504" i="15" s="1"/>
  <c r="N504" i="15"/>
  <c r="M504" i="15"/>
  <c r="Q504" i="15" s="1"/>
  <c r="L504" i="15"/>
  <c r="K504" i="15"/>
  <c r="I504" i="15"/>
  <c r="G504" i="15"/>
  <c r="F504" i="15"/>
  <c r="D504" i="15"/>
  <c r="AO503" i="15"/>
  <c r="AJ503" i="15"/>
  <c r="AN503" i="15" s="1"/>
  <c r="AF503" i="15"/>
  <c r="AE503" i="15"/>
  <c r="AD503" i="15"/>
  <c r="AB503" i="15"/>
  <c r="V503" i="15"/>
  <c r="Z503" i="15" s="1"/>
  <c r="T503" i="15"/>
  <c r="X503" i="15" s="1"/>
  <c r="O503" i="15"/>
  <c r="S503" i="15" s="1"/>
  <c r="W503" i="15" s="1"/>
  <c r="AA503" i="15" s="1"/>
  <c r="N503" i="15"/>
  <c r="M503" i="15"/>
  <c r="Q503" i="15" s="1"/>
  <c r="L503" i="15"/>
  <c r="K503" i="15"/>
  <c r="I503" i="15"/>
  <c r="G503" i="15"/>
  <c r="F503" i="15"/>
  <c r="D503" i="15"/>
  <c r="AO501" i="15"/>
  <c r="AJ501" i="15"/>
  <c r="AN501" i="15" s="1"/>
  <c r="AF501" i="15"/>
  <c r="AE501" i="15"/>
  <c r="AD501" i="15"/>
  <c r="AB501" i="15"/>
  <c r="V501" i="15"/>
  <c r="Z501" i="15" s="1"/>
  <c r="T501" i="15"/>
  <c r="X501" i="15" s="1"/>
  <c r="O501" i="15"/>
  <c r="S501" i="15" s="1"/>
  <c r="W501" i="15" s="1"/>
  <c r="AA501" i="15" s="1"/>
  <c r="N501" i="15"/>
  <c r="M501" i="15"/>
  <c r="Q501" i="15" s="1"/>
  <c r="L501" i="15"/>
  <c r="K501" i="15"/>
  <c r="I501" i="15"/>
  <c r="G501" i="15"/>
  <c r="F501" i="15"/>
  <c r="D501" i="15"/>
  <c r="AO490" i="15"/>
  <c r="AJ490" i="15"/>
  <c r="AN490" i="15" s="1"/>
  <c r="AF490" i="15"/>
  <c r="AE490" i="15"/>
  <c r="AD490" i="15"/>
  <c r="AB490" i="15"/>
  <c r="V490" i="15"/>
  <c r="Z490" i="15" s="1"/>
  <c r="T490" i="15"/>
  <c r="X490" i="15" s="1"/>
  <c r="O490" i="15"/>
  <c r="S490" i="15" s="1"/>
  <c r="W490" i="15" s="1"/>
  <c r="AA490" i="15" s="1"/>
  <c r="N490" i="15"/>
  <c r="M490" i="15"/>
  <c r="Q490" i="15" s="1"/>
  <c r="L490" i="15"/>
  <c r="K490" i="15"/>
  <c r="I490" i="15"/>
  <c r="G490" i="15"/>
  <c r="F490" i="15"/>
  <c r="D490" i="15"/>
  <c r="AO489" i="15"/>
  <c r="AJ489" i="15"/>
  <c r="AN489" i="15" s="1"/>
  <c r="AF489" i="15"/>
  <c r="AE489" i="15"/>
  <c r="AD489" i="15"/>
  <c r="AB489" i="15"/>
  <c r="V489" i="15"/>
  <c r="Z489" i="15" s="1"/>
  <c r="T489" i="15"/>
  <c r="X489" i="15" s="1"/>
  <c r="O489" i="15"/>
  <c r="S489" i="15" s="1"/>
  <c r="W489" i="15" s="1"/>
  <c r="AA489" i="15" s="1"/>
  <c r="N489" i="15"/>
  <c r="M489" i="15"/>
  <c r="Q489" i="15" s="1"/>
  <c r="L489" i="15"/>
  <c r="K489" i="15"/>
  <c r="I489" i="15"/>
  <c r="G489" i="15"/>
  <c r="F489" i="15"/>
  <c r="D489" i="15"/>
  <c r="AO487" i="15"/>
  <c r="AJ487" i="15"/>
  <c r="AN487" i="15" s="1"/>
  <c r="AF487" i="15"/>
  <c r="AE487" i="15"/>
  <c r="AD487" i="15"/>
  <c r="AB487" i="15"/>
  <c r="V487" i="15"/>
  <c r="Z487" i="15" s="1"/>
  <c r="T487" i="15"/>
  <c r="X487" i="15" s="1"/>
  <c r="O487" i="15"/>
  <c r="S487" i="15" s="1"/>
  <c r="W487" i="15" s="1"/>
  <c r="AA487" i="15" s="1"/>
  <c r="N487" i="15"/>
  <c r="M487" i="15"/>
  <c r="Q487" i="15" s="1"/>
  <c r="L487" i="15"/>
  <c r="K487" i="15"/>
  <c r="I487" i="15"/>
  <c r="G487" i="15"/>
  <c r="F487" i="15"/>
  <c r="D487" i="15"/>
  <c r="AO465" i="15"/>
  <c r="AJ465" i="15"/>
  <c r="AN465" i="15" s="1"/>
  <c r="AF465" i="15"/>
  <c r="AE465" i="15"/>
  <c r="AD465" i="15"/>
  <c r="AB465" i="15"/>
  <c r="V465" i="15"/>
  <c r="Z465" i="15" s="1"/>
  <c r="T465" i="15"/>
  <c r="X465" i="15" s="1"/>
  <c r="O465" i="15"/>
  <c r="S465" i="15" s="1"/>
  <c r="W465" i="15" s="1"/>
  <c r="AA465" i="15" s="1"/>
  <c r="N465" i="15"/>
  <c r="M465" i="15"/>
  <c r="Q465" i="15" s="1"/>
  <c r="L465" i="15"/>
  <c r="K465" i="15"/>
  <c r="I465" i="15"/>
  <c r="G465" i="15"/>
  <c r="F465" i="15"/>
  <c r="D465" i="15"/>
  <c r="AO461" i="15"/>
  <c r="AJ461" i="15"/>
  <c r="AN461" i="15" s="1"/>
  <c r="AF461" i="15"/>
  <c r="AE461" i="15"/>
  <c r="AD461" i="15"/>
  <c r="AB461" i="15"/>
  <c r="V461" i="15"/>
  <c r="Z461" i="15" s="1"/>
  <c r="T461" i="15"/>
  <c r="X461" i="15" s="1"/>
  <c r="O461" i="15"/>
  <c r="S461" i="15" s="1"/>
  <c r="W461" i="15" s="1"/>
  <c r="AA461" i="15" s="1"/>
  <c r="N461" i="15"/>
  <c r="M461" i="15"/>
  <c r="Q461" i="15" s="1"/>
  <c r="L461" i="15"/>
  <c r="K461" i="15"/>
  <c r="I461" i="15"/>
  <c r="G461" i="15"/>
  <c r="F461" i="15"/>
  <c r="D461" i="15"/>
  <c r="AO428" i="15"/>
  <c r="AJ428" i="15"/>
  <c r="AN428" i="15" s="1"/>
  <c r="AF428" i="15"/>
  <c r="AE428" i="15"/>
  <c r="AD428" i="15"/>
  <c r="AB428" i="15"/>
  <c r="V428" i="15"/>
  <c r="Z428" i="15" s="1"/>
  <c r="T428" i="15"/>
  <c r="X428" i="15" s="1"/>
  <c r="O428" i="15"/>
  <c r="S428" i="15" s="1"/>
  <c r="W428" i="15" s="1"/>
  <c r="AA428" i="15" s="1"/>
  <c r="N428" i="15"/>
  <c r="M428" i="15"/>
  <c r="Q428" i="15" s="1"/>
  <c r="L428" i="15"/>
  <c r="K428" i="15"/>
  <c r="I428" i="15"/>
  <c r="G428" i="15"/>
  <c r="F428" i="15"/>
  <c r="D428" i="15"/>
  <c r="AO427" i="15"/>
  <c r="AJ427" i="15"/>
  <c r="AN427" i="15" s="1"/>
  <c r="AF427" i="15"/>
  <c r="AE427" i="15"/>
  <c r="AD427" i="15"/>
  <c r="AB427" i="15"/>
  <c r="V427" i="15"/>
  <c r="Z427" i="15" s="1"/>
  <c r="T427" i="15"/>
  <c r="X427" i="15" s="1"/>
  <c r="O427" i="15"/>
  <c r="S427" i="15" s="1"/>
  <c r="W427" i="15" s="1"/>
  <c r="AA427" i="15" s="1"/>
  <c r="N427" i="15"/>
  <c r="M427" i="15"/>
  <c r="Q427" i="15" s="1"/>
  <c r="L427" i="15"/>
  <c r="K427" i="15"/>
  <c r="I427" i="15"/>
  <c r="G427" i="15"/>
  <c r="F427" i="15"/>
  <c r="D427" i="15"/>
  <c r="AO421" i="15"/>
  <c r="AJ421" i="15"/>
  <c r="AN421" i="15" s="1"/>
  <c r="AF421" i="15"/>
  <c r="AE421" i="15"/>
  <c r="AD421" i="15"/>
  <c r="AB421" i="15"/>
  <c r="V421" i="15"/>
  <c r="Z421" i="15" s="1"/>
  <c r="T421" i="15"/>
  <c r="X421" i="15" s="1"/>
  <c r="O421" i="15"/>
  <c r="S421" i="15" s="1"/>
  <c r="W421" i="15" s="1"/>
  <c r="AA421" i="15" s="1"/>
  <c r="N421" i="15"/>
  <c r="M421" i="15"/>
  <c r="Q421" i="15" s="1"/>
  <c r="L421" i="15"/>
  <c r="K421" i="15"/>
  <c r="I421" i="15"/>
  <c r="G421" i="15"/>
  <c r="F421" i="15"/>
  <c r="D421" i="15"/>
  <c r="AO411" i="15"/>
  <c r="AJ411" i="15"/>
  <c r="AN411" i="15" s="1"/>
  <c r="AF411" i="15"/>
  <c r="AE411" i="15"/>
  <c r="AD411" i="15"/>
  <c r="AB411" i="15"/>
  <c r="V411" i="15"/>
  <c r="Z411" i="15" s="1"/>
  <c r="T411" i="15"/>
  <c r="X411" i="15" s="1"/>
  <c r="O411" i="15"/>
  <c r="S411" i="15" s="1"/>
  <c r="W411" i="15" s="1"/>
  <c r="AA411" i="15" s="1"/>
  <c r="N411" i="15"/>
  <c r="M411" i="15"/>
  <c r="Q411" i="15" s="1"/>
  <c r="L411" i="15"/>
  <c r="K411" i="15"/>
  <c r="I411" i="15"/>
  <c r="G411" i="15"/>
  <c r="F411" i="15"/>
  <c r="D411" i="15"/>
  <c r="AO409" i="15"/>
  <c r="AJ409" i="15"/>
  <c r="AN409" i="15" s="1"/>
  <c r="AF409" i="15"/>
  <c r="AE409" i="15"/>
  <c r="AD409" i="15"/>
  <c r="AB409" i="15"/>
  <c r="V409" i="15"/>
  <c r="Z409" i="15" s="1"/>
  <c r="T409" i="15"/>
  <c r="X409" i="15" s="1"/>
  <c r="O409" i="15"/>
  <c r="S409" i="15" s="1"/>
  <c r="W409" i="15" s="1"/>
  <c r="AA409" i="15" s="1"/>
  <c r="N409" i="15"/>
  <c r="M409" i="15"/>
  <c r="Q409" i="15" s="1"/>
  <c r="L409" i="15"/>
  <c r="K409" i="15"/>
  <c r="I409" i="15"/>
  <c r="G409" i="15"/>
  <c r="F409" i="15"/>
  <c r="D409" i="15"/>
  <c r="AO408" i="15"/>
  <c r="AJ408" i="15"/>
  <c r="AN408" i="15" s="1"/>
  <c r="AF408" i="15"/>
  <c r="AE408" i="15"/>
  <c r="AD408" i="15"/>
  <c r="AB408" i="15"/>
  <c r="V408" i="15"/>
  <c r="Z408" i="15" s="1"/>
  <c r="T408" i="15"/>
  <c r="X408" i="15" s="1"/>
  <c r="O408" i="15"/>
  <c r="S408" i="15" s="1"/>
  <c r="W408" i="15" s="1"/>
  <c r="AA408" i="15" s="1"/>
  <c r="N408" i="15"/>
  <c r="M408" i="15"/>
  <c r="Q408" i="15" s="1"/>
  <c r="L408" i="15"/>
  <c r="K408" i="15"/>
  <c r="I408" i="15"/>
  <c r="G408" i="15"/>
  <c r="F408" i="15"/>
  <c r="D408" i="15"/>
  <c r="AO399" i="15"/>
  <c r="AJ399" i="15"/>
  <c r="AN399" i="15" s="1"/>
  <c r="AF399" i="15"/>
  <c r="AE399" i="15"/>
  <c r="AD399" i="15"/>
  <c r="AB399" i="15"/>
  <c r="V399" i="15"/>
  <c r="Z399" i="15" s="1"/>
  <c r="T399" i="15"/>
  <c r="X399" i="15" s="1"/>
  <c r="O399" i="15"/>
  <c r="S399" i="15" s="1"/>
  <c r="W399" i="15" s="1"/>
  <c r="AA399" i="15" s="1"/>
  <c r="N399" i="15"/>
  <c r="M399" i="15"/>
  <c r="Q399" i="15" s="1"/>
  <c r="L399" i="15"/>
  <c r="K399" i="15"/>
  <c r="I399" i="15"/>
  <c r="G399" i="15"/>
  <c r="F399" i="15"/>
  <c r="D399" i="15"/>
  <c r="AO389" i="15"/>
  <c r="AJ389" i="15"/>
  <c r="AN389" i="15" s="1"/>
  <c r="AF389" i="15"/>
  <c r="AE389" i="15"/>
  <c r="AD389" i="15"/>
  <c r="AB389" i="15"/>
  <c r="V389" i="15"/>
  <c r="Z389" i="15" s="1"/>
  <c r="T389" i="15"/>
  <c r="X389" i="15" s="1"/>
  <c r="O389" i="15"/>
  <c r="S389" i="15" s="1"/>
  <c r="W389" i="15" s="1"/>
  <c r="AA389" i="15" s="1"/>
  <c r="N389" i="15"/>
  <c r="M389" i="15"/>
  <c r="Q389" i="15" s="1"/>
  <c r="L389" i="15"/>
  <c r="K389" i="15"/>
  <c r="I389" i="15"/>
  <c r="G389" i="15"/>
  <c r="F389" i="15"/>
  <c r="D389" i="15"/>
  <c r="AO310" i="15"/>
  <c r="AJ310" i="15"/>
  <c r="AN310" i="15" s="1"/>
  <c r="AF310" i="15"/>
  <c r="AE310" i="15"/>
  <c r="AD310" i="15"/>
  <c r="AB310" i="15"/>
  <c r="V310" i="15"/>
  <c r="Z310" i="15" s="1"/>
  <c r="T310" i="15"/>
  <c r="X310" i="15" s="1"/>
  <c r="O310" i="15"/>
  <c r="S310" i="15" s="1"/>
  <c r="W310" i="15" s="1"/>
  <c r="AA310" i="15" s="1"/>
  <c r="N310" i="15"/>
  <c r="M310" i="15"/>
  <c r="Q310" i="15" s="1"/>
  <c r="L310" i="15"/>
  <c r="K310" i="15"/>
  <c r="I310" i="15"/>
  <c r="G310" i="15"/>
  <c r="F310" i="15"/>
  <c r="D310" i="15"/>
  <c r="AO303" i="15"/>
  <c r="AJ303" i="15"/>
  <c r="AN303" i="15" s="1"/>
  <c r="AF303" i="15"/>
  <c r="AE303" i="15"/>
  <c r="AD303" i="15"/>
  <c r="AB303" i="15"/>
  <c r="V303" i="15"/>
  <c r="Z303" i="15" s="1"/>
  <c r="T303" i="15"/>
  <c r="X303" i="15" s="1"/>
  <c r="O303" i="15"/>
  <c r="S303" i="15" s="1"/>
  <c r="W303" i="15" s="1"/>
  <c r="AA303" i="15" s="1"/>
  <c r="N303" i="15"/>
  <c r="M303" i="15"/>
  <c r="Q303" i="15" s="1"/>
  <c r="L303" i="15"/>
  <c r="K303" i="15"/>
  <c r="I303" i="15"/>
  <c r="G303" i="15"/>
  <c r="F303" i="15"/>
  <c r="D303" i="15"/>
  <c r="AO302" i="15"/>
  <c r="AJ302" i="15"/>
  <c r="AN302" i="15" s="1"/>
  <c r="AF302" i="15"/>
  <c r="AE302" i="15"/>
  <c r="AD302" i="15"/>
  <c r="AB302" i="15"/>
  <c r="V302" i="15"/>
  <c r="Z302" i="15" s="1"/>
  <c r="T302" i="15"/>
  <c r="X302" i="15" s="1"/>
  <c r="O302" i="15"/>
  <c r="S302" i="15" s="1"/>
  <c r="W302" i="15" s="1"/>
  <c r="AA302" i="15" s="1"/>
  <c r="N302" i="15"/>
  <c r="M302" i="15"/>
  <c r="Q302" i="15" s="1"/>
  <c r="L302" i="15"/>
  <c r="K302" i="15"/>
  <c r="I302" i="15"/>
  <c r="G302" i="15"/>
  <c r="F302" i="15"/>
  <c r="D302" i="15"/>
  <c r="AO301" i="15"/>
  <c r="AJ301" i="15"/>
  <c r="AN301" i="15" s="1"/>
  <c r="AF301" i="15"/>
  <c r="AE301" i="15"/>
  <c r="AD301" i="15"/>
  <c r="AB301" i="15"/>
  <c r="V301" i="15"/>
  <c r="Z301" i="15" s="1"/>
  <c r="T301" i="15"/>
  <c r="X301" i="15" s="1"/>
  <c r="O301" i="15"/>
  <c r="S301" i="15" s="1"/>
  <c r="W301" i="15" s="1"/>
  <c r="AA301" i="15" s="1"/>
  <c r="N301" i="15"/>
  <c r="M301" i="15"/>
  <c r="Q301" i="15" s="1"/>
  <c r="L301" i="15"/>
  <c r="K301" i="15"/>
  <c r="I301" i="15"/>
  <c r="G301" i="15"/>
  <c r="F301" i="15"/>
  <c r="D301" i="15"/>
  <c r="AO300" i="15"/>
  <c r="AJ300" i="15"/>
  <c r="AN300" i="15" s="1"/>
  <c r="AF300" i="15"/>
  <c r="AE300" i="15"/>
  <c r="AD300" i="15"/>
  <c r="AB300" i="15"/>
  <c r="V300" i="15"/>
  <c r="Z300" i="15" s="1"/>
  <c r="T300" i="15"/>
  <c r="X300" i="15" s="1"/>
  <c r="O300" i="15"/>
  <c r="S300" i="15" s="1"/>
  <c r="W300" i="15" s="1"/>
  <c r="AA300" i="15" s="1"/>
  <c r="N300" i="15"/>
  <c r="M300" i="15"/>
  <c r="Q300" i="15" s="1"/>
  <c r="L300" i="15"/>
  <c r="K300" i="15"/>
  <c r="I300" i="15"/>
  <c r="G300" i="15"/>
  <c r="F300" i="15"/>
  <c r="D300" i="15"/>
  <c r="AO291" i="15"/>
  <c r="AJ291" i="15"/>
  <c r="AN291" i="15" s="1"/>
  <c r="AF291" i="15"/>
  <c r="AE291" i="15"/>
  <c r="AD291" i="15"/>
  <c r="AB291" i="15"/>
  <c r="V291" i="15"/>
  <c r="Z291" i="15" s="1"/>
  <c r="T291" i="15"/>
  <c r="X291" i="15" s="1"/>
  <c r="O291" i="15"/>
  <c r="S291" i="15" s="1"/>
  <c r="W291" i="15" s="1"/>
  <c r="AA291" i="15" s="1"/>
  <c r="N291" i="15"/>
  <c r="M291" i="15"/>
  <c r="Q291" i="15" s="1"/>
  <c r="L291" i="15"/>
  <c r="K291" i="15"/>
  <c r="I291" i="15"/>
  <c r="G291" i="15"/>
  <c r="F291" i="15"/>
  <c r="D291" i="15"/>
  <c r="P291" i="15" s="1"/>
  <c r="AO287" i="15"/>
  <c r="AJ287" i="15"/>
  <c r="AN287" i="15" s="1"/>
  <c r="AF287" i="15"/>
  <c r="AE287" i="15"/>
  <c r="AD287" i="15"/>
  <c r="AB287" i="15"/>
  <c r="V287" i="15"/>
  <c r="Z287" i="15" s="1"/>
  <c r="T287" i="15"/>
  <c r="X287" i="15" s="1"/>
  <c r="O287" i="15"/>
  <c r="S287" i="15" s="1"/>
  <c r="W287" i="15" s="1"/>
  <c r="AA287" i="15" s="1"/>
  <c r="N287" i="15"/>
  <c r="M287" i="15"/>
  <c r="Q287" i="15" s="1"/>
  <c r="L287" i="15"/>
  <c r="K287" i="15"/>
  <c r="I287" i="15"/>
  <c r="G287" i="15"/>
  <c r="F287" i="15"/>
  <c r="D287" i="15"/>
  <c r="AO286" i="15"/>
  <c r="AJ286" i="15"/>
  <c r="AN286" i="15" s="1"/>
  <c r="AF286" i="15"/>
  <c r="AE286" i="15"/>
  <c r="AD286" i="15"/>
  <c r="AB286" i="15"/>
  <c r="V286" i="15"/>
  <c r="Z286" i="15" s="1"/>
  <c r="T286" i="15"/>
  <c r="X286" i="15" s="1"/>
  <c r="O286" i="15"/>
  <c r="S286" i="15" s="1"/>
  <c r="W286" i="15" s="1"/>
  <c r="AA286" i="15" s="1"/>
  <c r="N286" i="15"/>
  <c r="M286" i="15"/>
  <c r="Q286" i="15" s="1"/>
  <c r="L286" i="15"/>
  <c r="K286" i="15"/>
  <c r="I286" i="15"/>
  <c r="G286" i="15"/>
  <c r="F286" i="15"/>
  <c r="D286" i="15"/>
  <c r="AO285" i="15"/>
  <c r="AJ285" i="15"/>
  <c r="AN285" i="15" s="1"/>
  <c r="AF285" i="15"/>
  <c r="AE285" i="15"/>
  <c r="AD285" i="15"/>
  <c r="AB285" i="15"/>
  <c r="V285" i="15"/>
  <c r="Z285" i="15" s="1"/>
  <c r="T285" i="15"/>
  <c r="X285" i="15" s="1"/>
  <c r="O285" i="15"/>
  <c r="S285" i="15" s="1"/>
  <c r="W285" i="15" s="1"/>
  <c r="AA285" i="15" s="1"/>
  <c r="N285" i="15"/>
  <c r="M285" i="15"/>
  <c r="Q285" i="15" s="1"/>
  <c r="L285" i="15"/>
  <c r="K285" i="15"/>
  <c r="I285" i="15"/>
  <c r="G285" i="15"/>
  <c r="F285" i="15"/>
  <c r="D285" i="15"/>
  <c r="AO284" i="15"/>
  <c r="AJ284" i="15"/>
  <c r="AN284" i="15" s="1"/>
  <c r="AF284" i="15"/>
  <c r="AE284" i="15"/>
  <c r="AD284" i="15"/>
  <c r="AB284" i="15"/>
  <c r="V284" i="15"/>
  <c r="Z284" i="15" s="1"/>
  <c r="T284" i="15"/>
  <c r="X284" i="15" s="1"/>
  <c r="O284" i="15"/>
  <c r="S284" i="15" s="1"/>
  <c r="W284" i="15" s="1"/>
  <c r="AA284" i="15" s="1"/>
  <c r="N284" i="15"/>
  <c r="M284" i="15"/>
  <c r="Q284" i="15" s="1"/>
  <c r="L284" i="15"/>
  <c r="K284" i="15"/>
  <c r="I284" i="15"/>
  <c r="G284" i="15"/>
  <c r="F284" i="15"/>
  <c r="D284" i="15"/>
  <c r="AO283" i="15"/>
  <c r="AJ283" i="15"/>
  <c r="AN283" i="15" s="1"/>
  <c r="AF283" i="15"/>
  <c r="AE283" i="15"/>
  <c r="AD283" i="15"/>
  <c r="AB283" i="15"/>
  <c r="V283" i="15"/>
  <c r="Z283" i="15" s="1"/>
  <c r="T283" i="15"/>
  <c r="X283" i="15" s="1"/>
  <c r="O283" i="15"/>
  <c r="S283" i="15" s="1"/>
  <c r="W283" i="15" s="1"/>
  <c r="AA283" i="15" s="1"/>
  <c r="N283" i="15"/>
  <c r="M283" i="15"/>
  <c r="Q283" i="15" s="1"/>
  <c r="L283" i="15"/>
  <c r="K283" i="15"/>
  <c r="I283" i="15"/>
  <c r="G283" i="15"/>
  <c r="F283" i="15"/>
  <c r="D283" i="15"/>
  <c r="AO282" i="15"/>
  <c r="AJ282" i="15"/>
  <c r="AN282" i="15" s="1"/>
  <c r="AF282" i="15"/>
  <c r="AE282" i="15"/>
  <c r="AD282" i="15"/>
  <c r="AB282" i="15"/>
  <c r="V282" i="15"/>
  <c r="Z282" i="15" s="1"/>
  <c r="T282" i="15"/>
  <c r="X282" i="15" s="1"/>
  <c r="O282" i="15"/>
  <c r="S282" i="15" s="1"/>
  <c r="W282" i="15" s="1"/>
  <c r="AA282" i="15" s="1"/>
  <c r="N282" i="15"/>
  <c r="M282" i="15"/>
  <c r="Q282" i="15" s="1"/>
  <c r="L282" i="15"/>
  <c r="K282" i="15"/>
  <c r="I282" i="15"/>
  <c r="G282" i="15"/>
  <c r="F282" i="15"/>
  <c r="D282" i="15"/>
  <c r="AO281" i="15"/>
  <c r="AJ281" i="15"/>
  <c r="AN281" i="15" s="1"/>
  <c r="AF281" i="15"/>
  <c r="AE281" i="15"/>
  <c r="AD281" i="15"/>
  <c r="AB281" i="15"/>
  <c r="V281" i="15"/>
  <c r="Z281" i="15" s="1"/>
  <c r="T281" i="15"/>
  <c r="X281" i="15" s="1"/>
  <c r="O281" i="15"/>
  <c r="S281" i="15" s="1"/>
  <c r="W281" i="15" s="1"/>
  <c r="AA281" i="15" s="1"/>
  <c r="N281" i="15"/>
  <c r="M281" i="15"/>
  <c r="Q281" i="15" s="1"/>
  <c r="L281" i="15"/>
  <c r="K281" i="15"/>
  <c r="I281" i="15"/>
  <c r="G281" i="15"/>
  <c r="F281" i="15"/>
  <c r="D281" i="15"/>
  <c r="AO280" i="15"/>
  <c r="AJ280" i="15"/>
  <c r="AN280" i="15" s="1"/>
  <c r="AF280" i="15"/>
  <c r="AE280" i="15"/>
  <c r="AD280" i="15"/>
  <c r="AB280" i="15"/>
  <c r="V280" i="15"/>
  <c r="Z280" i="15" s="1"/>
  <c r="T280" i="15"/>
  <c r="X280" i="15" s="1"/>
  <c r="O280" i="15"/>
  <c r="S280" i="15" s="1"/>
  <c r="W280" i="15" s="1"/>
  <c r="AA280" i="15" s="1"/>
  <c r="N280" i="15"/>
  <c r="M280" i="15"/>
  <c r="Q280" i="15" s="1"/>
  <c r="L280" i="15"/>
  <c r="K280" i="15"/>
  <c r="I280" i="15"/>
  <c r="G280" i="15"/>
  <c r="F280" i="15"/>
  <c r="D280" i="15"/>
  <c r="AO279" i="15"/>
  <c r="AJ279" i="15"/>
  <c r="AN279" i="15" s="1"/>
  <c r="AF279" i="15"/>
  <c r="AE279" i="15"/>
  <c r="AD279" i="15"/>
  <c r="AB279" i="15"/>
  <c r="V279" i="15"/>
  <c r="Z279" i="15" s="1"/>
  <c r="T279" i="15"/>
  <c r="X279" i="15" s="1"/>
  <c r="O279" i="15"/>
  <c r="S279" i="15" s="1"/>
  <c r="W279" i="15" s="1"/>
  <c r="AA279" i="15" s="1"/>
  <c r="N279" i="15"/>
  <c r="M279" i="15"/>
  <c r="Q279" i="15" s="1"/>
  <c r="L279" i="15"/>
  <c r="K279" i="15"/>
  <c r="I279" i="15"/>
  <c r="G279" i="15"/>
  <c r="F279" i="15"/>
  <c r="D279" i="15"/>
  <c r="AO278" i="15"/>
  <c r="AJ278" i="15"/>
  <c r="AN278" i="15" s="1"/>
  <c r="AF278" i="15"/>
  <c r="AE278" i="15"/>
  <c r="AD278" i="15"/>
  <c r="AB278" i="15"/>
  <c r="V278" i="15"/>
  <c r="Z278" i="15" s="1"/>
  <c r="T278" i="15"/>
  <c r="X278" i="15" s="1"/>
  <c r="O278" i="15"/>
  <c r="S278" i="15" s="1"/>
  <c r="W278" i="15" s="1"/>
  <c r="AA278" i="15" s="1"/>
  <c r="N278" i="15"/>
  <c r="M278" i="15"/>
  <c r="Q278" i="15" s="1"/>
  <c r="L278" i="15"/>
  <c r="K278" i="15"/>
  <c r="I278" i="15"/>
  <c r="G278" i="15"/>
  <c r="F278" i="15"/>
  <c r="D278" i="15"/>
  <c r="AO277" i="15"/>
  <c r="AJ277" i="15"/>
  <c r="AN277" i="15" s="1"/>
  <c r="AF277" i="15"/>
  <c r="AE277" i="15"/>
  <c r="AD277" i="15"/>
  <c r="AB277" i="15"/>
  <c r="V277" i="15"/>
  <c r="Z277" i="15" s="1"/>
  <c r="T277" i="15"/>
  <c r="X277" i="15" s="1"/>
  <c r="O277" i="15"/>
  <c r="S277" i="15" s="1"/>
  <c r="W277" i="15" s="1"/>
  <c r="AA277" i="15" s="1"/>
  <c r="N277" i="15"/>
  <c r="M277" i="15"/>
  <c r="Q277" i="15" s="1"/>
  <c r="L277" i="15"/>
  <c r="K277" i="15"/>
  <c r="I277" i="15"/>
  <c r="G277" i="15"/>
  <c r="F277" i="15"/>
  <c r="D277" i="15"/>
  <c r="AO276" i="15"/>
  <c r="AJ276" i="15"/>
  <c r="AN276" i="15" s="1"/>
  <c r="AF276" i="15"/>
  <c r="AE276" i="15"/>
  <c r="AD276" i="15"/>
  <c r="AB276" i="15"/>
  <c r="V276" i="15"/>
  <c r="Z276" i="15" s="1"/>
  <c r="T276" i="15"/>
  <c r="X276" i="15" s="1"/>
  <c r="O276" i="15"/>
  <c r="S276" i="15" s="1"/>
  <c r="W276" i="15" s="1"/>
  <c r="AA276" i="15" s="1"/>
  <c r="N276" i="15"/>
  <c r="M276" i="15"/>
  <c r="Q276" i="15" s="1"/>
  <c r="L276" i="15"/>
  <c r="K276" i="15"/>
  <c r="I276" i="15"/>
  <c r="G276" i="15"/>
  <c r="F276" i="15"/>
  <c r="D276" i="15"/>
  <c r="AO275" i="15"/>
  <c r="AJ275" i="15"/>
  <c r="AN275" i="15" s="1"/>
  <c r="AF275" i="15"/>
  <c r="AE275" i="15"/>
  <c r="AD275" i="15"/>
  <c r="AB275" i="15"/>
  <c r="V275" i="15"/>
  <c r="Z275" i="15" s="1"/>
  <c r="T275" i="15"/>
  <c r="X275" i="15" s="1"/>
  <c r="O275" i="15"/>
  <c r="S275" i="15" s="1"/>
  <c r="W275" i="15" s="1"/>
  <c r="AA275" i="15" s="1"/>
  <c r="N275" i="15"/>
  <c r="M275" i="15"/>
  <c r="Q275" i="15" s="1"/>
  <c r="L275" i="15"/>
  <c r="K275" i="15"/>
  <c r="I275" i="15"/>
  <c r="G275" i="15"/>
  <c r="F275" i="15"/>
  <c r="D275" i="15"/>
  <c r="AO271" i="15"/>
  <c r="AJ271" i="15"/>
  <c r="AN271" i="15" s="1"/>
  <c r="AF271" i="15"/>
  <c r="AE271" i="15"/>
  <c r="AD271" i="15"/>
  <c r="AB271" i="15"/>
  <c r="V271" i="15"/>
  <c r="Z271" i="15" s="1"/>
  <c r="T271" i="15"/>
  <c r="X271" i="15" s="1"/>
  <c r="O271" i="15"/>
  <c r="S271" i="15" s="1"/>
  <c r="W271" i="15" s="1"/>
  <c r="AA271" i="15" s="1"/>
  <c r="N271" i="15"/>
  <c r="M271" i="15"/>
  <c r="Q271" i="15" s="1"/>
  <c r="L271" i="15"/>
  <c r="K271" i="15"/>
  <c r="I271" i="15"/>
  <c r="G271" i="15"/>
  <c r="F271" i="15"/>
  <c r="D271" i="15"/>
  <c r="AO270" i="15"/>
  <c r="AJ270" i="15"/>
  <c r="AN270" i="15" s="1"/>
  <c r="AF270" i="15"/>
  <c r="AE270" i="15"/>
  <c r="AD270" i="15"/>
  <c r="AB270" i="15"/>
  <c r="V270" i="15"/>
  <c r="Z270" i="15" s="1"/>
  <c r="T270" i="15"/>
  <c r="X270" i="15" s="1"/>
  <c r="O270" i="15"/>
  <c r="S270" i="15" s="1"/>
  <c r="W270" i="15" s="1"/>
  <c r="AA270" i="15" s="1"/>
  <c r="N270" i="15"/>
  <c r="M270" i="15"/>
  <c r="Q270" i="15" s="1"/>
  <c r="L270" i="15"/>
  <c r="K270" i="15"/>
  <c r="I270" i="15"/>
  <c r="G270" i="15"/>
  <c r="F270" i="15"/>
  <c r="D270" i="15"/>
  <c r="AO269" i="15"/>
  <c r="AJ269" i="15"/>
  <c r="AN269" i="15" s="1"/>
  <c r="AF269" i="15"/>
  <c r="AE269" i="15"/>
  <c r="AD269" i="15"/>
  <c r="AB269" i="15"/>
  <c r="V269" i="15"/>
  <c r="Z269" i="15" s="1"/>
  <c r="T269" i="15"/>
  <c r="X269" i="15" s="1"/>
  <c r="O269" i="15"/>
  <c r="S269" i="15" s="1"/>
  <c r="W269" i="15" s="1"/>
  <c r="AA269" i="15" s="1"/>
  <c r="N269" i="15"/>
  <c r="M269" i="15"/>
  <c r="Q269" i="15" s="1"/>
  <c r="L269" i="15"/>
  <c r="K269" i="15"/>
  <c r="I269" i="15"/>
  <c r="G269" i="15"/>
  <c r="F269" i="15"/>
  <c r="D269" i="15"/>
  <c r="AO268" i="15"/>
  <c r="AJ268" i="15"/>
  <c r="AN268" i="15" s="1"/>
  <c r="AF268" i="15"/>
  <c r="AE268" i="15"/>
  <c r="AD268" i="15"/>
  <c r="AB268" i="15"/>
  <c r="V268" i="15"/>
  <c r="Z268" i="15" s="1"/>
  <c r="T268" i="15"/>
  <c r="X268" i="15" s="1"/>
  <c r="O268" i="15"/>
  <c r="S268" i="15" s="1"/>
  <c r="W268" i="15" s="1"/>
  <c r="AA268" i="15" s="1"/>
  <c r="N268" i="15"/>
  <c r="M268" i="15"/>
  <c r="Q268" i="15" s="1"/>
  <c r="L268" i="15"/>
  <c r="K268" i="15"/>
  <c r="I268" i="15"/>
  <c r="G268" i="15"/>
  <c r="F268" i="15"/>
  <c r="D268" i="15"/>
  <c r="AO256" i="15"/>
  <c r="AJ256" i="15"/>
  <c r="AN256" i="15" s="1"/>
  <c r="AF256" i="15"/>
  <c r="AE256" i="15"/>
  <c r="AD256" i="15"/>
  <c r="AB256" i="15"/>
  <c r="V256" i="15"/>
  <c r="Z256" i="15" s="1"/>
  <c r="T256" i="15"/>
  <c r="X256" i="15" s="1"/>
  <c r="O256" i="15"/>
  <c r="S256" i="15" s="1"/>
  <c r="W256" i="15" s="1"/>
  <c r="AA256" i="15" s="1"/>
  <c r="N256" i="15"/>
  <c r="M256" i="15"/>
  <c r="Q256" i="15" s="1"/>
  <c r="L256" i="15"/>
  <c r="K256" i="15"/>
  <c r="I256" i="15"/>
  <c r="G256" i="15"/>
  <c r="F256" i="15"/>
  <c r="D256" i="15"/>
  <c r="AO254" i="15"/>
  <c r="AJ254" i="15"/>
  <c r="AN254" i="15" s="1"/>
  <c r="AF254" i="15"/>
  <c r="AE254" i="15"/>
  <c r="AD254" i="15"/>
  <c r="AB254" i="15"/>
  <c r="V254" i="15"/>
  <c r="Z254" i="15" s="1"/>
  <c r="T254" i="15"/>
  <c r="X254" i="15" s="1"/>
  <c r="O254" i="15"/>
  <c r="S254" i="15" s="1"/>
  <c r="W254" i="15" s="1"/>
  <c r="AA254" i="15" s="1"/>
  <c r="N254" i="15"/>
  <c r="M254" i="15"/>
  <c r="Q254" i="15" s="1"/>
  <c r="L254" i="15"/>
  <c r="K254" i="15"/>
  <c r="I254" i="15"/>
  <c r="G254" i="15"/>
  <c r="F254" i="15"/>
  <c r="D254" i="15"/>
  <c r="AO244" i="15"/>
  <c r="AJ244" i="15"/>
  <c r="AN244" i="15" s="1"/>
  <c r="AF244" i="15"/>
  <c r="AE244" i="15"/>
  <c r="AD244" i="15"/>
  <c r="AB244" i="15"/>
  <c r="V244" i="15"/>
  <c r="Z244" i="15" s="1"/>
  <c r="T244" i="15"/>
  <c r="X244" i="15" s="1"/>
  <c r="O244" i="15"/>
  <c r="S244" i="15" s="1"/>
  <c r="W244" i="15" s="1"/>
  <c r="AA244" i="15" s="1"/>
  <c r="N244" i="15"/>
  <c r="M244" i="15"/>
  <c r="Q244" i="15" s="1"/>
  <c r="L244" i="15"/>
  <c r="K244" i="15"/>
  <c r="I244" i="15"/>
  <c r="G244" i="15"/>
  <c r="F244" i="15"/>
  <c r="D244" i="15"/>
  <c r="AO243" i="15"/>
  <c r="AJ243" i="15"/>
  <c r="AN243" i="15" s="1"/>
  <c r="AF243" i="15"/>
  <c r="AE243" i="15"/>
  <c r="AD243" i="15"/>
  <c r="AB243" i="15"/>
  <c r="V243" i="15"/>
  <c r="Z243" i="15" s="1"/>
  <c r="T243" i="15"/>
  <c r="X243" i="15" s="1"/>
  <c r="O243" i="15"/>
  <c r="S243" i="15" s="1"/>
  <c r="W243" i="15" s="1"/>
  <c r="AA243" i="15" s="1"/>
  <c r="N243" i="15"/>
  <c r="M243" i="15"/>
  <c r="Q243" i="15" s="1"/>
  <c r="L243" i="15"/>
  <c r="K243" i="15"/>
  <c r="I243" i="15"/>
  <c r="G243" i="15"/>
  <c r="F243" i="15"/>
  <c r="D243" i="15"/>
  <c r="AO221" i="15"/>
  <c r="AJ221" i="15"/>
  <c r="AN221" i="15" s="1"/>
  <c r="AF221" i="15"/>
  <c r="AE221" i="15"/>
  <c r="AD221" i="15"/>
  <c r="AB221" i="15"/>
  <c r="V221" i="15"/>
  <c r="Z221" i="15" s="1"/>
  <c r="T221" i="15"/>
  <c r="X221" i="15" s="1"/>
  <c r="O221" i="15"/>
  <c r="S221" i="15" s="1"/>
  <c r="W221" i="15" s="1"/>
  <c r="AA221" i="15" s="1"/>
  <c r="N221" i="15"/>
  <c r="M221" i="15"/>
  <c r="Q221" i="15" s="1"/>
  <c r="L221" i="15"/>
  <c r="K221" i="15"/>
  <c r="I221" i="15"/>
  <c r="G221" i="15"/>
  <c r="F221" i="15"/>
  <c r="D221" i="15"/>
  <c r="AO197" i="15"/>
  <c r="AJ197" i="15"/>
  <c r="AN197" i="15" s="1"/>
  <c r="AF197" i="15"/>
  <c r="AE197" i="15"/>
  <c r="AD197" i="15"/>
  <c r="AB197" i="15"/>
  <c r="V197" i="15"/>
  <c r="Z197" i="15" s="1"/>
  <c r="T197" i="15"/>
  <c r="X197" i="15" s="1"/>
  <c r="O197" i="15"/>
  <c r="S197" i="15" s="1"/>
  <c r="W197" i="15" s="1"/>
  <c r="AA197" i="15" s="1"/>
  <c r="N197" i="15"/>
  <c r="M197" i="15"/>
  <c r="Q197" i="15" s="1"/>
  <c r="L197" i="15"/>
  <c r="K197" i="15"/>
  <c r="I197" i="15"/>
  <c r="G197" i="15"/>
  <c r="F197" i="15"/>
  <c r="D197" i="15"/>
  <c r="AO183" i="15"/>
  <c r="AJ183" i="15"/>
  <c r="AN183" i="15" s="1"/>
  <c r="AF183" i="15"/>
  <c r="AE183" i="15"/>
  <c r="AD183" i="15"/>
  <c r="AB183" i="15"/>
  <c r="V183" i="15"/>
  <c r="Z183" i="15" s="1"/>
  <c r="T183" i="15"/>
  <c r="X183" i="15" s="1"/>
  <c r="O183" i="15"/>
  <c r="S183" i="15" s="1"/>
  <c r="W183" i="15" s="1"/>
  <c r="AA183" i="15" s="1"/>
  <c r="N183" i="15"/>
  <c r="M183" i="15"/>
  <c r="Q183" i="15" s="1"/>
  <c r="L183" i="15"/>
  <c r="K183" i="15"/>
  <c r="I183" i="15"/>
  <c r="G183" i="15"/>
  <c r="F183" i="15"/>
  <c r="D183" i="15"/>
  <c r="AO92" i="15"/>
  <c r="AJ92" i="15"/>
  <c r="AN92" i="15" s="1"/>
  <c r="AF92" i="15"/>
  <c r="AE92" i="15"/>
  <c r="AD92" i="15"/>
  <c r="AB92" i="15"/>
  <c r="V92" i="15"/>
  <c r="Z92" i="15" s="1"/>
  <c r="T92" i="15"/>
  <c r="X92" i="15" s="1"/>
  <c r="O92" i="15"/>
  <c r="S92" i="15" s="1"/>
  <c r="W92" i="15" s="1"/>
  <c r="AA92" i="15" s="1"/>
  <c r="N92" i="15"/>
  <c r="M92" i="15"/>
  <c r="Q92" i="15" s="1"/>
  <c r="L92" i="15"/>
  <c r="K92" i="15"/>
  <c r="I92" i="15"/>
  <c r="G92" i="15"/>
  <c r="F92" i="15"/>
  <c r="D92" i="15"/>
  <c r="AO78" i="15"/>
  <c r="AJ78" i="15"/>
  <c r="AN78" i="15" s="1"/>
  <c r="AF78" i="15"/>
  <c r="AE78" i="15"/>
  <c r="AD78" i="15"/>
  <c r="AB78" i="15"/>
  <c r="V78" i="15"/>
  <c r="Z78" i="15" s="1"/>
  <c r="T78" i="15"/>
  <c r="X78" i="15" s="1"/>
  <c r="O78" i="15"/>
  <c r="S78" i="15" s="1"/>
  <c r="W78" i="15" s="1"/>
  <c r="AA78" i="15" s="1"/>
  <c r="N78" i="15"/>
  <c r="M78" i="15"/>
  <c r="Q78" i="15" s="1"/>
  <c r="L78" i="15"/>
  <c r="K78" i="15"/>
  <c r="I78" i="15"/>
  <c r="G78" i="15"/>
  <c r="F78" i="15"/>
  <c r="D78" i="15"/>
  <c r="AO3" i="15"/>
  <c r="AJ3" i="15"/>
  <c r="AN3" i="15" s="1"/>
  <c r="AF3" i="15"/>
  <c r="AE3" i="15"/>
  <c r="AD3" i="15"/>
  <c r="AC3" i="15"/>
  <c r="AB3" i="15"/>
  <c r="V3" i="15"/>
  <c r="Z3" i="15" s="1"/>
  <c r="T3" i="15"/>
  <c r="X3" i="15" s="1"/>
  <c r="O3" i="15"/>
  <c r="S3" i="15" s="1"/>
  <c r="W3" i="15" s="1"/>
  <c r="AA3" i="15" s="1"/>
  <c r="N3" i="15"/>
  <c r="M3" i="15"/>
  <c r="Q3" i="15" s="1"/>
  <c r="L3" i="15"/>
  <c r="K3" i="15"/>
  <c r="G3" i="15"/>
  <c r="F3" i="15"/>
  <c r="D3" i="15"/>
  <c r="A2" i="12"/>
  <c r="J2" i="15"/>
  <c r="J3" i="15"/>
  <c r="J78" i="15"/>
  <c r="J92" i="15"/>
  <c r="J183" i="15"/>
  <c r="J197" i="15"/>
  <c r="J221" i="15"/>
  <c r="J243" i="15"/>
  <c r="J244" i="15"/>
  <c r="J254" i="15"/>
  <c r="J256" i="15"/>
  <c r="J268" i="15"/>
  <c r="J269" i="15"/>
  <c r="J270" i="15"/>
  <c r="J271" i="15"/>
  <c r="J275" i="15"/>
  <c r="J276" i="15"/>
  <c r="J277" i="15"/>
  <c r="J278" i="15"/>
  <c r="J279" i="15"/>
  <c r="J280" i="15"/>
  <c r="J281" i="15"/>
  <c r="J282" i="15"/>
  <c r="J283" i="15"/>
  <c r="J284" i="15"/>
  <c r="J285" i="15"/>
  <c r="J286" i="15"/>
  <c r="J287" i="15"/>
  <c r="J291" i="15"/>
  <c r="J300" i="15"/>
  <c r="J301" i="15"/>
  <c r="J302" i="15"/>
  <c r="J303" i="15"/>
  <c r="J310" i="15"/>
  <c r="J389" i="15"/>
  <c r="J399" i="15"/>
  <c r="J408" i="15"/>
  <c r="J409" i="15"/>
  <c r="J411" i="15"/>
  <c r="J421" i="15"/>
  <c r="J427" i="15"/>
  <c r="J428" i="15"/>
  <c r="J461" i="15"/>
  <c r="J465" i="15"/>
  <c r="J487" i="15"/>
  <c r="J489" i="15"/>
  <c r="J490" i="15"/>
  <c r="J501" i="15"/>
  <c r="J503" i="15"/>
  <c r="J504" i="15"/>
  <c r="J505" i="15"/>
  <c r="J506" i="15"/>
  <c r="J507" i="15"/>
  <c r="J508" i="15"/>
  <c r="J509" i="15"/>
  <c r="J511" i="15"/>
  <c r="J512" i="15"/>
  <c r="J513" i="15"/>
  <c r="J515" i="15"/>
  <c r="J517" i="15"/>
  <c r="J518" i="15"/>
  <c r="J519" i="15"/>
  <c r="J520" i="15"/>
  <c r="J521" i="15"/>
  <c r="J522" i="15"/>
  <c r="J523" i="15"/>
  <c r="J524" i="15"/>
  <c r="J525" i="15"/>
  <c r="J527" i="15"/>
  <c r="J528" i="15"/>
  <c r="J529" i="15"/>
  <c r="J532" i="15"/>
  <c r="J533" i="15"/>
  <c r="J534" i="15"/>
  <c r="J535" i="15"/>
  <c r="J536" i="15"/>
  <c r="J537" i="15"/>
  <c r="J538" i="15"/>
  <c r="J539" i="15"/>
  <c r="J540" i="15"/>
  <c r="J541" i="15"/>
  <c r="J542" i="15"/>
  <c r="J543" i="15"/>
  <c r="J544" i="15"/>
  <c r="J545" i="15"/>
  <c r="J547" i="15"/>
  <c r="J548" i="15"/>
  <c r="J549" i="15"/>
  <c r="J550" i="15"/>
  <c r="J551" i="15"/>
  <c r="J552" i="15"/>
  <c r="J554" i="15"/>
  <c r="J555" i="15"/>
  <c r="J556" i="15"/>
  <c r="J557"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Y655" i="15" l="1"/>
  <c r="Y650" i="15"/>
  <c r="Y644" i="15"/>
  <c r="Y660" i="15"/>
  <c r="Y651" i="15"/>
  <c r="Y654" i="15"/>
  <c r="Y649" i="15"/>
  <c r="Y646" i="15"/>
  <c r="Y662" i="15"/>
  <c r="Y641" i="15"/>
  <c r="AL656" i="15"/>
  <c r="AP656" i="15" s="1"/>
  <c r="AL651" i="15"/>
  <c r="AP651" i="15" s="1"/>
  <c r="AL652" i="15"/>
  <c r="AP652" i="15" s="1"/>
  <c r="Y642" i="15"/>
  <c r="AL663" i="15"/>
  <c r="AP663" i="15" s="1"/>
  <c r="AL645" i="15"/>
  <c r="AP645" i="15" s="1"/>
  <c r="AL661" i="15"/>
  <c r="AP661" i="15" s="1"/>
  <c r="AL660" i="15"/>
  <c r="AP660" i="15" s="1"/>
  <c r="AL642" i="15"/>
  <c r="AP642" i="15" s="1"/>
  <c r="E2" i="15"/>
  <c r="AL654" i="15"/>
  <c r="AP654" i="15" s="1"/>
  <c r="Y645" i="15"/>
  <c r="Y659" i="15"/>
  <c r="Y647" i="15"/>
  <c r="AM664" i="15"/>
  <c r="AM663" i="15"/>
  <c r="AM662" i="15"/>
  <c r="AL662" i="15"/>
  <c r="AP662" i="15" s="1"/>
  <c r="AM661" i="15"/>
  <c r="AM660" i="15"/>
  <c r="AM659" i="15"/>
  <c r="AM658" i="15"/>
  <c r="AM657" i="15"/>
  <c r="AM656" i="15"/>
  <c r="AM655" i="15"/>
  <c r="AM654" i="15"/>
  <c r="AM653" i="15"/>
  <c r="AM652" i="15"/>
  <c r="AM651" i="15"/>
  <c r="AM650" i="15"/>
  <c r="AM649" i="15"/>
  <c r="AM648" i="15"/>
  <c r="AL647" i="15"/>
  <c r="AP647" i="15" s="1"/>
  <c r="AM646" i="15"/>
  <c r="AM645" i="15"/>
  <c r="AM644" i="15"/>
  <c r="AM643" i="15"/>
  <c r="AM642" i="15"/>
  <c r="AM641" i="15"/>
  <c r="Y657" i="15"/>
  <c r="Y664" i="15"/>
  <c r="Y663" i="15"/>
  <c r="Y656" i="15"/>
  <c r="AM640" i="15"/>
  <c r="AL640" i="15"/>
  <c r="AP640" i="15" s="1"/>
  <c r="AM639" i="15"/>
  <c r="AL639" i="15"/>
  <c r="AP639" i="15" s="1"/>
  <c r="AM638" i="15"/>
  <c r="AL638" i="15"/>
  <c r="AP638" i="15" s="1"/>
  <c r="AM637" i="15"/>
  <c r="AL637" i="15"/>
  <c r="AP637" i="15" s="1"/>
  <c r="AM636" i="15"/>
  <c r="AL636" i="15"/>
  <c r="AP636" i="15" s="1"/>
  <c r="AM635" i="15"/>
  <c r="AL635" i="15"/>
  <c r="AP635" i="15" s="1"/>
  <c r="AM634" i="15"/>
  <c r="AL634" i="15"/>
  <c r="AP634" i="15" s="1"/>
  <c r="AM633" i="15"/>
  <c r="AL633" i="15"/>
  <c r="AP633" i="15" s="1"/>
  <c r="AM632" i="15"/>
  <c r="AL632" i="15"/>
  <c r="AP632" i="15" s="1"/>
  <c r="AM631" i="15"/>
  <c r="AL631" i="15"/>
  <c r="AP631" i="15" s="1"/>
  <c r="AM630" i="15"/>
  <c r="AL630" i="15"/>
  <c r="AP630" i="15" s="1"/>
  <c r="AM629" i="15"/>
  <c r="AL629" i="15"/>
  <c r="AP629" i="15" s="1"/>
  <c r="AM628" i="15"/>
  <c r="AL628" i="15"/>
  <c r="AP628" i="15" s="1"/>
  <c r="AM627" i="15"/>
  <c r="AL627" i="15"/>
  <c r="AP627" i="15" s="1"/>
  <c r="AM626" i="15"/>
  <c r="AL626" i="15"/>
  <c r="AP626" i="15" s="1"/>
  <c r="AM625" i="15"/>
  <c r="AL625" i="15"/>
  <c r="AP625" i="15" s="1"/>
  <c r="AM624" i="15"/>
  <c r="AL624" i="15"/>
  <c r="AP624" i="15" s="1"/>
  <c r="AM623" i="15"/>
  <c r="AL623" i="15"/>
  <c r="AP623" i="15" s="1"/>
  <c r="AL622" i="15"/>
  <c r="AP622" i="15" s="1"/>
  <c r="AL621" i="15"/>
  <c r="AP621" i="15" s="1"/>
  <c r="AL620" i="15"/>
  <c r="AP620" i="15" s="1"/>
  <c r="AL619" i="15"/>
  <c r="AP619" i="15" s="1"/>
  <c r="AL618" i="15"/>
  <c r="AP618" i="15" s="1"/>
  <c r="AL616" i="15"/>
  <c r="AP616" i="15" s="1"/>
  <c r="AL615" i="15"/>
  <c r="AP615" i="15" s="1"/>
  <c r="AL614" i="15"/>
  <c r="AP614" i="15" s="1"/>
  <c r="AL613" i="15"/>
  <c r="AP613" i="15" s="1"/>
  <c r="AL612" i="15"/>
  <c r="AP612" i="15" s="1"/>
  <c r="AL611" i="15"/>
  <c r="AP611" i="15" s="1"/>
  <c r="AL610" i="15"/>
  <c r="AP610" i="15" s="1"/>
  <c r="AL609" i="15"/>
  <c r="AP609" i="15" s="1"/>
  <c r="AL608" i="15"/>
  <c r="AP608" i="15" s="1"/>
  <c r="AL607" i="15"/>
  <c r="AP607" i="15" s="1"/>
  <c r="AL606" i="15"/>
  <c r="AP606" i="15" s="1"/>
  <c r="AL605" i="15"/>
  <c r="AP605" i="15" s="1"/>
  <c r="AL604" i="15"/>
  <c r="AP604" i="15" s="1"/>
  <c r="AL603" i="15"/>
  <c r="AP603" i="15" s="1"/>
  <c r="AL602" i="15"/>
  <c r="AP602" i="15" s="1"/>
  <c r="AL601" i="15"/>
  <c r="AP601" i="15" s="1"/>
  <c r="AL600" i="15"/>
  <c r="AP600" i="15" s="1"/>
  <c r="AL599" i="15"/>
  <c r="AP599" i="15" s="1"/>
  <c r="AL598" i="15"/>
  <c r="AP598" i="15" s="1"/>
  <c r="AL597" i="15"/>
  <c r="AP597" i="15" s="1"/>
  <c r="AL596" i="15"/>
  <c r="AP596" i="15" s="1"/>
  <c r="AL595" i="15"/>
  <c r="AP595" i="15" s="1"/>
  <c r="AL594" i="15"/>
  <c r="AP594" i="15" s="1"/>
  <c r="AL593" i="15"/>
  <c r="AP593" i="15" s="1"/>
  <c r="AL592" i="15"/>
  <c r="AP592" i="15" s="1"/>
  <c r="AL591" i="15"/>
  <c r="AP591" i="15" s="1"/>
  <c r="AL590" i="15"/>
  <c r="AP590" i="15" s="1"/>
  <c r="AL589" i="15"/>
  <c r="AP589" i="15" s="1"/>
  <c r="AL588" i="15"/>
  <c r="AP588" i="15" s="1"/>
  <c r="AL587" i="15"/>
  <c r="AP587" i="15" s="1"/>
  <c r="AL586" i="15"/>
  <c r="AP586" i="15" s="1"/>
  <c r="AL585" i="15"/>
  <c r="AP585" i="15" s="1"/>
  <c r="AL584" i="15"/>
  <c r="AP584" i="15" s="1"/>
  <c r="AL583" i="15"/>
  <c r="AP583" i="15" s="1"/>
  <c r="AL582" i="15"/>
  <c r="AP582" i="15" s="1"/>
  <c r="AL581" i="15"/>
  <c r="AP581" i="15" s="1"/>
  <c r="AL580" i="15"/>
  <c r="AP580" i="15" s="1"/>
  <c r="AL579" i="15"/>
  <c r="AP579" i="15" s="1"/>
  <c r="AL578" i="15"/>
  <c r="AP578" i="15" s="1"/>
  <c r="AL577" i="15"/>
  <c r="AP577" i="15" s="1"/>
  <c r="AL576" i="15"/>
  <c r="AP576" i="15" s="1"/>
  <c r="AL575" i="15"/>
  <c r="AP575" i="15" s="1"/>
  <c r="AL574" i="15"/>
  <c r="AP574" i="15" s="1"/>
  <c r="AL573" i="15"/>
  <c r="AP573" i="15" s="1"/>
  <c r="AL572" i="15"/>
  <c r="AP572" i="15" s="1"/>
  <c r="AM571" i="15"/>
  <c r="AL571" i="15"/>
  <c r="AP571" i="15" s="1"/>
  <c r="AM570" i="15"/>
  <c r="AL570" i="15"/>
  <c r="AP570" i="15" s="1"/>
  <c r="AM569" i="15"/>
  <c r="AL569" i="15"/>
  <c r="AP569" i="15" s="1"/>
  <c r="AM568" i="15"/>
  <c r="AL568" i="15"/>
  <c r="AP568" i="15" s="1"/>
  <c r="AM567" i="15"/>
  <c r="AL567" i="15"/>
  <c r="AP567" i="15" s="1"/>
  <c r="AM566" i="15"/>
  <c r="AL566" i="15"/>
  <c r="AP566" i="15" s="1"/>
  <c r="AM565" i="15"/>
  <c r="AL565" i="15"/>
  <c r="AP565" i="15" s="1"/>
  <c r="AM564" i="15"/>
  <c r="AL564" i="15"/>
  <c r="AP564" i="15" s="1"/>
  <c r="AL563" i="15"/>
  <c r="AP563" i="15" s="1"/>
  <c r="AM562" i="15"/>
  <c r="AL562" i="15"/>
  <c r="AP562" i="15" s="1"/>
  <c r="AM561" i="15"/>
  <c r="AL561" i="15"/>
  <c r="AP561" i="15" s="1"/>
  <c r="AM560" i="15"/>
  <c r="AL560" i="15"/>
  <c r="AP560" i="15" s="1"/>
  <c r="AM559" i="15"/>
  <c r="AL559" i="15"/>
  <c r="AP559" i="15" s="1"/>
  <c r="AM557" i="15"/>
  <c r="AL557" i="15"/>
  <c r="AP557" i="15" s="1"/>
  <c r="AM556" i="15"/>
  <c r="AL556" i="15"/>
  <c r="AP556" i="15" s="1"/>
  <c r="AM555" i="15"/>
  <c r="AL555" i="15"/>
  <c r="AP555" i="15" s="1"/>
  <c r="AM554" i="15"/>
  <c r="AL554" i="15"/>
  <c r="AP554" i="15" s="1"/>
  <c r="AL552" i="15"/>
  <c r="AP552" i="15" s="1"/>
  <c r="AL551" i="15"/>
  <c r="AP551" i="15" s="1"/>
  <c r="AL550" i="15"/>
  <c r="AP550" i="15" s="1"/>
  <c r="AL548" i="15"/>
  <c r="AP548" i="15" s="1"/>
  <c r="AL547" i="15"/>
  <c r="AP547" i="15" s="1"/>
  <c r="AL545" i="15"/>
  <c r="AP545" i="15" s="1"/>
  <c r="AL544" i="15"/>
  <c r="AP544" i="15" s="1"/>
  <c r="AL543" i="15"/>
  <c r="AP543" i="15" s="1"/>
  <c r="AL542" i="15"/>
  <c r="AP542" i="15" s="1"/>
  <c r="AL541" i="15"/>
  <c r="AP541" i="15" s="1"/>
  <c r="AL540" i="15"/>
  <c r="AP540" i="15" s="1"/>
  <c r="AL539" i="15"/>
  <c r="AP539" i="15" s="1"/>
  <c r="AL538" i="15"/>
  <c r="AP538" i="15" s="1"/>
  <c r="AL537" i="15"/>
  <c r="AP537" i="15" s="1"/>
  <c r="AL536" i="15"/>
  <c r="AP536" i="15" s="1"/>
  <c r="AL535" i="15"/>
  <c r="AP535" i="15" s="1"/>
  <c r="AL534" i="15"/>
  <c r="AP534" i="15" s="1"/>
  <c r="AL533" i="15"/>
  <c r="AP533" i="15" s="1"/>
  <c r="AL532" i="15"/>
  <c r="AP532" i="15" s="1"/>
  <c r="AL529" i="15"/>
  <c r="AP529" i="15" s="1"/>
  <c r="AL528" i="15"/>
  <c r="AP528" i="15" s="1"/>
  <c r="AL527" i="15"/>
  <c r="AP527" i="15" s="1"/>
  <c r="AL525" i="15"/>
  <c r="AP525" i="15" s="1"/>
  <c r="AL524" i="15"/>
  <c r="AP524" i="15" s="1"/>
  <c r="AL523" i="15"/>
  <c r="AP523" i="15" s="1"/>
  <c r="AL522" i="15"/>
  <c r="AP522" i="15" s="1"/>
  <c r="AL521" i="15"/>
  <c r="AP521" i="15" s="1"/>
  <c r="AL520" i="15"/>
  <c r="AP520" i="15" s="1"/>
  <c r="AL519" i="15"/>
  <c r="AP519" i="15" s="1"/>
  <c r="AL518" i="15"/>
  <c r="AP518" i="15" s="1"/>
  <c r="AL517" i="15"/>
  <c r="AP517" i="15" s="1"/>
  <c r="AL515" i="15"/>
  <c r="AP515" i="15" s="1"/>
  <c r="AL513" i="15"/>
  <c r="AP513" i="15" s="1"/>
  <c r="AL512" i="15"/>
  <c r="AP512" i="15" s="1"/>
  <c r="AL511" i="15"/>
  <c r="AP511" i="15" s="1"/>
  <c r="AL509" i="15"/>
  <c r="AP509" i="15" s="1"/>
  <c r="AL508" i="15"/>
  <c r="AP508" i="15" s="1"/>
  <c r="AL507" i="15"/>
  <c r="AP507" i="15" s="1"/>
  <c r="AL506" i="15"/>
  <c r="AP506" i="15" s="1"/>
  <c r="AL505" i="15"/>
  <c r="AP505" i="15" s="1"/>
  <c r="AL504" i="15"/>
  <c r="AP504" i="15" s="1"/>
  <c r="AL503" i="15"/>
  <c r="AP503" i="15" s="1"/>
  <c r="AL501" i="15"/>
  <c r="AP501" i="15" s="1"/>
  <c r="AL490" i="15"/>
  <c r="AP490" i="15" s="1"/>
  <c r="AL489" i="15"/>
  <c r="AP489" i="15" s="1"/>
  <c r="AL487" i="15"/>
  <c r="AP487" i="15" s="1"/>
  <c r="AL465" i="15"/>
  <c r="AP465" i="15" s="1"/>
  <c r="AL461" i="15"/>
  <c r="AP461" i="15" s="1"/>
  <c r="AL428" i="15"/>
  <c r="AP428" i="15" s="1"/>
  <c r="AL427" i="15"/>
  <c r="AP427" i="15" s="1"/>
  <c r="AL421" i="15"/>
  <c r="AP421" i="15" s="1"/>
  <c r="AL411" i="15"/>
  <c r="AP411" i="15" s="1"/>
  <c r="AL409" i="15"/>
  <c r="AP409" i="15" s="1"/>
  <c r="AL408" i="15"/>
  <c r="AP408" i="15" s="1"/>
  <c r="AL399" i="15"/>
  <c r="AP399" i="15" s="1"/>
  <c r="AL389" i="15"/>
  <c r="AP389" i="15" s="1"/>
  <c r="AL310" i="15"/>
  <c r="AP310" i="15" s="1"/>
  <c r="AL303" i="15"/>
  <c r="AP303" i="15" s="1"/>
  <c r="AL302" i="15"/>
  <c r="AP302" i="15" s="1"/>
  <c r="AL301" i="15"/>
  <c r="AP301" i="15" s="1"/>
  <c r="AL300" i="15"/>
  <c r="AP300" i="15" s="1"/>
  <c r="AL291" i="15"/>
  <c r="AP291" i="15" s="1"/>
  <c r="AL287" i="15"/>
  <c r="AP287" i="15" s="1"/>
  <c r="AL286" i="15"/>
  <c r="AP286" i="15" s="1"/>
  <c r="AL285" i="15"/>
  <c r="AP285" i="15" s="1"/>
  <c r="AL284" i="15"/>
  <c r="AP284" i="15" s="1"/>
  <c r="AL283" i="15"/>
  <c r="AP283" i="15" s="1"/>
  <c r="AM563" i="15"/>
  <c r="AL281" i="15"/>
  <c r="AP281" i="15" s="1"/>
  <c r="AL280" i="15"/>
  <c r="AP280" i="15" s="1"/>
  <c r="AL279" i="15"/>
  <c r="AP279" i="15" s="1"/>
  <c r="AL278" i="15"/>
  <c r="AP278" i="15" s="1"/>
  <c r="AL277" i="15"/>
  <c r="AP277" i="15" s="1"/>
  <c r="AL276" i="15"/>
  <c r="AP276" i="15" s="1"/>
  <c r="AL275" i="15"/>
  <c r="AP275" i="15" s="1"/>
  <c r="AL271" i="15"/>
  <c r="AP271" i="15" s="1"/>
  <c r="AL270" i="15"/>
  <c r="AP270" i="15" s="1"/>
  <c r="AL269" i="15"/>
  <c r="AP269" i="15" s="1"/>
  <c r="AL268" i="15"/>
  <c r="AP268" i="15" s="1"/>
  <c r="AL256" i="15"/>
  <c r="AP256" i="15" s="1"/>
  <c r="AL254" i="15"/>
  <c r="AP254" i="15" s="1"/>
  <c r="AL244" i="15"/>
  <c r="AP244" i="15" s="1"/>
  <c r="AL243" i="15"/>
  <c r="AP243" i="15" s="1"/>
  <c r="AL221" i="15"/>
  <c r="AP221" i="15" s="1"/>
  <c r="AL197" i="15"/>
  <c r="AP197" i="15" s="1"/>
  <c r="AL183" i="15"/>
  <c r="AP183" i="15" s="1"/>
  <c r="AL92" i="15"/>
  <c r="AP92" i="15" s="1"/>
  <c r="AL78" i="15"/>
  <c r="AP78" i="15" s="1"/>
  <c r="AL3" i="15"/>
  <c r="AP3" i="15" s="1"/>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428" i="15"/>
  <c r="Y427" i="15"/>
  <c r="Y421" i="15"/>
  <c r="Y409" i="15"/>
  <c r="Y408" i="15"/>
  <c r="Y399" i="15"/>
  <c r="Y389" i="15"/>
  <c r="Y310" i="15"/>
  <c r="Y303" i="15"/>
  <c r="Y302" i="15"/>
  <c r="Y301" i="15"/>
  <c r="Y565" i="15"/>
  <c r="Y564" i="15"/>
  <c r="Y563" i="15"/>
  <c r="Y562" i="15"/>
  <c r="Y561" i="15"/>
  <c r="Y560" i="15"/>
  <c r="Y559" i="15"/>
  <c r="Y557" i="15"/>
  <c r="Y556" i="15"/>
  <c r="Y555" i="15"/>
  <c r="Y554" i="15"/>
  <c r="Y552" i="15"/>
  <c r="Y551" i="15"/>
  <c r="Y550" i="15"/>
  <c r="Y549" i="15"/>
  <c r="Y548" i="15"/>
  <c r="Y547" i="15"/>
  <c r="Y545" i="15"/>
  <c r="Y544" i="15"/>
  <c r="Y543" i="15"/>
  <c r="Y542" i="15"/>
  <c r="Y541" i="15"/>
  <c r="Y540" i="15"/>
  <c r="Y539" i="15"/>
  <c r="Y538" i="15"/>
  <c r="Y537" i="15"/>
  <c r="Y536" i="15"/>
  <c r="Y535" i="15"/>
  <c r="Y534" i="15"/>
  <c r="Y533" i="15"/>
  <c r="Y532" i="15"/>
  <c r="Y529" i="15"/>
  <c r="Y528" i="15"/>
  <c r="Y527" i="15"/>
  <c r="Y525" i="15"/>
  <c r="Y524" i="15"/>
  <c r="Y523" i="15"/>
  <c r="Y522" i="15"/>
  <c r="Y521" i="15"/>
  <c r="Y520" i="15"/>
  <c r="Y519" i="15"/>
  <c r="Y518" i="15"/>
  <c r="Y517" i="15"/>
  <c r="Y515" i="15"/>
  <c r="Y513" i="15"/>
  <c r="Y512" i="15"/>
  <c r="Y511" i="15"/>
  <c r="Y509" i="15"/>
  <c r="Y508" i="15"/>
  <c r="Y507" i="15"/>
  <c r="Y506" i="15"/>
  <c r="Y505" i="15"/>
  <c r="Y504" i="15"/>
  <c r="Y503" i="15"/>
  <c r="Y501" i="15"/>
  <c r="Y490" i="15"/>
  <c r="Y489" i="15"/>
  <c r="Y487" i="15"/>
  <c r="Y465" i="15"/>
  <c r="Y461" i="15"/>
  <c r="Y411" i="15"/>
  <c r="Y300" i="15"/>
  <c r="Y291" i="15"/>
  <c r="Y287" i="15"/>
  <c r="Y286" i="15"/>
  <c r="Y285" i="15"/>
  <c r="Y284" i="15"/>
  <c r="Y283" i="15"/>
  <c r="Y282" i="15"/>
  <c r="Y281" i="15"/>
  <c r="Y280" i="15"/>
  <c r="Y279" i="15"/>
  <c r="Y278" i="15"/>
  <c r="Y277" i="15"/>
  <c r="Y276" i="15"/>
  <c r="Y275" i="15"/>
  <c r="Y271" i="15"/>
  <c r="Y270" i="15"/>
  <c r="Y269" i="15"/>
  <c r="Y268" i="15"/>
  <c r="Y256" i="15"/>
  <c r="Y254" i="15"/>
  <c r="Y244" i="15"/>
  <c r="Y243" i="15"/>
  <c r="Y221" i="15"/>
  <c r="Y197" i="15"/>
  <c r="Y183" i="15"/>
  <c r="Y92" i="15"/>
  <c r="Y78" i="15"/>
  <c r="Y3" i="15"/>
  <c r="Y2" i="15"/>
  <c r="AM622" i="15"/>
  <c r="AM621" i="15"/>
  <c r="AM620" i="15"/>
  <c r="AM619" i="15"/>
  <c r="AM618" i="15"/>
  <c r="AM617" i="15"/>
  <c r="AM616" i="15"/>
  <c r="AM615" i="15"/>
  <c r="AM614" i="15"/>
  <c r="AM613" i="15"/>
  <c r="AM612" i="15"/>
  <c r="AM611" i="15"/>
  <c r="AM610" i="15"/>
  <c r="AM609" i="15"/>
  <c r="AM608" i="15"/>
  <c r="AM607" i="15"/>
  <c r="AM606" i="15"/>
  <c r="AM605" i="15"/>
  <c r="AM604" i="15"/>
  <c r="AM603" i="15"/>
  <c r="AM602" i="15"/>
  <c r="AM601" i="15"/>
  <c r="AM600" i="15"/>
  <c r="AM599" i="15"/>
  <c r="AM598" i="15"/>
  <c r="AM597" i="15"/>
  <c r="AM596" i="15"/>
  <c r="AM595" i="15"/>
  <c r="AM594" i="15"/>
  <c r="AM593" i="15"/>
  <c r="AM592" i="15"/>
  <c r="AM591" i="15"/>
  <c r="AM590" i="15"/>
  <c r="AM589" i="15"/>
  <c r="AM588" i="15"/>
  <c r="AM587" i="15"/>
  <c r="AM586" i="15"/>
  <c r="AM585" i="15"/>
  <c r="AM584" i="15"/>
  <c r="AM583" i="15"/>
  <c r="AM582" i="15"/>
  <c r="AM581" i="15"/>
  <c r="AM580" i="15"/>
  <c r="AM579" i="15"/>
  <c r="AM578" i="15"/>
  <c r="AM577" i="15"/>
  <c r="AM576" i="15"/>
  <c r="AM575" i="15"/>
  <c r="AM574" i="15"/>
  <c r="AM573" i="15"/>
  <c r="AM572" i="15"/>
  <c r="AM552" i="15"/>
  <c r="AM551" i="15"/>
  <c r="AM550" i="15"/>
  <c r="AM549" i="15"/>
  <c r="AM548" i="15"/>
  <c r="AM547" i="15"/>
  <c r="AM545" i="15"/>
  <c r="AM544" i="15"/>
  <c r="AM543" i="15"/>
  <c r="AM542" i="15"/>
  <c r="AM541" i="15"/>
  <c r="AM540" i="15"/>
  <c r="AM539" i="15"/>
  <c r="AM538" i="15"/>
  <c r="AM537" i="15"/>
  <c r="AM536" i="15"/>
  <c r="AM535" i="15"/>
  <c r="AM534" i="15"/>
  <c r="AM533" i="15"/>
  <c r="AM532" i="15"/>
  <c r="AM529" i="15"/>
  <c r="AM528" i="15"/>
  <c r="AM527" i="15"/>
  <c r="AM525" i="15"/>
  <c r="AM524" i="15"/>
  <c r="AM523" i="15"/>
  <c r="AM522" i="15"/>
  <c r="AM521" i="15"/>
  <c r="AM520" i="15"/>
  <c r="AM519" i="15"/>
  <c r="AM518" i="15"/>
  <c r="AM517" i="15"/>
  <c r="AM515" i="15"/>
  <c r="AM513" i="15"/>
  <c r="AM512" i="15"/>
  <c r="AM511" i="15"/>
  <c r="AM509" i="15"/>
  <c r="AM508" i="15"/>
  <c r="AM507" i="15"/>
  <c r="AM506" i="15"/>
  <c r="AM505" i="15"/>
  <c r="AQ505" i="15" s="1"/>
  <c r="AM504" i="15"/>
  <c r="AQ504" i="15" s="1"/>
  <c r="AM503" i="15"/>
  <c r="AQ503" i="15" s="1"/>
  <c r="AM501" i="15"/>
  <c r="AQ501" i="15" s="1"/>
  <c r="AM490" i="15"/>
  <c r="AQ490" i="15" s="1"/>
  <c r="AM489" i="15"/>
  <c r="AQ489" i="15" s="1"/>
  <c r="AM487" i="15"/>
  <c r="AQ487" i="15" s="1"/>
  <c r="AM465" i="15"/>
  <c r="AQ465" i="15" s="1"/>
  <c r="AM461" i="15"/>
  <c r="AQ461" i="15" s="1"/>
  <c r="AM428" i="15"/>
  <c r="AQ428" i="15" s="1"/>
  <c r="AM427" i="15"/>
  <c r="AQ427" i="15" s="1"/>
  <c r="AM421" i="15"/>
  <c r="AQ421" i="15" s="1"/>
  <c r="AM411" i="15"/>
  <c r="AQ411" i="15" s="1"/>
  <c r="AM409" i="15"/>
  <c r="AQ409" i="15" s="1"/>
  <c r="AM408" i="15"/>
  <c r="AQ408" i="15" s="1"/>
  <c r="AM399" i="15"/>
  <c r="AQ399" i="15" s="1"/>
  <c r="AM389" i="15"/>
  <c r="AQ389" i="15" s="1"/>
  <c r="AM310" i="15"/>
  <c r="AQ310" i="15" s="1"/>
  <c r="AM303" i="15"/>
  <c r="AQ303" i="15" s="1"/>
  <c r="AM302" i="15"/>
  <c r="AQ302" i="15" s="1"/>
  <c r="AM301" i="15"/>
  <c r="AQ301" i="15" s="1"/>
  <c r="AM300" i="15"/>
  <c r="AQ300" i="15" s="1"/>
  <c r="AM291" i="15"/>
  <c r="AQ291" i="15" s="1"/>
  <c r="AM287" i="15"/>
  <c r="AQ287" i="15" s="1"/>
  <c r="AM286" i="15"/>
  <c r="AQ286" i="15" s="1"/>
  <c r="AM285" i="15"/>
  <c r="AQ285" i="15" s="1"/>
  <c r="AM284" i="15"/>
  <c r="AQ284" i="15" s="1"/>
  <c r="AM283" i="15"/>
  <c r="AQ283" i="15" s="1"/>
  <c r="AM282" i="15"/>
  <c r="AQ282" i="15" s="1"/>
  <c r="AM281" i="15"/>
  <c r="AQ281" i="15" s="1"/>
  <c r="AM280" i="15"/>
  <c r="AQ280" i="15" s="1"/>
  <c r="AM279" i="15"/>
  <c r="AQ279" i="15" s="1"/>
  <c r="AM278" i="15"/>
  <c r="AQ278" i="15" s="1"/>
  <c r="AM277" i="15"/>
  <c r="AQ277" i="15" s="1"/>
  <c r="AM276" i="15"/>
  <c r="AQ276" i="15" s="1"/>
  <c r="AM275" i="15"/>
  <c r="AQ275" i="15" s="1"/>
  <c r="AM271" i="15"/>
  <c r="AQ271" i="15" s="1"/>
  <c r="AM270" i="15"/>
  <c r="AQ270" i="15" s="1"/>
  <c r="AM269" i="15"/>
  <c r="AQ269" i="15" s="1"/>
  <c r="AM268" i="15"/>
  <c r="AQ268" i="15" s="1"/>
  <c r="AM256" i="15"/>
  <c r="AQ256" i="15" s="1"/>
  <c r="AM254" i="15"/>
  <c r="AQ254" i="15" s="1"/>
  <c r="AM244" i="15"/>
  <c r="AQ244" i="15" s="1"/>
  <c r="AM243" i="15"/>
  <c r="AQ243" i="15" s="1"/>
  <c r="AM221" i="15"/>
  <c r="AQ221" i="15" s="1"/>
  <c r="AM197" i="15"/>
  <c r="AQ197" i="15" s="1"/>
  <c r="AM183" i="15"/>
  <c r="AQ183" i="15" s="1"/>
  <c r="AM92" i="15"/>
  <c r="AQ92" i="15" s="1"/>
  <c r="AM78" i="15"/>
  <c r="AQ78" i="15" s="1"/>
  <c r="AM3" i="15"/>
  <c r="AQ3" i="15" s="1"/>
  <c r="AM647" i="15"/>
  <c r="AL617" i="15"/>
  <c r="AP617" i="15" s="1"/>
  <c r="AL549" i="15"/>
  <c r="AP549" i="15" s="1"/>
  <c r="AL282" i="15"/>
  <c r="AP282" i="15" s="1"/>
  <c r="AL658" i="15"/>
  <c r="AP658" i="15" s="1"/>
  <c r="AL659" i="15"/>
  <c r="AP659" i="15" s="1"/>
  <c r="P664" i="15"/>
  <c r="E664" i="15"/>
  <c r="E663" i="15"/>
  <c r="P663" i="15"/>
  <c r="P662" i="15"/>
  <c r="E662" i="15"/>
  <c r="P661" i="15"/>
  <c r="E661" i="15"/>
  <c r="P660" i="15"/>
  <c r="E660" i="15"/>
  <c r="E659" i="15"/>
  <c r="P659" i="15"/>
  <c r="P658" i="15"/>
  <c r="E658" i="15"/>
  <c r="E657" i="15"/>
  <c r="P657" i="15"/>
  <c r="E656" i="15"/>
  <c r="P656" i="15"/>
  <c r="P655" i="15"/>
  <c r="E655" i="15"/>
  <c r="E654" i="15"/>
  <c r="P654" i="15"/>
  <c r="P653" i="15"/>
  <c r="E653" i="15"/>
  <c r="E652" i="15"/>
  <c r="P652" i="15"/>
  <c r="E651" i="15"/>
  <c r="P651" i="15"/>
  <c r="E650" i="15"/>
  <c r="P650" i="15"/>
  <c r="P649" i="15"/>
  <c r="E649" i="15"/>
  <c r="E648" i="15"/>
  <c r="P648" i="15"/>
  <c r="E647" i="15"/>
  <c r="P647" i="15"/>
  <c r="E646" i="15"/>
  <c r="P646" i="15"/>
  <c r="E645" i="15"/>
  <c r="P645" i="15"/>
  <c r="E644" i="15"/>
  <c r="P644" i="15"/>
  <c r="E643" i="15"/>
  <c r="P643" i="15"/>
  <c r="P642" i="15"/>
  <c r="E642" i="15"/>
  <c r="P641" i="15"/>
  <c r="E641" i="15"/>
  <c r="P640" i="15"/>
  <c r="E640" i="15"/>
  <c r="E639" i="15"/>
  <c r="P639" i="15"/>
  <c r="P638" i="15"/>
  <c r="E638" i="15"/>
  <c r="E637" i="15"/>
  <c r="P637" i="15"/>
  <c r="P636" i="15"/>
  <c r="E636" i="15"/>
  <c r="E635" i="15"/>
  <c r="P635" i="15"/>
  <c r="E634" i="15"/>
  <c r="P634" i="15"/>
  <c r="P633" i="15"/>
  <c r="E633" i="15"/>
  <c r="P632" i="15"/>
  <c r="E632" i="15"/>
  <c r="E631" i="15"/>
  <c r="P631" i="15"/>
  <c r="E630" i="15"/>
  <c r="P630" i="15"/>
  <c r="P629" i="15"/>
  <c r="E629" i="15"/>
  <c r="P628" i="15"/>
  <c r="E628" i="15"/>
  <c r="P627" i="15"/>
  <c r="E627" i="15"/>
  <c r="E626" i="15"/>
  <c r="P626" i="15"/>
  <c r="P625" i="15"/>
  <c r="E625" i="15"/>
  <c r="E624" i="15"/>
  <c r="P624" i="15"/>
  <c r="E623" i="15"/>
  <c r="P623" i="15"/>
  <c r="E622" i="15"/>
  <c r="P622" i="15"/>
  <c r="E621" i="15"/>
  <c r="P621" i="15"/>
  <c r="E620" i="15"/>
  <c r="P620" i="15"/>
  <c r="P619" i="15"/>
  <c r="E619" i="15"/>
  <c r="E618" i="15"/>
  <c r="P618" i="15"/>
  <c r="E617" i="15"/>
  <c r="P617" i="15"/>
  <c r="P616" i="15"/>
  <c r="E616" i="15"/>
  <c r="P615" i="15"/>
  <c r="E615" i="15"/>
  <c r="E614" i="15"/>
  <c r="P614" i="15"/>
  <c r="P613" i="15"/>
  <c r="E613" i="15"/>
  <c r="E612" i="15"/>
  <c r="P612" i="15"/>
  <c r="E611" i="15"/>
  <c r="P611" i="15"/>
  <c r="E610" i="15"/>
  <c r="P610" i="15"/>
  <c r="E609" i="15"/>
  <c r="P609" i="15"/>
  <c r="P608" i="15"/>
  <c r="E608" i="15"/>
  <c r="E607" i="15"/>
  <c r="P607" i="15"/>
  <c r="P606" i="15"/>
  <c r="E606" i="15"/>
  <c r="P605" i="15"/>
  <c r="E605" i="15"/>
  <c r="P604" i="15"/>
  <c r="E604" i="15"/>
  <c r="E603" i="15"/>
  <c r="P603" i="15"/>
  <c r="P602" i="15"/>
  <c r="E602" i="15"/>
  <c r="P601" i="15"/>
  <c r="E601" i="15"/>
  <c r="E600" i="15"/>
  <c r="P600" i="15"/>
  <c r="E599" i="15"/>
  <c r="P599" i="15"/>
  <c r="E598" i="15"/>
  <c r="P598" i="15"/>
  <c r="P597" i="15"/>
  <c r="E597" i="15"/>
  <c r="E596" i="15"/>
  <c r="P596" i="15"/>
  <c r="P595" i="15"/>
  <c r="E595" i="15"/>
  <c r="P594" i="15"/>
  <c r="E594" i="15"/>
  <c r="E593" i="15"/>
  <c r="P593" i="15"/>
  <c r="P592" i="15"/>
  <c r="E592" i="15"/>
  <c r="E591" i="15"/>
  <c r="P591" i="15"/>
  <c r="P590" i="15"/>
  <c r="E590" i="15"/>
  <c r="P589" i="15"/>
  <c r="E589" i="15"/>
  <c r="P588" i="15"/>
  <c r="E588" i="15"/>
  <c r="P587" i="15"/>
  <c r="E587" i="15"/>
  <c r="P586" i="15"/>
  <c r="E586" i="15"/>
  <c r="P585" i="15"/>
  <c r="E585" i="15"/>
  <c r="P584" i="15"/>
  <c r="E584" i="15"/>
  <c r="P583" i="15"/>
  <c r="E583" i="15"/>
  <c r="P582" i="15"/>
  <c r="E582" i="15"/>
  <c r="P581" i="15"/>
  <c r="E581" i="15"/>
  <c r="P580" i="15"/>
  <c r="E580" i="15"/>
  <c r="P579" i="15"/>
  <c r="E579" i="15"/>
  <c r="P578" i="15"/>
  <c r="E578" i="15"/>
  <c r="P577" i="15"/>
  <c r="E577" i="15"/>
  <c r="E576" i="15"/>
  <c r="P576" i="15"/>
  <c r="P575" i="15"/>
  <c r="E575" i="15"/>
  <c r="P574" i="15"/>
  <c r="E574" i="15"/>
  <c r="P573" i="15"/>
  <c r="E573" i="15"/>
  <c r="P572" i="15"/>
  <c r="E572" i="15"/>
  <c r="E571" i="15"/>
  <c r="P571" i="15"/>
  <c r="P570" i="15"/>
  <c r="E570" i="15"/>
  <c r="P569" i="15"/>
  <c r="E569" i="15"/>
  <c r="P568" i="15"/>
  <c r="E568" i="15"/>
  <c r="P567" i="15"/>
  <c r="E567" i="15"/>
  <c r="P566" i="15"/>
  <c r="E566" i="15"/>
  <c r="P565" i="15"/>
  <c r="E565" i="15"/>
  <c r="E564" i="15"/>
  <c r="P564" i="15"/>
  <c r="P563" i="15"/>
  <c r="E563" i="15"/>
  <c r="P562" i="15"/>
  <c r="E562" i="15"/>
  <c r="P561" i="15"/>
  <c r="E561" i="15"/>
  <c r="E560" i="15"/>
  <c r="P560" i="15"/>
  <c r="E559" i="15"/>
  <c r="P559" i="15"/>
  <c r="P557" i="15"/>
  <c r="E557" i="15"/>
  <c r="P556" i="15"/>
  <c r="E556" i="15"/>
  <c r="P555" i="15"/>
  <c r="E555" i="15"/>
  <c r="P554" i="15"/>
  <c r="E554" i="15"/>
  <c r="E552" i="15"/>
  <c r="P552" i="15"/>
  <c r="E551" i="15"/>
  <c r="P551" i="15"/>
  <c r="P550" i="15"/>
  <c r="E550" i="15"/>
  <c r="E549" i="15"/>
  <c r="P549" i="15"/>
  <c r="E548" i="15"/>
  <c r="P548" i="15"/>
  <c r="P547" i="15"/>
  <c r="E547" i="15"/>
  <c r="P545" i="15"/>
  <c r="E545" i="15"/>
  <c r="E544" i="15"/>
  <c r="P544" i="15"/>
  <c r="E543" i="15"/>
  <c r="P543" i="15"/>
  <c r="E542" i="15"/>
  <c r="P542" i="15"/>
  <c r="P541" i="15"/>
  <c r="E541" i="15"/>
  <c r="P540" i="15"/>
  <c r="E540" i="15"/>
  <c r="P539" i="15"/>
  <c r="E539" i="15"/>
  <c r="P538" i="15"/>
  <c r="E538" i="15"/>
  <c r="E537" i="15"/>
  <c r="P537" i="15"/>
  <c r="E536" i="15"/>
  <c r="P536" i="15"/>
  <c r="P535" i="15"/>
  <c r="E535" i="15"/>
  <c r="P534" i="15"/>
  <c r="E534" i="15"/>
  <c r="E533" i="15"/>
  <c r="P533" i="15"/>
  <c r="P532" i="15"/>
  <c r="E532" i="15"/>
  <c r="P529" i="15"/>
  <c r="E529" i="15"/>
  <c r="P528" i="15"/>
  <c r="E528" i="15"/>
  <c r="E527" i="15"/>
  <c r="P527" i="15"/>
  <c r="E525" i="15"/>
  <c r="P525" i="15"/>
  <c r="E524" i="15"/>
  <c r="P524" i="15"/>
  <c r="E523" i="15"/>
  <c r="P523" i="15"/>
  <c r="E522" i="15"/>
  <c r="P522" i="15"/>
  <c r="P521" i="15"/>
  <c r="E521" i="15"/>
  <c r="P520" i="15"/>
  <c r="E520" i="15"/>
  <c r="P519" i="15"/>
  <c r="E519" i="15"/>
  <c r="E518" i="15"/>
  <c r="P518" i="15"/>
  <c r="E517" i="15"/>
  <c r="P517" i="15"/>
  <c r="P515" i="15"/>
  <c r="E515" i="15"/>
  <c r="E513" i="15"/>
  <c r="P513" i="15"/>
  <c r="E512" i="15"/>
  <c r="P512" i="15"/>
  <c r="P511" i="15"/>
  <c r="E511" i="15"/>
  <c r="P509" i="15"/>
  <c r="E509" i="15"/>
  <c r="E508" i="15"/>
  <c r="P508" i="15"/>
  <c r="P507" i="15"/>
  <c r="E507" i="15"/>
  <c r="P506" i="15"/>
  <c r="E506" i="15"/>
  <c r="E505" i="15"/>
  <c r="P505" i="15"/>
  <c r="E504" i="15"/>
  <c r="P504" i="15"/>
  <c r="E503" i="15"/>
  <c r="P503" i="15"/>
  <c r="E501" i="15"/>
  <c r="P501" i="15"/>
  <c r="P490" i="15"/>
  <c r="E490" i="15"/>
  <c r="P489" i="15"/>
  <c r="E489" i="15"/>
  <c r="E487" i="15"/>
  <c r="P487" i="15"/>
  <c r="E465" i="15"/>
  <c r="P465" i="15"/>
  <c r="P461" i="15"/>
  <c r="E461" i="15"/>
  <c r="E428" i="15"/>
  <c r="P428" i="15"/>
  <c r="P427" i="15"/>
  <c r="E427" i="15"/>
  <c r="E421" i="15"/>
  <c r="P421" i="15"/>
  <c r="E411" i="15"/>
  <c r="P411" i="15"/>
  <c r="P409" i="15"/>
  <c r="E409" i="15"/>
  <c r="E408" i="15"/>
  <c r="P408" i="15"/>
  <c r="P399" i="15"/>
  <c r="E399" i="15"/>
  <c r="E389" i="15"/>
  <c r="P389" i="15"/>
  <c r="E310" i="15"/>
  <c r="P310" i="15"/>
  <c r="P303" i="15"/>
  <c r="E303" i="15"/>
  <c r="P302" i="15"/>
  <c r="E302" i="15"/>
  <c r="P301" i="15"/>
  <c r="E301" i="15"/>
  <c r="E300" i="15"/>
  <c r="P300" i="15"/>
  <c r="E291" i="15"/>
  <c r="E287" i="15"/>
  <c r="P287" i="15"/>
  <c r="P286" i="15"/>
  <c r="E286" i="15"/>
  <c r="P285" i="15"/>
  <c r="E285" i="15"/>
  <c r="P284" i="15"/>
  <c r="E284" i="15"/>
  <c r="E283" i="15"/>
  <c r="P283" i="15"/>
  <c r="P282" i="15"/>
  <c r="E282" i="15"/>
  <c r="E281" i="15"/>
  <c r="P281" i="15"/>
  <c r="P280" i="15"/>
  <c r="E280" i="15"/>
  <c r="P279" i="15"/>
  <c r="E279" i="15"/>
  <c r="P278" i="15"/>
  <c r="E278" i="15"/>
  <c r="E277" i="15"/>
  <c r="P277" i="15"/>
  <c r="P276" i="15"/>
  <c r="E276" i="15"/>
  <c r="E275" i="15"/>
  <c r="P275" i="15"/>
  <c r="E271" i="15"/>
  <c r="P271" i="15"/>
  <c r="P270" i="15"/>
  <c r="E270" i="15"/>
  <c r="P269" i="15"/>
  <c r="E269" i="15"/>
  <c r="E268" i="15"/>
  <c r="P268" i="15"/>
  <c r="P256" i="15"/>
  <c r="E256" i="15"/>
  <c r="E254" i="15"/>
  <c r="P254" i="15"/>
  <c r="P244" i="15"/>
  <c r="E244" i="15"/>
  <c r="P243" i="15"/>
  <c r="E243" i="15"/>
  <c r="E221" i="15"/>
  <c r="P221" i="15"/>
  <c r="P197" i="15"/>
  <c r="E197" i="15"/>
  <c r="P183" i="15"/>
  <c r="E183" i="15"/>
  <c r="P92" i="15"/>
  <c r="E92" i="15"/>
  <c r="P78" i="15"/>
  <c r="E78" i="15"/>
  <c r="P3" i="15"/>
  <c r="E3" i="15"/>
</calcChain>
</file>

<file path=xl/sharedStrings.xml><?xml version="1.0" encoding="utf-8"?>
<sst xmlns="http://schemas.openxmlformats.org/spreadsheetml/2006/main" count="32898" uniqueCount="8268">
  <si>
    <t>VIGENCIA</t>
  </si>
  <si>
    <t>No. De linea PAA</t>
  </si>
  <si>
    <t>ESTADO DEL CONTRATO</t>
  </si>
  <si>
    <t>ALERTA</t>
  </si>
  <si>
    <t>No. SIPSE</t>
  </si>
  <si>
    <t>FECHA DE CARGUE SIPSE</t>
  </si>
  <si>
    <t xml:space="preserve">No. PUBLICACIÓN SECOP </t>
  </si>
  <si>
    <t>NÚMERO DE CONTRATO</t>
  </si>
  <si>
    <t>Columna2</t>
  </si>
  <si>
    <t>Columna22</t>
  </si>
  <si>
    <t xml:space="preserve">CONTRATISTA </t>
  </si>
  <si>
    <t>LINK DEL PROCESO</t>
  </si>
  <si>
    <t>CÓDIGO PRINCIPAL UNSPSC</t>
  </si>
  <si>
    <t>ID DEL PROCESO PLATAFORMA</t>
  </si>
  <si>
    <t>ID DEL CONTRATO PLATAFORMA</t>
  </si>
  <si>
    <t>CDP</t>
  </si>
  <si>
    <t>FECHA CDP</t>
  </si>
  <si>
    <t>RP</t>
  </si>
  <si>
    <t>FECHA RP</t>
  </si>
  <si>
    <t>RUBRO</t>
  </si>
  <si>
    <t xml:space="preserve">MODALIDAD DE SELECCIÓN </t>
  </si>
  <si>
    <t>TIPO DE CONTRATO</t>
  </si>
  <si>
    <t>No. DE OFERENTES DEL PROCESO</t>
  </si>
  <si>
    <t>OBJETO</t>
  </si>
  <si>
    <t>REPRESENTANTE LEGAL</t>
  </si>
  <si>
    <t>INTEGRANTES 
CONSORCIO /UT</t>
  </si>
  <si>
    <t>GENERO</t>
  </si>
  <si>
    <t xml:space="preserve">NIVEL EDUCATIVO </t>
  </si>
  <si>
    <t>PERTENECE A LA LOCALIDAD</t>
  </si>
  <si>
    <t>NIT / CÉDULA</t>
  </si>
  <si>
    <t>DIGITO VERIFICACIÓN</t>
  </si>
  <si>
    <t>FECHA DE NACIMIENTO</t>
  </si>
  <si>
    <t>CORREO DE CONTACTO</t>
  </si>
  <si>
    <t>CORREO INSTITUCIONAL</t>
  </si>
  <si>
    <t>TÉLEFONO DE CONTACTO</t>
  </si>
  <si>
    <t>DIRECCIÓN DEL CONTRATISTA</t>
  </si>
  <si>
    <t>EPS</t>
  </si>
  <si>
    <t>PENSIÓN</t>
  </si>
  <si>
    <t>DESIGNACIÓN SUPERVISIÓN</t>
  </si>
  <si>
    <t>IDENTIFICACIÓN</t>
  </si>
  <si>
    <t>No de documento y Lugar de expedición</t>
  </si>
  <si>
    <t>DIGITO VERIFICACIÓN SUPERVISOR</t>
  </si>
  <si>
    <t>NÚMERO MEMORANDO DESIGNACIÓN APOYO A LA SUPERVISIÓN</t>
  </si>
  <si>
    <t>Fecha Designación</t>
  </si>
  <si>
    <t>ANTERIOR DESIGNACIÓN</t>
  </si>
  <si>
    <t>ID DEL SUPERVISOR2</t>
  </si>
  <si>
    <t>ID DEL SUPERVISOR3</t>
  </si>
  <si>
    <t>FECHA CAMBIO DESIGNACIÓN</t>
  </si>
  <si>
    <t xml:space="preserve">DEPENDENCIA </t>
  </si>
  <si>
    <t xml:space="preserve">TIPO DE GASTO </t>
  </si>
  <si>
    <t>FECHA DEL PROCESO EN SECOP</t>
  </si>
  <si>
    <t>FECHA SUSCRIPCIÓN CONTRATO</t>
  </si>
  <si>
    <t>VALOR INICIAL DEL CONTRATO</t>
  </si>
  <si>
    <t>FECHA ACTA DE INICIO</t>
  </si>
  <si>
    <t>FECHA DE TERMINACIÓN INICIAL</t>
  </si>
  <si>
    <t xml:space="preserve">FECHA DE TERMINACIÓN FINAL </t>
  </si>
  <si>
    <t>PLAZO DE EJECUCIÓN DÍAS</t>
  </si>
  <si>
    <t xml:space="preserve">PLAZO DE EJECUCIÓN MESES </t>
  </si>
  <si>
    <t xml:space="preserve">VALOR MENSUAL </t>
  </si>
  <si>
    <t>ANTICIPOS</t>
  </si>
  <si>
    <t>VALOR ANTICIPOS</t>
  </si>
  <si>
    <t>NUMERO TOTAL DE ADICIONES</t>
  </si>
  <si>
    <t>PRORROGAS</t>
  </si>
  <si>
    <t xml:space="preserve">VALOR ADICIONES </t>
  </si>
  <si>
    <t>VALOR ADICIÓN 1</t>
  </si>
  <si>
    <t>DÍAS PRORROGA 1</t>
  </si>
  <si>
    <t>CDP ADICIÓN 1</t>
  </si>
  <si>
    <t>FECHA CDP ADICIÓN 1</t>
  </si>
  <si>
    <t>RP ADICIÓN 1</t>
  </si>
  <si>
    <t>FECHA RP ADICIÓN 1</t>
  </si>
  <si>
    <t>VALOR ADICIÓN 2</t>
  </si>
  <si>
    <t>DÍAS PRORROGA  2</t>
  </si>
  <si>
    <t>CDP ADICIÓN 2</t>
  </si>
  <si>
    <t>FECHA CDP ADICIÓN 2</t>
  </si>
  <si>
    <t>RP ADICIÓN 2</t>
  </si>
  <si>
    <t>FECHA RP ADICIÓN 2</t>
  </si>
  <si>
    <t>VALOR ADICIÓN 3</t>
  </si>
  <si>
    <t>DÍAS PRORROGA 3</t>
  </si>
  <si>
    <t>CDP ADICIÓN 3</t>
  </si>
  <si>
    <t>FECHA CDP ADICIÓN 3</t>
  </si>
  <si>
    <t>RP ADICIÓN 3</t>
  </si>
  <si>
    <t>FECHA RP ADICIÓN 3</t>
  </si>
  <si>
    <t>VALOR ADICIÓN 4</t>
  </si>
  <si>
    <t>DÍAS PRORROGA 4</t>
  </si>
  <si>
    <t>CDP ADICIÓN 4</t>
  </si>
  <si>
    <t>FECHA CDP ADICIÓN 4</t>
  </si>
  <si>
    <t>RP ADICIÓN 4</t>
  </si>
  <si>
    <t>FECHA RP ADICIÓN 4</t>
  </si>
  <si>
    <t>TOTAL PRORROGAS</t>
  </si>
  <si>
    <t>VALOR ADICIONES TOTAL</t>
  </si>
  <si>
    <t>TOTAL DÍAS SUSPENDIDOS</t>
  </si>
  <si>
    <t>FECHA DE TERMINACIÓN FINAL</t>
  </si>
  <si>
    <t>Columna1</t>
  </si>
  <si>
    <t>VALOR FINAL CONTRATO</t>
  </si>
  <si>
    <t>ASEGURADORA</t>
  </si>
  <si>
    <t xml:space="preserve">FEHCA DE APROBACIÓN POLIZA </t>
  </si>
  <si>
    <t xml:space="preserve">No de GARANTIA </t>
  </si>
  <si>
    <t xml:space="preserve">FECHA ACTA DE LIQUIDACIÓN </t>
  </si>
  <si>
    <t>OBSERVACIÓN</t>
  </si>
  <si>
    <t>OBLIGACIONES ESPECIFICAS</t>
  </si>
  <si>
    <t>PERFIL</t>
  </si>
  <si>
    <t>EXPERIENCIA</t>
  </si>
  <si>
    <t>NÚMERO DE META</t>
  </si>
  <si>
    <t>META PDL</t>
  </si>
  <si>
    <t>Riesgo ARL</t>
  </si>
  <si>
    <t>ARL</t>
  </si>
  <si>
    <t>CESIÓN</t>
  </si>
  <si>
    <t>FECHA CESIÓN No 1</t>
  </si>
  <si>
    <t>NOMBRE DEL CEDENTE</t>
  </si>
  <si>
    <t>IDENTIFICACIÓN CEDENTE</t>
  </si>
  <si>
    <t xml:space="preserve">TELEFONO DE CONTACTO CEDENTE </t>
  </si>
  <si>
    <t>DIRECCIÓN</t>
  </si>
  <si>
    <t>FECHA CESIÓN No 2</t>
  </si>
  <si>
    <t>NOMBRE DEL CEDENTE2</t>
  </si>
  <si>
    <t>IDENTIFICACIÓN CEDENTE3</t>
  </si>
  <si>
    <t>TELEFONO DE CONTACTO CEDENTE 4</t>
  </si>
  <si>
    <t>DIRECCIÓN5</t>
  </si>
  <si>
    <t>FECHA CESIÓN No 3</t>
  </si>
  <si>
    <t>NOMBRE DEL CEDENTE6</t>
  </si>
  <si>
    <t>IDENTIFICACIÓN CEDENTE7</t>
  </si>
  <si>
    <t>TELEFONO DE CONTACTO CEDENTE 8</t>
  </si>
  <si>
    <t>DIRECCIÓN9</t>
  </si>
  <si>
    <t>OBSERVACIONES</t>
  </si>
  <si>
    <t xml:space="preserve">MARIA </t>
  </si>
  <si>
    <t>05-33-GP-2537-02-51</t>
  </si>
  <si>
    <t>VIGENTE</t>
  </si>
  <si>
    <t>FDLSUBA-CD-001-2026 (144866)</t>
  </si>
  <si>
    <t>001-2026-CPS-P (144866)</t>
  </si>
  <si>
    <t>001-2026</t>
  </si>
  <si>
    <t>001</t>
  </si>
  <si>
    <t>ALBA CECILIA LOPEZ GOMEZ</t>
  </si>
  <si>
    <t>https://community.secop.gov.co/Public/Tendering/OpportunityDetail/Index?noticeUID=CO1.NTC.9406340&amp;isFromPublicArea=True&amp;isModal=true&amp;asPopupView=true</t>
  </si>
  <si>
    <t>CO1.REQ.9552185</t>
  </si>
  <si>
    <t>CO1.PCCNTR.8783035</t>
  </si>
  <si>
    <t>O23011745992024253701000</t>
  </si>
  <si>
    <t>CONTRATACIÓN DIRECTA</t>
  </si>
  <si>
    <t>CONTRATO DE PRESTACION DE SERVICIOS PROFESIONALES</t>
  </si>
  <si>
    <t>PRESTAR SERVICIOS PROFESIONALES COMO ABOGADO PARA APOYAR EL DESPACHO Y EL ÁREA DE GESTIÓN DEL DESARROLLO LOCAL DE LA ALCALDÍA LOCAL DE SUBA; EN LA GESTIÓN CONTRACTUAL EN LOS DIFERENTES PROCESOS DE SELECCIÓN; INCUMPLIMIENTOS; REQUERIMIENTOS DE ENTES DE CONTROL Y DEMÁS ASUNTOS DE ÍNDOLE JURÍDICO Y ADM</t>
  </si>
  <si>
    <t xml:space="preserve">No </t>
  </si>
  <si>
    <t>FEMENINO</t>
  </si>
  <si>
    <t xml:space="preserve"> ESPECIALIZADO</t>
  </si>
  <si>
    <t>albalogo.87@gmail.com</t>
  </si>
  <si>
    <t>CALLE 63 C # 118 A - 47</t>
  </si>
  <si>
    <t>Compensar EPS</t>
  </si>
  <si>
    <t>Porvenir S.A.</t>
  </si>
  <si>
    <t>CESAR SALAMANCA ROJAS</t>
  </si>
  <si>
    <t>DESPACHO</t>
  </si>
  <si>
    <t>INVERSIÓN</t>
  </si>
  <si>
    <t>11 Mes(es)</t>
  </si>
  <si>
    <t>SEGUROS DEL ESTADO SA</t>
  </si>
  <si>
    <t>Realizar acompañamiento en las distintas etapas del proceso de contratación en relación con los contratos, convenios y demás acuerdos de voluntades que suscriba el Área de Gestión del Desarrollo Local - Alcaldía Local de Suba. 
Participar en los diferentes comités y audiencias de contratación de los procesos de selección que le sean asignados. 
Apoyar al Alcalde en la revisión y seguimiento de temas de tipo contractual, que por su naturaleza tenga o requieran una atención especial por parte de la Alcaldía local de suba y los órganos de control. 
Participar en las diferentes reuniones en relación con órganos de control. 
Acompañar los proceso de incumplimiento adelantados por la Alcaldía Local de Suba._x000D_
Emitir los conceptos jurídicos de carácter contractual y realizar los análisis de tipo jurídico de la misma índole que le sean requeridos por el Alcalde. _x000D_
Realizar el apoyo a la supervisión de los contratos y/o convenios que le sean asignados por el supervisor del contrato._x000D_
Realizar y proyectar las actuaciones administrativas sancionatorias de tipo contractual que deba adelantar el Fondo de Desarrollo Local de Suba-Alcaldía Local de Suba. 
Remitir los documentos que le sean solicitados._x000D_
Las demás que sean inherentes al objeto contractual y que sean solicitadas por el supervisor del contrato.</t>
  </si>
  <si>
    <t>24.5 Meses</t>
  </si>
  <si>
    <t>FORTALECIMIENTO INSTITUCIONAL PARA UNA SUBA CONFIABLE</t>
  </si>
  <si>
    <t>POSITIVA</t>
  </si>
  <si>
    <t>05-33-GP-2537-02-116</t>
  </si>
  <si>
    <t>FDLSUBA-CD-002-2026 (145104)</t>
  </si>
  <si>
    <t>002-2026-CPS-P (145104)</t>
  </si>
  <si>
    <t>002-2026</t>
  </si>
  <si>
    <t>002</t>
  </si>
  <si>
    <t>BRAYAN STIVEN SUAREZ BORJA</t>
  </si>
  <si>
    <t>https://community.secop.gov.co/Public/Tendering/OpportunityDetail/Index?noticeUID=CO1.NTC.9406415&amp;isFromPublicArea=True&amp;isModal=true&amp;asPopupView=true</t>
  </si>
  <si>
    <t>CO1.REQ.9538821</t>
  </si>
  <si>
    <t>CO1.PCCNTR.8783213</t>
  </si>
  <si>
    <t>PRESTAR SERVICIOS PROFESIONALES AL ÁREA DE GESTIÓN DEL DESARROLLO LOCAL DE LA ALCALDÍA LOCAL DE SUBA; EN LAS DIFERENTES
ETAPAS DE LOS PROCESOS DE CONTRATACIÓN QUE SE ADELANTEN.</t>
  </si>
  <si>
    <t>MASCULINO</t>
  </si>
  <si>
    <t xml:space="preserve"> BACHILLER TÉCNICO</t>
  </si>
  <si>
    <t>bssbborja@hotmail.com</t>
  </si>
  <si>
    <t>CARRERA 100 A # 141 - 10 TORRE G APTO 1204</t>
  </si>
  <si>
    <t xml:space="preserve">Salud Total S.A. EPSS.A. EPS </t>
  </si>
  <si>
    <t xml:space="preserve">Colpensiones  </t>
  </si>
  <si>
    <t>C.C. No. 1.010.170.739 de Bogotá D.C.</t>
  </si>
  <si>
    <t>CONTRATACIÓN</t>
  </si>
  <si>
    <t>ASEGURADORA SOLIDARIA DE COLOMBIA</t>
  </si>
  <si>
    <t>36047994000059775</t>
  </si>
  <si>
    <t>Acompañar la proyección de los diferentes documentos necesarios en los procesos de contratación que se adelanten en el Fondo de Desarrollo Local de Suba.
Realizar las evaluaciones de las propuestas presentadas en los procesos de contratación, que le sean asignadas.
Realizar el seguimiento de los procesos de contratación, que han surtido la etapa de aprobación en los comités de contratación.
Realizar la verificación en la plataforma transaccional SECOP II de los documentos publicados en las diferentes etapas de los procesos de contratación que adelante el Fondo de Desarrollo Local de Suba.
Realizar Seguimiento en el trámite administrativo correspondiente en la gestión de firmas de los documentos que se generen en las diferentes etapas de los procesos de contratación.
Actualizar las bases de datos para el registro y seguimiento de la información de los procesos y contratos que adelante el Fondo de Desarrollo Local.
Remitir los documentos que sean solicitados y mantener actualizadas las bases de datos que se manejen.
Las demás que sean inherentes al objeto contractual y que sean solicitadas por el supervisor y/o apoyo a la supervisión del contrato.</t>
  </si>
  <si>
    <t>76.9 Meses</t>
  </si>
  <si>
    <t>05-33-GP-2537-02-62</t>
  </si>
  <si>
    <t>FDLSUBA-CD-003-2026 (144874)</t>
  </si>
  <si>
    <t>003-2026-CPS-P (144874)</t>
  </si>
  <si>
    <t>003-2026</t>
  </si>
  <si>
    <t>003</t>
  </si>
  <si>
    <t>LYDA ENITH SOLANO GUTIERREZ</t>
  </si>
  <si>
    <t>https://community.secop.gov.co/Public/Tendering/OpportunityDetail/Index?noticeUID=CO1.NTC.9406611&amp;isFromPublicArea=True&amp;isModal=true&amp;asPopupView=true</t>
  </si>
  <si>
    <t>CO1.REQ.9538927</t>
  </si>
  <si>
    <t>CO1.PCCNTR.8783258</t>
  </si>
  <si>
    <t>PRESTAR SERVICIOS PROFESIONALES COMO ABOGADO (A) PARA APOYAR LA GESTIÓN CONTRACTUAL DEL ÁREA GESTIÓN DEL DESARROLLO LOCAL DE LA ALCALDÍA LOCAL DE SUBA; EN LOS DIFERENTES PROCESOS DE SELECCIÓN.</t>
  </si>
  <si>
    <t xml:space="preserve"> ESPECIALIZADO PROFESIONAL</t>
  </si>
  <si>
    <t>lydas1306@gmail.com</t>
  </si>
  <si>
    <t>CARRERA 90 BIS # 82 - 70</t>
  </si>
  <si>
    <t>EPS Sanitas S.A.</t>
  </si>
  <si>
    <t>36047994000057004</t>
  </si>
  <si>
    <t>Realizar acompañamiento en las distintas etapas del proceso de contratación en relación con los contratos, convenios y demás acuerdos de voluntades que suscriba el Área de Gestión del Desarrollo Local- Alcaldía Local de Suba.
Proyectar los actos administrativos de carácter general o particular que se generan en la etapa precontractual, contractual y postcontractual que le sean asignados.
Participar en los diferentes comités y audiencias de contratación de los procesos de selección que le sean asignados.
Acompañar al Alcalde en la revisión y seguimiento de temas de tipo contractual, que por su naturaleza tenga o requieran una atención especial por parte de la Alcaldía local de suba y los órganos de control.
Realizar evaluaciones jurídicas de los proponentes y propuestas presentadas dentro de los procesos de selección de contratistas que le sean asignados.
Entregar los documentos generados en los diferentes procesos de selección en las etapas precontractual, contractual y postcontractual para el cargue en el SECOP y demás plataformas virtuales involucradas en procesos de contratación de forma oportuna.
Remitir los documentos que le sean solicitados y mantener actualizadas las bases de datos que se manejen.
Revisar y/o proyectar las actas de liquidación de los contratos o convenios y demás acuerdos de voluntades que suscriba el Fondo de Desarrollo Local de Suba- Alcaldía Local de Suba.
Realizar la revisión de las cuentas de cobro presentadas por los contratistas asignados, verificando que estas se encuentren acompañadas de los documentos soporte exigidos en la forma de pago establecida en cada contrato.
Las demás que sean inherentes al objeto contractual y que sean solicitadas por el supervisor y/o apoyo a la supervisión del contractual</t>
  </si>
  <si>
    <t>26.9 Meses</t>
  </si>
  <si>
    <t>05-33-GP-2537-02-63-144883</t>
  </si>
  <si>
    <t>FDLSUBA-CD-004-2026 (144883)</t>
  </si>
  <si>
    <t>004-2026-CPS-P (144883)</t>
  </si>
  <si>
    <t>004-2026</t>
  </si>
  <si>
    <t>004</t>
  </si>
  <si>
    <t>LEANDRO TOLEDO ARCILA</t>
  </si>
  <si>
    <t>https://community.secop.gov.co/Public/Tendering/OpportunityDetail/Index?noticeUID=CO1.NTC.9407907&amp;isFromPublicArea=True&amp;isModal=true&amp;asPopupView=true</t>
  </si>
  <si>
    <t>CO1.REQ.9538930</t>
  </si>
  <si>
    <t>CO1.PCCNTR.8784102</t>
  </si>
  <si>
    <t>PRESTAR SERVICIOS PROFESIONALES ESPECIALIZADOS PARA FORTALECER LA GESTIÓN CONTRACTUAL Y LA PLANEACIÓN ESTRATÉGICA DEL FONDO DE DESARROLLO LOCAL; MEDIANTE LA IMPLEMENTACIÓN DE HERRAMIENTAS DE INNOVACIÓN; LEGALTECH Y LEGALDESIGN; CON EL FIN DE OPTIMIZAR EL SEGUIMIENTO DE LOS PLANES; PROGRAMAS Y PROYEC</t>
  </si>
  <si>
    <t xml:space="preserve"> PROFESIONAL</t>
  </si>
  <si>
    <t>toledoleandro@outlook.com</t>
  </si>
  <si>
    <t>DIAGONAL 82 D # 72 C - 40</t>
  </si>
  <si>
    <t xml:space="preserve">Brindar acompañamiento jurídico transversal en las diferentes etapas del ciclo de contratación, articulando los componentes técnicos y jurídicos para garantizar la correcta estructuración, ejecución y seguimiento de los procesos.
Proponer la adopción de herramientas de legaltech y legaldesign para optimizar la producción documental, la gestión de la información y la comunicación de asuntos jurídicos, mejorando la eficiencia y la seguridad jurídica de la entidad.
Acompañar la preparación y participación en audiencias, comités y demás instancias de decisión relacionadas con la actividad contractual, aportando análisis y recomendaciones jurídicas para fortalecer la posición de la Alcaldía Local		
Elaborar informes de gestión con un enfoque de estrategia institucional, que permitan analizar la data contractual para la mejora continua de los procesos y la toma de decisiones con visión prospectiva.
Diseñar y apoyar la implementación de herramientas de innovación para el seguimiento de metas y la gestión de proyectos del área, facilitando el control y la visualización del avance en el Plan de Desarrollo Local.				
Las demás actividades que que le sean asignadas por el Alcalde Local y/o el Apoyo a la Supervisión del contrato			</t>
  </si>
  <si>
    <t>26 Meses</t>
  </si>
  <si>
    <t>05-33-GP-2537-02-64</t>
  </si>
  <si>
    <t>FDLSUBA-CD-005-2026 (144898)</t>
  </si>
  <si>
    <t>005-2026-CPS-P (144898)</t>
  </si>
  <si>
    <t>005-2026</t>
  </si>
  <si>
    <t>005</t>
  </si>
  <si>
    <t>JONATAN OVALLE DIAZ</t>
  </si>
  <si>
    <t>https://community.secop.gov.co/Public/Tendering/OpportunityDetail/Index?noticeUID=CO1.NTC.9408230&amp;isFromPublicArea=True&amp;isModal=true&amp;asPopupView=true</t>
  </si>
  <si>
    <t>CO1.REQ.9539134</t>
  </si>
  <si>
    <t>CO1.PCCNTR.8784079</t>
  </si>
  <si>
    <t>PRESTAR LOS SERVICIOS PROFESIONALES AL ÁREA DE GESTIÓN DEL DESARROLLO LOCAL REALIZANDO LAS ACTIVIDADES FINANCIERAS RELACIONADAS CON LAS DIFERENTES ETAPAS CONTRACTUALES DE LOS PROCESOS DE ADQUISICIÓN DE BIENES Y SERVICIOS QUE HAGA LA ALCALDÍA LOCAL DE SUBA.</t>
  </si>
  <si>
    <t xml:space="preserve"> BACHILLER</t>
  </si>
  <si>
    <t>jonavo1988@hotmail.com</t>
  </si>
  <si>
    <t>CALLE 140 B # 96 - 49</t>
  </si>
  <si>
    <t>Aliansalud EPS S.A.</t>
  </si>
  <si>
    <t>Colfondos S.A.</t>
  </si>
  <si>
    <t>SEGUROS DEL ESTADO</t>
  </si>
  <si>
    <t>Establecer los indicadores financieros para cada una de las necesidades de contratación que adelanta la entidad y que así lo ameriten._x000D_
Apoyar financieramente en la formulación de procesos de contratación de la entidad, realizando análisis financiero y de riesgos para los procesos de contratación que se adelanten en la entidad._x000D_
Realizar documentos financieros necesarios para los procesos de contratación en la etapa precontractual, contractual y liquidación que se adelanten en el Fondo de Desarrollo Local._x000D_
Participar en los comités de estructuración y evaluación de los procesos contractuales que se adelanten en la entidad._x000D_
Apoyar la elaboración de estudios de mercado, análisis de sector y estudios previos en cada una de las necesidades de contratación de bienes y servicios de la entidad orientados a establecer las condiciones de los contratos a celebrar._x000D_
Atender, analizar y dar respuesta a las observaciones de carácter financiero y económico de los procesos de contratación de bienes y servicios._x000D_
Elaboración de los informes de evaluación de las propuestas presentadas a los procesos de contratación como parte integrante del comité evaluador._x000D_
Realizar las evaluaciones en el componente técnico y/o financiero de los proponentes y las propuestas que le sean asignadas, en el marco de los procesos de selección de contratistas que adelanta en el Área de Gestión de Desarrollo Local._x000D_
Las demás que sean inherentes al objeto contractual y que sean solicitadas por el supervisor y/o apoyo a la supervisión del contrato.</t>
  </si>
  <si>
    <t>75.7 Meses</t>
  </si>
  <si>
    <t>05-33-GP-2537-02-65</t>
  </si>
  <si>
    <t>006-2026-CPS-P (144898)</t>
  </si>
  <si>
    <t>006-2026</t>
  </si>
  <si>
    <t>006</t>
  </si>
  <si>
    <t>LESTER AUGUSTO GARNICA</t>
  </si>
  <si>
    <t>CO1.PCCNTR.8784539</t>
  </si>
  <si>
    <t>lgarnica2009@hotmail.com</t>
  </si>
  <si>
    <t>CL 159 54 81</t>
  </si>
  <si>
    <t xml:space="preserve">Colpensiones </t>
  </si>
  <si>
    <t>22 Meses</t>
  </si>
  <si>
    <t>05-33-GP-2537-02-66</t>
  </si>
  <si>
    <t>007-2026-CPS-P (144898)</t>
  </si>
  <si>
    <t>007-2026</t>
  </si>
  <si>
    <t>007</t>
  </si>
  <si>
    <t>FERNANDO CLAROS OSORIO</t>
  </si>
  <si>
    <t>CO1.PCCNTR.8784296</t>
  </si>
  <si>
    <t>ferclaros2000@gmail.com</t>
  </si>
  <si>
    <t>KR CRA 8A 99 54 AP 504</t>
  </si>
  <si>
    <t>Coosalud EPS S.A.</t>
  </si>
  <si>
    <t>16 Meses</t>
  </si>
  <si>
    <t>05-33-GP-2537-02-70</t>
  </si>
  <si>
    <t>FDLSUBA-CD-006-2026 (144899)</t>
  </si>
  <si>
    <t>008-2026-CPS-P (144899)</t>
  </si>
  <si>
    <t>008-2026</t>
  </si>
  <si>
    <t>008</t>
  </si>
  <si>
    <t>DANIELA NICOLLE HUERTAS GARZÓN</t>
  </si>
  <si>
    <t>https://community.secop.gov.co/Public/Tendering/OpportunityDetail/Index?noticeUID=CO1.NTC.9386602&amp;isFromPublicArea=True&amp;isModal=true&amp;asPopupView=true</t>
  </si>
  <si>
    <t>CO1.REQ.9532445</t>
  </si>
  <si>
    <t>CO1.PCCNTR.8769522</t>
  </si>
  <si>
    <t>PRESTAR SERVICIOS PROFESIONALES COMO ABOGADO (A) PARA APOYAR LA GESTIÓN CONTRACTUAL DEL ÁREA GESTIÓN DEL DESARROLLO LOCAL DE LA ALCALDÍA LOCAL DE SUBA; EN LOS DIFERENTES PROCESOS DE SELECCIÓN EN SUS ETAPAS PRECONTRACTUAL; CONTRACTUAL Y POSTCONTRACTUAL.</t>
  </si>
  <si>
    <t>Danielahuertas23@gmail.com</t>
  </si>
  <si>
    <t>TRANSVERSAL 70 D BIS A # 68 - 75 SUR</t>
  </si>
  <si>
    <t>EPS Sura S.A.</t>
  </si>
  <si>
    <t>360 47 994000056688</t>
  </si>
  <si>
    <t>Realizar acompañamiento en las distintas etapas del proceso de contratación en relación con los contratos, convenios y demás acuerdos de voluntades que suscriba el Área de Gestión del Desarrollo Local - Alcaldía Local de Suba. 
Proyectar los actos administrativos de carácter general o particular que se generan en la etapa precontractual, contractual y postcontractual que le sean asignados.
Participar en los diferentes comités y audiencias de contratación de los procesos de selección que le sean asignados.
Acompañar al Alcalde en la revisión y seguimiento de temas de tipo contractual, que por su naturaleza tenga o requieran una atención especial por parte de la Alcaldía local de suba y los órganos de control.
Realizar evaluaciones jurídicas de los proponentes y propuestas presentadas dentro de los procesos de selección de contratistas que le sean asignados.
Entregar los documentos generados en los diferentes procesos de selección en las etapas precontractual, contractual y postcontractual para el cargue en el SECOP y demás plataformas virtuales involucradas en procesos de contratación de forma oportuna.
Remitir los documentos que le sean solicitados y mantener actualizadas las bases de datos que se manejen.
Las demás que sean inherentes al objeto contractual y que sean solicitadas por el supervisor y/o apoyo a la supervisión del contrato.</t>
  </si>
  <si>
    <t>25.5 Meses</t>
  </si>
  <si>
    <t>05-33-GP-2537-02-71</t>
  </si>
  <si>
    <t>009-2026-CPS-P (144899)</t>
  </si>
  <si>
    <t>009-2026</t>
  </si>
  <si>
    <t>009</t>
  </si>
  <si>
    <t>DIANA CAROLINA MENDIETA GONZALEZ</t>
  </si>
  <si>
    <t>CO1.PCCNTR.8786889</t>
  </si>
  <si>
    <t xml:space="preserve">PROFESIONAL </t>
  </si>
  <si>
    <t>dcaro_mendieta@hotmail.com</t>
  </si>
  <si>
    <t>CALLE 152 NO 72-35</t>
  </si>
  <si>
    <t>Famisanar EPS</t>
  </si>
  <si>
    <t>36047994000056773</t>
  </si>
  <si>
    <t xml:space="preserve">Realizar acompañamiento en las distintas etapas del proceso de contratación en relación con los contratos, convenios y demás acuerdos de voluntades que suscriba el Área de Gestión del Desarrollo Local - Alcaldía Local de Suba. </t>
  </si>
  <si>
    <t>PROFESIONAL</t>
  </si>
  <si>
    <t>Fortalecimiento institucional para una Suba confiable</t>
  </si>
  <si>
    <t>05-33-GP-2537-02-72</t>
  </si>
  <si>
    <t xml:space="preserve">CONTRATO CEDIDO </t>
  </si>
  <si>
    <t>010-2026-CPS-P (144899)</t>
  </si>
  <si>
    <t>010-2026</t>
  </si>
  <si>
    <t>010</t>
  </si>
  <si>
    <t>Andrea del Rocio Guauque Diaz</t>
  </si>
  <si>
    <t>CO1.PCCNTR.8787362</t>
  </si>
  <si>
    <t>30/101981</t>
  </si>
  <si>
    <t>andreaguauqueabogada@gmail.com</t>
  </si>
  <si>
    <t>KR 10 12 67 AP 201</t>
  </si>
  <si>
    <t>Sanitas</t>
  </si>
  <si>
    <t>Protección</t>
  </si>
  <si>
    <t>Proyectar los actos administrativos de carácter general o particular que se generan en la etapa precontractual, contractual y postcontractual que le sean asignados.</t>
  </si>
  <si>
    <t>Si</t>
  </si>
  <si>
    <t>MANUEL EDUARDO MEDRANO MIRANDA</t>
  </si>
  <si>
    <t>313 363 45 50</t>
  </si>
  <si>
    <t>CL 5 A 88 G 12</t>
  </si>
  <si>
    <t>05-33-GP-2537-02-73</t>
  </si>
  <si>
    <t>011-2026-CPS-P (144899)</t>
  </si>
  <si>
    <t>011-2026</t>
  </si>
  <si>
    <t>011</t>
  </si>
  <si>
    <t>JOHANNA PAOLA MUÑIZ TORRENEGRA</t>
  </si>
  <si>
    <t>CO1.PCCNTR.8787471</t>
  </si>
  <si>
    <t>jmuniztorrenegra@yahoo.es</t>
  </si>
  <si>
    <t>Calle 147 No. 9-60</t>
  </si>
  <si>
    <t>Skandia S.A.</t>
  </si>
  <si>
    <t>Participar en los diferentes comités y audiencias de contratación de los procesos de selección que le sean asignados.</t>
  </si>
  <si>
    <t xml:space="preserve">Si </t>
  </si>
  <si>
    <t>KELLY MICHELLE OROZCO BARRIOS</t>
  </si>
  <si>
    <t>carrera 99A # 70-97, interior 1 apto 403</t>
  </si>
  <si>
    <t>05-33-GP-2537-02-75</t>
  </si>
  <si>
    <t>013-2026-CPS-P (144899)</t>
  </si>
  <si>
    <t>013-2026</t>
  </si>
  <si>
    <t>013</t>
  </si>
  <si>
    <t>PAOLA FERNANDA ORTEGON PUENTES</t>
  </si>
  <si>
    <t>CO1.PCCNTR.8787814</t>
  </si>
  <si>
    <t>fernanda.ortegon.puentes@gmail.com</t>
  </si>
  <si>
    <t>CARRERA 80 # 8 - 11</t>
  </si>
  <si>
    <t>Acompañar al Alcalde en la revisión y seguimiento de temas de tipo contractual, que por su naturaleza tenga o requieran una atención especial por parte de la Alcaldía local de suba y los órganos de control.</t>
  </si>
  <si>
    <t>05-33-GP-2537-02-76</t>
  </si>
  <si>
    <t>014-2026-CPS-P (144899)</t>
  </si>
  <si>
    <t>014-2026</t>
  </si>
  <si>
    <t>014</t>
  </si>
  <si>
    <t>CAMILO ANDRES AYALA JAIMES</t>
  </si>
  <si>
    <t>CO1.PCCNTR.8788022</t>
  </si>
  <si>
    <t>andresca_27@hotmail.com</t>
  </si>
  <si>
    <t>CALLE 68 D BIS A NO 63 - 85 SUR</t>
  </si>
  <si>
    <t>Realizar evaluaciones jurídicas de los proponentes y propuestas presentadas dentro de los procesos de selección de contratistas que le sean asignados.</t>
  </si>
  <si>
    <t>21 Meses</t>
  </si>
  <si>
    <t>05-33-GP-2537-02-77</t>
  </si>
  <si>
    <t>015-2026-CPS-P (144899)</t>
  </si>
  <si>
    <t>015-2026</t>
  </si>
  <si>
    <t>015</t>
  </si>
  <si>
    <t>ANDRES FELIPE TENJO AGUILAR</t>
  </si>
  <si>
    <t>CO1.PCCNTR.8788132</t>
  </si>
  <si>
    <t>andres.tenjoaguilar@gmail.com</t>
  </si>
  <si>
    <t>CALLE 127 # 87 - 51</t>
  </si>
  <si>
    <t>Entregar los documentos generados en los diferentes procesos de selección en las etapas precontractual, contractual y postcontractual para el cargue en el SECOP y demás plataformas virtuales involucradas en procesos de contratación de forma oportuna.</t>
  </si>
  <si>
    <t>05-33-GP-2537-02-78</t>
  </si>
  <si>
    <t>016-2026-CPS-P (144899)</t>
  </si>
  <si>
    <t>016-2026</t>
  </si>
  <si>
    <t>016</t>
  </si>
  <si>
    <t>JEAN CARLOS HOYOS BENITEZ</t>
  </si>
  <si>
    <t>CO1.PCCNTR.8788149</t>
  </si>
  <si>
    <t>jecarhoyos@gmail.com</t>
  </si>
  <si>
    <t>CALLE 128 A # 89 - 99</t>
  </si>
  <si>
    <t>SEGUROS MUNDIAL</t>
  </si>
  <si>
    <t>CBC100073448</t>
  </si>
  <si>
    <t>Remitir los documentos que le sean solicitados y mantener actualizadas las bases de datos que se manejen.</t>
  </si>
  <si>
    <t>05-33-GP-2537-02-79</t>
  </si>
  <si>
    <t>017-2026-CPS-P (144899)</t>
  </si>
  <si>
    <t>017-2026</t>
  </si>
  <si>
    <t>017</t>
  </si>
  <si>
    <t>JOLIE SOFIA GUARNIZO FRANCO</t>
  </si>
  <si>
    <t>CO1.PCCNTR.8787864</t>
  </si>
  <si>
    <t>jsofiaguarnizo@gmail.com</t>
  </si>
  <si>
    <t>DIAGONAL 42 BIS # 14 A - 28</t>
  </si>
  <si>
    <t>Las demás que sean inherentes al objeto contractual y que sean solicitadas por el supervisor y/o apoyo a la supervisión del contrato.</t>
  </si>
  <si>
    <t>05-33-GP-2537-02-80</t>
  </si>
  <si>
    <t>018-2026-CPS-P (144899)</t>
  </si>
  <si>
    <t>018-2026</t>
  </si>
  <si>
    <t>018</t>
  </si>
  <si>
    <t>JENNY SALEK CORREAL</t>
  </si>
  <si>
    <t>CO1.PCCNTR.8788305</t>
  </si>
  <si>
    <t xml:space="preserve"> LICENCIADO</t>
  </si>
  <si>
    <t>salekjenny@gmail.com</t>
  </si>
  <si>
    <t>AK  55     152 B  68</t>
  </si>
  <si>
    <t>SEGUROS DEL ESTADOI</t>
  </si>
  <si>
    <t>05-33-GP-2537-02-81</t>
  </si>
  <si>
    <t>019-2026-CPS-P (144899)</t>
  </si>
  <si>
    <t>019-2026</t>
  </si>
  <si>
    <t>019</t>
  </si>
  <si>
    <t>IRMA AMPARO GONZALEZ SIERRA</t>
  </si>
  <si>
    <t>CO1.PCCNTR.8788232</t>
  </si>
  <si>
    <t>iram868@hotmail.com</t>
  </si>
  <si>
    <t>CARRERA 79 A # 35 C - 51 SUR</t>
  </si>
  <si>
    <t>71.7 Meses</t>
  </si>
  <si>
    <t>05-33-GP-2537-02-87</t>
  </si>
  <si>
    <t>FDLSUBA-CD-007-2026 (145021)</t>
  </si>
  <si>
    <t>020-2026-CPS-P (145021)</t>
  </si>
  <si>
    <t>020-2026</t>
  </si>
  <si>
    <t>020</t>
  </si>
  <si>
    <t>MARLEN PARRA BORREGO</t>
  </si>
  <si>
    <t>https://community.secop.gov.co/Public/Tendering/OpportunityDetail/Index?noticeUID=CO1.NTC.9413552&amp;isFromPublicArea=True&amp;isModal=true&amp;asPopupView=true</t>
  </si>
  <si>
    <t>CO1.REQ.9539142</t>
  </si>
  <si>
    <t>CO1.PCCNTR.8788261</t>
  </si>
  <si>
    <t>PRESTACIÓN DE SERVICIOS PROFESIONALES EN LA ADMINISTRACIÓN DE LAS PLATAFORMAS DE COMPRAS PÚBLICAS DEL ESTADO COLOMBIANO; ASÍ COMO EL APOYO EN LA PLANEACIÓN ESTRATÉGICA Y OPERATIVA ADMINISTRATIVA QUE SE REQUIERA RELACIONADO CON LA GESTIÓN DE CONTRATOS QUE ADELANTE LA ENTIDAD.</t>
  </si>
  <si>
    <t>marlen1385@hotmail.com</t>
  </si>
  <si>
    <t>CARRERA 68 G # 37 G - 4 SUR</t>
  </si>
  <si>
    <t>Protección S.A.</t>
  </si>
  <si>
    <t xml:space="preserve">Elaborar los análisis del sector y demás documentos precontractuales que acompañan la estructuración de los procesos de contratación.
Proyectar, revisar y hacer seguimiento a las respuestas técnicas, económicas y financieras a las observaciones, conceptos, derechos de petición, y/o reclamaciones que se presenten a los procesos de contratación publicados._x000D_
Realizar seguimiento de la publicación y actualización de documentos en las plataformas de compra Publica. _x000D_
Realizar las respectivas operaciones en la tienda virtual para la adquisición de bienes y servicios que se requieran.
Administrar la plataforma SECOP en las distintas etapas contractuales, así como realizar las gestiones necesarias ante la mesa de ayuda para el soporte que se requiera._x000D_
Brindar acompañamiento permanentemente a los actores que hacen parte de los procesos de contratación en lo referente a la configuración y/o publicación de los diferentes procesos contractuales en sus distintas etapas dentro de las plataformas del Sistema Electrónico de Contratación Pública- SECOP. _x000D_
Elaborar y ajustar los formatos del grupo de contratación que requieran. 
Realizar el manejo de la plataforma SIVICOF y de la elaboración y rendición de los informes correspondientes, conforme a los lineamientos establecidos por la entidad y la normatividad vigente._x000D_
_x000D_
_x000D_
Realizar las demás actividades que le solicite el supervisor y que tengan relación con el objeto contractual._x000D_
</t>
  </si>
  <si>
    <t>45.5 Meses</t>
  </si>
  <si>
    <t>05-33-GP-2537-02-89</t>
  </si>
  <si>
    <t>FDLSUBA-CD-008-2026 (145029)</t>
  </si>
  <si>
    <t>021-2026-CPS-P (145029)</t>
  </si>
  <si>
    <t>021-2026</t>
  </si>
  <si>
    <t>021</t>
  </si>
  <si>
    <t>MARIA PAULA ROJAS CANO</t>
  </si>
  <si>
    <t>https://community.secop.gov.co/Public/Tendering/OpportunityDetail/Index?noticeUID=CO1.NTC.9413809&amp;isFromPublicArea=True&amp;isModal=true&amp;asPopupView=true</t>
  </si>
  <si>
    <t>CO1.REQ.9538952</t>
  </si>
  <si>
    <t>CO1.PCCNTR.8788416</t>
  </si>
  <si>
    <t>PRESTAR LOS SERVICIOS PROFESIONALES COMO ABOGADO (A) PARA APOYAR LA GESTIÓN CONTRACTUAL DEL ÁREA GESTIÓN DEL DESARROLLO LOCAL; EN LAS ETAPAS PRECONTRACTUAL Y CONTRACTUAL DE LOS PROCESOS DE SELECCIÓN DE LA ALCALDÍA LOCAL DE SUBA.</t>
  </si>
  <si>
    <t>mpaula.rojasc@gmail.com</t>
  </si>
  <si>
    <t>CRA 72 R # 42 B 36 SUR - APTO 202</t>
  </si>
  <si>
    <t>BALKIS HELENA WIEDEMAN GIRALDO</t>
  </si>
  <si>
    <t>C.C. No. 51.698.679 de Bogotá D.C.</t>
  </si>
  <si>
    <t>Realizar acompañamiento en la etapa precontractual y contractual del proceso de contratación en relación con los contratos, convenios y demás acuerdos de voluntades que suscriba el Área de Gestión del Desarrollo Local Alcaldía Local de Suba._x000D_
Realizar evaluaciones jurídicas de los proponentes y propuestas presentadas dentro de los procesos de selección de contratistas que le sean asignados.
Entregar los documentos generados en los diferentes procesos de selección en las etapas precontractual y contractual para el cargue en el SECOP y demás plataformas virtuales involucradas en procesos de contratación de forma oportuna._x000D_
Realizar la revisión y aprobación de las pólizas de los contratos que suscriba la Entidad y acompañar los procesos derivados de verificación de las mismas._x000D_
Proyectar las respuestas a derechos de petición y demás comunicaciones oficiales, gestionando la administración de esta información en el aplicativo ORFEO._x000D_
Alimentar las bases de datos que sean necesarias para el almacenamiento oportuno de la información.
Gestionar y elaborar las modificaciones contractuales que le sean asignadas.
Las demás que sean inherentes al objeto contractual y que sean solicitadas por el supervisor y/o apoyo a la supervisión del contrato.</t>
  </si>
  <si>
    <t>05-33-GP-2537-02-90</t>
  </si>
  <si>
    <t>022-2026-CPS-P (145029)</t>
  </si>
  <si>
    <t>022-2026</t>
  </si>
  <si>
    <t>022</t>
  </si>
  <si>
    <t>DIEGO ANDRÉS SOLER MARROQUÍN</t>
  </si>
  <si>
    <t>CO1.PCCNTR.8792920</t>
  </si>
  <si>
    <t>diegosolerm@gmail.com</t>
  </si>
  <si>
    <t>CALLE 181 A # 7 - 28</t>
  </si>
  <si>
    <t>05-33-GP-2537-02-91</t>
  </si>
  <si>
    <t>023-2026-CPS-P (145029)</t>
  </si>
  <si>
    <t>023-2026</t>
  </si>
  <si>
    <t>023</t>
  </si>
  <si>
    <t>JUAN DIEGO MEDINA SALINAS</t>
  </si>
  <si>
    <t>CO1.PCCNTR.8792849</t>
  </si>
  <si>
    <t>juandiegomedinasalinas@gmail.com</t>
  </si>
  <si>
    <t>AVENIDA CALLE 1 # 10 A - 18</t>
  </si>
  <si>
    <t>55.7 Meses</t>
  </si>
  <si>
    <t>05-33-GP-2537-02-92</t>
  </si>
  <si>
    <t>024-2026-CPS-P (145029)</t>
  </si>
  <si>
    <t>024-2026</t>
  </si>
  <si>
    <t>024</t>
  </si>
  <si>
    <t>LIZ DAYANA RIVAS PACHECO</t>
  </si>
  <si>
    <t>CO1.PCCNTR.8792675</t>
  </si>
  <si>
    <t>Lizrivas979@gmail.com</t>
  </si>
  <si>
    <t>CALLE 23 # 85 A - 59</t>
  </si>
  <si>
    <t>31.5 Meses</t>
  </si>
  <si>
    <t>05-33-GP-2537-02-93</t>
  </si>
  <si>
    <t>025-2026-CPS-P (145029)</t>
  </si>
  <si>
    <t>025-2026</t>
  </si>
  <si>
    <t>025</t>
  </si>
  <si>
    <t>ERIKA VANESSA BERRIO PEREZ</t>
  </si>
  <si>
    <t>CO1.PCCNTR.8792879</t>
  </si>
  <si>
    <t>erika-sip@hotmail.com</t>
  </si>
  <si>
    <t>TRANSVERSAL 70 F # 78 - 81</t>
  </si>
  <si>
    <t>05-33-GP-2537-02-100</t>
  </si>
  <si>
    <t>FDLSUBA-CD-009-2026 (145036)</t>
  </si>
  <si>
    <t>026-2026-CPS-AG (145036)</t>
  </si>
  <si>
    <t>026-2026</t>
  </si>
  <si>
    <t>026</t>
  </si>
  <si>
    <t>MARIA IGNACIA HERNANDEZ CONTRERAS</t>
  </si>
  <si>
    <t>https://community.secop.gov.co/Public/Tendering/OpportunityDetail/Index?noticeUID=CO1.NTC.9419000&amp;isFromPublicArea=True&amp;isModal=true&amp;asPopupView=true</t>
  </si>
  <si>
    <t>CO1.REQ.9538956</t>
  </si>
  <si>
    <t>CO1.PCCNTR.8792885</t>
  </si>
  <si>
    <t>PRESTAR LOS SERVICIOS DE APOYO EN EL ÁREA DE GESTIÓN DEL DESARROLLO LOCAL; REALIZANDO ACTIVIDADES ADMINISTRATIVAS EN LAS DIFERENTES ETAPAS DE LOS PROCESOS DE ADQUISICIÓN DE BIENES Y SERVICIOS EN LOS APLICATIVOS A LOS QUE HAYA LUGAR.</t>
  </si>
  <si>
    <t xml:space="preserve"> TÉCNICO</t>
  </si>
  <si>
    <t>mariadelmarp29@gmail.com</t>
  </si>
  <si>
    <t>CARRERA 92 # 162 - 40</t>
  </si>
  <si>
    <t xml:space="preserve">BRAYAN SUAREZ BORJA </t>
  </si>
  <si>
    <t>C.C. No. 1.233.895.755 de Bogotá D.C.</t>
  </si>
  <si>
    <t xml:space="preserve">Apoyar en la elaboración de documentos técnicos que hagan parte de los procesos contractuales.
Apoyar la proyección de las respuestas a derechos de petición y demás comunicaciones oficiales, gestionando la administración de esta información en el aplicativo ORFEO.
Alimentar las bases de datos que sean necesarias para el almacenamiento oportuno de la información.
Consolidar las bases de datos necesarias para dar respuesta a proposiciones, derechos de petición y demás solicitudes de la ciudadanía y entes de control.
Realizar el registro de la numeración de procesos y contratos que adelante el Fondo de Desarrollo Local. 
Apoyar operativamente las diferentes reuniones, mesas de trabajo y jornadas convocadas por el área de contratación o el Fondo de Desarrollo local, en relación a las obligaciones específicas del contrato.
Las demás que se le asignen y tengan relación directa con la naturaleza del contrato. </t>
  </si>
  <si>
    <t>25 Meses</t>
  </si>
  <si>
    <t>05-33-GP-2537-02-101</t>
  </si>
  <si>
    <t>027-2026-CPS-AG (145036)</t>
  </si>
  <si>
    <t>027-2026</t>
  </si>
  <si>
    <t>027</t>
  </si>
  <si>
    <t>EDITH ROCIO CHIMBACO ARDILA</t>
  </si>
  <si>
    <t>CO1.PCCNTR.8794331</t>
  </si>
  <si>
    <t>CONTRATO DE PRESTACION DE SERVICIOS DE APOYO A LA GESTION</t>
  </si>
  <si>
    <t xml:space="preserve"> AUXILIAR</t>
  </si>
  <si>
    <t>rocioardila111@gmail.com</t>
  </si>
  <si>
    <t>CL 67 C SUR 1 B 23 ESTE TO 15 AP 403</t>
  </si>
  <si>
    <t>17 Meses</t>
  </si>
  <si>
    <t>05-33-GP-2537-02-102</t>
  </si>
  <si>
    <t>028-2026-CPS-AG (145036)</t>
  </si>
  <si>
    <t>028-2026</t>
  </si>
  <si>
    <t>028</t>
  </si>
  <si>
    <t>ADRIANA MILENA SERRATO VELOSA</t>
  </si>
  <si>
    <t>CO1.PCCNTR.8794257</t>
  </si>
  <si>
    <t>PRESTAR LOS SERVICIOS DE APOYO EN EL ÁREA DE GESTIÓN DEL DESARROLLO LOCAL; REALIZANDO ACTIVIDADES ADMINISTRATIVAS EN LAS DIFERENTES ETAPAS DE LOS PROCESOS DE ADQUISICIÓN DE BIENES Y SERVICIOS EN LOS APLICATIVOS A LOS QUE HAYA LUGAR</t>
  </si>
  <si>
    <t>info.adrianaserrato@gmail.com</t>
  </si>
  <si>
    <t>TV 60 SUR 59 24</t>
  </si>
  <si>
    <t>NB100426589</t>
  </si>
  <si>
    <t>12.9 Meses</t>
  </si>
  <si>
    <t>05-33-GP-2537-02-103</t>
  </si>
  <si>
    <t>029-2026-CPS-AG (145036)</t>
  </si>
  <si>
    <t>029-2026</t>
  </si>
  <si>
    <t>029</t>
  </si>
  <si>
    <t>NEIDER FARID CASTILLO BORJA</t>
  </si>
  <si>
    <t>CO1.PCCNTR.8794457</t>
  </si>
  <si>
    <t>faricast@hotmail.com</t>
  </si>
  <si>
    <t>CALLE 128 D # 87 B - 79</t>
  </si>
  <si>
    <t>ASEGURADORA SOLIDARIA</t>
  </si>
  <si>
    <t>36047994000057454</t>
  </si>
  <si>
    <t>82.4 Meses</t>
  </si>
  <si>
    <t>05-33-GP-2537-02-105</t>
  </si>
  <si>
    <t>FDLSUBA-CD-010-2026 (151815)</t>
  </si>
  <si>
    <t>030-2026-CPS-AG (151815)</t>
  </si>
  <si>
    <t>030-2026</t>
  </si>
  <si>
    <t>030</t>
  </si>
  <si>
    <t>LUISA FERNANDA GOMEZ RAMOS</t>
  </si>
  <si>
    <t>https://community.secop.gov.co/Public/Tendering/OpportunityDetail/Index?noticeUID=CO1.NTC.9421219&amp;isFromPublicArea=True&amp;isModal=true&amp;asPopupView=true</t>
  </si>
  <si>
    <t>CO1.REQ.9552707</t>
  </si>
  <si>
    <t>CO1.PCCNTR.8794494</t>
  </si>
  <si>
    <t>PRESTAR LOS SERVICIOS DE APOYO EN EL ÁREA GESTIÓN DEL DESARROLLO LOCAL; REALIZANDO LAS ACTIVIDADES ASISTENCIALES EN LA GESTIÓN CONTRACTUAL DEL FONDO DE DESARROLLO LOCAL DE SUBA</t>
  </si>
  <si>
    <t xml:space="preserve"> BACHILLER CON CINCO (5) SEMESTRES DE EDUCACIÓN SUPERIOR</t>
  </si>
  <si>
    <t>Luisa.g2007@gmail.com</t>
  </si>
  <si>
    <t>CARRERA 95 K # 91 A - 82</t>
  </si>
  <si>
    <t>Garantizar el contenido correcto de las carpetas de los contratos que sean suscritos por la Entidad
Archivar los documentos de gestión contractual para cada uno de los contratos suscritos por la Entidad
Realizar seguimiento a los requerimientos y respuestas solicitadas en términos contractuales, para garantizar su respuesta en los términos establecidos por la ley
Asistir a las reuniones que se citen 
Realizar la asignación de requerimientos y documentos de información contractual._x000D_
Proyectar las respuestas a derechos de petición y demás comunicaciones oficiales, gestionando la administración de esta información en el aplicativo ORFEO. 
Apoyar los trámites operativos y administrativos en el marco de la gestión contractual que se requieran de la Alcaldía local de suba.
Las demás que se le asignen y tengan relación directa con la naturaleza del contrato.</t>
  </si>
  <si>
    <t>20 Meses</t>
  </si>
  <si>
    <t>05-33-GP-2537-02-107</t>
  </si>
  <si>
    <t>FDLSUBA-CD-011-2026 (145041)</t>
  </si>
  <si>
    <t>031-2026-CPS-P (145041)</t>
  </si>
  <si>
    <t>031-2026</t>
  </si>
  <si>
    <t>031</t>
  </si>
  <si>
    <t>MARIA ANGELICA CHINCHILLA MANRIQUE</t>
  </si>
  <si>
    <t>https://community.secop.gov.co/Public/Tendering/OpportunityDetail/Index?noticeUID=CO1.NTC.9421747&amp;isFromPublicArea=True&amp;isModal=true&amp;asPopupView=true</t>
  </si>
  <si>
    <t>CO1.REQ.9539161</t>
  </si>
  <si>
    <t>CO1.PCCNTR.8795104</t>
  </si>
  <si>
    <t>PRESTAR LOS SERVICIOS PROFESIONALES COMO ABOGADO (A) PARA APOYAR LA GESTIÓN Y TRAMITE CONTRACTUAL DEL ÁREA GESTIÓN DEL DESARROLLO LOCAL DE LA ALCALDÍA LOCAL DE SUBA; EN LOS DIFERENTES PROCESOS DE SELECCIÓN.</t>
  </si>
  <si>
    <t>mariangel_535@hotmail.com</t>
  </si>
  <si>
    <t>CALLE 157 A # 92 - 6 BL 1</t>
  </si>
  <si>
    <t>Realizar la gestión y tramite de los procesos de contratación directa, de prestación de servicios profesionales y de apoyo a la gestión adelantados por la Alcaldía Local de Suba.
Realizar acompañamiento en las distintas etapas del proceso de contratación en relación con los contratos, convenios y demás acuerdos de voluntades que suscriba el Área de Gestión del Desarrollo Local - Alcaldía Local de Suba.
Realizar acompañamiento al Alcalde en la revisión y seguimiento de temas de tipo contractual, que por su naturaleza tenga o requieran una atención especial por parte de la Alcaldía local de suba.
Revisar los documentos generados en los diferentes procesos de selección en las etapas precontractual, contractual y postcontractual para el cargue en el SECOP y demás plataformas virtuales involucradas en procesos de contratación, al responsable designado.
Remitir los documentos que le sean solicitados y mantener actualizadas las bases de datos que se manejen.
Administrar la plataforma transaccional SECOP II.
Asistir a las reuniones a las que sea citado o designado para la atención de los asuntos relacionados con el objeto contractual.
Las demás que sean inherentes al objeto contractual y que sean solicitadas por el supervisor y/o apoyo a la supervisión del contrato.</t>
  </si>
  <si>
    <t>27.5 Meses</t>
  </si>
  <si>
    <t>05-33-GP-2537-02-108</t>
  </si>
  <si>
    <t>FDLSUBA-CD-012-2026 (145047)</t>
  </si>
  <si>
    <t>032-2026-CPS-P (145047)</t>
  </si>
  <si>
    <t>032-2026</t>
  </si>
  <si>
    <t>032</t>
  </si>
  <si>
    <t>JUAN CARLOS MALAGON BASTO</t>
  </si>
  <si>
    <t>https://community.secop.gov.co/Public/Tendering/OpportunityDetail/Index?noticeUID=CO1.NTC.9422119&amp;isFromPublicArea=True&amp;isModal=true&amp;asPopupView=true</t>
  </si>
  <si>
    <t>CO1.REQ.9538970</t>
  </si>
  <si>
    <t>CO1.PCCNTR.8794874</t>
  </si>
  <si>
    <t>PRESTAR LOS SERVICIOS PROFESIONALES COMO ABOGADO (A) PARA ACOMPAÑAR LA GESTIÓN CONTRACTUAL DEL FONDO DE DESARROLLO LOCAL DE SUBA; EN LAS DIFERENTES ETAPAS DE LOS PROCESOS DE CONTRATACIÓN.</t>
  </si>
  <si>
    <t>juan.malagon@asejur.co</t>
  </si>
  <si>
    <t>TRANSVERSAL 1 A # 54 A - 16</t>
  </si>
  <si>
    <t>Realizar acompañamiento en las distintas etapas del proceso de contratación en relación con los contratos, convenios y demás acuerdos de voluntades que suscriba el fondo de Desarrollo Local de Suba.
Gestionar la conceptualización jurídica con relación a los actos administrativos de carácter_x000D_
general o particular que se generan en la etapa precontractual, contractual y postcontractual de acuerdo con los requerimientos de la supervisión.
Acompañar a los diferentes comités y audiencias de contratación de los procesos de selección donde sea requerido, con el fin de apoyar la conceptualización sobre diferentes aspectos relevantes.
Acompañar al alcalde en la revisión y seguimiento de temas de tipo contractual, que por su_x000D_
naturaleza tenga o requieran una atención especial por parte del Fondo de Desarrollo Local de Suba.
Revisar y conceptualizar las actas de liquidación de los contratos o convenios y demás acuerdos de voluntades que suscriba el Fondo de Desarrollo Local de Suba.
Emitir los conceptos de carácter contractual y en general en materias de derecho administrativo, y análisis de tipo jurídico y legal de la misma índole que le sean asignados por la supervisión del contrato.
Acompañar a los diferentes comités en la evaluación jurídica de los proponentes y_x000D_
propuestas presentadas dentro de los procesos de selección de contratistas que le sean_x000D_
asignados por su alta relevancia para la Entidad.
Realizar jornadas de sensibilización y tutoría del Fondo de Desarrollo Local de Suba, en temas jurídicos de orden contractual y administrativo que sean considerados de alto impacto según determinación del alcalde Local.
Participar en las reuniones que solicite el despacho del alcalde Local, referidas al análisis de temas de alto impacto que requieran alineación y la formulación de estrategias que mitiguen el riesgo de daño antijurídico y propugnen por el cumplimiento de los fines misionales de la Entidad.
Realizar la revisión y conceptualización con relación a las actuaciones administrativas_x000D_
sancionatorias de tipo contractual que deba adelantar el Fondo de Desarrollo Local de Suba.
Las demás que sean inherentes al objeto contractual y que sean solicitadas por el supervisor_x000D_
y/o apoyo a la supervisión del Contrato.</t>
  </si>
  <si>
    <t>05-33-GP-2537-02-109</t>
  </si>
  <si>
    <t>033-2026-CPS-P (145047)</t>
  </si>
  <si>
    <t>033-2026</t>
  </si>
  <si>
    <t>033</t>
  </si>
  <si>
    <t>OSCAR ALFREDO HERNÁNDEZ MORALES</t>
  </si>
  <si>
    <t>CO1.PCCNTR.8794957</t>
  </si>
  <si>
    <t>ohernandez@maca-consultores.com</t>
  </si>
  <si>
    <t>CARRERA 113 # 55 - 9</t>
  </si>
  <si>
    <t>05-33-GP-2537-02-159</t>
  </si>
  <si>
    <t>FDLSUBA-CD-013-2026 (145544)</t>
  </si>
  <si>
    <t>034-2026-CPS-P (145544)</t>
  </si>
  <si>
    <t>034-2026</t>
  </si>
  <si>
    <t>034</t>
  </si>
  <si>
    <t>KAREN NATALIA PEÑUELA PEÑA</t>
  </si>
  <si>
    <t>https://community.secop.gov.co/Public/Tendering/OpportunityDetail/Index?noticeUID=CO1.NTC.9450396&amp;isFromPublicArea=True&amp;isModal=true&amp;asPopupView=true</t>
  </si>
  <si>
    <t>CO1.REQ.9585981</t>
  </si>
  <si>
    <t>CO1.PCCNTR.8820297</t>
  </si>
  <si>
    <t>PRESTAR SERVICIOS PROFESIONALES ESPECIALIZADOS COMO ABOGADO PARA APOYAR EL DESPACHO DE LA ALCALDÍA LOCAL DE SUBA; EN EL SEGUIMIENTO Y REQUERIMIENTOS DE LOS ENTES DE CONTROL; GESTIÓN CONTRACTUAL Y DEMÁS ASUNTOS DE ÍNDOLE JURÍDICO Y ADMINISTRATIVO QUE SEAN DESIGNADOS POR EL ALCALDE LOCAL.</t>
  </si>
  <si>
    <t>nataliapenuela4@gmail.com</t>
  </si>
  <si>
    <t>CARRERA 13 B # 161 - 50 TORRE 8 APTO 1002</t>
  </si>
  <si>
    <t>Acompañar la proyección de respuestas trámites y requerimientos de los entes de control que le sean designados por el supervisor del contrato y realizar la proyección y revisión de los documentos que se requieren para tal finalidad.
Apoyar jurídicamente al despacho del alcalde en la proyección de respuesta a las peticiones, quejas, reclamos y/o requerimientos administrativos relacionadas con el objeto del contrato.
Realizar la revisión y seguimiento de temas de tipo contractual y administrativo, que por su naturaleza tenga o requieran una atención especial por parte de la Alcaldía local de suba y los órganos de control._x000D_
Participar en las diferentes reuniones en relación con órganos de control, así como asistir a mesas de trabajo, juntas y comités relacionadas con asuntos legales del despacho, que sean designadas por el supervisor.
Revisar contratos, acuerdos, decretos y demás actos administrativos._x000D_
Las demás actividades que le sean asignadas por el supervisor del contrato y que sean inherente al objeto contractual.</t>
  </si>
  <si>
    <t>19 Meses</t>
  </si>
  <si>
    <t>05-33-GP-2537-02-161</t>
  </si>
  <si>
    <t>FDLSUBA-CD-014-2026 (145577)</t>
  </si>
  <si>
    <t>035-2026-CPS-P (145577)</t>
  </si>
  <si>
    <t>035-2026</t>
  </si>
  <si>
    <t>035</t>
  </si>
  <si>
    <t>JESSICA ALEXANDRA QUIROZ CAUSIL</t>
  </si>
  <si>
    <t>https://community.secop.gov.co/Public/Tendering/OpportunityDetail/Index?noticeUID=CO1.NTC.9450596&amp;isFromPublicArea=True&amp;isModal=true&amp;asPopupView=true</t>
  </si>
  <si>
    <t>CO1.REQ.9586452</t>
  </si>
  <si>
    <t>CO1.PCCNTR.8820200</t>
  </si>
  <si>
    <t>PRESTAR SERVICIOS PROFESIONALES ESPECIALIZADOS PARA ACOMPAÑAR LA EJECUCIÓN DE LOS PROYECTOS ESTRATÉGICOS DEL PLAN DE DESARROLLO LOCAL Y TEMAS AFINES DE PRIORIDAD DE LA ALCALDÍA LOCAL DE SUBA.</t>
  </si>
  <si>
    <t>quiroz.jessica@gmail.com</t>
  </si>
  <si>
    <t>CARRERA 61 # 5 B - 37</t>
  </si>
  <si>
    <t>Acompañar la supervisión de contratos y convenios que le sean designados por el alcalde(sa) Local, conforme con lo establecido en el Manual de Supervisión e Interventoría de la Secretaría Distrital de Gobierno.
Acompañar la construcción, seguimiento y ejecución de del plan de trabajo territorial de la Alcaldía Local de Suba.
Preparar la información y/o presentar informes técnicos y ejecutivos de los procesos sociales de la Alcaldía Local de Suba, para rendición de cuentas de las diferentes instancias y ciudadanía, así como los solicitados por los organismos de control
Responder oportunamente los derechos de petición y demás solicitudes presentadas por los entes de control, corporaciones públicas y ciudadanía en general, que estén relacionados con el objeto contractual
Asistir a las reuniones a las que sea citado o designado, para la atención de los asuntos relacionados con el objeto contractual.
Acompañar la articulación, orientación y concertación de las acciones de la Alcaldía Local en materia de promoción interinstitucional
Las demás actividades que le sean asignadas por el supervisor y que tengan relación con el objeto contractual</t>
  </si>
  <si>
    <t>76.4 Meses</t>
  </si>
  <si>
    <t>05-33-GP-2537-02-162</t>
  </si>
  <si>
    <t>FDLSUBA-CD-015-2026 (145593)</t>
  </si>
  <si>
    <t>036-2026-CPS-P (145593)</t>
  </si>
  <si>
    <t>036-2026</t>
  </si>
  <si>
    <t>036</t>
  </si>
  <si>
    <t>ADRIANA MARITZA ROBAYO MORALES</t>
  </si>
  <si>
    <t>https://community.secop.gov.co/Public/Tendering/OpportunityDetail/Index?noticeUID=CO1.NTC.9452219&amp;isFromPublicArea=True&amp;isModal=true&amp;asPopupView=true</t>
  </si>
  <si>
    <t>CO1.REQ.9588966</t>
  </si>
  <si>
    <t>CO1.PCCNTR.8822112</t>
  </si>
  <si>
    <t>PRESTAR SERVICIOS PROFESIONALES ESPECIALIZADOS PARA ACOMPAÑAR LA EJECUCIÓN DE LOS PROYECTOS ESTRATÉGICOS DEL PLAN DE DESARROLLO LOCAL Y TEMAS AFINES DE
PRIORIDAD DE LA ALCALDÍA LOCAL DE SUBA.</t>
  </si>
  <si>
    <t>adry11156@outlook.com</t>
  </si>
  <si>
    <t>CARRERA 93 # 135 A - 28</t>
  </si>
  <si>
    <t>Realizar el seguimiento y control a los procesos administrativos, lineamientos institucionales, consolidación de informes y reportes para el desarrollo de las actividades inherentes al despacho de la Alcaldía Local de Suba
Asistir a los eventos, reuniones, capacitaciones, comités técnicos y comités de seguimiento presenciales y/o virtuales, a los que sea convocado y se requiera en relación con los temas a tratar en cumplimiento del objeto del contrato. 
Realizar el acompañamiento a los procesos de implementación de las estrategias de la alcaldía local de Suba, con el fin de que las mismas cumplan sus funciones y operen de conformidad con las directrices del Alcalde Local.
Acompañar la articulación, orientación y concertación de las acciones de la Alcaldía Local en materia de promoción interinstitucional 
Realizar las acciones necesarias con el fin de cumplir las metas establecidas en el plan de gestión en todo lo concerniente al despacho de la Alcaldía Local de Suba
Responder oportunamente los derechos de petición y demás solicitudes presentadas por los entes de control, corporaciones públicas y ciudadanía en general, que le sean asignadas y que estén relacionados con el objeto contractual
Las demás que demande la Administración Local a través de su supervisor, que correspondan a la naturaleza del contrato y que sean necesarias para la consecución del fin del objeto contractual..</t>
  </si>
  <si>
    <t>05-33-GP-2537-02-196</t>
  </si>
  <si>
    <t>FDLSUBA-CD-016-2026 (145623)</t>
  </si>
  <si>
    <t>037-2026-CPS-AG (145623)</t>
  </si>
  <si>
    <t>037-2026</t>
  </si>
  <si>
    <t>037</t>
  </si>
  <si>
    <t>GUSTAVO ADOLFO MARTINEZ CASTRILLON</t>
  </si>
  <si>
    <t>https://community.secop.gov.co/Public/Tendering/OpportunityDetail/Index?noticeUID=CO1.NTC.9451049&amp;isFromPublicArea=True&amp;isModal=true&amp;asPopupView=true</t>
  </si>
  <si>
    <t>CO1.REQ.9589505</t>
  </si>
  <si>
    <t>CO1.PCCNTR.8820681</t>
  </si>
  <si>
    <t>PRESTAR LOS SERVICIOS DE APOYO TÉCNICO Y ADMINISTRATIVO EN EL DESPACHO DEL FONDO DE DESARROLLO LOCAL DE SUBA; PARA EL DESARROLLO DE ACTIVIDADES Y
ACOMPAÑAMIENTO EN LA EJECUCIÓN DE LOS PROYECTOS ESTRATÉGICOS DEL PLAN DE DESARROLLO LOCAL Y TEMAS AFINES DE PRIORIDAD DE LA ALCALDÍA LOCAL DE SUBA</t>
  </si>
  <si>
    <t>guslun_196@hotmail.com</t>
  </si>
  <si>
    <t>CLL 143 F N° 147 A 20</t>
  </si>
  <si>
    <t xml:space="preserve">Acompañar la ejecución de los procesos administrativos, técnicos y financieros que se adelanten en la Alcaldía Local_x000D_
Elaborar informes técnicos y ejecutivos de los procesos sociales de la Alcaldía Local de Suba, para rendición de cuentas de las diferentes instancias y ciudadanía, así como los solicitados por los organismos de control, y la Junta Administradora Local_x000D_
Brindar apoyo a los requerimientos y acuerdos locales de la Junta Administradora Local
Apoyar en la respuesta oportuna los derechos de petición y demás solicitudes presentadas por los entes de control, corporaciones públicas y ciudadanía en general
Tramitar los requerimientos interpuestos por la Junta Administradora Local en las sesiones, mesas de trabajo, comités y eventos de acuerdo con los temas que le sean designados.
Las demás que se le asignen y tengan relación directa con la naturaleza del contrato. </t>
  </si>
  <si>
    <t/>
  </si>
  <si>
    <t>44 Meses</t>
  </si>
  <si>
    <t>05-33-GP-2537-02-197</t>
  </si>
  <si>
    <t>FDLSUBA-CD-017-2026 (145638)</t>
  </si>
  <si>
    <t>038-2026-CPS-AG (145638)</t>
  </si>
  <si>
    <t>038-2026</t>
  </si>
  <si>
    <t>038</t>
  </si>
  <si>
    <t>WILSON ALEXANDER RINCON NIVIA</t>
  </si>
  <si>
    <t>https://community.secop.gov.co/Public/Tendering/OpportunityDetail/Index?noticeUID=CO1.NTC.9451304&amp;isFromPublicArea=True&amp;isModal=true&amp;asPopupView=true</t>
  </si>
  <si>
    <t>CO1.REQ.9590245</t>
  </si>
  <si>
    <t>CO1.PCCNTR.8820582</t>
  </si>
  <si>
    <t>PRESTAR EL SERVICIO COMO CONDUCTOR DE LOS VEHÍCULOS LIVIANOS DEL DESPACHO DE LA ALCALDÍA LOCAL DE SUBA.</t>
  </si>
  <si>
    <t>wilson.rincon11@hotmail.com</t>
  </si>
  <si>
    <t>CALLE 88 # 94 G - 21 APTO 100</t>
  </si>
  <si>
    <t xml:space="preserve">Apoyar el servicio de conducción del parque automotor a disposición del Área Gestión del Desarrollo Local de Suba, en el transporte de funcionarios y contratistas de la Alcaldía Local de Suba en los diferentes recorridos propios de las actividades misionales de la administración local_x000D_
Informar al supervisor del contrato sobre los daños existentes o posibles en los vehículos del área gestión del desarrollo local, con el fin de tomar los correctivos necesarios de manera oportuna._x000D_
Velar por el buen cuidado, manejo, limpieza y tenencia del vehículo asignado. _x000D_
Acompañar la realización de eventos y operativos cuando sea necesario_x000D_
Llevar un registro mensual de las novedades y desplazamiento del vehículo asignado. _x000D_
Responder por el chip del vehículo a cargo para el suministro de combustible. En caso de pérdida, alteración o deterioro del mismo, deberá asumir el costo del mismo. _x000D_
Revisar permanentemente el estado general del vehículo: aceite, combustible, agua, aire, llantas, etc., asegurando su correcto funcionamiento e informar por escrito oportunamente cualquier novedad al Coordinador de Vehículos y/o al Supervisor del contrato. _x000D_
Responder por el equipo de herramientas, señales y demás elementos del vehículo_x000D_
Informar al personal encargado el vencimiento de los documentos del vehículo y personales (SOAT, REVISIÓN TECNICOMECÁNICA Y PASE DE CONDUCCIÓN EXIGIDO)._x000D_
Guardar el vehículo en el sitio indicado por la Alcaldía Local de Suba, una vez finalizadas las actividades asignadas._x000D_
Responder por los daños menores o deterioro del vehículo que sean causados durante la ejecución del contrato, que no justifique afectar la Póliza de seguros_x000D_
Las demás que sean inherentes al objeto contractual, que se encuentren en la normatividad vigente o sean solicitadas por el supervisor del contrato_x000D_
</t>
  </si>
  <si>
    <t>74.5 Meses</t>
  </si>
  <si>
    <t>05-33-GP-2537-02-198</t>
  </si>
  <si>
    <t>FDLSUBA-CD-018-2026 (145654)</t>
  </si>
  <si>
    <t>039-2026-CPS-AG (145654)</t>
  </si>
  <si>
    <t>039-2026</t>
  </si>
  <si>
    <t>039</t>
  </si>
  <si>
    <t>ANGELA VIVIANA PINEDA LAGOS</t>
  </si>
  <si>
    <t>https://community.secop.gov.co/Public/Tendering/OpportunityDetail/Index?noticeUID=CO1.NTC.9451547&amp;isFromPublicArea=True&amp;isModal=true&amp;asPopupView=true</t>
  </si>
  <si>
    <t>CO1.REQ.9589878</t>
  </si>
  <si>
    <t>CO1.PCCNTR.8821114</t>
  </si>
  <si>
    <t>PRESTAR SERVICIOS TÉCNICOS Y ADMINISTRATIVOS DE APOYO A LA GESTIÓN EN EL DESPACHO DE LA ALCALDÍA LOCAL DE SUBA.</t>
  </si>
  <si>
    <t>angelabibi2@hotmail.com</t>
  </si>
  <si>
    <t>CALLE 126 # 104 - 79</t>
  </si>
  <si>
    <t>POLIZA N 360 47 994000057207</t>
  </si>
  <si>
    <t>Apoyar la elaboración, radicación, entrega y archivo de documentos, memorandos y oficios requeridos por el Despacho del alcalde local de Suba.
Apoyar el seguimiento a los radicados y respuestas a los entes de control y entes de orden político.
Dar correcta atención y orientación a la ciudadanía de manera personal y telefónica.
Organizar y actualizar la agenda del alcalde local de suba, de conformidad con la orientación dada por el supervisor del contrato.
Apoyar la gestión de asuntos relacionados con disponibilidad de espacios, equipos, transporte, suministros y demás elementos requeridos para el desarrollo de las reuniones y actividades realizadas por el despacho de la alcaldía local de Suba.
Asistir a las reuniones a las que sea citado o designado, para la atención de los asuntos relacionados con el objeto contractual.
Las demás que se le asignen y que tengan relación directa con el objeto del contrato.</t>
  </si>
  <si>
    <t>58.5 Meses</t>
  </si>
  <si>
    <t>05-33-GP-2537-02-199</t>
  </si>
  <si>
    <t>040-2026-CPS-AG (145654)</t>
  </si>
  <si>
    <t>040-2026</t>
  </si>
  <si>
    <t>040</t>
  </si>
  <si>
    <t>LAURA CAMILA BAQUERO ROCHA</t>
  </si>
  <si>
    <t>CO1.PCCNTR.8821489</t>
  </si>
  <si>
    <t>kmiilau.baq@gmail.com</t>
  </si>
  <si>
    <t>CRA. 108 A # 154 A 29</t>
  </si>
  <si>
    <t>05-33-GP-2537-02-200</t>
  </si>
  <si>
    <t>FDLSUBA-CD-019-2026 (145675)</t>
  </si>
  <si>
    <t>041-2026-CPS-P (145675)</t>
  </si>
  <si>
    <t>041-2026</t>
  </si>
  <si>
    <t>041</t>
  </si>
  <si>
    <t>MARTHA RUTH HERNANDEZ MENDOZA</t>
  </si>
  <si>
    <t>https://community.secop.gov.co/Public/Tendering/OpportunityDetail/Index?noticeUID=CO1.NTC.9452033&amp;isFromPublicArea=True&amp;isModal=true&amp;asPopupView=true</t>
  </si>
  <si>
    <t>CO1.REQ.9590397</t>
  </si>
  <si>
    <t>CO1.PCCNTR.8821853</t>
  </si>
  <si>
    <t>PRESTAR SERVICIOS PROFESIONALES COMO ABOGADO PARA APOYAR AL DESPACHO DEL FONDO DE DESARROLLO LOCAL DE SUBA; EN EL SEGUIMIENTO Y RESPUESTA A
REQUERIMIENTOS DE CONTROL POLÍTICO; GESTIÓN CONTRACTUAL; DERECHOS DE PETICIÓN Y DEMÁS ASUNTOS DE ÍNDOLE JURÍDICO QUE LE SEAN DESIGNADOS.</t>
  </si>
  <si>
    <t>Martharh70@yahoo.es</t>
  </si>
  <si>
    <t>CARRERA 45 # 4 F - 88</t>
  </si>
  <si>
    <t xml:space="preserve">Nueva EPS S.A. </t>
  </si>
  <si>
    <t xml:space="preserve">Proyectar las respuestas a los trámites y requerimientos formulados por las corporaciones de control político relacionados con la gestión del Fondo de Desarrollo Local de Suba, recopilando y consolidando la información necesaria para su posterior revisión y aprobación._x000D_
Preparar respuestas preliminares a derechos de petición, quejas, reclamos y demás requerimientos administrativos vinculados a los proyectos, contratos y actuaciones jurídicas de la Alcaldía local de Suba, en relación con el objeto contractual.
Realizar seguimiento y reportes sobre temas contractuales y administrativos del despacho de la Alcaldía, organizando y manteniendo actualizada la documentación que soporte los procesos en curso._x000D_
Apoyar al despacho en la consolidación de insumos jurídicos y normativos que faciliten la gestión contractual y jurídica de la Alcaldía Local de Suba, incluyendo la recopilación de jurisprudencia, normas técnicas y antecedentes relevantes._x000D_
Asistir y apoyar en reuniones, mesas de trabajo, comités y demás espacios de coordinación en los que se les sea asignado por el Despacho de la Alcaldía Local de Suba, elaborando memorias, actas o reportes cuando así lo requiera el supervisor.
Revisar de manera preliminar los requerimientos y acuerdos locales de la Junta Administradora Local, el Concejo de Bogotá y demás Corporaciones públicas, entes de control y ciudadanía en general._x000D_
Apoyar la radicación, organización y control de términos de los trámites a cargo del Despacho del Fondo de Desarrollo Local de Suba, informando oportunamente al supervisor sobre vencimientos o plazos relevantes.
Las demás que sean inherentes al objeto contractual y que sean solicitadas por el supervisor y/o apoyo a la supervisión del contrato._x000D_
</t>
  </si>
  <si>
    <t>05-33-GP-2537-02-40</t>
  </si>
  <si>
    <t>FDLSUBA-CD-020-2026 (144831)</t>
  </si>
  <si>
    <t>042-2026-CPS-P (144831)</t>
  </si>
  <si>
    <t>042-2026</t>
  </si>
  <si>
    <t>042</t>
  </si>
  <si>
    <t>ZAIRA LORENA CALDERON GARCES</t>
  </si>
  <si>
    <t>https://community.secop.gov.co/Public/Tendering/OpportunityDetail/Index?noticeUID=CO1.NTC.9452571&amp;isFromPublicArea=True&amp;isModal=true&amp;asPopupView=true</t>
  </si>
  <si>
    <t>CO1.REQ.9590593</t>
  </si>
  <si>
    <t>CO1.PCCNTR.8822168</t>
  </si>
  <si>
    <t>PRESTAR SERVICIOS PROFESIONALES AL ÁREA DE GESTIÓN DEL DESARROLLO LOCAL PARA LA FORMULACIÓN; SEGUIMIENTO Y EJECUCIÓN DE LOS PROYECTOS Y/O PROCESOS DE INVERSIÓN Y/O FUNCIONAMIENTO Y DEMÁS ACCIONES AFINES PARA EL CUMPLIMIENTO DEL PLAN DE GESTIÓN DE LA ALCALDÍA</t>
  </si>
  <si>
    <t>Lorenita1120@yahoo.com</t>
  </si>
  <si>
    <t>CALLE 50 A SUR # 81 C - 29</t>
  </si>
  <si>
    <t>ALEJANDRA JARAMILLO FERNANDEZ</t>
  </si>
  <si>
    <t>C.C. No. 51.895.879 de Bogotá D.C.</t>
  </si>
  <si>
    <t>ADMINISTRATIVA</t>
  </si>
  <si>
    <t>Realizar el apoyo a la supervisión de los contratos y convenios que le sean designados por el alcalde(sa) Local, conforme con lo establecido en el Manual de Supervisión e Interventoría de la Secretaría Distrital de Gobierno, incluyendo la elaboración de informes, certificaciones y demás acciones necesarias para la depuración de los compromisos constituidos como obligaciones por pagar._x000D_
Elaborar los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Realizar actividades de apoyo en la revisión de cuentas naturales, apoyo en la programación anual del PAC y las reprogramaciones requeridas por el Área de Gestión del Desarrollo Local y la depuración de los compromisos constituidos como obligaciones por pagar de los procesos de funcionamiento a que haya lugar.
Proyectar y realizar seguimiento a las Peticiones, Quejas, Reclamos y sugerencias presentadas por los ciudadanos y entes de control, que le sean asignadas mediante el aplicativo ORFEO y/o Bogotá Te Escucha, de manera oportuna y dentro de los términos de ley.
Participar en reuniones y comités a los cuales sea citado y/o designado en los temas de conformidad con su objeto contractual.
Entregar oportunamente los documentos que le sean derivados de la gestión de los contratos asignados como apoyo a la supervisión, al archivo o al responsable correspondiente, en los tiempos establecidos en la Ley.
Realizar las diferentes actividades administrativas solicitadas por el ordenador del gasto y/o responsable del Área de Gestión de Desarrollo Local.
Las demás que se le asignen y que surjan de la naturaleza del Contrato o que sean solicitadas por el supervisor y/o apoyo a la supervisión del contrato.</t>
  </si>
  <si>
    <t>87.3 Meses</t>
  </si>
  <si>
    <t>05-33-GP-2537-02-41</t>
  </si>
  <si>
    <t>043-2026-CPS-P (144831)</t>
  </si>
  <si>
    <t>043-2026</t>
  </si>
  <si>
    <t>043</t>
  </si>
  <si>
    <t>JOHN FREDDY BECERRA MORENO</t>
  </si>
  <si>
    <t>CO1.PCCNTR.8822084</t>
  </si>
  <si>
    <t>jhonfredybecerra@yahoo.es</t>
  </si>
  <si>
    <t>CALLE 135 A # 91 - 65 INT3 APT 205</t>
  </si>
  <si>
    <t>30.8 Meses</t>
  </si>
  <si>
    <t>05-33-GP-2537-02-42</t>
  </si>
  <si>
    <t>044-2026-CPS-P (144831)</t>
  </si>
  <si>
    <t>044-2026</t>
  </si>
  <si>
    <t>044</t>
  </si>
  <si>
    <t>LEIDY CUSTODIA RODRIGUEZ PINEDA</t>
  </si>
  <si>
    <t>CO1.PCCNTR.8822947</t>
  </si>
  <si>
    <t>leidyrpineda.83@gmail.com</t>
  </si>
  <si>
    <t>CALLE 86 # 103 C - 49</t>
  </si>
  <si>
    <t>29 Meses</t>
  </si>
  <si>
    <t>05-33-GP-2537-02-45</t>
  </si>
  <si>
    <t>FDLSUBA-CD-021-2026 (144833)</t>
  </si>
  <si>
    <t>045-2026-CPS-P (144833)</t>
  </si>
  <si>
    <t>045-2026</t>
  </si>
  <si>
    <t>045</t>
  </si>
  <si>
    <t>FABIAN RICARDO HERRERA RINCON</t>
  </si>
  <si>
    <t>https://community.secop.gov.co/Public/Tendering/OpportunityDetail/Index?noticeUID=CO1.NTC.9453645&amp;isFromPublicArea=True&amp;isModal=true&amp;asPopupView=true</t>
  </si>
  <si>
    <t>CO1.REQ.9593865</t>
  </si>
  <si>
    <t>CO1.PCCNTR.8823520</t>
  </si>
  <si>
    <t>PRESTAR SERVICIOS PROFESIONALES A LA FORMULACIÓN; EJECUCIÓN; SEGUIMIENTO Y MEJORA CONTINUA DE LAS HERRAMIENTAS QUE CONFORMAN LA GESTIÓN AMBIENTAL INSTITUCIONAL DE LA ALCALDÍA LOCAL.</t>
  </si>
  <si>
    <t>fabian13k@gmail.com</t>
  </si>
  <si>
    <t>CARRERA 95 H # 90 A - 18</t>
  </si>
  <si>
    <t>Realizar la formulación, evaluación y seguimiento de los programas ambientales que componen el Plan Institucional de Gestión Ambiental -PIGA.
Planear y organizar las actividades propias del Plan Institucional de Gestión Ambiental -PIGA, así como ejecutar controles operacionales a los impactos ambientales generados por la Alcaldía Local, de acuerdo con la normatividad vigente y los requerimientos institucionales.
Acompañar en la formulación, seguimiento y actualización del Plan Ambiental Local -PAL, apoyando el cargue en el aplicativo STORM WEB.
Realizar la recolección de información y los reportes solicitados o establecidos en la normatividad ambiental por parte de las diferentes entidades distritales, nacionales y entes de control, en lo que respecta a la gestión ambiental institucional.
Acompañar al gestor ambiental en la convocatoria y realización de reuniones de los Comités de Gestión Ambiental.
Desarrollar jornadas de capacitación y sensibilización, dirigidas a los servidores públicos de la Alcaldía Local y proveedores de bienes y servicios que realicen actividades relacionadas con los aspectos e impactos ambientales significativos.
Realizar inspecciones ambientales a los proveedores de bienes y servicios de la Alcaldía Local, que realicen actividades relacionadas con aspectos e impactos ambientales significativos.
Asistir a la Alcaldía Local en la atención de auditorías internas y externas frente a los temas de gestión ambiental institucional y formular, implementar y hacer seguimiento a planes de mejoramiento relacionados con el tema.
Contribuir con la formulación y revisión de los estudios previos para la inclusión en los procesos contractuales de los criterios de sostenibilidad establecidos en los documentos guía de la entidad
Asistir a las reuniones a las que sea citado para la atención de los asuntos relacionados con el objeto contractual, o a las que sea designado.
Mantener actualizada la documentación que soporta la gestión ambiental institucional de la Alcaldía Local.
Las demás que se le asignen y que surjan de la naturaleza del Contrato o que sean solicitadas por el supervisor y/o apoyo a la supervisión del contrato.</t>
  </si>
  <si>
    <t>34 Meses</t>
  </si>
  <si>
    <t>05-33-GP-2537-02-46</t>
  </si>
  <si>
    <t>FDLSUBA-CD-022-2026 (144841)</t>
  </si>
  <si>
    <t>046-2026-CPS-P (144841)</t>
  </si>
  <si>
    <t>046-2026</t>
  </si>
  <si>
    <t>046</t>
  </si>
  <si>
    <t>GERMAN ANDRES GIRALDO HERNANDEZ</t>
  </si>
  <si>
    <t>https://community.secop.gov.co/Public/Tendering/OpportunityDetail/Index?noticeUID=CO1.NTC.9453789&amp;isFromPublicArea=True&amp;isModal=true&amp;asPopupView=true</t>
  </si>
  <si>
    <t>CO1.REQ.9595293</t>
  </si>
  <si>
    <t>CO1.PCCNTR.8823470</t>
  </si>
  <si>
    <t>PRESTAR LOS SERVICIOS PROFESIONALES AL ÁREA DE GESTIÓN DE DESARROLLO LOCAL DE LA ALCALDÍA LOCAL DE SUBA; CON EL FIN DE APOYAR LA FORMULACIÓN Y EJECUCIÓN DE LAS ACTIVIDADES DE FORTALECIMIENTO DEL CLIMA; LA CULTURA ORGANIZACIONAL Y EL DESARROLLO DE LAS ACCIONES EN MATERIA DE BIENESTAR; CAPACITACIÓN Y</t>
  </si>
  <si>
    <t>german.giraldo1977@gmail.com</t>
  </si>
  <si>
    <t>CL 38 8 56</t>
  </si>
  <si>
    <t>6 Mes(es)</t>
  </si>
  <si>
    <t xml:space="preserve">Diseñar y desarrollar programas para el mejoramiento de las prácticas de trabajo, campañas de bienestar, seguridad y salud en el trabajo entre los servidores públicos y contratistas por prestación de servicios, y la divulgación de estos_x000D_
Desarrollar estrategias para lograr la divulgación y participación activa de los contratistas y funcionarios de la Secretaria Distrital de Gobierno en las actividades de bienestar, capacitación y seguridad y salud en el trabajo_x000D_
Desarrollar actividades dirigidas a los servidores y contratistas orientadas a desarrollar habilidades de comunicación, trabajo en equipo, asertividad, capacidad de liderazgo; fortaleciendo el sentido de pertenencia, el clima laboral y la calidad de vida dentro del modelo estratégico de gestión del talento humano de la Secretaría Distrital de Gobierno_x000D_
Ejecutar las actividades relacionadas con el bienestar laboral, de los servidores públicos y contratistas por prestación de servicios de la Entidad_x000D_
Identificar, implementación y ejecución de las estrategias asociadas con el manejo del Riesgo Psicosocial_x000D_
Entrevistar las personas que se inscribieron en el Banco de Hojas de Vida de Bogotá, en la plataforma de Talento No Palanca, atendiendo a las necesidades de vinculación contractual de la entidad._x000D_
Acompañar a la entidad en la fijación de los criterios que permitan hacer la valoración de las capacidades y competencias de los candidatos_x000D_
Asistir a las reuniones a las que sea citado o designado, para la atención de los asuntos relacionados con el objeto contractual_x000D_
Las demás que se le asignen y que surjan de la naturaleza del Contrato o que sean solicitadas por el supervisor del contrato._x000D_
</t>
  </si>
  <si>
    <t>12 Meses</t>
  </si>
  <si>
    <t>05-33-GP-2537-02-47-144843</t>
  </si>
  <si>
    <t>FDLSUBA-CD-023-2026 (144843)</t>
  </si>
  <si>
    <t>047-2026-CPS-P (144843)</t>
  </si>
  <si>
    <t>047-2026</t>
  </si>
  <si>
    <t>047</t>
  </si>
  <si>
    <t>JEIMI LORENA VILLAMIL ROJAS</t>
  </si>
  <si>
    <t>https://community.secop.gov.co/Public/Tendering/OpportunityDetail/Index?noticeUID=CO1.NTC.9454789&amp;isFromPublicArea=True&amp;isModal=true&amp;asPopupView=true</t>
  </si>
  <si>
    <t>CO1.REQ.9596767</t>
  </si>
  <si>
    <t>CO1.PCCNTR.8824588</t>
  </si>
  <si>
    <t>PRESTAR SERVICIOS PROFESIONALES AL ÁREA DE GESTIÓN DEL DESARROLLO LOCAL PARA APOYAR LA GESTIÓN ADMINISTRATIVA Y FINANCIERA EN LA ALCALDÍA LOCAL DE SUBA.</t>
  </si>
  <si>
    <t>j.lo-01@hotmail.com</t>
  </si>
  <si>
    <t>CARRERA 116 B # 66 - 27</t>
  </si>
  <si>
    <t>Realizar mensualmente el proceso de revisión de cuentas de cobro con los respectivos documentos soporte que se encuentran relacionados en la forma de pago del contrato.
Verificar el diligenciamiento y aprobación de las certificaciones de cumplimiento, tanto del apoyo a la supervisión cómo del supervisor del contrato y cargar la información en la plataforma SECOP II.
Elaborar y mantener actualizado el tablero de control y seguimiento del estado de pago de las cuentas de cobro, garantizando la trazabilidad del proceso y la verificación de los soportes documentales requeridos. Asimismo, brindar orientación a los contratistas sobre el adecuado diligenciamiento de los documentos necesarios para el trámite de cobro mensual, conforme a los lineamientos establecidos por la entidad.
Apoyar la programación y reprogramación del Plan Anual de Caja (PAC), así como las actividades contables que requiera el Fondo de Desarrollo Local de Suba, en relación con los contratos celebrados bajo los lineamientos de la Ley 80 de 1993 y sus normas reglamentarias.
Proyectar y realizar seguimiento a las Peticiones, Quejas, Reclamos y sugerencias presentadas por los ciudadanos y entes de control, que le sean asignadas mediante el aplicativo ORFEO y/o Bogotá Te Escucha, de manera oportuna y dentro de los términos de ley.
Realizar los trámites operativos y administrativos en el marco de la gestión contractual que se requieran de la Alcaldía local de suba, así como los procesos de archivo necesarios para el cumplimiento de la organización documental.
Rendir informes y asistir a las reuniones y/o comités que le sen solicitados por el supervisor y/o apoyo a la supervisión._x000D_
Las demás que se le asignen y que surjan de la naturaleza del Contrato o que sean solicitadas por el supervisor y/o apoyo a la supervisión del contrato.</t>
  </si>
  <si>
    <t>05-33-GP-2537-02-50</t>
  </si>
  <si>
    <t>FDLSUBA-CD-024-2026 (144850)</t>
  </si>
  <si>
    <t>048-2026-CPS-P (144850)</t>
  </si>
  <si>
    <t>048-2026</t>
  </si>
  <si>
    <t>048</t>
  </si>
  <si>
    <t>LIZETH PAOLA ESPINOSA OCHOA</t>
  </si>
  <si>
    <t>https://community.secop.gov.co/Public/Tendering/OpportunityDetail/Index?noticeUID=CO1.NTC.9455068&amp;isFromPublicArea=True&amp;isModal=true&amp;asPopupView=true</t>
  </si>
  <si>
    <t>CO1.REQ.9597198</t>
  </si>
  <si>
    <t>CO1.PCCNTR.8825308</t>
  </si>
  <si>
    <t>liz.espinosa.ochoa@gmail.com</t>
  </si>
  <si>
    <t>CALLE 135 B # 94 C - 47</t>
  </si>
  <si>
    <t xml:space="preserve">Elaborar el diseño y desarrollo de programas para el mejoramiento de las prácticas de trabajo, campañas de bienestar, seguridad y salud en el trabajo entre los servidores públicos y contratistas por prestación de servicios, y la divulgación de estos_x000D_
Contribuir al desarrollo de estrategias para lograr la divulgación y participación activa de los contratistas y funcionarios de la Secretaria Distrital de Gobierno en las actividades de bienestar, capacitación y seguridad y salud en el trabajo_x000D_
Gestionar actividades dirigidas a los servidores y contratistas orientadas a desarrollar habilidades de comunicación, trabajo en equipo, asertividad, capacidad de liderazgo; fortaleciendo el sentido de pertenencia, el clima laboral y la calidad de vida dentro del modelo estratégico de gestión del talento humano de la Secretaría Distrital de Gobierno_x000D_
Promover actividades relacionadas con el bienestar laboral, de los servidores públicos y contratistas por prestación de servicios de la Entidad_x000D_
Implementar identificar y ejecutar estrategias asociadas con el manejo del Riesgo Psicosocial_x000D_
Realizar el proceso de entrevistas de las personas que se inscribieron en el Banco de Hojas de Vida de Bogotá, en la plataforma de Talento No Palanca, atendiendo a las necesidades de vinculación contractual de la entidad._x000D_
Acompañar a la entidad en la fijación de los criterios que permitan hacer la valoración de las capacidades y competencias de los candidatos_x000D_
Asistir a las reuniones a las que sea citado o designado, para la atención de los asuntos relacionados con el objeto contractual_x000D_
Las demás que se le asignen y que surjan de la naturaleza del Contrato o que sean solicitadas por el supervisor del contrato._x000D_
</t>
  </si>
  <si>
    <t>05-33-GP-2537-02-52</t>
  </si>
  <si>
    <t>FDLSUBA-CD-025-2026 (144869)</t>
  </si>
  <si>
    <t>049-2026-CPS-AG (144869)</t>
  </si>
  <si>
    <t>049-2026</t>
  </si>
  <si>
    <t>049</t>
  </si>
  <si>
    <t>BLANCA PILAR SUAREZ CHACON</t>
  </si>
  <si>
    <t>https://community.secop.gov.co/Public/Tendering/OpportunityDetail/Index?noticeUID=CO1.NTC.9455919&amp;isFromPublicArea=True&amp;isModal=true&amp;asPopupView=true</t>
  </si>
  <si>
    <t>CO1.REQ.9598804</t>
  </si>
  <si>
    <t>CO1.PCCNTR.8825855</t>
  </si>
  <si>
    <t>PRESTAR LOS SERVICIOS DE APOYO EN LAS ACTIVIDADES ADMINISTRATIVAS EN EL ÁREA GESTIÓN DE DESARROLLO LOCAL; PARA EL LOGRO DE LAS METAS DE GESTIÓN DE LA VIGENCIA</t>
  </si>
  <si>
    <t>pilint@hotmail.com</t>
  </si>
  <si>
    <t>CARRERA 103 # 132 - 40</t>
  </si>
  <si>
    <t>Apoyar la verificación, seguimiento y control de las cuentas de cobro de personas naturales para su respectiva reprogramación y pago._x000D_
_x000D_
Apoyar en el seguimiento oportuno al pago de los servicios públicos de las respectivas sedes del Fondo de Desarrollo Local, así como elaborar base de datos y entregar reportes cuando se requiera.
Apoyar en la generación de los recibos de pago por conceptos varios de los ciudadanos y entidades ante la Secretaria Distrital de Hacienda.
Apoyar en la programación de recorridos que sean programados por las áreas de la Alcaldía en cuanto a apoyo vehicular
Proyectar solicitudes para las entidades y/o ciudadanos cuando se le requieran.
Atender las solicitudes asignadas mediante el aplicativo ORFEO y otros medios oficiales dentro de los términos establecidos. 
Asistir a las reuniones a las que sea citado o designado, para la atención de los asuntos relacionados con el objeto contractual
Las demás que se le asignen y que surjan de la naturaleza del Contrato o que sean solicitadas por el supervisor del contrato.</t>
  </si>
  <si>
    <t>86 Meses</t>
  </si>
  <si>
    <t>05-33-GP-2537-02-53</t>
  </si>
  <si>
    <t>FDLSUBA-CD-026-2026 (144872)</t>
  </si>
  <si>
    <t>050-2026-CPS-AG (144872)</t>
  </si>
  <si>
    <t>050-2026</t>
  </si>
  <si>
    <t>050</t>
  </si>
  <si>
    <t>ORLANDO TAUTIVA SALGADO</t>
  </si>
  <si>
    <t>https://community.secop.gov.co/Public/Tendering/OpportunityDetail/Index?noticeUID=CO1.NTC.9456604&amp;isFromPublicArea=True&amp;isModal=true&amp;asPopupView=true</t>
  </si>
  <si>
    <t>CO1.REQ.9599720</t>
  </si>
  <si>
    <t>CO1.PCCNTR.8826351</t>
  </si>
  <si>
    <t>PRESTAR EL SERVICIO COMO CONDUCTOR DE LOS VEHÍCULOS LIVIANOS QUE INTEGRAN EL PARQUE AUTOMOTOR DE LA ALCALDÍA LOCAL DE SUBA</t>
  </si>
  <si>
    <t>orlandoregistraduria@hotmail.com</t>
  </si>
  <si>
    <t>CALLE 6 C # 82 A - 78</t>
  </si>
  <si>
    <t>Apoyar el servicio de conducción de los vehículos asignados al Área de Gestión del Desarrollo Local (AGDL), garantizando el transporte de funcionarios y contratistas de la Alcaldía Local de Suba durante las actividades misionales, operativos y eventos institucionales que se desarrollen en cumplimiento de los objetivos del contrato.
Registrar de manera diaria los desplazamientos realizados con el vehículo asignado, dejando constancia de las rutas, horarios y firmas de los responsables de los recorridos. Una vez finalizadas las actividades, deberá entregar y guardar el vehículo en el lugar designado por la Alcaldía Local de Suba._x000D_
Verificar permanentemente el estado general del vehículo ¿aceite, combustible, agua, aire, llantas, entre otros, garantizando su adecuado funcionamiento e informando de forma oportuna al apoyo a la supervisión de vehículos y/o al apoyo a la supervisión del contrato sobre cualquier daño, anomalía o necesidad de mantenimiento, conforme al formato establecido por la Alcaldía Local de Suba.
Velar por el adecuado manejo, cuidado, limpieza y conservación del vehículo asignado, respondiendo por los daños menores o deterioros ocasionados durante la ejecución del contrato, cuando estos no ameriten activar la póliza de seguros. Asimismo, deberá custodiar los elementos, herramientas, señales y accesorios del vehículo.
Custodiar el chip de suministro de combustible asignado al vehículo y responder por su uso adecuado. En caso de pérdida, alteración o deterioro, deberá asumir el costo correspondiente e informar inmediatamente al apoyo a la supervisión de vehículos y/o al apoyo a la supervisión del contrato.
Informar oportunamente sobre el vencimiento de los documentos del vehículo y de los documentos personales requeridos para su conducción (SOAT, revisión técnico-mecánica, licencia de conducción, entre otros).
Las demás que se le asignen y que surjan de la naturaleza del Contrato o que sean solicitadas por el supervisor y/o apoyo a la supervisión del contrato.</t>
  </si>
  <si>
    <t>05-33-GP-2537-02-54</t>
  </si>
  <si>
    <t>051-2026-CPS-AG (144872)</t>
  </si>
  <si>
    <t>051-2026</t>
  </si>
  <si>
    <t>051</t>
  </si>
  <si>
    <t>EDUARDO GIL MORENO</t>
  </si>
  <si>
    <t>CO1.PCCNTR.8826710</t>
  </si>
  <si>
    <t>eduardogil73@hotmail.com</t>
  </si>
  <si>
    <t>CARRERA 88 C # 8 C - 21</t>
  </si>
  <si>
    <t>05-33-GP-2537-02-55</t>
  </si>
  <si>
    <t>052-2026-CPS-AG (144872)</t>
  </si>
  <si>
    <t>052-2026</t>
  </si>
  <si>
    <t>052</t>
  </si>
  <si>
    <t>JEFERSON TAMAYO MAYORGA</t>
  </si>
  <si>
    <t>CO1.PCCNTR.8826849</t>
  </si>
  <si>
    <t>davidtamayo18@hotmail.com</t>
  </si>
  <si>
    <t>KR 58 C 132 A 52</t>
  </si>
  <si>
    <t>62.7 Meses</t>
  </si>
  <si>
    <t xml:space="preserve">OMAR FELIPE SUAREZ CASAS </t>
  </si>
  <si>
    <t>CRA 103C #139-84</t>
  </si>
  <si>
    <t>05-33-GP-2537-02-56</t>
  </si>
  <si>
    <t>053-2026-CPS-AG (144872)</t>
  </si>
  <si>
    <t>053-2026</t>
  </si>
  <si>
    <t>053</t>
  </si>
  <si>
    <t>PAOLA ANDREA PEDRAZA BERNAL</t>
  </si>
  <si>
    <t>CO1.PCCNTR.8826971</t>
  </si>
  <si>
    <t>kendry_2021@hotmail.com</t>
  </si>
  <si>
    <t>CARRERA 1 # 2 - 3 ESTE</t>
  </si>
  <si>
    <t>05-33-GP-2537-02-57</t>
  </si>
  <si>
    <t>054-2026-CPS-AG (144872)</t>
  </si>
  <si>
    <t>054-2026</t>
  </si>
  <si>
    <t>054</t>
  </si>
  <si>
    <t>OMAR ORLANDO VARGAS IBAÑEZ</t>
  </si>
  <si>
    <t>CO1.PCCNTR.8828120</t>
  </si>
  <si>
    <t>omaov@hotmail.com</t>
  </si>
  <si>
    <t>CRA 117 NO 89 A - 25 INT 7 APTO 202</t>
  </si>
  <si>
    <t>05-33-GP-2537-02-58</t>
  </si>
  <si>
    <t>055-2026-CPS-AG (144872)</t>
  </si>
  <si>
    <t>055-2026</t>
  </si>
  <si>
    <t>055</t>
  </si>
  <si>
    <t>DANIEL FERNEY SOLER RAMIREZ</t>
  </si>
  <si>
    <t>CO1.PCCNTR.8828414</t>
  </si>
  <si>
    <t>soler.ramirez.daniel@gmail.com</t>
  </si>
  <si>
    <t>CL 130 A 87 D 18</t>
  </si>
  <si>
    <t xml:space="preserve">EPS Sura S.A. </t>
  </si>
  <si>
    <t>SEGUROS DEL ESTADO  SA</t>
  </si>
  <si>
    <t>05-33-GP-2537-02-59</t>
  </si>
  <si>
    <t>056-2026-CPS-AG (144872)</t>
  </si>
  <si>
    <t>056-2026</t>
  </si>
  <si>
    <t>056</t>
  </si>
  <si>
    <t>FREDDY ORLANDO PERDOMO BUSTOS</t>
  </si>
  <si>
    <t>CO1.PCCNTR.8828628</t>
  </si>
  <si>
    <t>freddytennis2015@gmail.com</t>
  </si>
  <si>
    <t>KR 69 R 77 08</t>
  </si>
  <si>
    <t>05-33-GP-2537-02-60</t>
  </si>
  <si>
    <t>057-2026-CPS-AG (144872)</t>
  </si>
  <si>
    <t>057-2026</t>
  </si>
  <si>
    <t>057</t>
  </si>
  <si>
    <t>ALEX ALFONSO QUINTERO PARIAS</t>
  </si>
  <si>
    <t>CO1.PCCNTR.8828692</t>
  </si>
  <si>
    <t>superpaquintepar@gmail.com</t>
  </si>
  <si>
    <t>CARRERA 122 D # 129 B - 60</t>
  </si>
  <si>
    <t>73.5 Meses</t>
  </si>
  <si>
    <t>05-33-GP-2537-02-115</t>
  </si>
  <si>
    <t>FDLSUBA-CD-027-2026 (145101)</t>
  </si>
  <si>
    <t>058-2026-CPS-AG (145101)</t>
  </si>
  <si>
    <t>058-2026</t>
  </si>
  <si>
    <t>058</t>
  </si>
  <si>
    <t>LUIS FERNANDO CARDENAS LONDOÑO</t>
  </si>
  <si>
    <t>https://community.secop.gov.co/Public/Tendering/OpportunityDetail/Index?noticeUID=CO1.NTC.9458782&amp;isFromPublicArea=True&amp;isModal=true&amp;asPopupView=true</t>
  </si>
  <si>
    <t>CO1.REQ.9600031</t>
  </si>
  <si>
    <t>CO1.PCCNTR.8828742</t>
  </si>
  <si>
    <t>PRESTAR SERVICIOS DE APOYO A LA GESTIÓN ADMINISTRATIVA DE LA ALCALDÍA LOCAL DE SUBA; MEDIANTE LA SUPERVISIÓN; SEGUIMIENTO Y CONTROL DEL ADECUADO FUNCIONAMIENTO DE LAS ACTIVIDADES RELACIONADAS CON EL MANTENIMIENTO GENERAL DE LAS DIFERENTES SEDES.</t>
  </si>
  <si>
    <t>luis_fer_car@hotmail.com</t>
  </si>
  <si>
    <t>CARRERA 71 # 58 50 SUR</t>
  </si>
  <si>
    <t>Apoyar en la programación y coordinación de actividades, horarios y turnos del personal de aseo, cafetería y mantenimiento, garantizando el uso correcto de los elementos de protección personal, el adecuado manejo de insumos y el cumplimiento de los formatos requeridos por la entidad._x000D_
_x000D_
Asegurar la disponibilidad, calidad y correcta distribución de insumos, equipos y elementos necesarios para la prestación de los servicios, verificando el cumplimiento de estándares establecidos. Así como Implementar acciones correctivas ante emergencias o fallas en la prestación del servicio integral en cada una de las sedes de la entidad.
Verificar el cumplimiento de normas de seguridad laboral, incluyendo el uso adecuado de elementos de protección personal (EPP) por parte del personal operativo.
Asegurar que el personal operativo de aseo, cafetería y mantenimiento diligencie correctamente los formatos requeridos por la entidad, garantizando la trazabilidad, control y cumplimiento de los procedimientos establecidos.
Atender y hacer seguimiento a los requerimientos de mantenimiento locativo, incluyendo electricidad, pintura, cerrajería, jardinería, plomería y fontanería, brindando soluciones técnicas, incluyendo la revisión de servicios públicos y elementos de seguridad como extintores y señalización.
Supervisar el funcionamiento de equipos especiales, como la plataforma para personas con discapacidad y el dispositivo ¿Oruga¿, asegurando su operación segura.
Promover la mejora continua de los servicios, gestionando inconvenientes reportados y promover innovaciones para optimizar la calidad, eficiencia y productividad de los servicios de limpieza, cafetería y locativos
Participar en la implementación del Plan Institucional de Gestión Ambiental, acompañar auditorías e inspecciones, y promover el uso eficiente de los servicios públicos y manejo de residuos.
Custodiar herramientas e insumos, asegurando su uso responsable, apoyar la actualización del inventario de suministros de ferretería y colaborar con la seguridad institucional.
Elaborar y presentar informes reportando actividades, plan de trabajo, novedades, anomalías o situaciones que afecten la prestación del servicio.
Las demás actividades que le sean asignadas por el supervisor y/o apoyo a la supervisión y que sean relacionadas con el objeto del contrato.</t>
  </si>
  <si>
    <t>13 Meses</t>
  </si>
  <si>
    <t>05-33-GP-2537-02-119</t>
  </si>
  <si>
    <t>FDLSUBA-CD-028-2026 (145108)</t>
  </si>
  <si>
    <t>059-2026-CPS-P (145108)</t>
  </si>
  <si>
    <t>059-2026</t>
  </si>
  <si>
    <t>059</t>
  </si>
  <si>
    <t>ALDEMAR GARCÍA RODRÍGUEZ</t>
  </si>
  <si>
    <t>https://community.secop.gov.co/Public/Tendering/OpportunityDetail/Index?noticeUID=CO1.NTC.9459243&amp;isFromPublicArea=True&amp;isModal=true&amp;asPopupView=true</t>
  </si>
  <si>
    <t>CO1.REQ.9600183</t>
  </si>
  <si>
    <t>CO1.PCCNTR.8828779</t>
  </si>
  <si>
    <t>PRESTAR SERVICIOS PROFESIONALES AL ÁREA DE GESTIÓN PARA EL DESARROLLO LOCAL EN PROCESOS DE GESTIÓN ADMINISTRATIVA; CONTRIBUYENDO AL CUMPLIMIENTO DE LOS OBJETIVOS INSTITUCIONALES DEL FONDO DE DESARROLLO LOCAL DE SUBA.</t>
  </si>
  <si>
    <t xml:space="preserve"> TECNÓLOGO</t>
  </si>
  <si>
    <t>aldemar.garcia.com@gmail.com</t>
  </si>
  <si>
    <t>DIAGONAL 48 J SUR # 5 D - 90</t>
  </si>
  <si>
    <t>36047994000057293</t>
  </si>
  <si>
    <t>Proyectar los documentos técnicos que le sean requeridos, para el cumplimiento de los procesos contractuales del Área. 
Realizar seguimiento interno a la ejecución de los contratos designados al Área de Gestión del Desarrollo Local ¿ Administrativa y financiera.
Realizar el apoyo a la supervisión de los contratos que le sean designados por el alcalde(sa) Local, conforme con lo establecido en el Manual de Supervisión e Interventoría de la Secretaría Distrital de Gobierno.
Realizar la consolidación y el cumplimiento del Presupuesto de Funcionamiento de la entidad.
Realizar actividades de apoyo en la revisión de cuentas naturales, apoyo en la programación anual de PAC y las reprogramaciones requeridas por el Área de Gestión del Desarrollo Local y la depuración de los compromisos constituidos como obligaciones por pagar de los procesos de funcionamiento a que haya lugar.
Gestionar las actividades del Sistema de Gestión de la Calidad asociado al Área Administrativa.
Proyectar y realizar seguimiento a las Peticiones, Quejas, Reclamos y sugerencias presentadas por los ciudadanos y entes de control, que le sean asignadas mediante el aplicativo ORFEO y/o Bogotá te escucha, de manera oportuna y dentro de los términos de ley.
Participar en reuniones y asistir a capacitaciones a los cuales sea citado y/o designado por el apoyo a la supervisión.
Las demás que se le asignen y que surjan de la naturaleza del Contrato o que sean solicitadas por el supervisor y/o apoyo a la supervisión del contrato.</t>
  </si>
  <si>
    <t>31 Meses</t>
  </si>
  <si>
    <t>05-33-GP-2537-02-188</t>
  </si>
  <si>
    <t>FDLSUBA-CD-029-2026 (145381)</t>
  </si>
  <si>
    <t>060-2026-CPS-P (145381)</t>
  </si>
  <si>
    <t>060-2026</t>
  </si>
  <si>
    <t>060</t>
  </si>
  <si>
    <t>DANIEL TORRES GALAN</t>
  </si>
  <si>
    <t>https://community.secop.gov.co/Public/Tendering/OpportunityDetail/Index?noticeUID=CO1.NTC.9459523&amp;isFromPublicArea=True&amp;isModal=true&amp;asPopupView=true</t>
  </si>
  <si>
    <t>CO1.REQ.9600647</t>
  </si>
  <si>
    <t>CO1.PCCNTR.8829417</t>
  </si>
  <si>
    <t>PRESTAR SERVICIOS PROFESIONALES ESPECIALIZADOS PARA ACOMPAÑAR A LOS RESPONSABLES E INTEGRANTES DE LOS PROCESOS EN LA IMPLEMENTACIÓN DE HERRAMIENTAS DE GESTIÓN; SIGUIENDO LOS LINEAMIENTOS METODOLÓGICOS ESTABLECIDOS POR LA OFICINA ASESORA DE PLANEACIÓN DE LA SECRETARÍA DISTRITAL DE GOBIERNO.</t>
  </si>
  <si>
    <t>danieltorres10@gmail.com</t>
  </si>
  <si>
    <t>CARRERA 54 # 115 - 35</t>
  </si>
  <si>
    <t>ASEGURADORA SOLIDARIA DE COLOMBIA SA</t>
  </si>
  <si>
    <t>360 47 994000057286</t>
  </si>
  <si>
    <t xml:space="preserve">Realizar el acompañamiento en la formulación, seguimiento y reporte del Plan de Gestión Local de acuerdo con los lineamientos institucionales establecidos.
Realizar el acompañamiento en la formulación y seguimiento de las acciones correctivas generadas en los planes de mejora internos y externo, documentando las evidencias y realizando el cargue respectivo en la plataforma que para tal fin exista.
Documentar las acciones de tratamiento y efectuar los reportes de la gestión del riesgo para los procesos de las Alcaldías Locales, de acuerdo con metodología y periodos establecidos por la Oficina Asesora de Planeación.
Sensibilizar a los equipos de trabajo en el conocimiento y apropiación del Sistema de Gestión Institucional y la normatividad técnica y legal que lo soporta.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Oficina Asesora de Planeación.
Apoyar las acciones para la actualización de documentos de los procesos locales, de acuerdo con los lineamientos que para el efecto imparta el líder del macroproceso - proceso y la Oficina Asesora de Planeación.
Realizar verificación del estado de implementación de los requerimientos de las normas técnicas y legales que soportan el Sistema de Gestión Institucional, presentando los resultados al Alcalde Local y equipos de trabajo.
Apoyar al Despacho del Alcalde (sa) Local, así como a las Áreas Gestión Policiva y Gestión del Desarrollo en la coordinación y atención a las visitas de auditoría interna y externa que se realicen a la Alcaldía Local, propendiendo por la adecuada atención y suministro de información a los requerimientos de los diferentes equipos auditores.
Asistir a las reuniones a las que sea citado o designado, para la atención de los asuntos relacionados con el objeto contractual.
Presentar informe mensual de las actividades realizadas en cumplimiento de las obligaciones pactadas.
Apoyar las demás actividades que le sean asignadas por el Alcalde Local y/o el apoyo a la supervisión del contrato y que surjan de la naturaleza del contrato_x000D_
</t>
  </si>
  <si>
    <t>23 Meses</t>
  </si>
  <si>
    <t>05-33-GP-2537-02-125-145200</t>
  </si>
  <si>
    <t>FDLSUBA-CD-030-2026 (145200)</t>
  </si>
  <si>
    <t>061-2026-CPS-P (145200)</t>
  </si>
  <si>
    <t>061-2026</t>
  </si>
  <si>
    <t>061</t>
  </si>
  <si>
    <t>MARILUZ CASAS ACUÑA</t>
  </si>
  <si>
    <t>https://community.secop.gov.co/Public/Tendering/OpportunityDetail/Index?noticeUID=CO1.NTC.9459756&amp;isFromPublicArea=True&amp;isModal=true&amp;asPopupView=true</t>
  </si>
  <si>
    <t>CO1.REQ.9601019</t>
  </si>
  <si>
    <t>CO1.PCCNTR.8829395</t>
  </si>
  <si>
    <t>PRESTAR SERVICIOS PROFESIONALES ESPECIALIZADOS AL ÁREA DE GESTIÓN DEL DESARROLLO LOCAL DE LA ALCALDÍA LOCAL DE SUBA PARA APOYAR LA COORDINACIÓN DE LOS PROCESOS DE PLANEACIÓN LOCAL Y DE LA FORMULACIÓN; EJECUCIÓN; SEGUIMIENTO Y EVALUACIÓN DE LAS POLÍTICAS; PLANES; PROGRAMAS Y PROYECTOS DEL PLAN DE DES</t>
  </si>
  <si>
    <t>mcajump@gmail.com</t>
  </si>
  <si>
    <t>CL 69 D SUR 45 B 18</t>
  </si>
  <si>
    <t>CBO100028440</t>
  </si>
  <si>
    <t>Liderar la formulación de estudios previos, estudios de sector, estudio de mercado  y todos aquellos documentos que se requieran para adelantar los procesos contractuales que materializan los proyectos de inversión que contiene el Plan de Desarrollo Local.
Apoyar la supervisión de contratos que le sean designados por el  Alcalde Local, conforme con lo establecido en el Manual de Supervisión e Interventoría de la Secretaría Distrital de_x000D_
Gobierno.
Realizar las actividades de planeación presupuestal relacionadas con la estructuración,_x000D_
ejecución y seguimiento del presupuesto de inversión y funcionamiento local, Plan Anual de_x000D_
Adquisiciones, Plan Operativo Anual de Inversiones y demás herramientas.
Realizar acciones de planeación estrategica promoviendo la  incorporación de enfoques poblacionales y diferenciales, atendiendo las necesidades específicas de grupos como mujeres, jóvenes, adultos mayores, personas en situación de discapacidad, comunidades étnicas y población LGBTIQ+ entre otros
Diseñar e implementar planes de fortalecimiento del talento humano de la oficina de planeación que esten  alineados con los objetivos estratégicos locales, con el fin de  garantizar el cumplimiento de las metas del Plan de Desarrollo Local.
Revisar, analizar y atender los  requerimientos  de la ciudadanía, entes de control, derechos de  petición y/o similares que sean radicados en el aplicativo Orfeo y/o por diferentes medios que le sean asignados.
Asistir a las reuniones a las que sea citado o designado  para la atención de los asuntos relacionados con el objeto contractual.
Apoyar las demás actividades que le sean asignadas por el Alcalde Local  que surjan de la naturaleza del contrato.</t>
  </si>
  <si>
    <t>05-33-GP-2537-02-190</t>
  </si>
  <si>
    <t>FDLSUBA-CD-031-2026 (145457)</t>
  </si>
  <si>
    <t>062-2026-CPS-P (145457)</t>
  </si>
  <si>
    <t>062-2026</t>
  </si>
  <si>
    <t>062</t>
  </si>
  <si>
    <t>EDWIN HUMBERTO OYOLA CEFERINO</t>
  </si>
  <si>
    <t>https://community.secop.gov.co/Public/Tendering/OpportunityDetail/Index?noticeUID=CO1.NTC.9560404&amp;isFromPublicArea=True&amp;isModal=true&amp;asPopupView=true</t>
  </si>
  <si>
    <t>CO1.REQ.9698357</t>
  </si>
  <si>
    <t>CO1.PCCNTR.8926904</t>
  </si>
  <si>
    <t>PRESTAR SERVICIOS PROFESIONALES DE ACOMPAÑAMIENTO AL PROMOTOR DE LA MEJORA LOCAL EN LOS PROCESOS DE IMPLEMENTACIÓN DE HERRAMIENTAS DE GESTIÓN; SIGUIENDO LOS LINEAMIENTOS METODOLÓGICOS ESTABLECIDOS POR LA OFICINA ASESORA DE PLANEACIÓN DE LA SECRETARÍA DISTRITAL DE GOBIERNO.</t>
  </si>
  <si>
    <t>edwinoyola13@gmail.com</t>
  </si>
  <si>
    <t>CALLE 128 BIS # 52 - 52</t>
  </si>
  <si>
    <t xml:space="preserve">DANIEL TORRES GALAN </t>
  </si>
  <si>
    <t>C.C. No. 80.034.539 de Bogota</t>
  </si>
  <si>
    <t>CALIDAD</t>
  </si>
  <si>
    <t xml:space="preserve">Apoyar al Promotor de la Mejora con el seguimiento al Plan de Gestión Local de acuerdo a los lineamientos institucionales establecidos.
Consolidar los planes de mejora internos y externo, documentando las evidencias.
Elaborar los reportes e información necesaria relacionados con la promoción de la mejora
Sensibilizar sobre el Sistema de Gestión Institucional. 
Monitorear y dar cumplimiento a la publicación y seguimiento a las acciones del Plan Anticorrupción y de Atención a la Ciudadanía. 
Acompañar al Promotor de la Mejora en la realización del seguimiento semanal al estado de las Peticiones, Quejas, Reclamos y Sugerencias (PQRS) de la Alcaldía Local de Suba, con el fin de contribuir a su trámite oportuno y a la adecuada gestión de las respuestas, en cumplimiento de los términos legales y lineamientos institucionales vigentes.
Acompañar al Promotor de la Mejora para realizar la verificación del estado de la implementación de los requerimientos de las normas técnicas y legales que soportan el Sistema de Gestión Institucional, presentando los resultados al Alcalde Local y equipos de trabaj
Acompañar al Promotor de la Mejora y al Despacho del Alcalde Local en la atención y seguimiento de las visitas de auditoría que se realicen a la Alcaldía Loca
Asistir a las reuniones a las que sea citado o designado, para la atención de los asuntos relacionados con el objeto contractual
Las demás actividades de apoyo que le sean asignadas por el Alcalde Local y/o el apoyo a la supervisión del contrato y que surjan de la naturaleza del contrato_x000D_
</t>
  </si>
  <si>
    <t>23.5 Meses</t>
  </si>
  <si>
    <t>05-33-GP-2537-02-191</t>
  </si>
  <si>
    <t>FDLSUBA-CD-032-2026 (145554)</t>
  </si>
  <si>
    <t>063-2026-CPS-AG (145554)</t>
  </si>
  <si>
    <t>063-2026</t>
  </si>
  <si>
    <t>063</t>
  </si>
  <si>
    <t>DELLY ALEXANDRA HERNANDEZ HERNANDEZ</t>
  </si>
  <si>
    <t>https://community.secop.gov.co/Public/Tendering/OpportunityDetail/Index?noticeUID=CO1.NTC.9640626&amp;isFromPublicArea=True&amp;isModal=true&amp;asPopupView=true</t>
  </si>
  <si>
    <t>CO1.REQ.9789389</t>
  </si>
  <si>
    <t>CO1.PCCNTR.9006958</t>
  </si>
  <si>
    <t>PRESTAR SERVICIOS TÉCNICOS AL PROMOTOR DE LA MEJORA LOCAL EN LOS PROCESOS DE IMPLEMENTACIÓN DE HERRAMIENTAS DE GESTIÓN; SIGUIENDO LOS LINEAMIENTOS METODOLÓGICOS ESTABLECIDOS POR LA OFICINA ASESORA DE PLANEACIÓN DE LA SECRETARÍA DISTRITAL DE GOBIERNO</t>
  </si>
  <si>
    <t>alesandrah94@gmail.com</t>
  </si>
  <si>
    <t>CALLE 38 # 32 A - 72 FRAILEJÓN 2 - CIUDAD VERDE</t>
  </si>
  <si>
    <t>360 47 994000060053</t>
  </si>
  <si>
    <t xml:space="preserve">Apoyar el reporte del Plan de Gestión Local de acuerdo con los lineamientos institucionales establecidos.
Apoyar la consolidación de los planes de mejora internos y externo, documentando las evidencias.
Apoyar la elaboración de los reportes e información necesaria relacionados con la promoción de la mejora
Apoyar la sensibilización sobre el Sistema de Gestión Institucional. 
Apoyar el monitoreo y cumplimiento de la publicación y seguimiento a las acciones del Plan Anticorrupción y de Atención a la Ciudadanía. 
Apoyar las acciones para la actualización de documentos de procesos de la Alcaldía Local de Suba. 
Realizar verificación del estado de implementación de los requerimientos de las normas técnicas y legales que soportan el Sistema de Gestión Institucional, presentando los resultados al Alcalde Local y equipos de trabajo.
Apoyar la atención a las visitas de auditoría que se realicen a la Alcaldía Local.
Asistir a las reuniones a las que sea citado o designado, para la atención de los asuntos relacionados con el objeto contractual
Las demás actividades de apoyo que le sean asignadas por el Alcalde Local y/o el apoyo a la supervisión del contrato y que surjan de la naturaleza del contrato_x000D_
</t>
  </si>
  <si>
    <t>80.7 Meses</t>
  </si>
  <si>
    <t>05-33-GP-2537-02-154</t>
  </si>
  <si>
    <t>FDLSUBA-CD-033-2026 (145537)</t>
  </si>
  <si>
    <t>064-2026-CPS-AG (145537)</t>
  </si>
  <si>
    <t>064-2026</t>
  </si>
  <si>
    <t>064</t>
  </si>
  <si>
    <t>LUIS DANIEL VALBUENA BLANCO</t>
  </si>
  <si>
    <t>https://community.secop.gov.co/Public/Tendering/OpportunityDetail/Index?noticeUID=CO1.NTC.9457387&amp;isFromPublicArea=True&amp;isModal=true&amp;asPopupView=true</t>
  </si>
  <si>
    <t>CO1.REQ.9600966</t>
  </si>
  <si>
    <t>CO1.PCCNTR.8827092</t>
  </si>
  <si>
    <t>PRESTAR SERVICIOS TÉCNICOS AL ÁREA DE GESTIÓN DEL DESARROLLO LOCAL DE LA ALCALDÍA LOCAL DE SUBA; COMO APOYO EN EL ALMACÉN DEL FONDO DE DESARROLLO LOCAL</t>
  </si>
  <si>
    <t>ldanielv@hotmail.com</t>
  </si>
  <si>
    <t>CARRERA 87 B # 128 D - 20</t>
  </si>
  <si>
    <t>MERY CONSTANZA MONTAÑA HERNANDEZ</t>
  </si>
  <si>
    <t>C.C. No. 52.116.336 de Bogotá D.C..</t>
  </si>
  <si>
    <t>ALMACÉN</t>
  </si>
  <si>
    <t>8 Mes(es)</t>
  </si>
  <si>
    <t>360 47 994000057298</t>
  </si>
  <si>
    <t>Apoyar en todo el proceso de entrega por parte de Fondo de Desarrollo Local de Suba de los elementos bajo Contratos de comodatos a las Juntas de Acción Comunal (JAC) Y Asociaciones de la Localidad de Suba y en el reintegro de estos cuando se presenten. _x000D_
Apoyar en la elaboración de los diferentes registros en el Aplicativo SI CAPITAL, como son: ingreso, salidas de bienes de consumo y devolutivos, traslados entre dependencias, salidas por comodatos, Egresos a las diferentes Dependencias u Organizaciones del DISTRITO CAPITAL, así como imprimir y organizar en un orden consecutivo el registro de los movimientos resultantes en la Oficina de Alancen, archivo que deberá llevarse conforme la ley de archivo vigente. 
Apoyar en la depuración de los elementos calificados para baja y trámites para la entrega a la Empresa designada por el Fondo de Desarrollo Local de SUBA en la enajenación de los elementos.
Apoyar en la Actualización de los inventarios individuales de cada funcionario o contratista en el aplicativo SI CAPITAL para mantener todo el Inventario de la entidad acorde a base de datos.
Apoyar en la toma física estableciendo existencias y faltantes del kárdex elementos de consumo cada cierre de mes en el Almacén
Apoyar en la atención de los requerimientos y solicitudes de pedidos que realicen los diferentes funcionarios y/o contratistas del Fondo Desarrollo Local de Suba. 
Mantener información clara, precisa y oportuna que facilite la toma de decisiones sobre los bienes que posee el Fondo de Desarrollo Local de Suba.
 Apoyar en la elaboración de documentos que se generen a través de los aplicativos del Sistema Integrado de Gestión.
Apoyar al almacenista en los comités de los cuales hace parte y asistir a las reuniones que se le citen. 
Las demás que sean inherentes al objeto contractual, que se encuentren en la normatividad vigente o sean solicitadas por el supervisor y/o apoyo a la supervisión del contrato.</t>
  </si>
  <si>
    <t>49.4 Meses</t>
  </si>
  <si>
    <t>05-33-GP-2537-02-156</t>
  </si>
  <si>
    <t>FDLSUBA-CD-034-2026 (145538)</t>
  </si>
  <si>
    <t>065-2026-CPS-AG (145538)</t>
  </si>
  <si>
    <t>065-2026</t>
  </si>
  <si>
    <t>065</t>
  </si>
  <si>
    <t>KENETH DUBAN BORJA RINCON</t>
  </si>
  <si>
    <t>https://community.secop.gov.co/Public/Tendering/OpportunityDetail/Index?noticeUID=CO1.NTC.9454510&amp;isFromPublicArea=True&amp;isModal=true&amp;asPopupView=true</t>
  </si>
  <si>
    <t>CO1.REQ.9601422</t>
  </si>
  <si>
    <t>CO1.PCCNTR.8824271</t>
  </si>
  <si>
    <t>PRESTAR SERVICIOS ASISTENCIALES AL ÁREA DE GESTIÓN DEL DESARROLLO LOCAL DE LA ALCALDÍA LOCAL DE SUBA; COMO APOYO EN LOS PROCESOS Y PROCEDIMIENTOS REQUERIDOS DEL ALMACÉN DEL FONDO DE DESARROLLO LOCAL</t>
  </si>
  <si>
    <t>suministrosasualcance@gmail.com</t>
  </si>
  <si>
    <t>CALLE 128 D BIS # 87 B - 79</t>
  </si>
  <si>
    <t>360 47 994000057034</t>
  </si>
  <si>
    <t xml:space="preserve">Apoyar en la revisión y depuración de los contratos de comodatos, tanto los vencimientos como las pólizas y los elementos entregados en el mismo_x000D_
Apoyar en la depuración del inventario, realizando ingresos y egresos en el aplicativo SI CAPITAL y en el módulo para realizar la depuración de los elementos y realizar el diligenciamiento de las bases de datos establecidas por la entidad.
Apoyar en la depuración de la bodega de elementos nuevos y usados
Apoyar en la depuración del kárdex de elementos de consumo.
Las demás que sean inherentes al objeto contractual, que se encuentren en la normatividad vigente o sean solicitadas por el supervisor y/o apoyo a la supervisión del contrato. </t>
  </si>
  <si>
    <t>18 Meses</t>
  </si>
  <si>
    <t>05-33-GP-2537-02-157</t>
  </si>
  <si>
    <t>066-2026-CPS-AG (145538)</t>
  </si>
  <si>
    <t>066-2026</t>
  </si>
  <si>
    <t>066</t>
  </si>
  <si>
    <t>KARENT YISETH PEREZ LOPEZ</t>
  </si>
  <si>
    <t>CO1.PCCNTR.8829756</t>
  </si>
  <si>
    <t>karenperezlopez447@gmail.com</t>
  </si>
  <si>
    <t>CALLE 128 BIS A 86 C 21 - SUBA</t>
  </si>
  <si>
    <t>SEGURO DEL ESTADO</t>
  </si>
  <si>
    <t>8 Meses</t>
  </si>
  <si>
    <t>05-33-GP-2537-02-153</t>
  </si>
  <si>
    <t>FDLSUBA-CD-035-2026 (145527)</t>
  </si>
  <si>
    <t>067-2026-CPS-P (145527)</t>
  </si>
  <si>
    <t>067-2026</t>
  </si>
  <si>
    <t>067</t>
  </si>
  <si>
    <t>CRISTIAN JHOAN MARTINEZ DAZA</t>
  </si>
  <si>
    <t>https://community.secop.gov.co/Public/Tendering/OpportunityDetail/Index?noticeUID=CO1.NTC.9500083&amp;isFromPublicArea=True&amp;isModal=true&amp;asPopupView=true</t>
  </si>
  <si>
    <t>CO1.REQ.9644923</t>
  </si>
  <si>
    <t>CO1.PCCNTR.8869883</t>
  </si>
  <si>
    <t>PRESTAR SERVICIOS PROFESIONALES AL ÁREA DE GESTIÓN DEL DESARROLLO LOCAL DE LA ALCALDÍA LOCAL DE SUBA; PARA LOS PROCESOS Y PROCEDIMIENTOS DEL ALMACÉN DEL FONDO DE DESARROLLO LOCA</t>
  </si>
  <si>
    <t>cristian.martinez.daza@hotmail.com</t>
  </si>
  <si>
    <t>CARRERA 11 A SUR # 2 - 67</t>
  </si>
  <si>
    <t>Acompañar al Fondo de Desarrollo Local de Suba en los procesos relacionados con los contratos de comodato suscritos con Juntas de Acción Comunal (JAC), asociaciones culturales, bibliotecas, así como en los convenios interadministrativos, en lo que respecta al seguimiento de los mismo.
Acompañar en la actualización permanente del inventario correspondiente a cada contrato de comodato, registrado en la base de datos del aplicativo SI CAPITAL de la Secretaría de Gobierno Distrital.
Realizar visitas aleatorias de carácter mensual a los bienes entregados en comodato por el Fondo de Desarrollo Local de Suba, con el fin de verificar el adecuado uso, conservación y custodia de los elementos entregados en el marco de dichos contratos.
Gestionar con el comodatario el reintegro de los elementos que se encuentren en condición de obsoletos, en desuso o que deban ser devueltos por terminación del contrato de comodato, con el fin de adelantar los procesos correspondientes para su baja, de conformidad con la normativa aplicable.
Elaborar y mantener actualizada una base de datos que consolide la información de las Juntas de Acción Comunal (JAC), asociaciones culturales, bibliotecas y convenios interadministrativos.
Elaborar los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Realizar la revisión y seguimiento de las respuestas peticiones, quejas, reclamos y sugerencias presentadas por los ciudadanos y entes de control, que le sean asignadas mediante el aplicativo ORFEO y/o Bogotá te escucha, de manera oportuna y dentro de los términos de ley.
Acompañar al profesional almacenista en los comités en los que participe, tales como el Comité de Inventarios, el Comité de Sostenibilidad Contable y el Comité PIGA, desarrollando las tareas que le sean asignadas en el marco de dichos espacios
Las demás que sean inherentes al objeto contractual, que se encuentren en la normatividad vigente o sean solicitadas por el supervisor y/o apoyo a la supervisión del contrato.</t>
  </si>
  <si>
    <t>21.3 Meses</t>
  </si>
  <si>
    <t>05-33-GP-2537-02-152</t>
  </si>
  <si>
    <t>FDLSUBA-CD-036-2026 (145523)</t>
  </si>
  <si>
    <t>068-2026-CPS-AG (145523)</t>
  </si>
  <si>
    <t>068-2026</t>
  </si>
  <si>
    <t>068</t>
  </si>
  <si>
    <t>DIANA MILENA MENDIVELSO GARCIA</t>
  </si>
  <si>
    <t>https://community.secop.gov.co/Public/Tendering/OpportunityDetail/Index?noticeUID=CO1.NTC.9449678&amp;isFromPublicArea=True&amp;isModal=true&amp;asPopupView=true</t>
  </si>
  <si>
    <t>CO1.REQ.9568724</t>
  </si>
  <si>
    <t>CO1.PCCNTR.8819163</t>
  </si>
  <si>
    <t>PRESTAR SERVICIOS TÉCNICOS COMO APOYO AL ÁREA GESTIÓN DEL DESARROLLO LOCAL; EN PROCESOS Y PROCEDIMIENTOS DE PRESUPUESTO DE LA ALCALDÍA LOCAL DE SUBA</t>
  </si>
  <si>
    <t xml:space="preserve"> BACHILLER CON TRES (3) AÑOS DE EXPERIENCIA RELACIONADA</t>
  </si>
  <si>
    <t>nanamega@hotmail.com.ar</t>
  </si>
  <si>
    <t>CALLE 128 D BIS # 88 A - 18</t>
  </si>
  <si>
    <t>JOSE RAUL PINILLA CHILLON</t>
  </si>
  <si>
    <t>C.C. No. 7.320.162 de Chiquinquirá</t>
  </si>
  <si>
    <t>PRESUPUESTO</t>
  </si>
  <si>
    <t>36047994000057215</t>
  </si>
  <si>
    <t xml:space="preserve">Realizar la expedición de copias de CDP y CRP de acuerdo a las solicitudes allegadas a la dependencia.
Apoyar al responsable de presupuesto en la manejo y depuracion del correo institucional del area de presupuesto._x000D_
Acompañar al responsable de presupuesto en la expedicion de copias de Órdenes de Pago._x000D_
Acompañar al responsable de presupuesto en la elaboración de informes cuando así se requiera.
Acompañar al responsable de presupuesto en la realización de Evaluaciones Financieras
Acompañar al responsable de presupuesto en la elaboración mensual de la planilla para pago de Servicios publicos del FDL Suba_x000D_
Apoyar al responsable de presupuesto en la expedición de los Certificados de Ingresos y Retenciones._x000D_
Acompañar al responsable de presupuesto en la expedición de estados de cuenta y/o solicitudes de los ciudadanos_x000D_
Realizar la organización de la información y documentación presupuestal de conformidad a las normas de gestión documental_x000D_
Las demás que sean asignadas por el Supervisor y/o inherentes al objeto contractual._x000D_
</t>
  </si>
  <si>
    <t>92.6 Meses</t>
  </si>
  <si>
    <t>05-33-GP-2537-02-148</t>
  </si>
  <si>
    <t>FDLSUBA-CD-037-2026 (145308)</t>
  </si>
  <si>
    <t>069-2026-CPS-P (145308)</t>
  </si>
  <si>
    <t>069-2026</t>
  </si>
  <si>
    <t>069</t>
  </si>
  <si>
    <t>LEIDY MARCELA PLAZAS PARRA</t>
  </si>
  <si>
    <t>https://community.secop.gov.co/Public/Tendering/OpportunityDetail/Index?noticeUID=CO1.NTC.9450736&amp;isFromPublicArea=True&amp;isModal=true&amp;asPopupView=true</t>
  </si>
  <si>
    <t>CO1.REQ.9592578</t>
  </si>
  <si>
    <t>CO1.PCCNTR.8820522</t>
  </si>
  <si>
    <t>PRESTAR SERVICIOS PROFESIONALES PARA APOYAR LOS PROCESOS DE MANEJO DEL PRESUPUESTO DEL FONDO DE DESARROLLO LOCAL DE SUBA.</t>
  </si>
  <si>
    <t>marcelaplazas0808@gmail.com</t>
  </si>
  <si>
    <t>TRANSVERSAL 53 D # 129 - 94</t>
  </si>
  <si>
    <t xml:space="preserve">Acompañar al responsable de presupuesto en la expedición de los Certificados de Disponibilidad Presupuestal.
Acompañar al responsable de presupuesto en la expedición de los Certificados de Registro Presupuestal.
Acompañar al responsable de presupuesto en la elaboración de Órdenes de Pago._x000D_
Acompañar al responsable de presupuesto en la elaboración de informes cuando así se requiera._x000D_
Acompañar al responsable de presupuesto en la realización de Evaluaciones Financieras_x000D_
Acompañar al responsable de presupuesto en el cargue mensual de las ordenes de pago de los contratistas del FDL Suba al Secop II._x000D_
Acompañar a la parte financiera del FDL Suba en la Liquidación de Impuestos y Revisión de las Cuentas de Cobro de las Personas Naturales cuando se requiera._x000D_
Acompañar al responsable de presupuesto en la expedición de estados de cuenta y/o solicitudes de los ciudadanos
Realizar la organización de la información y documentación presupuestal de conformidad a las normas de gestión documental_x000D_
Las demás que sean asignadas por el Supervisor y/o inherentes al objeto contractual._x000D_
</t>
  </si>
  <si>
    <t>05-33-GP-2537-02-149</t>
  </si>
  <si>
    <t>070-2026-CPS-P (145308)</t>
  </si>
  <si>
    <t>070-2026</t>
  </si>
  <si>
    <t>070</t>
  </si>
  <si>
    <t>JOSE SERAFIN AGUILLON ROJAS</t>
  </si>
  <si>
    <t>CO1.PCCNTR.8824458</t>
  </si>
  <si>
    <t>PRESTAR SERVICIOS PROFESIONALES PARA APOYAR LOS PROCESOS DE MANEJO DEL PRESUPUESTO DEL FONDO DE DESARROLLO LOCAL DE SUBA</t>
  </si>
  <si>
    <t>serafin.aguillon66@gmail.com</t>
  </si>
  <si>
    <t>CARRERA 94 # 127 - 42</t>
  </si>
  <si>
    <t>05-33-GP-2537-02-150</t>
  </si>
  <si>
    <t>071-2026-CPS-P (145308)</t>
  </si>
  <si>
    <t>071-2026</t>
  </si>
  <si>
    <t>071</t>
  </si>
  <si>
    <t>AURA YULISSA SOLER CRISTANCHO</t>
  </si>
  <si>
    <t>CO1.PCCNTR.8826469</t>
  </si>
  <si>
    <t>yulissasoler6@gmail.com</t>
  </si>
  <si>
    <t>CALLE 59 # 13 - 55</t>
  </si>
  <si>
    <t>51 Meses</t>
  </si>
  <si>
    <t>05-33-GP-2537-02-147</t>
  </si>
  <si>
    <t>FDLSUBA-CD-038-2026 (145249)</t>
  </si>
  <si>
    <t>072-2026-CPS-P (145249)</t>
  </si>
  <si>
    <t>072-2026</t>
  </si>
  <si>
    <t>072</t>
  </si>
  <si>
    <t>HUMBERTO CASTILLO RIOS</t>
  </si>
  <si>
    <t>https://community.secop.gov.co/Public/Tendering/OpportunityDetail/Index?noticeUID=CO1.NTC.9500186&amp;isFromPublicArea=True&amp;isModal=true&amp;asPopupView=true</t>
  </si>
  <si>
    <t>CO1.REQ.9616582</t>
  </si>
  <si>
    <t>CO1.PCCNTR.8869998</t>
  </si>
  <si>
    <t>PRESTAR SERVICIOS PROFESIONALES AL ÁREA DE GESTIÓN DEL DESARROLLO ADMINISTRATIVA Y FINANCIERA EN LAS ACTIVIDADES RELACIONADAS CON EL REGISTRO; ANÁLISIS Y GESTIÓN DE OBLIGACIONES POR PAGAR Y LOS DEMÁS ASUNTOS JURIDICOS QUE EN MATERIA DE PRESUPUESTO LOCAL LE SEAN DESIGNADOS</t>
  </si>
  <si>
    <t>huiscari3@gmail.com</t>
  </si>
  <si>
    <t>CARRERA 52 # 131 - 42 PISO2</t>
  </si>
  <si>
    <t>CU1144101274857</t>
  </si>
  <si>
    <t>Hacer seguimiento a las obligaciones por pagar constituidas y realizar las actividades necesarias para la depuración de estas
Proyectar los formatos y actos administrativos para liberación de saldos contratos de prestación de servicios profesionales y de apoyo a la gestión del FDL.
Elaborar las actas de liberación de saldo y fenecimiento de las obligaciones por pagar.
Dar respuesta a las consultas verbales y escritas, relacionadas con temas de orden presupuestal y financiero, así como en la elaboración de informes que sobre la materia soliciten los órganos de control y/o dependencias internas de la administración local.
Tramitar las modificaciones presupuestales, apoyar jurídicamente en la elaboración del anteproyecto de presupuesto y en la armonización presupuestal, brindar apoyo jurídico en el análisis financiero de los proyectos de inversión.
Proyectar las respuestas dentro de los términos legales, de las solicitudes, requerimientos y peticiones que le sean asignados.
Contribuir jurídicamente al desarrollo de los diversos trámites y actividades financieras y presupuestales que se generen en el Área para el Desarrollo Local Administrativo y Financiero
Contribuir jurídicamente todo lo relacionado a los descuentos ordenados mediante embargos a contratistas
Las demás que sean inherentes al objeto contractual y que sean solicitadas por el supervisor y/o apoyo a la supervisión del contrato.</t>
  </si>
  <si>
    <t>26.5 Meses</t>
  </si>
  <si>
    <t>05-33-GP-2537-03-01</t>
  </si>
  <si>
    <t>FDLSUBA-CD-039-2026 (144836)</t>
  </si>
  <si>
    <t>073-2026-CPS-P (144836)</t>
  </si>
  <si>
    <t>073-2026</t>
  </si>
  <si>
    <t>073</t>
  </si>
  <si>
    <t>PEDRO  JAVIER ORTEGON PINILLA</t>
  </si>
  <si>
    <t>https://community.secop.gov.co/Public/Tendering/OpportunityDetail/Index?noticeUID=CO1.NTC.9457707&amp;isFromPublicArea=True&amp;isModal=true&amp;asPopupView=true</t>
  </si>
  <si>
    <t>CO1.REQ.9570737</t>
  </si>
  <si>
    <t>CO1.PCCNTR.8831013</t>
  </si>
  <si>
    <t>APOYAR AL ALCALDE LOCAL EN LA FORMULACIÓN; SEGUIMIENTO E IMPLEMENTACIÓN DE LA ESTRATEGIA LOCAL PARA LA TERMINACIÓN JURÍDICA O INACTIVACIÓN DE LAS ACTUACIONES ADMINISTRATIVAS QUE CURSAN EN LA ALCALDÍA LOCAL.</t>
  </si>
  <si>
    <t>pedrojortegon@gmail.com</t>
  </si>
  <si>
    <t>CARRERA 90 BIS # 75 - 66 INT 4 APTO 502</t>
  </si>
  <si>
    <t>ADRIANA ANDREA ARCHILA MOSCOSO</t>
  </si>
  <si>
    <t>C.C. No. 1.010.190.690 de Bogotá D.C.</t>
  </si>
  <si>
    <t>JURIDICA</t>
  </si>
  <si>
    <t>Realizar seguimiento a las estrategias y herramientas institucionales para adelantar y optimizar la depuración e impulso de las actuaciones administrativas a cargo del Alcalde Local como autoridad de policía._x000D_
Supervisar los procesos administrativos de competencia de la dependencia, de acuerdo con la normatividad vigente y los procedimientos establecidos en la materia.
Coordinar el desarrollo de los procesos y procedimientos que organizan y apoyan la gestión de las autoridades de policía locales a cargo de la Secretaría de Distrital de Gobierno, de forma oportuna conforme a las orientaciones del Alcalde Local y las directrices institucionales y Distritales en la materia, en el marco de la normatividad vigente.
Brindar apoyo en la revisión jurídica de los informes técnicos y el recaudo probatorio practicado por los abogados con el fin de impulsar y archivar las actuaciones administrativas relacionadas con actividad económica, urbanismo y espacio público.
Apoyar al Alcalde Local en la revisión de los conceptos emitidos por los abogados de apoyo, garantizando que se incorporen sus observaciones y/o modificaciones sugeridas, de acuerdo con el soporte jurídico y técnico
Consolidar la información de las actuaciones administrativas depuradas e impulsadas en la localidad de forma mensual, revisando que la misma, haya sido registrada en el Aplicativo ¿SI ACTUA¿, con el fin de dar el cierre respectivo y para que la Dirección para la Gestión Policiva realice el seguimiento de estas.
Implementar las directrices emitidas por la Dirección para la Gestión Policiva en la aplicación técnica y normativa de la gestión de las actuaciones administrativas, conforme a la normatividad legal vigente
Orientar jurídicamente al equipo de la alcaldía Local encargados de depurar expedientes administrativos con el fin de analizar y determinar las causales de caducidad y/o prescripción y/o pérdida de fuerza de ejecutoria de los actos administrativos.
Apoyar en los trámites necesarios a la Alcaldía Local para surtir el trámite de notificación personal y mediante edicto de los actos administrativos y decisiones, en los términos de la Ley 1437 de 2011._x000D_
Las demás que le sean asignadas y que este relacionadas con el objeto del Contrato.</t>
  </si>
  <si>
    <t>39 Meses</t>
  </si>
  <si>
    <t>05-33-GP-2537-03-03</t>
  </si>
  <si>
    <t>FDLSUBA-CD-040-2026 (144879)</t>
  </si>
  <si>
    <t>074-2026-CPS-P (144879)</t>
  </si>
  <si>
    <t>074-2026</t>
  </si>
  <si>
    <t>074</t>
  </si>
  <si>
    <t>JUELY JHANETH BONILLA MORA</t>
  </si>
  <si>
    <t>https://community.secop.gov.co/Public/Tendering/OpportunityDetail/Index?noticeUID=CO1.NTC.9457572&amp;isFromPublicArea=True&amp;isModal=true&amp;asPopupView=true</t>
  </si>
  <si>
    <t>CO1.REQ.9570970</t>
  </si>
  <si>
    <t>CO1.PCCNTR.8827567</t>
  </si>
  <si>
    <t>PRESTAR SERVICIOS PROFESIONALES A LA ALCALDÍA LOCAL DE SUBA; PARA APOYAR JURÍDICAMENTE EN LA EJECUCIÓN DE LAS ACCIONES REQUERIDAS PARA LA DEPURACIÓN DE LAS ACTUACIONES ADMINISTRATIVAS QUE CURSAN EN LA ALCALDÍA LOCAL EN LAS ÁREAS DE CONTROL A ESTABLECIMIENTOS DE COMERCIO; RESTITUCIÓN DE BIEN DE USO P</t>
  </si>
  <si>
    <t>jjbonillamora@gmail.com</t>
  </si>
  <si>
    <t>CRA 71D     65A-05 SUR</t>
  </si>
  <si>
    <t>MUNDIAL DE SEGUROS SA</t>
  </si>
  <si>
    <t>CBC100073397</t>
  </si>
  <si>
    <t>Clasificar los expedientes por vigencia y tipologías: espacio público, establecimientos de comercio Ley 232 de 1995 y régimen de obras y urbanismo.
Diagnosticar los expedientes por vigencia y tipologías: espacio público, establecimientos de comercio Ley 232 de 1995 y régimen de obras y urbanismo en qué estado se encuentra e informar la etapa procesal de cada uno.
Realizar la transversalidad de las tres áreas, teniendo control del reparto de las actuaciones administrativas.
Hacer reparto mensual a los Abogados Sustanciadores, teniendo en cuenta los trámites prioritarios._x000D_
Generar las debidas alertas de control de términos, con el fin de dar cumplimiento a los procedimientos contenidos en el Decreto Ley 01 de 1984 y Ley 1437 de 2011, para lo cual se debe hacer cuadro de control con las debidas alertas por lo menos 2 veces al mes, para seguimiento a los proyectos generados por los Abogados Sustanciadores respecto del reparto mensual, para el cumplimiento de metas, dejando evidencia del envío._x000D_
Enviar las alertas correspondientes a los Abogados Sustanciadores y a la Coordinadora del área por lo menos 1 vez a la semana, dejando evidencia del envío._x000D_
Realizar verificación de las Acciones Populares que se instauren en contra de la Alcaldía Local de Suba y que tengan que ver a las Actuaciones Administrativas de espacio público, establecimientos de comercio Ley 232 de 1995 y régimen de obras y urbanismo
Registrar correctamente en el Aplicativo SI ACTUA la actuación realizada en cada uno de los expedientes asignados, dejando constancia en el expediente físico de dicha actualización.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</si>
  <si>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52.2 Meses</t>
  </si>
  <si>
    <t>05-33-GP-2537-03-04</t>
  </si>
  <si>
    <t>FDLSUBA-CD-041-2026 (144888)</t>
  </si>
  <si>
    <t>075-2026-CPS-P (144888)</t>
  </si>
  <si>
    <t>075-2026</t>
  </si>
  <si>
    <t>075</t>
  </si>
  <si>
    <t>MÁYER LIZ SUÁREZ DUITAMA</t>
  </si>
  <si>
    <t>https://community.secop.gov.co/Public/Tendering/OpportunityDetail/Index?noticeUID=CO1.NTC.9420976&amp;isFromPublicArea=True&amp;isModal=true&amp;asPopupView=true</t>
  </si>
  <si>
    <t>CO1.REQ.9558268</t>
  </si>
  <si>
    <t>CO1.PCCNTR.8794071</t>
  </si>
  <si>
    <t>PRESTAR LOS SERVICIOS PROFESIONALES DE ABOGADO CON AUTONOMÍA TÉCNICA Y ADMINISTRATIVA PARA ESTRUCTURAR LAS GESTIONES JURÍDICAS Y ADMINISTRATIVAS EN MATERIA DE PROPIEDAD HORIZONTAL EN LA
ALCALDIA LOCAL DE SUBA.</t>
  </si>
  <si>
    <t>suarezdumora23@gmail.com</t>
  </si>
  <si>
    <t>CALLE 119 A # 57 - 40 AP 727 T 08</t>
  </si>
  <si>
    <t>Realizar los trámites necesarios a la Alcaldía Local para surtir la diligencia de notificación y/o comunicación de actualización a los representantes legales de la copropiedad con el fin de que alleguen o subsanen los documentos que para tal efecto exija la Ley 675 de 2001.
Realizar los trámites necesarios a la Alcaldía Local para surtir la diligencia de notificación y/o comunicación de inscripciones a los representantes legales de la copropiedad con el fin de que alleguen o subsanen los documentos que para tal efecto exija la Ley 675 de 2001
Responder los derechos de petición que se deriven de las competencias que da la Ley 675 de 2001 y normas reglamentarias a la Alcaldía local de Suba._x000D_
Brindar atención al ciudadano acerca de la función de validación y aprobación ejercida por la Alcaldía Local de Suba en el marco de sus competencias que da la Ley 675 de 2001 y normas reglamentarias a la Alcaldía local de Suba._x000D_
Mantener comunicación con la Secretaría Distrital de Gobierno para mantener el aplicativo sin fallas asincrónicas para el buen registro de la documentación de las copropiedades._x000D_
Asistir a las reuniones del Consejo Local de Propiedad Horizontal a las que sea citado o designado, para la atención de los asuntos relacionados con el objeto contractual._x000D_
Realizar el reparto y seguimiento de este sobre los procesos de inscripción radicados en el aplicativo BizAgi correspondiente a la Alcaldía Local de Suba._x000D_
_x000D_
Realizar el Reparto y seguimiento del mismo respecto a las peticiones ciudadanas radicas al área de Propiedad Horizontal de la Alcaldía Local de suba
Acudir a las reuniones que sean programadas por la supervisión o el apoyo a la supervisión.
Las demás que sean inherentes al objeto contractual y sean solicitadas por el supervisor del contrato.</t>
  </si>
  <si>
    <t>05-33-GP-2537-03-12</t>
  </si>
  <si>
    <t>FDLSUBA-CD-042-2026 (145245)</t>
  </si>
  <si>
    <t>076-2026-CPS-P (145245)</t>
  </si>
  <si>
    <t>076-2026</t>
  </si>
  <si>
    <t>076</t>
  </si>
  <si>
    <t>SAMANTHA NÚÑEZ GONZÁLEZ</t>
  </si>
  <si>
    <t>https://community.secop.gov.co/Public/Tendering/OpportunityDetail/Index?noticeUID=CO1.NTC.9458365&amp;isFromPublicArea=True&amp;isModal=true&amp;asPopupView=true</t>
  </si>
  <si>
    <t>CO1.REQ.9571351</t>
  </si>
  <si>
    <t>CO1.PCCNTR.8828024</t>
  </si>
  <si>
    <t>PRESTAR SERVICIOS PROFESIONALES; PARA APOYAR JURÍDICAMENTE A LA ALCALDÍA LOCAL DE SUBA EN EL PROCESO DE COBRO PERSUASIVO Y REMISIÓN DE COBRO COACTIVO QUE COMPETA AL ALCALDE LOCAL; ASÍ COMO LAS GESTIONES JURÍDICAS PARA MANTENER ACTUALIZADA LA INFORMACIÓN CORRESPONDIENTE A MULTAS.</t>
  </si>
  <si>
    <t>sammynugoj@gmail.com</t>
  </si>
  <si>
    <t>CARRERA 73 B BIS # 2 A - 78</t>
  </si>
  <si>
    <t>18-46101032530</t>
  </si>
  <si>
    <t>Realizar el seguimiento, recepción y consolidación mensual de la información inherente a obras, establecimientos de comercio, espacio público e inspecciones de policía sobre los actos administrativos expedidos que involucren multas._x000D_
Apoyar la verificación de las multas impuestas mensualmente y reportar a Contabilidad del Fondo de Desarrollo Local de Suba, teniendo en cuenta la información suministrada por despacho y realizando el filtro de la información que se lleva a presupuesto._x000D_
Realizar la conciliación mensual con contabilidad, diligenciamiento de la información y reporte en SICO._x000D_
Llevar el control y verificación del cobro y el registro en SI ACTUA.
Llevar el control del envío y remisión a Cobro coactivo de las multas que hayan tenido todo el procedimiento, adjuntando los soportes respectivos y el correspondiente registro en SI ACTUA.   _x000D_
Verificar, analizar y corregir la gestión de multas devueltas por Secretaria de Hacienda y registrar en SI ACTUA.
Apoyar la depuración contable que se requiera realizando los impulsos y actos administrativos respectivos.
Llevar el control y apoyar en el impulso y actos administrativos que se reasignen relacionados con el tema de multas.
Las demás actividades que le sean asignadas por el supervisor del contrato y que sean inherente al objeto contractual</t>
  </si>
  <si>
    <t>05-33-GP-2537-03-13</t>
  </si>
  <si>
    <t>FDLSUBA-CD-043-2026 (145251)</t>
  </si>
  <si>
    <t>077-2026-CPS-P (145251)</t>
  </si>
  <si>
    <t>077-2026</t>
  </si>
  <si>
    <t>077</t>
  </si>
  <si>
    <t>DIEGO NICOLAS BARBOSA CASTIBLANCO</t>
  </si>
  <si>
    <t>https://community.secop.gov.co/Public/Tendering/OpportunityDetail/Index?noticeUID=CO1.NTC.9457977&amp;isFromPublicArea=True&amp;isModal=true&amp;asPopupView=true</t>
  </si>
  <si>
    <t>CO1.REQ.9571937</t>
  </si>
  <si>
    <t>CO1.PCCNTR.8979268</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</si>
  <si>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t>
  </si>
  <si>
    <t>diegonico27@hotmail.com</t>
  </si>
  <si>
    <t>CARRERA 111 A # 148 - 88</t>
  </si>
  <si>
    <t>Desarrollar actividades de apoyo administrativo en la Planeación de la Gestión Policiva Local conducentes al cumplimiento de las metas y objetivos del Plan de Desarrollo Local 
Brindar la asistencia administrativa requerida en temas relacionados con la Gestión Policiva de la Alcaldía Local de para dar cumplimiento a lo dispuesto en el Plan Institucional de Gestión
Realizar el registro, consolidación y sistematización de la información resultante de la ejecución de las actuaciones administrativas de la Gestión Policiva.
Realizar el manejo y consolidación de bases de datos, reportes, indicadores e informes derivados de la ejecución de los planes de trabajo de la Gestión Policiva de la Alcaldía Local 
Construir informes, presentaciones, consolidados de información, análisis de datos y proyección de documentos que le sean requeridos en el proceso de planeación y/o el Alcalde Local.
Dar soporte al uso de los aplicativos establecidos por la Secretaria de Gobierno para la gestión administrativa.
Preparar y desarrollar actividades e informes de rendición de cuentas, gobierno abierto, transparencia que le sean requeridos por el supervisor del contrato. 
Consolidar reportes para alimentar el tablero de seguimiento al Plan de Gestión de la Entidad.
Atender las peticiones ciudadanas, así como las solicitudes de entes de control dentro del término legal y no cerrar el trámite en el aplicativo Orfeo hasta no se tenga un pronunciamiento de fondo. 
Acompañar y asistir a la administración local a las diferentes reuniones, mesas de trabajo, audiencias y jornadas convocadas por las entidades y comunidades, según indicaciones del despacho.</t>
  </si>
  <si>
    <t>25.4 Meses</t>
  </si>
  <si>
    <t>05-33-GP-2537-03-15</t>
  </si>
  <si>
    <t>TERMINADO</t>
  </si>
  <si>
    <t>FDLSUBA-CD-044-2026 (145318)</t>
  </si>
  <si>
    <t>079-2026-CPS-P (145318)</t>
  </si>
  <si>
    <t>079-2026</t>
  </si>
  <si>
    <t>079</t>
  </si>
  <si>
    <t>CARLOS ANDRES CARDONA CORREA</t>
  </si>
  <si>
    <t>https://community.secop.gov.co/Public/Tendering/OpportunityDetail/Index?noticeUID=CO1.NTC.9466079&amp;isFromPublicArea=True&amp;isModal=true&amp;asPopupView=true</t>
  </si>
  <si>
    <t>CO1.REQ.9593828</t>
  </si>
  <si>
    <t>CO1.PCCNTR.8836118</t>
  </si>
  <si>
    <t>PRESTAR LOS SERVICIOS PROFESIONALES PARA ACOMPAÑAR TÉCNICAMENTE LAS DISTINTAS ETAPAS DE LOS PROCESOS DE COMPETENCIA DE LA ALCALDÍA LOCAL PARA LA DEPURACIÓN DE ACTUACIONES ADMINISTRATIVAS.</t>
  </si>
  <si>
    <t>cardonaca@hotmail.com</t>
  </si>
  <si>
    <t>CALLE 8 BIS B # 81 - 56 SUR</t>
  </si>
  <si>
    <t>CONTRATO TERMINADO</t>
  </si>
  <si>
    <t>Acompañar y apoyar al Alcalde (sa) Local o a quien este designe en las diligencias de inspección, vigilancia y control.
Solicitar al archivo local los expedientes que hacen parte de las visitas establecidas en el plan de trabajo y de ser necesario establecer dialogo con el abogado que genera la solicitud para aclarar cualquier inquietud
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Realizar las visitas que, en materia de urbanismo, espacio público o actividad económica, le sean asignadas, en desarrollo de la práctica de pruebas ordenadas dentro de una actuación y presentar el respectivo informe en los términos y formatos establecidos.
Utilizar las plataformas tecnológicas, aplicativos distritales, planos, planchas catastrales y demás herramientas avaladas por las instancias técnicas estatales como soporte adicional a los informes presentados.
Registrar correctamente en el Aplicativo SI ACTUA el informe técnico realizado en cada uno de los expedientes asignados.
Proyectar respuesta oportuna a la totalidad de las solicitudes radicadas en el aplicativo institucional ORFEO asociándolos en debida forma al radicado que lo origina.
Garantizar los mecanismos de movilidad que le permitan realizar los desplazamientos en la localidad para la correcta ejecución de las visitas programadas.
Asistir a las reuniones a las que sea citado o designado, para la atención de los asuntos relacionados con el objeto contractual
Presentar informe mensual de las actividades realizadas, dando cuenta del cumplimiento de las obligaciones pactadas.
Entregar mensualmente al archivo los documentos que genere en cumplimiento del objeto y obligaciones contractuales, los cuales deben estar debidamente suscritos.
Asistir a las reuniones a las que sea citado o designado, para la atención de los asuntos relacionados con el objeto contractual.
Las demás que se le asignen y que surjan de la naturaleza del contrato.</t>
  </si>
  <si>
    <t>05-33-GP-2537-03-16</t>
  </si>
  <si>
    <t>080-2026-CPS-P (145318)</t>
  </si>
  <si>
    <t>080-2026</t>
  </si>
  <si>
    <t>080</t>
  </si>
  <si>
    <t>LAURA CATALINA BORDA MARTINEZ</t>
  </si>
  <si>
    <t>CO1.PCCNTR.8836291</t>
  </si>
  <si>
    <t>catalinaborda78@gmail.com</t>
  </si>
  <si>
    <t>KR 56 A 170 61</t>
  </si>
  <si>
    <t>SEGUROS DEL ESTADO SR</t>
  </si>
  <si>
    <t>9.4 Meses</t>
  </si>
  <si>
    <t>05-33-GP-2537-03-17</t>
  </si>
  <si>
    <t>081-2026-CPS-P (145318)</t>
  </si>
  <si>
    <t>081-2026</t>
  </si>
  <si>
    <t>081</t>
  </si>
  <si>
    <t>VLADYMIR MARTINEZ MARTINEZ</t>
  </si>
  <si>
    <t>CO1.PCCNTR.8836613</t>
  </si>
  <si>
    <t>PRESTAR LOS SERVICIOS PROFESIONALES PARA ACOMPAÑAR TÉCNICAMENTE LAS DISTINTAS ETAPAS DE LOS PROCESOS DE COMPETENCIA DE LA ALCALDÍA LOCAL PARA LA DEPURACIÓN DE ACTUACIONES ADMINISTRATIVAS</t>
  </si>
  <si>
    <t>vladdo12@hotmail.com</t>
  </si>
  <si>
    <t>CARRERA 87 # 53 - 17</t>
  </si>
  <si>
    <t>25.8 Meses</t>
  </si>
  <si>
    <t>05-33-GP-2537-03-18</t>
  </si>
  <si>
    <t>FDLSUBA-CD-045-2026 (145402)</t>
  </si>
  <si>
    <t>082-2026-CPS-P (145402)</t>
  </si>
  <si>
    <t>082-2026</t>
  </si>
  <si>
    <t>082</t>
  </si>
  <si>
    <t>BELKIS INDIRA MAVEL SANCHEZ LEGUIZAMON</t>
  </si>
  <si>
    <t>https://community.secop.gov.co/Public/Tendering/OpportunityDetail/Index?noticeUID=CO1.NTC.9486685&amp;isFromPublicArea=True&amp;isModal=true&amp;asPopupView=true</t>
  </si>
  <si>
    <t>CO1.REQ.9617254</t>
  </si>
  <si>
    <t>CO1.PCCNTR.8857276</t>
  </si>
  <si>
    <t>PRESTAR LOS SERVICIOS PROFESIONALES COMO ABOGADO EN LA ALCALDÍA LOCAL DE SUBA; PRINCIPALMENTE EN TODAS LAS GESTIONES JURÍDICAS Y ADMINISTRATIVAS EN MATERIA DE PROPIEDAD HORIZONTAL.</t>
  </si>
  <si>
    <t>indir84@hotmail.com</t>
  </si>
  <si>
    <t>CARRERA 97 # 132 - 28</t>
  </si>
  <si>
    <t xml:space="preserve">Verificar jurídicamente los documentos asignados para efectos de registro de Propiedades_x000D_
Verificar jurídicamente los documentos para expedir los certificados de propiedad Horizontal._x000D_
Resolver los recursos y revocatorias asignadas dentro de los 15 días siguientes a su reasignación verificando que el número de folios del expediente físico coincida con el número de folios en el sistema_x000D_
Servir de Enlace con la Secretaria Distrital de Gobierno y el Instituto Distrital de Participación y Acción comunal (IDPAC) para dar trámite a los asuntos relacionados con el régimen de propiedad horizontal._x000D_
Apoyar en los trámites necesarios a la Alcaldía Local para surtir el trámite de notificación personal y mediante edicto de los actos administrativos y decisiones, en los términos de la ley 1437 de 2011._x000D_
Asistir a las reuniones a las que sea citado o designado, para la atención de los asuntos relacionados con el objeto contractual._x000D_
Entregar mensualmente, el archivo de los documentos suscritos que haya generado en cumplimiento del objeto y obligaciones contractuales._x000D_
_x000D_
Las demás actividades que le sean asignadas por el supervisor del contrato y quesean inherente al objeto contractual._x000D_
</t>
  </si>
  <si>
    <t>33.5 Meses</t>
  </si>
  <si>
    <t>05-33-GP-2537-03-19</t>
  </si>
  <si>
    <t>083-2026-CPS-P (145402)</t>
  </si>
  <si>
    <t>083-2026</t>
  </si>
  <si>
    <t>083</t>
  </si>
  <si>
    <t>YEIMMY JOHANNA BEJARANO BEJARANO</t>
  </si>
  <si>
    <t>CO1.PCCNTR.8858051</t>
  </si>
  <si>
    <t>jeimyjbb@hotmail.com</t>
  </si>
  <si>
    <t>CARRERA 64 A # 2 - 78</t>
  </si>
  <si>
    <t>48.4 Meses</t>
  </si>
  <si>
    <t>05-33-GP-2537-03-20</t>
  </si>
  <si>
    <t>084-2026-CPS-P (145402)</t>
  </si>
  <si>
    <t>084-2026</t>
  </si>
  <si>
    <t>084</t>
  </si>
  <si>
    <t>GERMAN FERNANDO ARDILA FLOREZ</t>
  </si>
  <si>
    <t>CO1.PCCNTR.8858477</t>
  </si>
  <si>
    <t>german.ardila.florez@gmail.com</t>
  </si>
  <si>
    <t>CALLE 83 A # 118 - 29</t>
  </si>
  <si>
    <t>CBC1100073664</t>
  </si>
  <si>
    <t>69.1 Meses</t>
  </si>
  <si>
    <t>05-33-GP-2537-03-21</t>
  </si>
  <si>
    <t>FDLSUBA-CD-046-2026 (145410)</t>
  </si>
  <si>
    <t>085-2026-CPS-P (145410)</t>
  </si>
  <si>
    <t>085-2026</t>
  </si>
  <si>
    <t>085</t>
  </si>
  <si>
    <t>ANDRÉS MAURICIO CONDE TOLEDO</t>
  </si>
  <si>
    <t>https://community.secop.gov.co/Public/Tendering/OpportunityDetail/Index?noticeUID=CO1.NTC.9490269&amp;isFromPublicArea=True&amp;isModal=true&amp;asPopupView=true</t>
  </si>
  <si>
    <t>CO1.REQ.9617556</t>
  </si>
  <si>
    <t>CO1.PCCNTR.8859839</t>
  </si>
  <si>
    <t>PRESTAR LOS SERVICIOS PROFESIONALES PARA APOYAR JURÍDICAMENTE LA EJECUCIÓN DE LAS ACCIONES REQUERIDAS PARA LA DEPURACIÓN DE LAS ACTUACIONES ADMINISTRATIVAS QUE CURSAN EN LA ALCALDÍA LOCAL.</t>
  </si>
  <si>
    <t>conde3017@gmail.com</t>
  </si>
  <si>
    <t>CARRERA 13 A # 30 - 61 SUR</t>
  </si>
  <si>
    <t>360 47 994000057503</t>
  </si>
  <si>
    <t>Clasificar los expedientes asignados por vigencia y tipologías: espacio público, establecimientos de comercio Ley 232 de 1995 y régimen de obras y urbanismo.
Analizar jurídicamente los expedientes asignados y emitir como mínimo treinta (30) impulsos procesales de acuerdo con la revisión realizada, que permitan ejecutar la actuación jurídica conforme con la naturaleza del proceso que corresponda. 
Determinar del reparto asignado, los expedientes que pueden ser archivados a partir de las causales de caducidad y/o prescripción y/o pérdida de fuerza de ejecutoria del acto administrativo.
Proyectar mínimo cincuenta (50) actos administrativos conforme a la normatividad vigente, que permitan impulsar efectivamente los expedientes propendiendo por una decisión de fondo y/o su oportuna terminación o cierre. Realizando mínimo  treinta (30) inactivaciones y mínimo veinte (20) fallos de fondo debidamente presentados al profesional que cumpla con el rol de apoyo  a la supervisión estratégica de depuración e impulso procesal local para su revisión.
. Ajustar dentro del mismo mes todos los proyectos de actos administrativos que contengan observaciones y/o modificaciones sugeridas por el profesional que cumpla con el rol de supervisión estratégica de depuración e impulso procesal local de la Alcaldía, o quien este designe.
Proyectar para firma del alcalde local las solicitudes de información y/o concepto dirigidas a las instancias distritales competentes y realizar su respectivo seguimiento.
Realizar seguimiento a las visitas técnicas solicitadas y a la oportuna entrega del correspondiente informe.
Revisar, analizar y proyectar respuesta oportuna a la totalidad de las solicitudes que le sean asignadas en el mes dentro del aplicativo institucional ORFEO y presentarlos al Profesional que cumpla con el rol de supervisión estratégica de depuración e impulso procesal local de la Alcaldía, para su revisión. 
Incorporar al expediente físico los actos administrativos y/o la documentación generada por cada impulso procesal realizado
Apoyar cuando sea requerido los trámites necesarios a la Alcaldía Local para surtir el trámite de notificación personal y mediante edicto de los actos administrativos y decisiones, en los términos de la Ley 1437 de 2011.
Registrar correctamente en el Aplicativo SI ACTUA la actuación realizada en cada uno de los expedientes asignados, dejando constancia en el expediente físico de dicha actualización.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</si>
  <si>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38 Meses</t>
  </si>
  <si>
    <t>05-33-GP-2537-03-22</t>
  </si>
  <si>
    <t>086-2026-CPS-P (145410)</t>
  </si>
  <si>
    <t>086-2026</t>
  </si>
  <si>
    <t>086</t>
  </si>
  <si>
    <t>CLAUDIA YINNETH GUALTEROS BARRERO</t>
  </si>
  <si>
    <t>CO1.PCCNTR.8860019</t>
  </si>
  <si>
    <t>claudia_barrero@hotmail.com</t>
  </si>
  <si>
    <t>CALLE 47 B SUR # 23 B - 70</t>
  </si>
  <si>
    <t>SEGUROS MUNDIAL SA</t>
  </si>
  <si>
    <t>NB100427048</t>
  </si>
  <si>
    <t>21.4 Meses</t>
  </si>
  <si>
    <t>05-33-GP-2537-03-23</t>
  </si>
  <si>
    <t>087-2026-CPS-P (145410)</t>
  </si>
  <si>
    <t>087-2026</t>
  </si>
  <si>
    <t>087</t>
  </si>
  <si>
    <t>YURY SAMANTA ALBA ROJAS</t>
  </si>
  <si>
    <t>CO1.PCCNTR.8860303</t>
  </si>
  <si>
    <t>samalba300@gmail.com</t>
  </si>
  <si>
    <t>AK 4H 5275 SUR</t>
  </si>
  <si>
    <t>NB1000427237</t>
  </si>
  <si>
    <t>14 Meses</t>
  </si>
  <si>
    <t>05-33-GP-2537-03-24</t>
  </si>
  <si>
    <t>088-2026-CPS-P (145410)</t>
  </si>
  <si>
    <t>088-2026</t>
  </si>
  <si>
    <t>088</t>
  </si>
  <si>
    <t>ÁLVARO CUBILLOS RUIZ</t>
  </si>
  <si>
    <t>CO1.PCCNTR.8860475</t>
  </si>
  <si>
    <t>alvarocubillosutl@gmail.com</t>
  </si>
  <si>
    <t>CALLE 24 SUR # 11 B - 77</t>
  </si>
  <si>
    <t>51.9 Meses</t>
  </si>
  <si>
    <t>05-33-GP-2537-03-25</t>
  </si>
  <si>
    <t>089-2026-CPS-P (145410)</t>
  </si>
  <si>
    <t>089-2026</t>
  </si>
  <si>
    <t>089</t>
  </si>
  <si>
    <t>BELKIS CECILIA CASTRO MONTERROSA</t>
  </si>
  <si>
    <t>CO1.PCCNTR.8872626</t>
  </si>
  <si>
    <t>belkiscecicastro@yahoo.es</t>
  </si>
  <si>
    <t>CARRERA 73 B NO.147 -95 TORRE 1 INTERIOR 501</t>
  </si>
  <si>
    <t>SEGUROS DELESTADO SA</t>
  </si>
  <si>
    <t>05-33-GP-2537-03-26</t>
  </si>
  <si>
    <t>090-2026-CPS-P (145410)</t>
  </si>
  <si>
    <t>090-2026</t>
  </si>
  <si>
    <t>090</t>
  </si>
  <si>
    <t>LAURA CATALINA ESPAÑA ESTRELLA</t>
  </si>
  <si>
    <t>CO1.PCCNTR.8860684</t>
  </si>
  <si>
    <t>catalina.espana16@gmail.com</t>
  </si>
  <si>
    <t>CARRERA 14 T # 77 - 32</t>
  </si>
  <si>
    <t>21.1 Meses</t>
  </si>
  <si>
    <t>05-33-GP-2537-03-27</t>
  </si>
  <si>
    <t>091-2026-CPS-P (145410)</t>
  </si>
  <si>
    <t>091-2026</t>
  </si>
  <si>
    <t>091</t>
  </si>
  <si>
    <t>LEYDA MARGARITA AMAYA ARIAS</t>
  </si>
  <si>
    <t>CO1.PCCNTR.8861036</t>
  </si>
  <si>
    <t>leydaamayaarias@gmail.com</t>
  </si>
  <si>
    <t>CALLE 138 # 72 - 30 TORRE 5 BARRIO GRATAMIRA</t>
  </si>
  <si>
    <t>B100073435</t>
  </si>
  <si>
    <t>17.5 Meses</t>
  </si>
  <si>
    <t>05-33-GP-2537-03-28</t>
  </si>
  <si>
    <t>092-2026-CPS-P (145410)</t>
  </si>
  <si>
    <t>092-2026</t>
  </si>
  <si>
    <t>092</t>
  </si>
  <si>
    <t>GUSTAVO HERNANDEZ SUAREZ</t>
  </si>
  <si>
    <t>CO1.PCCNTR.8861423</t>
  </si>
  <si>
    <t>PRESTAR LOS SERVICIOS PROFESIONALES PARA APOYAR JURÍDICAMENTE LA EJECUCIÓN DE LAS ACCIONES REQUERIDAS PARA LA DEPURACIÓN DE LAS ACTUACIONES ADMINISTRATIVAS QUE CURSAN EN LA ALCALDÍA LOCAL</t>
  </si>
  <si>
    <t>hergus1@hotmail.com</t>
  </si>
  <si>
    <t>CALLE 71 73A 44</t>
  </si>
  <si>
    <t>45.7 Meses</t>
  </si>
  <si>
    <t>05-33-GP-2537-03-29</t>
  </si>
  <si>
    <t>093-2026-CPS-P (145410)</t>
  </si>
  <si>
    <t>093-2026</t>
  </si>
  <si>
    <t>093</t>
  </si>
  <si>
    <t>DIANA VALENTINA CARVAJAL MURCIA</t>
  </si>
  <si>
    <t>CO1.PCCNTR.8861527</t>
  </si>
  <si>
    <t>valentinacarvajal2902@gmail.com</t>
  </si>
  <si>
    <t>CL 2 7a 13 SUR</t>
  </si>
  <si>
    <t>Famisanar</t>
  </si>
  <si>
    <t>41.5 Meses</t>
  </si>
  <si>
    <t>ISABELLA CHAAR HERNÁNDEZ</t>
  </si>
  <si>
    <t>KR 6BIS # 127C – 50 Bogotá D.C.</t>
  </si>
  <si>
    <t>DIANA CAROLINA BUITRAGO PARALES</t>
  </si>
  <si>
    <t>Calle 123 No. 11b-21</t>
  </si>
  <si>
    <t>NIBARDO ENRIQUE FUERTES MORALES</t>
  </si>
  <si>
    <t>Cr 79 # 19A - 37 TORE 4 APT 1204</t>
  </si>
  <si>
    <t>05-33-GP-2537-03-30</t>
  </si>
  <si>
    <t>094-2026-CPS-P (145410)</t>
  </si>
  <si>
    <t>094-2026</t>
  </si>
  <si>
    <t>094</t>
  </si>
  <si>
    <t>PABLO A. RODRÍGUEZ CH.</t>
  </si>
  <si>
    <t>CO1.PCCNTR.8861619</t>
  </si>
  <si>
    <t>pabloan651@gmail.com</t>
  </si>
  <si>
    <t>KR 87  73 62</t>
  </si>
  <si>
    <t xml:space="preserve">Nueva EPS S.A.  </t>
  </si>
  <si>
    <t>05-33-GP-2537-03-31</t>
  </si>
  <si>
    <t>095-2026-CPS-P (145410)</t>
  </si>
  <si>
    <t>095-2026</t>
  </si>
  <si>
    <t>095</t>
  </si>
  <si>
    <t>YULI VANESSA CUENCA ACOSTA</t>
  </si>
  <si>
    <t>CO1.PCCNTR.8861853</t>
  </si>
  <si>
    <t>yulicuenca14@hotmail.com</t>
  </si>
  <si>
    <t>CARRERA 102 # 155 - 50</t>
  </si>
  <si>
    <t>54.2 Meses</t>
  </si>
  <si>
    <t>05-33-GP-2537-03-32</t>
  </si>
  <si>
    <t>096-2026-CPS-P (145410)</t>
  </si>
  <si>
    <t>096-2026</t>
  </si>
  <si>
    <t>096</t>
  </si>
  <si>
    <t>LAURA LILIANA LEMUS PORTILLO</t>
  </si>
  <si>
    <t>CO1.PCCNTR.8861680</t>
  </si>
  <si>
    <t>lauralemus95@gmail.com</t>
  </si>
  <si>
    <t>24.7 Meses</t>
  </si>
  <si>
    <t>05-33-GP-2537-03-37</t>
  </si>
  <si>
    <t>FDLSUBA-CD-047-2026 (145423)</t>
  </si>
  <si>
    <t>097-2026-CPS-AG (145423)</t>
  </si>
  <si>
    <t>097-2026</t>
  </si>
  <si>
    <t>097</t>
  </si>
  <si>
    <t>MARISOL BARRERA ARIZA</t>
  </si>
  <si>
    <t>https://community.secop.gov.co/Public/Tendering/OpportunityDetail/Index?noticeUID=CO1.NTC.9458728&amp;isFromPublicArea=True&amp;isModal=true&amp;asPopupView=true</t>
  </si>
  <si>
    <t>CO1.REQ.9569057</t>
  </si>
  <si>
    <t>CO1.PCCNTR.8828662</t>
  </si>
  <si>
    <t>PRESTAR SERVICIOS DE APOYO A LA GESTIÓN EN LA EJECUCIÓN DE LAS ACTIVIDADES ADMINISTRATIVAS Y DOCUMENTALES RELACIONADAS CON LA GESTIÓN POLICIVA EN LA ALCALDÍA LOCAL DE SUBA</t>
  </si>
  <si>
    <t>barreramarisol123@gmail.com</t>
  </si>
  <si>
    <t>CL 147 7 F 2</t>
  </si>
  <si>
    <t>Organizar, programar y ejecutar actividades de apoyo para la ejecución de actividades y desarrollo de los procesos, planes y programas, de acuerdo con las tareas específicas que se señalen y las instrucciones que reciba.
Proyectar la documentación que se requiera, conforme las indicaciones del supervisor de apoyo.
Apoyar la distribución de documentos y correspondencia de Inspección, Vigilancia y Control de la Alcaldía Local de Suba
Llevar los registros de consulta de documentos, reporte y trámite de novedades, organización y administración de los archivos y documentos que se le indiquen, de acuerdo con las normas, métodos y procedimientos establecidos.
Mantener la organización, guarda y manejo adecuado de los archivos de correspondencia y documentos que poseen en la dependencia conforme los procedimientos existentes para tal fin.
Elaborar y enviar las comunicaciones y oficios que le sean ordenados por los profesionales en los términos legales.
Atender las peticiones suscritas por los administrados y entes de control dentro del término legal y no cerrar el trámite en el aplicativo Orfeo hasta que no se tenga un pronunciamiento de fondo, para tal efecto deberá aportar la certificación de Orfeo para la respectiva cuenta de cobro, debidamente revisada y firmada por el supervisor o apoyo a la supervisión.
Apoyar la elaboración de informes y actualización de instrumentos o aplicativos de conformidad con sus actividades de Gestión Policiva
Rendir informes mensuales sobre las actividades desarrolladas.
Rendir un informe final que recoja las tareas y productos originados del objeto contractual.
Ingresar dentro del numeral de ejecución en el contrato electrónico del SECOP el plan de pagos respectivo y agregar como documento nuevo, los informes de actividades respectivos.
Entregar dentro de tres días antes del vencimiento del contrato, los elementos y asuntos que le fueron entregados para el desarrollo del objeto del contrato.
Llevar a cabo el acompañamiento a las reuniones audiencias o comités indicados por el Alcalde Local, así como el acompañamiento a las actividades, eventos u operativos cuando sean requeridos por el Fondo, especialmente aquellos en atención a la emergencia sanitaria.
Llevar a cabo el acompañamiento a las reuniones, o sesiones indicadas por el Alcalde Local, así como los acompañamientos en calle, requeridos por la Entidad.
Las demás que se le asignen y que surjan de la naturaleza del contrato</t>
  </si>
  <si>
    <t>16.7 Meses</t>
  </si>
  <si>
    <t>05-33-GP-2537-03-38</t>
  </si>
  <si>
    <t>FDLSUBA-CD-048-2026 (145434)</t>
  </si>
  <si>
    <t>098-2026-CPS-P (145434)</t>
  </si>
  <si>
    <t>098-2026</t>
  </si>
  <si>
    <t>098</t>
  </si>
  <si>
    <t>https://community.secop.gov.co/Public/Tendering/OpportunityDetail/Index?noticeUID=CO1.NTC.9459182&amp;isFromPublicArea=True&amp;isModal=true&amp;asPopupView=true</t>
  </si>
  <si>
    <t>CO1.REQ.9569827</t>
  </si>
  <si>
    <t>CO1.PCCNTR.8829162</t>
  </si>
  <si>
    <t>PRESTAR LOS SERVICIOS PROFESIONALES COMO ABOGADO(A) ESPECIALIZADO(A) PARA APOYAR JURÍDICA Y TÉCNICAMENTE EL DESARROLLO DE LAS ACTIVIDADES ENCAMINADAS AL CUMPLIMIENTO DE LAS METAS ESTABLECIDAS EN LOS PLANES DE TRABAJO SUSCRITOS PARA TODOS LOS ASUNTOS JURÍDICOS RELACIONADOS CON TEMAS DE ESTABLECIMIENT</t>
  </si>
  <si>
    <t>adriana.a.archila@gmail.com</t>
  </si>
  <si>
    <t>CALLE 171 C # 54 C - 44</t>
  </si>
  <si>
    <t xml:space="preserve">Acompañar jurídica y técnicamente en el desarrollo de las actividades encaminadas al cumplimiento de las metas establecidas en los planes de trabajo suscritos para los temas de establecimientos de comercio, espacio público, obras y urbanismo, propiedad horizontal, derechos de petición, peticiones entes de control y parqueaderos._x000D_
Acompañar en la elaboración y socialización de las bases de datos e instrumentos que permitan el seguimiento y verificación del impulso efectuado mensualmente en los temas de establecimientos de comercio, espacio público, obras y urbanismo, y los demás subtemas asignados por el supervisor, para efectuar seguimiento encaminado al cumplimiento de las metas del plan de gestión._x000D_
Acompañar en la elaboración y seguimiento de los planes de trabajo encaminados al cumplimiento del plan de gestión, en los temas de establecimientos de comercio, espacio público, obras y urbanismo, propiedad horizontal, parqueaderos, derechos de petición, peticiones de los entes de control y los demás subtemas asignados por el supervisor._x000D_
Realizar las acciones necesarias con el fin de cumplir las metas establecidas en el plan de gestión en todo lo concerniente a Inspección vigilancia y control_x000D_
Acompañar en la formulación y seguimiento a los planes de mejoramiento internos, plan de gestión, matriz de riesgo y servicio no conforme._x000D_
Acompañar en la programación y realización de los operativos de inspección vigilancia y control, conforme a los lineamientos del alcalde local y Distritales en la materia._x000D_
Consolidar y elaborar informe mensual de la gestión realizada en los diferentes operativos y remitir la información solicitada por nivel central._x000D_
Socializar las orientaciones y directrices emitidas desde la Secretaría Distrital de Gobierno o por el Alcalde Local
Acompañar el control, consolidación y seguimiento de los requerimientos y peticiones reiteradas sobre directrices jurídicas y remitir informe para ser resueltas en mesa de trabajo._x000D_
Asistir a las reuniones que se deleguen desde alcalde local o Área de Gestión Jurídica y Policiva
Las demás actividades que le sean asignadas por el supervisor del contrato y quesean inherente al objeto contractual._x000D_
</t>
  </si>
  <si>
    <t>56.5 Meses</t>
  </si>
  <si>
    <t>04-25-PP-2483-01-09</t>
  </si>
  <si>
    <t>FDLSUBA-CD-049-2026 (150310)</t>
  </si>
  <si>
    <t>099-2026-CPS-P (150310)</t>
  </si>
  <si>
    <t>099-2026</t>
  </si>
  <si>
    <t>099</t>
  </si>
  <si>
    <t>DIANA CAROLINA CARRILLO RAMIREZ</t>
  </si>
  <si>
    <t>https://community.secop.gov.co/Public/Tendering/OpportunityDetail/Index?noticeUID=CO1.NTC.9485529&amp;isFromPublicArea=True&amp;isModal=true&amp;asPopupView=true</t>
  </si>
  <si>
    <t>CO1.REQ.9616782</t>
  </si>
  <si>
    <t>CO1.PCCNTR.8855329</t>
  </si>
  <si>
    <t>O23011745992024248301000</t>
  </si>
  <si>
    <t>PRESTAR LOS SERVICIOS PROFESIONALES ESPECIALIZADOS AL ÁREA DE GESTIÓN DEL DESARROLLO LOCAL PARA APOYAR LA COORDINACIÓN DE PROYECTOS; CON ÉNFASIS EN LOS ASPECTOS AMBIENTALES DEL PLAN DE DESARROLLO LOCAL.</t>
  </si>
  <si>
    <t xml:space="preserve"> MAGISTER</t>
  </si>
  <si>
    <t>dianacarrillo14@yahoo.com</t>
  </si>
  <si>
    <t>CARRERA 103 B # 152 - 51</t>
  </si>
  <si>
    <t>Realizar la supervisión de contratos y convenios relacionados con el componente de gestión ambiental designados por el alcalde(sa) Local, conforme al Manual de Supervisión e Interventoría de la Secretaría Distrital de Gobierno.
Revisar la elaboración de los estudios previos, anexos técnicos y demás relacionados con la necesidad y/o ejecución de los proyectos de inversión, alineados con el plan de compras del Área de Gestión del Desarrollo Local y/o convenios en materia ambiental.
Elaborar la presentación o rendición de informes a los entes de control, entidades, instancias de participación, comunidad en general y demás que le sean requeridos para dar cuenta del cumplimiento del objeto. 
Realizar la coordinación, control y seguimiento a los planes de mejoramiento derivados de auditorías internas y externas, hallazgos administrativos y/o fiscales, y reportar avances o actualizaciones oportunas.
Asistir a reuniones, consejos, mesas e instancias de participación designadas, relacionadas con la atención de asuntos ambientales y la gestión de proyectos locales y demás asuntos relacionados con el objeto contractual.
Dar respuesta a las solicitudes asignadas a través del sistema Orfeo o cualquier otro medio de notificación, de manera oportuna y conforme a las normativas vigentes.
Realizar cualquier otra actividad asignada por el supervisor que se derive de la naturaleza del contrato, y que esté en línea con el cumplimiento de los objetivos del área de gestión ambiental.</t>
  </si>
  <si>
    <t>37.3 Meses</t>
  </si>
  <si>
    <t>SUBA EN DEFENSA DEL AMBIENTE</t>
  </si>
  <si>
    <t>04-25-PP-2483-02-01</t>
  </si>
  <si>
    <t>FDLSUBA-CD-050-2026 (147113)</t>
  </si>
  <si>
    <t>100-2026-CPS-P (147113)</t>
  </si>
  <si>
    <t>100-2026</t>
  </si>
  <si>
    <t>100</t>
  </si>
  <si>
    <t>DAVID SANTIAGO SIERRA UMAÑA</t>
  </si>
  <si>
    <t>https://community.secop.gov.co/Public/Tendering/OpportunityDetail/Index?noticeUID=CO1.NTC.9585308&amp;isFromPublicArea=True&amp;isModal=true&amp;asPopupView=true</t>
  </si>
  <si>
    <t>CO1.REQ.9687312</t>
  </si>
  <si>
    <t>CO1.PCCNTR.8951929</t>
  </si>
  <si>
    <t>PRESTAR LOS SERVICIOS PROFESIONALES EN LA ASISTENCIA TÉCNICA E IMPLEMENTACIÓN DE ACCIONES ENFOCADAS A CONTRIBUIR A UN
CAMBIO CULTURAL SOBRE LA RELACIÓN DEL CIUDADANO CON EL ENTORNO Y EL TERRITORIO A PARTIR DE LA PROTECCIÓN Y PRESERVACIÓN
DE LOS RECURSOS NATURALES AMBIENTALES DISPONIBLES EN LA LOCALI</t>
  </si>
  <si>
    <t>santiagognr10@gmail.com</t>
  </si>
  <si>
    <t>CARRERA 110 BIS # 65 B - 64</t>
  </si>
  <si>
    <t>DIANA CAROLINA CARRILLO RAMÍREZ</t>
  </si>
  <si>
    <t>C.C. No. 33.377.780 de Tunja</t>
  </si>
  <si>
    <t>AMBIENTE</t>
  </si>
  <si>
    <t>Realizar las actividades precontractuales, contractuales y/o de seguimiento que sean necesarias para la correcta ejecución del objeto contractual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Elaborar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</si>
  <si>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03-20-PP-2534-02-02</t>
  </si>
  <si>
    <t>FDLSUBA-CD-051-2026 (147128)</t>
  </si>
  <si>
    <t>101-2026-CPS-P (147128)</t>
  </si>
  <si>
    <t>101-2026</t>
  </si>
  <si>
    <t>101</t>
  </si>
  <si>
    <t>PEDRO DAVID VARON BARRERA</t>
  </si>
  <si>
    <t>https://community.secop.gov.co/Public/Tendering/OpportunityDetail/Index?noticeUID=CO1.NTC.9456571&amp;isFromPublicArea=True&amp;isModal=true&amp;asPopupView=true</t>
  </si>
  <si>
    <t>CO1.REQ.9575676</t>
  </si>
  <si>
    <t>CO1.PCCNTR.8826450</t>
  </si>
  <si>
    <t>O23011745992024253401000</t>
  </si>
  <si>
    <t>PRESTAR SERVICIOS PROFESIONALES EN EL ÁREA DE GESTIÓN DEL DESARROLLO LOCAL PARA EL CUMPLIMIENTO DE LAS METAS DEL PLAN DE DESARROLLO LOCAL EN LA RURALIDAD DE LA LOCALIDAD DE SUBA</t>
  </si>
  <si>
    <t>pdvaron@gmail.com</t>
  </si>
  <si>
    <t>CALLE 165 #55A 83 TORRE 11 APARTAMENTO 101</t>
  </si>
  <si>
    <t>SEGUROS PATRIMONIALES ASEGURADORA SOLIDARIA</t>
  </si>
  <si>
    <t>360 47 994000057178</t>
  </si>
  <si>
    <t>Elaborar estudios previos, diagnósticos, documentos técnicos, análisis del sector, estudios de mercado y todos los demás que hagan parte de la formulación, y todas aquellas actividades que se deriven de los procesos contractuales y post contractuales de los proyectos que le sean asignados. 
Realizar las evaluaciones en el componente técnico y/o financiero de los proponentes y las propuestas que le sean asignadas, en el marco de los procesos de selección de contratistas que adelanta en el Área de Gestión de Desarrollo Local.
Participar en las reuniones en los cuales sea designado por el supervisor, de conformidad con el objeto de su contrato.
Realizar el seguimiento a los proyectos de inversión.
Responder a las solicitudes de la ciudadanía como de entes de control, oficios, derechos de petición y/o similares que sean radicados en el aplicativo Orfeo y/o por diferentes medios, que le sean asignados.
Las demás actividades que le sean asignadas por el Alcalde Local y/o el apoyo a la supervisión del contrato y que surjan de la naturaleza del contrato.</t>
  </si>
  <si>
    <t>SUBA POTENCIA SU ECONOMÍA LOCAL</t>
  </si>
  <si>
    <t>03-20-PP-2534-02-03</t>
  </si>
  <si>
    <t>FDLSUBA-CD-052-2026 (147136)</t>
  </si>
  <si>
    <t>102-2026-CPS-P (147136)</t>
  </si>
  <si>
    <t>102-2026</t>
  </si>
  <si>
    <t>102</t>
  </si>
  <si>
    <t>JOSE LUIS CERQUERA BRAVO</t>
  </si>
  <si>
    <t>https://community.secop.gov.co/Public/Tendering/OpportunityDetail/Index?noticeUID=CO1.NTC.9457171&amp;isFromPublicArea=True&amp;isModal=true&amp;asPopupView=true</t>
  </si>
  <si>
    <t>CO1.REQ.9576833</t>
  </si>
  <si>
    <t>CO1.PCCNTR.8826699</t>
  </si>
  <si>
    <t>PRESTAR LOS SERVICIOS DE ASISTENCIA TÉCNICA TANTO EN ÁREA URBANA COMO EN ÁREA RURAL</t>
  </si>
  <si>
    <t>jocebra84@hotmail.com</t>
  </si>
  <si>
    <t>CL 82 BIS 82 A 68</t>
  </si>
  <si>
    <t>89547994000009104</t>
  </si>
  <si>
    <t xml:space="preserve">Realizar la supervisión de contratos y convenios que den cumplimiento a las metas del Plan de Desarrollo Local, designados por el alcalde (sa) Local, en específico las metas que promuevan la gestión ambiental local en la zona rural, conforme con lo establecido en el Manual de Supervisión e Interventoría de la Secretaría Distrital de Gobierno_x000D_
Suministrar información en materia ambiental requerida para la formulación, evaluación y seguimiento de los proyectos de inversión de conformidad al Plan de Desarrollo Local, en específico las metas que promuevan la gestión ambiental local en la zona rural_x000D_
Acudir a la administración local en la implementación de la política pública de ruralidad de acuerdo a lo establecido en la ley y con injerencia para la localidad de Suba desde las competencias ambientales_x000D_
Generar espacios de formación y asesoramiento técnico, agropecuario y/o ambiental, en predios rurales, con el fin de generar economías de escala_x000D_
Incentivar alternativas productivas para la sostenibilidad de la economía campesina, emprendimiento empresarial y eficiencia de producción sostenible_x000D_
Promover la creación de nuevas organizaciones ambientales y fortalecer las organizaciones ambientales existentes en la localidad_x000D_
Asistir a las reuniones a las que sea citado o designado, para la atención de los asuntos relacionados con el objeto contractual._x000D_
Gestionar y ejecutar acciones policivas y de control en áreas de Reserva Thomas Vander Hammen._x000D_
Las demás actividades que le sean asignadas por el Alcalde Local y/o el apoyo a la supervisión del contrato y que surjan de la naturaleza del contrato_x000D_
</t>
  </si>
  <si>
    <t>04-25-PP-2483-01-01</t>
  </si>
  <si>
    <t>FDLSUBA-CD-053-2026 (147144)</t>
  </si>
  <si>
    <t>103-2026-CPS-P (147144)</t>
  </si>
  <si>
    <t>103-2026</t>
  </si>
  <si>
    <t>103</t>
  </si>
  <si>
    <t>JONATHANN GUSTAVO BLANCO PEÑA</t>
  </si>
  <si>
    <t>https://community.secop.gov.co/Public/Tendering/OpportunityDetail/Index?noticeUID=CO1.NTC.9457904&amp;isFromPublicArea=True&amp;isModal=true&amp;asPopupView=true</t>
  </si>
  <si>
    <t>CO1.REQ.9577501</t>
  </si>
  <si>
    <t>CO1.PCCNTR.8827724</t>
  </si>
  <si>
    <t>PRESTAR SERVICIOS PROFESIONALES EN EL ÁREA DE GESTIÓN DEL DESARROLLO LOCAL DE SUBA; EN LA GESTIÓN AMBIENTAL EN MATERIA DE SEPARACIÓN EN LA FUENTE Y RECICLAJE.</t>
  </si>
  <si>
    <t>jonatanblanco9011@gmail.com</t>
  </si>
  <si>
    <t>TV 1 58 21</t>
  </si>
  <si>
    <t xml:space="preserve">Realizar las actividades precontractuales y/o de seguimiento que sean necesarias para la correcta formulación y ejecución de proyectos asociados con la actividades en separación y fuente y reciclaje. _x000D_
Realizar la supervisión de  contratos y convenios relacionados con el componente de gestión  ambiental que le sean designados  por el alcalde(sa) Local, conforme  con lo establecido en el Manual de  Supervisión e Interventoría de la  Secretaría Distrital de Gobierno.
Aportar  base de datos de las organizaciones de recicladores, Estaciones de Clasificación y Aprovechamiento -ECA y Bodegas Privadas de Reciclaje con las debidas gestiones ante la Unidad Administrativa Especial de Servicios públicos. _x000D_
Asistir a las reuniones, consejos, mesas e instancias de participación que se generen o se relacionen con los asuntos locales o que se desarrollen en la localidad, que le sean designados por el Alcalde y/o el apoyo a la supervisión del contrato.
Dar respuesta a las solicitudes que le sean asignadas a través de Orfeo o cualquier otro medio de notificación.
Aportar base de datos de población atendida y cronograma de actividades de forma mensual. 
Las demás actividades que le sean asignadas por el supervisor y/o apoyo a la supervisión del contrato que sean relacionadas con el objeto del contrato._x000D_
</t>
  </si>
  <si>
    <t>04-25-PP-2483-01-02</t>
  </si>
  <si>
    <t>FDLSUBA-CD-054-2026 (147163)</t>
  </si>
  <si>
    <t>104-2026-CPS-P (147163)</t>
  </si>
  <si>
    <t>104-2026</t>
  </si>
  <si>
    <t>104</t>
  </si>
  <si>
    <t>DAVID RICARDO LEIVA TENJO</t>
  </si>
  <si>
    <t>https://community.secop.gov.co/Public/Tendering/OpportunityDetail/Index?noticeUID=CO1.NTC.9585738&amp;isFromPublicArea=True&amp;isModal=true&amp;asPopupView=true</t>
  </si>
  <si>
    <t>CO1.REQ.9689521</t>
  </si>
  <si>
    <t>CO1.PCCNTR.8952268</t>
  </si>
  <si>
    <t>PRESTAR LOS SERVICIOS PROFESIONALES AL ÁREA DE GESTIÓN DEL DESARROLLO LOCAL PARA APOYAR LAS ACTIVIDADES EN SANEAMIENTO BÁSICO Y GESTIÓN AMBIENTAL</t>
  </si>
  <si>
    <t>davidrecursos@gmail.com</t>
  </si>
  <si>
    <t>TRANSVERSAL 126 F # 133 - 76</t>
  </si>
  <si>
    <t>Suministrar información en materia ambiental requerida para la formulación, evaluación y seguimiento de los proyectos de inversión de conformidad al Plan de Desarrollo Local.
Realizar la supervisión de contratos y convenios relacionados con el componente de gestión ambiental que le sean designados por el alcalde(sa) Local, conforme con lo establecido en el Manual de Supervisión e Interventoría de la Secretaría Distrital de Gobierno.
Realizar acciones de asistencia técnica ambiental y seguimiento a procesos de energías renovables implementados en la localidad. _x000D_
 Asistir a las reuniones, consejos, mesas e instancias de participación que se generen o se relacionen con los asuntos locales o que se desarrollen en la localidad, que le sean designados por el Alcalde y/o el apoyo a la supervisión del contrato.
Dar respuesta a las solicitudes que le sean asignadas a través de Orfeo o cualquier otro medio de notificación. 
Aportar base de datos de población atendida y cronograma de actividades de forma mensual. 
Las demás actividades que le sean asignadas por el supervisor y/o apoyo a la supervisión del contrato que sean relacionadas con el objeto del contrato.</t>
  </si>
  <si>
    <t>04-25-PP-2483-01-03</t>
  </si>
  <si>
    <t>FDLSUBA-CD-055-2026 (147168)</t>
  </si>
  <si>
    <t>105-2026-CPS-P (147168)</t>
  </si>
  <si>
    <t>105-2026</t>
  </si>
  <si>
    <t>105</t>
  </si>
  <si>
    <t>LAURA TATIANA CASTRO CASTILLO</t>
  </si>
  <si>
    <t>https://community.secop.gov.co/Public/Tendering/OpportunityDetail/Index?noticeUID=CO1.NTC.9570048&amp;isFromPublicArea=True&amp;isModal=true&amp;asPopupView=true</t>
  </si>
  <si>
    <t>CO1.REQ.9708101</t>
  </si>
  <si>
    <t>CO1.PCCNTR.8936359</t>
  </si>
  <si>
    <t>PRESTAR SERVICIOS PROFESIONALES EN EL ÁREA DE GESTIÓN DE DESARROLLO LOCAL EN EL ACOMPAÑAMIENTO DE ACCIONES ENFOCADAS A FORTALECER EL TEJIDO SOCIAL DENTRO DE LAS ACCIONES AMBIENTALES DE LA LOCALIDAD DE SUBA.</t>
  </si>
  <si>
    <t>laura00874@gmail.com</t>
  </si>
  <si>
    <t>CALLE 23F #81-94</t>
  </si>
  <si>
    <t xml:space="preserve">Realizar el apoyo logístico para llevar a cabo el desarrollo de las actividades y operativos adelantados por la Alcaldía Local en temas ambientales_x000D_
Promover la creación de nuevas organizaciones ambientales y fortalecer las organizaciones ambientales existentes en la localidad, que promuevan la agricultura urbana y los procedas_x000D_
Realizar el acompañamiento de talleres y capacitaciones a la comunidad sobre normatividad ambiental local, agricultura urbana y otras temáticas de carácter ambiental aplicables_x000D_
Asistir a las reuniones a las que sea citado o designado, para la atención de los asuntos relacionados con el objeto contractual._x000D_
Realizar actividades relacionadas con la prevención y cuidado del medio Ambiente de la localidad con apoyo de otras entidades_x000D_
Desarrollar acciones de intervención y recuperación de espacio y zonas verdes a través de acciones de gestión donde se involucre a la comunidad en la conservación del mismo_x000D_
Desarrollar acciones de fortalecimiento e impulso a procesos comunitarios e individuales de agricultura urbana._x000D_
Realizar la gestión documental y al inventario de archivo de la Alcaldía Local en temas ambiental_x000D_
Realizar proyectos orientados al empoderamiento del territorio con acciones comunitarias de carácter ambiental_x000D_
Promover las acciones enfocadas a fortalecer la comercialización en cadenas cortas de excedentes de producción_x000D_
Mantener actualizada la base de datos con la información de la comunidad atendida por temas ambientales para realizar el seguimiento de los requerimientos_x000D_
Acompañar la gestión de proyectos de educación ambiental comunitaria_x000D_
Las demás actividades que le sean asignadas por el Alcalde Local y/o el apoyo a la supervisión del contrato y que surjan de la naturaleza del contrato_x000D_
</t>
  </si>
  <si>
    <t>02-15-PP-2614-01-01</t>
  </si>
  <si>
    <t>FDLSUBA-CD-056-2026 (147171)</t>
  </si>
  <si>
    <t>106-2026-CPS-P (147171)</t>
  </si>
  <si>
    <t>106-2026</t>
  </si>
  <si>
    <t>106</t>
  </si>
  <si>
    <t>MAYRA ALEJANDRA LINDARTE PERILLA</t>
  </si>
  <si>
    <t>https://community.secop.gov.co/Public/Tendering/OpportunityDetail/Index?noticeUID=CO1.NTC.9571032&amp;isFromPublicArea=True&amp;isModal=true&amp;asPopupView=true</t>
  </si>
  <si>
    <t>CO1.REQ.9708421</t>
  </si>
  <si>
    <t>CO1.PCCNTR.8937449</t>
  </si>
  <si>
    <t>O23011745992024261401000</t>
  </si>
  <si>
    <t>PRESTAR SERVICIOS PROFESIONALES PARA APOYAR LAS ACCIONES DE PROMOCIÓN; ARTICULACIÓN; ACOMPAÑAMIENTO Y SEGUIMIENTO PARA LA ATENCIÓN Y PROTECCIÓN DE LOS ANIMALES DOMÉSTICOS; DE GRANJA Y SILVESTRE DE LA LOCALIDAD DE SUBA.</t>
  </si>
  <si>
    <t>mayra.a.lindarte@gmail.com</t>
  </si>
  <si>
    <t>CARRERA 70 B # 3 - 31 SUR</t>
  </si>
  <si>
    <t>ASEGIRADORA  SOLIDARIA DE COLOMBIA</t>
  </si>
  <si>
    <t>56047994000196802</t>
  </si>
  <si>
    <t xml:space="preserve">Asistir las actividades, brigadas médicas y jornadas PYBA, brindando apoyo logístico a nivel local, así como ejecutando acciones de educación con enfoque a la protección y bienestar animal.
Atender las solicitudes de la comunidad, entidades gubernamentales y privadas o de_x000D_
oficio, por presuntos casos de maltrato animal mediante visitas de verificación.
Apoyar las acciones necesarias para el desarrollo de la estrategia de identificación de problemáticas, necesidades y aliados en la localidad de Suba para la atención de los animales._x000D_
Asistir a las reuniones, consejos, mesas e instancias de participación que se generen o se relacionen con los asuntos locales o que se desarrollen en la localidad relacionado con temas PYBA, que le sean designados por el Alcalde (sa) y/o el apoyo a la supervisión del contrato, principalmente al Consejo Local PYBA.
Apoyar la respuesta de fondo, oportuna, congruente de PQRS, derechos de petición que le sean asignadas por el aplicativo de gestión Documental y/o correo institucional._x000D_
_x000D_
Aportar base de datos de población atendida y cronograma de actividades de forma_x000D_
mensual.
Realizar acciones de sensibilización y capacitación en materia de tenencia adecuada de mascotas, manejo de excretas, así como educación en distintas temáticas de carácter ambiental que sean solicitadas por la supervisión y/o apoyo a la supervisión._x000D_
Las demás actividades que le sean asignadas por el supervisor y/o apoyo a la supervisión del contrato que sean relacionadas con el objeto del contrato._x000D_
</t>
  </si>
  <si>
    <t>57.6 Meses</t>
  </si>
  <si>
    <t xml:space="preserve">SUBA ES BIEN ESTAR ANIMAL_x000D_
</t>
  </si>
  <si>
    <t>02-15-PP-2614-01-02</t>
  </si>
  <si>
    <t>FDLSUBA-CD-057-2026 (147180)</t>
  </si>
  <si>
    <t>107-2026-CPS-P (147180)</t>
  </si>
  <si>
    <t>107-2026</t>
  </si>
  <si>
    <t>107</t>
  </si>
  <si>
    <t>YENIFER ZORAIDA VALDERRAMA VILLALOBOS</t>
  </si>
  <si>
    <t>https://community.secop.gov.co/Public/Tendering/OpportunityDetail/Index?noticeUID=CO1.NTC.9587707&amp;isFromPublicArea=True&amp;isModal=true&amp;asPopupView=true</t>
  </si>
  <si>
    <t>CO1.REQ.9708809</t>
  </si>
  <si>
    <t>CO1.PCCNTR.8954807</t>
  </si>
  <si>
    <t>PRESTAR SERVICIOS PROFESIONALES PARA APOYAR LAS ACCIONES DE PROMOCIÓN; ARTICULACIÓN; ACOMPAÑAMIENTO Y SEGUIMIENTO PARA LA ATENCIÓN Y PROTECCIÓN DE LOS ANIMALES DOMÉSTICOS; DE GRANJA Y SILVESTRE DE LA LOCALIDAD DE SUBA</t>
  </si>
  <si>
    <t>yenifer_stif2@hotmail.com</t>
  </si>
  <si>
    <t>CARRERA 116 B # 72 F - 70</t>
  </si>
  <si>
    <t>COMPAÑIA MUNDIAL DE SEGUROS SA</t>
  </si>
  <si>
    <t>NB100428908</t>
  </si>
  <si>
    <t>Apoyar la supervisión de contratos y convenios relacionados con el componente de gestión ambiental que le sean designados por el alcalde(sa) Local, conforme con lo establecido en el Manual de Supervisión e Interventoría de la Secretaría Distrital de Gobierno._x000D_
Atender las solicitudes de la comunidad, entidades gubernamentales y privadas o de oficio, por presuntos casos de maltrato animal mediante visitas de verificación.
Articular acciones, actividades y jornadas con el IDPYBA en territorio._x000D_
Asistir y acompañar reuniones de instancias de participación ciudadana, principalmente al Consejo Local PyBA._x000D_
Presidir como delegado del Alcalde Local los consejos locales PyBA formalizados, dando cumplimiento al acuerdo 524 de 2013._x000D_
Acompañar actividades, brigadas y jornadas PyBA, brindando apoyo logístico a nivel local, tanto con entidades como con la comunidad.
Servir de enlace entre la comunidad y el IDPYBA para la atención de requerimientos relacionados con la protección y el bienestar animal de la localidad.
Llevar a cabo el registro de perros potencialmente peligrosos ante la alcaldía localidad y el registro Ciudadano de 4 patas de IDPYBA_x000D_
Realizar una estrategia de identificación de problemáticas, necesidades y aliados en la localidad para la atención de los animales
Las demás actividades que le sean asignadas por el supervisor y/o apoyo a la supervisión del contrato que sean relacionadas con el objeto del contrato.</t>
  </si>
  <si>
    <t>37.8 Meses</t>
  </si>
  <si>
    <t>04-25-PP-2483-01-10</t>
  </si>
  <si>
    <t>FDLSUBA-CD-058-2026 (147193)</t>
  </si>
  <si>
    <t>108-2026-CPS-P (147193)</t>
  </si>
  <si>
    <t>108-2026</t>
  </si>
  <si>
    <t>108</t>
  </si>
  <si>
    <t>JHONATAN MOSQUERA</t>
  </si>
  <si>
    <t>https://community.secop.gov.co/Public/Tendering/OpportunityDetail/Index?noticeUID=CO1.NTC.9600670&amp;isFromPublicArea=True&amp;isModal=true&amp;asPopupView=true</t>
  </si>
  <si>
    <t>CO1.REQ.9748924</t>
  </si>
  <si>
    <t>CO1.PCCNTR.8969692</t>
  </si>
  <si>
    <t>PRESTAR LOS SERVICIOS PROFESIONALES AL ÁREA DE GESTIÓN DEL DESARROLLO LOCAL PARA APOYAR LAS ACTIVIDADES EN SANEAMIENTO BÁSICO Y GESTIÓN AMBIENTAL SOSTENIBLE</t>
  </si>
  <si>
    <t>jhonambiental88@gmail.com</t>
  </si>
  <si>
    <t>TRASV 57 # 75 17 SUR</t>
  </si>
  <si>
    <t>Realizar visitas de verificación y seguimiento a las condiciones de saneamiento básico y ambiental en la localidad de Suba, con énfasis en la zona rural de Suba.
Ejecutar acciones de orientación y capacitación en saneamiento básico y ambiental.
Asistir a las reuniones, consejos, mesas e instancias de participación que se generen o se relacionen con los asuntos locales o que se desarrollen en la localidad, que le sean designados por el Alcalde y/o el apoyo a la supervisión del contrato.
Dar respuesta a las solicitudes que le sean asignadas a través de Orfeo o cualquier otro medio de notificación. 
Las demás actividades que le sean asignadas por el supervisor y/o apoyo a la supervisión del contrato que sean relacionadas con el objeto del contrato.</t>
  </si>
  <si>
    <t>9.5 Meses</t>
  </si>
  <si>
    <t>04-25-PP-2483-03-01</t>
  </si>
  <si>
    <t>FDLSUBA-CD-059-2026 (147205)</t>
  </si>
  <si>
    <t>109-2026-CPS-P (147205)</t>
  </si>
  <si>
    <t>109-2026</t>
  </si>
  <si>
    <t>109</t>
  </si>
  <si>
    <t>CAMILA ANDREA SÁNCHEZ LUCAS</t>
  </si>
  <si>
    <t>https://community.secop.gov.co/Public/Tendering/OpportunityDetail/Index?noticeUID=CO1.NTC.9601776&amp;isFromPublicArea=True&amp;isModal=true&amp;asPopupView=true</t>
  </si>
  <si>
    <t>CO1.REQ.9748142</t>
  </si>
  <si>
    <t>CO1.PCCNTR.8971080</t>
  </si>
  <si>
    <t>PRESTAR SERVICIOS PROFESIONALES EN LA IMPLEMENTACIÓN DE PROYECTOS Y ACCIONES RELACIONADAS CON LA AGRICULTURA URBANA; EN COORDINACIÓN CON EL REFERENTE DE PROCEDAS Y EL ÁREA DE GESTIÓN AMBIENTAL; CON EL OBJETIVO DE FORTALECER LA SOSTENIBILIDAD ALIMENTARIA; LA PARTICIPACIÓN COMUNITARIA Y LA CONSERVACIÓ</t>
  </si>
  <si>
    <t>camilaaasanchezl@gmail.com</t>
  </si>
  <si>
    <t>CL 167 62 94</t>
  </si>
  <si>
    <t>895 47 994000009121</t>
  </si>
  <si>
    <t>Realizar las actividades precontractuales, contractuales y/o de seguimiento que sean necesarias para la correcta ejecución de la meta ¿Implementar 750 acciones de fomento para la agricultura urbana¿ del proyecto 1995 ¿Sembrando emprendimiento urbano¿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</si>
  <si>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03-20-PP-2534-02-04</t>
  </si>
  <si>
    <t>FDLSUBA-CD-060-2026 (147262)</t>
  </si>
  <si>
    <t>110-2026-CPS-AG (147262)</t>
  </si>
  <si>
    <t>110-2026</t>
  </si>
  <si>
    <t>110</t>
  </si>
  <si>
    <t>NICOLAS RICARDO BRAVO TAPIAS</t>
  </si>
  <si>
    <t>https://community.secop.gov.co/Public/Tendering/OpportunityDetail/Index?noticeUID=CO1.NTC.9458223&amp;isFromPublicArea=True&amp;isModal=true&amp;asPopupView=true</t>
  </si>
  <si>
    <t>CO1.REQ.9578306</t>
  </si>
  <si>
    <t>CO1.PCCNTR.8827896</t>
  </si>
  <si>
    <t>PRESTAR LOS SERVICIOS DE APOYO EN EL ÁREA DE GESTIÓN DE DESARROLLO LOCAL EN EL ACOMPAÑAMIENTO DE ASISTENCIA TÉCNICA TANTO EN ÁREA URBANA COMO EN ÁREA RURAL</t>
  </si>
  <si>
    <t>nicolasbravotapias@gmail.com</t>
  </si>
  <si>
    <t>KR 79 C 41 A 03 SUR</t>
  </si>
  <si>
    <t xml:space="preserve">Realizar las actividades precontractuales y/o de seguimiento que sean necesarias para la correcta formulación y ejecución de la meta en restauración, rehabilitación o recuperación ecológica
Apoyar la supervisión de contratos y convenios relacionados_x000D_
con el componente de gestión ambiental que le sean designados por el alcalde(sa) Local, conforme con lo establecido en el Manual de Supervisión e Interventoría de la Secretaría Distrital de Gobierno.
Realizar la formulación, seguimiento y actualización del Diagnostico ambiental y el Plan Ambiental Local ¿PAL, así como desarrollar y remitir los reportes sobre su ejecución a la autoridad ambiental y a los entes de control que lo soliciten.
Asistir a las reuniones, consejos, mesas e instancias de participación que se generen o se relacionen con los asuntos locales o que se desarrollen en la localidad, que le sean designados por el Alcalde y/o el apoyo a la supervisión del contrato.
Realizar talleres y capacitaciones a la comunidad en materia de ciencia ciudadana y monitoreo de polinizadores, EEP y demás temas de su competencia.
Dar respuesta a las solicitudes que le sean asignadas a través de Orfeo o cualquier otro medio de notificación.
Gestionar y ejecutar acciones policivas y de control de control en áreas de la estructura Ecológica Principal.
Aportar base de datos de población atendida y cronograma de actividades de forma mensual.
Las demás actividades que le sean asignadas por el supervisor y/o apoyo a la supervisión del contrato que sean relacionadas con el objeto del contrato.	</t>
  </si>
  <si>
    <t>04-25-PP-2483-01-04</t>
  </si>
  <si>
    <t>FDLSUBA-CD-061-2026 (147266)</t>
  </si>
  <si>
    <t>111-2026-CPS-AG (147266)</t>
  </si>
  <si>
    <t>111-2026</t>
  </si>
  <si>
    <t>111</t>
  </si>
  <si>
    <t>SANTIAGO ALEJANDRO SOLORZA NARANJO</t>
  </si>
  <si>
    <t>https://community.secop.gov.co/Public/Tendering/OpportunityDetail/Index?noticeUID=CO1.NTC.9587512&amp;isFromPublicArea=True&amp;isModal=true&amp;asPopupView=true</t>
  </si>
  <si>
    <t>CO1.REQ.9709454</t>
  </si>
  <si>
    <t>CO1.PCCNTR.8954146</t>
  </si>
  <si>
    <t>PRESTAR SERVICIOS TÉCNICOS EN EL ÁREA DE GESTIÓN DESARROLLO LOCAL ESPECIALMENTE PARA APOYAR EN LA ATENCIÓN DE ACTIVIDADES AMBIENTALES PROPIAS DE LA ALCALDÍA LOCAL DE SUBA PARA LOGRAR CON EL CUMPLIMIENTO DE LAS METAS DEL PLAN DE DESARROLLO LOCAL DE LA VIGENCIA.</t>
  </si>
  <si>
    <t>sansona08@gmail.com</t>
  </si>
  <si>
    <t>CALLE 128C BIS # 52 - 45</t>
  </si>
  <si>
    <t xml:space="preserve">Asistir administrativamente las labores de las dependencias.
Realizar la recolección de información y los reportes solicitados o establecidos en la normatividad ambiental por las diferentes entidades distritales, nacionales y entes de control, en lo que respecta a la gestión ambiental externa.
Apoyo a la gestión documental y al inventario de archivo del área de gestión ambiental.
Asistir a las reuniones, consejos, mesas e instancias de participación que se generen o se relacionen con los asuntos locales o que se desarrollen en la localidad, que le sean designados por el Alcalde y/o el apoyo a la supervisión del contrato.
Contrastar y consolidar base de datos con la información de la comunidad atendida por temas ambientales para realizar el seguimiento de los requerimientos.
Consolidar cronograma de trabajo de las distintas líneas temáticas desarrolladas en la dependencia.
Gestionar las actividades del Orfeo que involucren la correspondencia de entrada y salida de gestión Ambiental. 
Las demás actividades que le sean asignadas por el supervisor y/o apoyo a la supervisión del contrato que sean relacionadas con el objeto del contrato. </t>
  </si>
  <si>
    <t>04-25-PP-2483-01-05</t>
  </si>
  <si>
    <t>FDLSUBA-CD-062-2026 (147271)</t>
  </si>
  <si>
    <t>112-2026-CPS-AG (147271)</t>
  </si>
  <si>
    <t>112-2026</t>
  </si>
  <si>
    <t>112</t>
  </si>
  <si>
    <t>GINA PAOLA MARIN HERNANDEZ</t>
  </si>
  <si>
    <t>https://community.secop.gov.co/Public/Tendering/OpportunityDetail/Index?noticeUID=CO1.NTC.9568003&amp;isFromPublicArea=True&amp;isModal=true&amp;asPopupView=true</t>
  </si>
  <si>
    <t>CO1.REQ.9710237</t>
  </si>
  <si>
    <t>CO1.PCCNTR.8933962</t>
  </si>
  <si>
    <t>PRESTAR LOS SERVICIOS DE APOYO EN EL ÁREA DE GESTIÓN DE DESARROLLO LOCAL EN EL ACOMPAÑAMIENTO DE ACCIONES DE RESIDUOS SOLIDOS</t>
  </si>
  <si>
    <t>gpmarinh@gmail.com</t>
  </si>
  <si>
    <t>KR 94A   129C 14</t>
  </si>
  <si>
    <t>360 47 994000058754</t>
  </si>
  <si>
    <t>Realizar el apoyo logístico para llevar a cabo el desarrollo de las actividades y operativos adelantados por la Alcaldía Local en temas ambientales_x000D_
Realizar el acompañamiento de talleres y capacitaciones a la comunidad sobre normatividad en el marco de las buenas practicas de gestión de los residuos solidos._x000D_
Apoyar actividades relacionadas con la prevención y cuidado del medio Ambiente de la localidad con apoyo de otras entidades.
Desarrollar acciones de intervención y recuperación de espacio y zonas verdes a través de acciones de gestión donde se involucre a la comunidad en la conservación del mismo._x000D_
Apoyo a la gestión documental y al inventario de archivo de la Alcaldía Local en temas ambiental._x000D_
_x000D_
Responder a las solicitudes de la ciudadanía como de entes de control, oficios, derechos de petición y/o similares que sean radicados en el aplicativo Orfeo y/o por diferentes medios, que le sean asignados._x000D_
Apoyar las demás actividades que le sean asignadas por el Alcalde Local y/o el apoyo a la_x000D_
supervisión del contrato y que surjan de la naturaleza del contrato</t>
  </si>
  <si>
    <t>04-25-PP-2483-01-06</t>
  </si>
  <si>
    <t>113-2026-CPS-AG (147271)</t>
  </si>
  <si>
    <t>113-2026</t>
  </si>
  <si>
    <t>113</t>
  </si>
  <si>
    <t>CAROLINA GARCIA QUIROGA</t>
  </si>
  <si>
    <t>CO1.PCCNTR.8971522</t>
  </si>
  <si>
    <t>cq52387@gmail.com</t>
  </si>
  <si>
    <t>CARRERA 95 B # 129 B - 44</t>
  </si>
  <si>
    <t>04-25-PP-2483-01-07</t>
  </si>
  <si>
    <t>FDLSUBA-CD-063-2026 (147295)</t>
  </si>
  <si>
    <t>114-2026-CPS-AG (147295)</t>
  </si>
  <si>
    <t>114-2026</t>
  </si>
  <si>
    <t>114</t>
  </si>
  <si>
    <t>CRISTIAN ALEJANDRO CASTELLANOS VELANDIA</t>
  </si>
  <si>
    <t>https://community.secop.gov.co/Public/Tendering/OpportunityDetail/Index?noticeUID=CO1.NTC.9458499&amp;isFromPublicArea=True&amp;isModal=true&amp;asPopupView=true</t>
  </si>
  <si>
    <t>CO1.REQ.9578735</t>
  </si>
  <si>
    <t>CO1.PCCNTR.8828642</t>
  </si>
  <si>
    <t>PRESTAR SERVICIOS TÉCNICOS EN EL ÁREA DE GESTIÓN DESARROLLO LOCAL ESPECIALMENTE PARA APOYAR EN LA ATENCIÓN DE ACTIVIDADES AMBIENTALES PROPIAS DE LA ALCALDÍA LOCAL DE SUBA PARA LOGRAR CON EL CUMPLIMIENTO DE LAS METAS DEL PLAN DE DESARROLLO LOCAL DE LA VIGENCIA</t>
  </si>
  <si>
    <t>alejandro.cv.ing.ambiental@gmail.com</t>
  </si>
  <si>
    <t>CALLE 24 SUR # 68H ¿ 86</t>
  </si>
  <si>
    <t xml:space="preserve">Asistir administrativamente las labores de las dependencias.
Realizar la recolección de información y los reportes solicitados o establecidos en la normatividad ambiental por las diferentes entidades distritales, nacionales y entes de control, en lo que respecta a la gestión ambiental externa.
Apoyo a la gestión documental y al inventario de archivo del área de gestión ambiental.
Asistir a las reuniones, consejos, mesas e instancias de participación que se generen o se relacionen con los asuntos locales o que se desarrollen en la localidad, que le sean designados por el Alcalde y/o el apoyo a la supervisión del contrato.
Contrastar y consolidar base de datos con la información de la comunidad atendida por temas ambientales para realizar el seguimiento de los requerimientos.
Consolidar cronograma de trabajo de las distintas líneas temáticas desarrolladas en la dependencia.
Gestionar las actividades del Orfeo que involucren la correspondencia de entrada y salida del área de gestión Ambiental. 
Las demás actividades que le sean asignadas por el supervisor y/o apoyo a la supervisión del contrato que sean relacionadas con el objeto del contrato. </t>
  </si>
  <si>
    <t>04-25-PP-2483-03-02</t>
  </si>
  <si>
    <t>FDLSUBA-CD-064-2026 (147166)</t>
  </si>
  <si>
    <t>115-2026-CPS-P (147166)</t>
  </si>
  <si>
    <t>115-2026</t>
  </si>
  <si>
    <t>115</t>
  </si>
  <si>
    <t>MAGDA GICELLA MONROY CIFUENTES</t>
  </si>
  <si>
    <t>https://community.secop.gov.co/Public/Tendering/OpportunityDetail/Index?noticeUID=CO1.NTC.9458768&amp;isFromPublicArea=True&amp;isModal=true&amp;asPopupView=true</t>
  </si>
  <si>
    <t>CO1.REQ.9581931</t>
  </si>
  <si>
    <t>CO1.PCCNTR.8829035</t>
  </si>
  <si>
    <t>PRESTAR SERVICIOS PROFESIONALES EN ACCIONES ENFOCADAS EN EL APOYO Y SEGUIMIENTO ADMINISTRATIVO DE LOS PROYECTOS Y CONTRATOS RELACIONADOS CON LA LÍNEA AMBIENTAL DE AGRICULTURA URBANA Y SEGURIDAD ALIMENTARIA QUE CONTRIBUYAN AL CUMPLIMIENTO DE LAS METAS DEL PLAN DE DESARROLLO LOCAL</t>
  </si>
  <si>
    <t>magimoci@gmail.com</t>
  </si>
  <si>
    <t>CALLE 153 # 97 B - 30</t>
  </si>
  <si>
    <t>Realizar las actividades precontractuales, contractuales y/o de seguimiento que sean necesarias para la correcta ejecución del objeto contractual.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</si>
  <si>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47.5 Meses</t>
  </si>
  <si>
    <t>02-15-PP-2614-01-03</t>
  </si>
  <si>
    <t>FDLSUBA-CD-065-2026 (147177)</t>
  </si>
  <si>
    <t>116-2026-CPS-P (147177)</t>
  </si>
  <si>
    <t>116-2026</t>
  </si>
  <si>
    <t>116</t>
  </si>
  <si>
    <t>MARIA LIGIA ALVARADO AMARILLO</t>
  </si>
  <si>
    <t>https://community.secop.gov.co/Public/Tendering/OpportunityDetail/Index?noticeUID=CO1.NTC.9601221&amp;isFromPublicArea=True&amp;isModal=true&amp;asPopupView=true</t>
  </si>
  <si>
    <t>CO1.REQ.9748190</t>
  </si>
  <si>
    <t>CO1.PCCNTR.8970334</t>
  </si>
  <si>
    <t>PRESTAR SERVICIOS PROFESIONALES DE APOYO AL ALCALDE LOCAL EN LA PROMOCION; ARTICULACION; ACOMPAÑAMIENTO Y SEGUIMIENTO PARA LA ATENCION Y PROTECCION DE LOS ANIMALES DOMESTICOS Y SILVESTRES DE LA LOCALIDAD.</t>
  </si>
  <si>
    <t>maria_ligia_a@hotmail.com</t>
  </si>
  <si>
    <t>KR 1 G 2 16</t>
  </si>
  <si>
    <t xml:space="preserve">Apoyar la supervisión de contratos y convenios relacionados con el componente de gestión ambiental, conforme al Manual de Supervisión e Interventoría de la Secretaría Distrital de Gobierno._x000D_
Articular acciones, actividades y jornadas con el IDPYBA en territorio._x000D_
Asistir y acompañar reuniones de instancias de participación ciudadana, principalmente al Consejo Local PyBA._x000D_
Presidir como delegado del Alcalde Local los consejos locales PyBA formalizados, dando cumplimiento al acuerdo 524 de 2013._x000D_
Acompañar actividades, brigadas y jornadas PyBA, brindando apoyo logístico a nivel local, tanto con entidades como con la comunidad._x000D_
Servir de enlace entre la comunidad y el IDPYBA para la atención de requerimientos relacionados con la protección y el bienestar animal de la localidad._x000D_
Llevar a cabo el registro de perros potencialmente peligrosos ante la alcaldía localidad y el registro Ciudadano de 4 patas de IDPYBA._x000D_
Realizar una estrategia de identificación de problemáticas, necesidades y aliados en la localidad para la atención de los animales_x000D_
Las demás actividades que le sean asignadas por el supervisor y/o apoyo a la supervisión del contrato que sean relacionadas con el objeto del contrato. sobre el estado y avances de las actividades realizadas._x000D_
</t>
  </si>
  <si>
    <t>16.3 Meses</t>
  </si>
  <si>
    <t>04-25-PP-2483-01-08</t>
  </si>
  <si>
    <t>FDLSUBA-CD-066-2026 (147195)</t>
  </si>
  <si>
    <t>117-2026-CPS-P (147195)</t>
  </si>
  <si>
    <t>117-2026</t>
  </si>
  <si>
    <t>117</t>
  </si>
  <si>
    <t>CHRISTIAN HERNÁN DUARTE COLMENARES</t>
  </si>
  <si>
    <t>https://community.secop.gov.co/Public/Tendering/OpportunityDetail/Index?noticeUID=CO1.NTC.9601625&amp;isFromPublicArea=True&amp;isModal=true&amp;asPopupView=true</t>
  </si>
  <si>
    <t>CO1.REQ.9748532</t>
  </si>
  <si>
    <t>CO1.PCCNTR.8970921</t>
  </si>
  <si>
    <t>PRESTAR SERVICIOS PROFESIONALES EN EL ÁREA DE GESTIÓN DEL DESARROLLO LOCAL EN LA GESTIÓN AMBIENTAL EXTERNA; ENCAMINADAS A LA MITIGACIÓN DE LOS DIFERENTES IMPACTOS AMBIENTALES Y LA CONSERVACIÓN DE LOS RECURSOS NATURALES DE LA LOCALIDAD</t>
  </si>
  <si>
    <t>cduartec2022@gmail.com</t>
  </si>
  <si>
    <t>CRRA 90 # 6D-48, CASA 72.</t>
  </si>
  <si>
    <t>Realizar el suministro de información en materia ambiental requerida para la formulación, evaluación y seguimiento de los proyectos de inversión de conformidad al Plan de Desarrollo Local._x000D_
Realizar la formulación, seguimiento y actualización del Plan Ambiental Local PAL, así como desarrollar y remitir los reportes sobre de su ejecución a la autoridad ambiental y a los entes de control que lo soliciten.
Acompañar y apoyar a la Comisión Ambiental Local en el seguimiento a los compromisos que se acuerden en sus reuniones.
Coadyuvar en la implementación territorial de las estrategias que adelante el Área de Gestión Policiva para de dar cumplimiento a los objetivos propuestos en el Código Nacional de Policía y Convivencia.
Levantar un inventario y hacer seguimiento a las medidas ambientales requeridas por la autoridad ambiental.
Apoyar y acompañar los operativos que se programen por parte del Área de Gestión Policiva
Realizar talleres y capacitaciones a la comunidad sobre normatividad ambiental local y otras temáticas de carácter ambiental aplicables.
Apoyar la supervisión e interventoría de contratos y convenios relacionados con gestión ambiental externa que le sean designados por el Alcalde (sa) Local, conforme con lo establecido en el Manual de_x000D_
Supervisión e Interventoría de la Secretaría Distrital de Gobierno.
Asistir y concertar reuniones o actividades con entidades locales, distritales, nacionales y organizaciones ambientales y sociales para tratar temas relacionados con el medio ambiente y desarrollo sostenible
Realizar la recolección de información y los reportes solicitados o establecidos en la normatividad ambiental por las diferentes entidades distritales, nacionales y entes de control, en lo que respecta a la_x000D_
gestión ambiental externa
Atender los requerimientos formulados por las partes interesadas, en el Aplicativo de Gestión Documental-AGD de la Secretaría Distrital de Gobierno, frente a temas de gestión ambiental externa.
Brindar acompañamiento en la atención y pronta respuesta de emergencias ambientales locales.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</si>
  <si>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32.7 Meses</t>
  </si>
  <si>
    <t>03-20-PP-2534-02-05</t>
  </si>
  <si>
    <t>FDLSUBA-CD-067-2026 (147199)</t>
  </si>
  <si>
    <t>118-2026-CPS-P (147199)</t>
  </si>
  <si>
    <t>118-2026</t>
  </si>
  <si>
    <t>118</t>
  </si>
  <si>
    <t>SHARON NATALIA ROMERO BARON</t>
  </si>
  <si>
    <t>https://community.secop.gov.co/Public/Tendering/OpportunityDetail/Index?noticeUID=CO1.NTC.9616030&amp;isFromPublicArea=True&amp;isModal=true&amp;asPopupView=true</t>
  </si>
  <si>
    <t>CO1.REQ.9748497</t>
  </si>
  <si>
    <t>CO1.PCCNTR.8984494</t>
  </si>
  <si>
    <t>PRESTAR LOS SERVICIOS PROFESIONALES; EN EL ÁREA DE GESTIÓN AMBIENTAL EN TEMAS RELACIONADOS CON LA GESTIÓN AMBIENTAL EN LA ZONA RURAL DE LA LOCALIDAD Y TEMAS AFINES DEL COMPONENTE AMBIENTAL</t>
  </si>
  <si>
    <t>sharon_980323@hotmail.com</t>
  </si>
  <si>
    <t>CL 55 77 48</t>
  </si>
  <si>
    <t>Brindar asistencia técnica profesional en la identificación de hogares y unidades productivas, asegurando su inclusión en programas de asistencia técnica y comercialización sostenible en el marco del proyecto.
Monitorear el cumplimiento técnico y logístico de los contratos relacionados con proyectos de ruralidad, garantizando su alineación con las metas del Plan de Desarrollo Local.
Asegurar respuestas oportunas y detalladas a solicitudes relacionadas con la gestión rural, priorizando temas asociados con asistencia técnica y proyectos productivos.
Revisar y gestionar oportunamente los compromisos financieros relacionados con actividades y proyectos en el sector rural.
Representar las iniciativas rurales en espacios de participación, asegurando la integración de la perspectiva técnica y comunitaria.
Realizar la generación de informes detallados que incluyan avances en la vinculación de hogares, actividades técnicas y logísticas del proyecto de ruralidad.
Proveer información técnica y análisis que respalden la implementación de estrategias para fortalecer la ruralidad en Suba, con énfasis en la operación de la ULATA
Adaptarse a las necesidades emergentes de los proyectos rurales, apoyando en acciones estratégicas y operativas que impulsen el desarrollo sostenible de la zona rural.
Gestionar y ejecutar acciones policivas y de control en áreas de Reserva Thomas Vander Hammen.</t>
  </si>
  <si>
    <t>05-33-GP-2537-02-17</t>
  </si>
  <si>
    <t>FDLSUBA-CD-068-2026 (144781)</t>
  </si>
  <si>
    <t>119-2026-CPS-AG (144781)</t>
  </si>
  <si>
    <t>119-2026</t>
  </si>
  <si>
    <t>119</t>
  </si>
  <si>
    <t>DIRONN MAURICIO TRINIDAD AMADO</t>
  </si>
  <si>
    <t>https://community.secop.gov.co/Public/Tendering/OpportunityDetail/Index?noticeUID=CO1.NTC.9498243&amp;isFromPublicArea=True&amp;isModal=true&amp;asPopupView=true</t>
  </si>
  <si>
    <t>CO1.REQ.9588434</t>
  </si>
  <si>
    <t>CO1.PCCNTR.8867595</t>
  </si>
  <si>
    <t>PRESTAR LOS SERVICIOS DE APOYO TÉCNICO PARA LA REALIZACIÓN; PRODUCCIÓN; LOGÍSTICA; TRANSMISIÓN POR PLATAFORMAS DIGITALES Y SONIDO DE EVENTOS Y ACTIVIDADES EXTERNAS E INTERNAS; PRESENCIALES O VIRTUALES; QUE DE MANERA PERMANENTE REALIZA LA ALCALDÍA LOCAL; PARA LA COMUNIDAD Y/O FUNCIONARIOS Y CONTRATIS</t>
  </si>
  <si>
    <t>dironntrinidad@gmail.com</t>
  </si>
  <si>
    <t>AVENIDA CARRERA 87 # 128 A - 35</t>
  </si>
  <si>
    <t>JESSICA JULIETH LEAÑO LAZARO</t>
  </si>
  <si>
    <t xml:space="preserve">C.C. No. 1.100.686.093 de Sampués, Sucre </t>
  </si>
  <si>
    <t>COMUNICACIONES</t>
  </si>
  <si>
    <t>COMPAÑA MUNDIAL DE SEGUROS SA</t>
  </si>
  <si>
    <t>CBC100073718</t>
  </si>
  <si>
    <t xml:space="preserve">Prestar el apoyo Técnico en sonido a la Alcaldía Local de Suba en los eventos que se requieran y/o que soliciten a la Alcaldía o de la comunidad.
Preparar y diligenciar las planillas que den cuenta del uso de elementos utilizados en el marco de los eventos y actividades _x000D_
Reportar orpotunamente los daños o posibles riesgos identificados en el manejo de cada uno de los equipos o elementos utilizados._x000D_
Realizar revisiones periódicas e informar al supervisor y/o apoyo a la supervisión del contrato y al Área de Gestión para el Desarrollo Local, el estado actual de los equipos y proponer acciones de mejora con el fin de mitigar los riesgos en el uso de los mismos._x000D_
Garantizar el cuidado y el buen manejo de los equipos o elementos de la entidad, en el marco de eventos y actividades. _x000D_
Asistir puntalmente a los eventos, reuniones de preparación, capacitación, información y demás reuniones que se realicen y las que requiera su presencia._x000D_
Apoyar en la operatividad de los implementos de sonido, cableado y demás elementos que se requieran durante las presentaciones y garantizar que su funcionamiento sea óptimo durante las mismas o informar a tiempo los riesgos que implica un montaje artístico en el campo.
Apoyar a la persona que lídera el evento y/o actividad en todo lo relevante a aspectos logísticos para el desarrollo de las actividades de los componentes asignados. _x000D_
Realizar visitas previas al espacio donde se llevarán a cabo las actividades y/o eventos con el fin de evaluar las necesidades y así garantizar el alistamiento previo y las condiciones óptimas del mismo ._x000D_
Apoyar el traslado y custodia de los elementos y equipos que se ponen a disposición de las diferentes actividades._x000D_
Cumplir con los protocolos utilizados por la Alcaldía para el retiro y el ingreso de los bienes en calidad de préstamo._x000D_
Realizar el reporte de manera inmediata a la persona lider del evento o actividad, en el caso de cualquier anomalia identificada_x000D_
Las demás que se le asignen y que surjan de la naturaleza del contrato o que sean solicitadas por el supervisor del contrato._x000D_
</t>
  </si>
  <si>
    <t>50.9 Meses</t>
  </si>
  <si>
    <t>05-33-GP-2537-02-18</t>
  </si>
  <si>
    <t>120-2026-CPS-AG (144781)</t>
  </si>
  <si>
    <t>120-2026</t>
  </si>
  <si>
    <t>120</t>
  </si>
  <si>
    <t>JAIME ALEJANDRO CHACÓN FLÓREZ</t>
  </si>
  <si>
    <t>CO1.PCCNTR.8867745</t>
  </si>
  <si>
    <t>alejandroxchacon@outlook.com</t>
  </si>
  <si>
    <t>KR  4    ESTE  30 A  20    CA 25</t>
  </si>
  <si>
    <t>05-33-GP-2537-02-27</t>
  </si>
  <si>
    <t>FDLSUBA-CD-069-2026 (144804)</t>
  </si>
  <si>
    <t>121-2026-CPS-P (144804)</t>
  </si>
  <si>
    <t>121-2026</t>
  </si>
  <si>
    <t>121</t>
  </si>
  <si>
    <t>THALÍA VALENTINA PUENTES PEDROZO</t>
  </si>
  <si>
    <t>https://community.secop.gov.co/Public/Tendering/OpportunityDetail/Index?noticeUID=CO1.NTC.9503838&amp;isFromPublicArea=True&amp;isModal=true&amp;asPopupView=true</t>
  </si>
  <si>
    <t>CO1.REQ.9592069</t>
  </si>
  <si>
    <t>CO1.PCCNTR.8872964</t>
  </si>
  <si>
    <t>PRESTAR SERVICIOS PROFESIONALES DE APOYO AL EQUIPO DE PRENSA Y COMUNICACIONES DE LA ALCALDÍA LOCAL EN LA REALIZACIÓN DE PRODUCTOS Y PIEZAS DIGITALES; IMPRESAS Y PUBLICITARIAS DE GRAN FORMATO Y DE ANIMACIÓN GRÁFICA; ASÍ COMO APOYAR LA PRODUCCIÓN Y MONTAJE DE EVENTOS</t>
  </si>
  <si>
    <t>thal.puentes@gmail.com</t>
  </si>
  <si>
    <t>DIAGONAL 146 # 118 - 41</t>
  </si>
  <si>
    <t>SEGUROS DEL ESTADO S A</t>
  </si>
  <si>
    <t xml:space="preserve">Desarrollar o diseñar las piezas gráficas para los contenidos de las redes sociales y sitio web de la _x000D_
Alcaldía Local.
Realizar la adaptación gráfica de las campañas de la Alcaldía Local con el fin de lograr uniformidad en los mensajes y mantener un cronograma actualizado de las fechas de solicitud y entrega de las respectivas piezas._x000D_
Hacer seguimiento a la impresión y distribución de las piezas gráficas elaboradas para la estrategia digital y las campañas internas y externas de la Alcaldía Local.
Realizar la producción de contenidos audiovisuales en diferentes plataformas, tales como animación y video, en diversos medios y soportes.
Diseñar el montaje de piezas audiovisuales para la divulgación de las diferentes campañas y proyectos de la entidad.
 Realizar la conceptualización de contenidos y proyectos para su realización audiovisual
Las demás que sean inherentes al objeto contractual, que se encuentren en la normatividad o que sean asignadas por el supervisor del contrato._x000D_
</t>
  </si>
  <si>
    <t>05-33-GP-2537-02-28</t>
  </si>
  <si>
    <t>122-2026-CPS-P (144804)</t>
  </si>
  <si>
    <t>122-2026</t>
  </si>
  <si>
    <t>122</t>
  </si>
  <si>
    <t>GINNA CATALINA OSORIO MOJICA</t>
  </si>
  <si>
    <t>CO1.PCCNTR.8873270</t>
  </si>
  <si>
    <t xml:space="preserve"> ESPECIALIZADO No Aplica PROFESIONAL</t>
  </si>
  <si>
    <t>parentesisdc@gmail.com</t>
  </si>
  <si>
    <t>CALLE 54 # 9 - 8</t>
  </si>
  <si>
    <t>05-33-GP-2537-02-29</t>
  </si>
  <si>
    <t>FDLSUBA-CD-070-2026 (145143)</t>
  </si>
  <si>
    <t>123-2026-CPS-P (145143)</t>
  </si>
  <si>
    <t>123-2026</t>
  </si>
  <si>
    <t>123</t>
  </si>
  <si>
    <t>MIGUEL CHIAPPE PULIDO</t>
  </si>
  <si>
    <t>https://community.secop.gov.co/Public/Tendering/OpportunityDetail/Index?noticeUID=CO1.NTC.9459920&amp;isFromPublicArea=True&amp;isModal=true&amp;asPopupView=true</t>
  </si>
  <si>
    <t>CO1.REQ.9582705</t>
  </si>
  <si>
    <t>CO1.PCCNTR.8829839</t>
  </si>
  <si>
    <t>PRESTAR SERVICIOS PROFESIONALES AL ÁREA DE GESTIÓN PARA EL DESARROLLO LOCAL CON EL PROPÓSITO DE DINAMIZAR Y PROMOVER LOS PROCESOS DE PARTICIPACIÓN; INFORMACIÓN Y ORGANIZACIÓN TERRITORIAL EN LA LOCALIDAD DE SUBA PARA DAR CUMPLIMIENTO A LAS METAS DEL PLAN DE DESARROLLO LOCAL</t>
  </si>
  <si>
    <t>miguelchiappe@gmail.com</t>
  </si>
  <si>
    <t>CARRERA 111 # 135 B - 57</t>
  </si>
  <si>
    <t xml:space="preserve">Realizar y entregar para aprobación un cronograma de actividades y de entrega de productos asociados al presente contrato y el plan de trabajo. 
Participar en las sesiones de coordinación y capacitación programadas en temas de participación de la Alcaldía Local.
Acompañar y liderar la estrategia de comunicaciones del sector cultural.
Acompañar al referente de cultura en el desarrollo de acciones dirigidas a las organizaciones y agentes del sector de la localidad, asistir a eventos locales, para el fortalecimiento de las capacidades y procesos, así como para la difusión de la oferta institucional del sector Cultura, Recreación y Deporte.
Mantener actualizada la Base de Datos del sector de arte, cultura y patrimonio de la localidad.
Acompañar los procesos de caracterización y diagnósticos del sector cultural y organizaciones en la localidad.
Acompañar los procesos de fortalecimiento de las organizaciones, agrupaciones y actores del sector cultural.
Acompañar la atención de solicitudes y suministro de información local relacionada con arte, cultura y patrimonio.
Acompañar la producción y logística de las actividades realizadas por la Alcaldía Local.
Acompañar la presentación o rendición de informes a los entes de control, entidades, instancias de participación y comunidad en general.
Asistir a las reuniones a las que sea citado o designado, para la atención de los asuntos relacionados con el objeto contractual.
Las demás que sean inherentes al objeto contractual, que se encuentren en la normatividad o que sean solicitadas por el supervisor del contrato._x000D_
</t>
  </si>
  <si>
    <t>55.5 Meses</t>
  </si>
  <si>
    <t>05-33-GP-2537-02-30</t>
  </si>
  <si>
    <t>FDLSUBA-CD-071-2026 (144880)</t>
  </si>
  <si>
    <t>124-2026-CPS-P (144880)</t>
  </si>
  <si>
    <t>124-2026</t>
  </si>
  <si>
    <t>124</t>
  </si>
  <si>
    <t>KAREM ANGELICA HERRERA SÁNCHEZ</t>
  </si>
  <si>
    <t>https://community.secop.gov.co/Public/Tendering/OpportunityDetail/Index?noticeUID=CO1.NTC.9501922&amp;isFromPublicArea=True&amp;isModal=true&amp;asPopupView=true</t>
  </si>
  <si>
    <t>CO1.REQ.9622032</t>
  </si>
  <si>
    <t>CO1.PCCNTR.8871717</t>
  </si>
  <si>
    <t>PRESTAR SERVICIOS PROFESIONALES PARA LA CREACIÓN; REALIZACIÓN; PRODUCCIÓN Y EDICIÓN DE VÍDEOS; ASÍ COMO EL REGISTRO; EDICIÓN Y LA PRESENTACIÓN DE FOTOGRAFÍAS DE LOS ACONTECIMIENTOS HECHOS Y EVENTOS EXTERNOS E INTERNOS DE LA ALCALDÍA LOCAL; PARA SER UTILIZADOS COMO INSUMOS DE COMUNICACIÓN EN LOS MEDI</t>
  </si>
  <si>
    <t>angelica.herrera.13@hotmail.com</t>
  </si>
  <si>
    <t>CARRERA 90 C # 127 - 159</t>
  </si>
  <si>
    <t xml:space="preserve">Crear, realizar y producir vídeos, programas y capsulas audiovisuales que transmitan un mensaje en la comunicación interna y externa sobre la gestión de la Alcaldía Local de acuerdo con los lineamientos establecidos por la Oficina Asesora de Comunicaciones de la Secretaría Distrital de Gobierno._x000D_
Apoyar la producción de fotografías y la realización de piezas audiovisuales de los acontecimientos, hechos y eventos de la Alcaldía Local que ilustren las noticias en un medio de comunicación escrito, impreso o digital._x000D_
Realizar el registro en video de los recorridos, operativos realizados en las localidades, así como de los eventos externos e internos de la Alcaldía Local._x000D_
Realizar el revelado, impresión, ampliación, retoque y reproducción del material fotográfico, a través del uso de software y demás herramientas informáticas, de acuerdo con los sistemas establecidos en la Alcaldía Local._x000D_
Realizar la obtención de imágenes que reflejen la misión de la Alcaldía Local, con el fin de actualizar el banco de imágenes y material audiovisual._x000D_
Realizar el registro audiovisual y seguimiento de las obras de infraestructura ejecutadas por la Alcaldía Local, con tomas desde el mismo ángulo antes, durante y después de la ejecución de la obra._x000D_
Realizar la sistematización y archivo del material audiovisual de la Alcaldía Local._x000D_
Crear piezas audiovisuales para campañas y eventos institucionales_x000D_
Revisar el correcto funcionamiento de los equipos de cámara y de grabación que estén a su cargo._x000D_
Participar en la preparación, diseño y montaje de material fotográfico para exposiciones y eventos institucionales, orientados a promover y difundir actividades de la Alcaldía Local._x000D_
Ordenar, clasificar y registrar el material fotográfico y de video para la realización del archivo, a fin de conservar adecuadamente la memoria del material audiovisual de la Alcaldía Local, conforme los procedimientos establecidos por Sistema Integrado de Gestión de Calidad de la Secretaría Distrital de Gobierno._x000D_
Entregar el archivo fotográfico a las personas encargadas para la generación de contenido gráfico, teniendo en cuenta las directrices establecida por el Sistema Integrado de Gestión de la Secretaría Distrital de Gobierno._x000D_
_x000D_
Las demás que sean inherentes al objeto contractual, que se encuentren en la normatividad o que sean asignadas por el supervisor del contrato._x000D_
</t>
  </si>
  <si>
    <t>78.3 Meses</t>
  </si>
  <si>
    <t>05-33-GP-2537-02-32</t>
  </si>
  <si>
    <t>FDLSUBA-CD-072-2026 (144995)</t>
  </si>
  <si>
    <t>125-2026-CPS-P (144995)</t>
  </si>
  <si>
    <t>125-2026</t>
  </si>
  <si>
    <t>125</t>
  </si>
  <si>
    <t>RAFAEL JALLER</t>
  </si>
  <si>
    <t>https://community.secop.gov.co/Public/Tendering/OpportunityDetail/Index?noticeUID=CO1.NTC.9483268&amp;isFromPublicArea=True&amp;isModal=true&amp;asPopupView=true</t>
  </si>
  <si>
    <t>CO1.REQ.9592645</t>
  </si>
  <si>
    <t>CO1.PCCNTR.8853593</t>
  </si>
  <si>
    <t>PRESTAR SERVICIOS PROFESIONALES PARA EL CUBRIMIENTO DE LAS ACTIVIDADES; CRONOGRAMAS Y AGENDA DE LA ALCALDÍA LOCAL A NIVEL INTERNO Y EXTERNO; ASÍ COMO LA GENERACIÓN DE CONTENIDOS PERIODÍSTICOS</t>
  </si>
  <si>
    <t>rafajallers@gmail.com</t>
  </si>
  <si>
    <t>CARRERA 86 # 88 - 20</t>
  </si>
  <si>
    <t>NB100427301</t>
  </si>
  <si>
    <t>Desarrollar comunicados, cubrimientos y apoyo a temas asociados a prensa, de acuerdo con los temas asignados.
Realizar seguimiento a las necesidades y requerimientos comunicacionales de la Alcaldía Local.
Realizar el cubrimiento de actividades, operativos, eventos y demás acciones desarrollas por la Alcaldía Local. 
Crear y ejecutar publicaciones impresas y/o digitales con contenidos de la entidad con la periodicidad que determine el líder de comunicaciones. 
Alimentar en la página web de la entidad, el contenido noticioso y de prensa a que haya lugar
Acompañar la realización, conceptualización y desarrollo de piezas audiovisuales requeridas por la Alcaldía Local.
Acompañar en el monitoreo de medios de comunicación y seguimiento a los contenidos de la Alcaldía Local.
Las demás que sean inherentes al objeto contractual y que sean solicitadas por el supervisor y/o apoyo a la supervisión del contrato.</t>
  </si>
  <si>
    <t>48.6 Meses</t>
  </si>
  <si>
    <t>05-33-GP-2537-02-33</t>
  </si>
  <si>
    <t>126-2026-CPS-P (144995)</t>
  </si>
  <si>
    <t>126-2026</t>
  </si>
  <si>
    <t>126</t>
  </si>
  <si>
    <t>DANIELA CASTELBLANCO TRIANA</t>
  </si>
  <si>
    <t>CO1.PCCNTR.8866335</t>
  </si>
  <si>
    <t>triana.c.d_21@hotmail.com</t>
  </si>
  <si>
    <t>CL 130 C BIS B 97 24</t>
  </si>
  <si>
    <t>17.3 Meses</t>
  </si>
  <si>
    <t>05-33-GP-2537-02-34</t>
  </si>
  <si>
    <t>127-2026-CPS-P (144995)</t>
  </si>
  <si>
    <t>127-2026</t>
  </si>
  <si>
    <t>127</t>
  </si>
  <si>
    <t>DANIELA ELISA RODRÍGUEZ LÓPEZ</t>
  </si>
  <si>
    <t>CO1.PCCNTR.8866926</t>
  </si>
  <si>
    <t>danielatrabajo2019@gmail.com</t>
  </si>
  <si>
    <t>CALLE 167 A # 48 - 20</t>
  </si>
  <si>
    <t>NB100427187</t>
  </si>
  <si>
    <t>05-33-GP-2537-02-36</t>
  </si>
  <si>
    <t>FDLSUBA-CD-073-2026 (145221)</t>
  </si>
  <si>
    <t>128-2026-CPS-P (145221)</t>
  </si>
  <si>
    <t>128-2026</t>
  </si>
  <si>
    <t>128</t>
  </si>
  <si>
    <t>MARIA ALEJANDRA BUITRAGO LOZANO</t>
  </si>
  <si>
    <t>https://community.secop.gov.co/Public/Tendering/OpportunityDetail/Index?noticeUID=CO1.NTC.9498748&amp;isFromPublicArea=True&amp;isModal=true&amp;asPopupView=true</t>
  </si>
  <si>
    <t>CO1.REQ.9622464</t>
  </si>
  <si>
    <t>CO1.PCCNTR.8868171</t>
  </si>
  <si>
    <t>PRESTAR SERVICIOS PROFESIONALES COMO COMMUNITY MANAGER; LOS CUALES INCLUYEN LA GESTIÓN INTEGRAL DE REDES SOCIALES Y PLATAFORMAS DIGITALES DE LA ALCALDÍA LOCAL; ABARCANDO LA PLANIFICACIÓN; CREACIÓN; PUBLICACIÓN Y MONITOREO DE CONTENIDO; INTERACCIÓN CON LA COMUNIDAD DIGITAL; IMPLEMENTACIÓN DE ESTRATEG</t>
  </si>
  <si>
    <t>maria9405@hotmail.com</t>
  </si>
  <si>
    <t>CALLE 151 # 109 - 83</t>
  </si>
  <si>
    <t>Crear, programar y publicar contenido en las diferentes plataformas digitales.
Diseñar estrategias para aumentar el alcance, la interacción y el crecimiento de la comunidad en línea._x000D_
Supervisar las interacciones en tiempo real y responder a comentarios, mensajes y menciones.
Realizar análisis de métricas para evaluar el desempeño de las publicaciones y las campañas.
Responder de manera oportuna y profesional a consultas, quejas o solicitudes realizadas por los usuarios en redes sociales.
Escalar problemas o inquietudes relevantes al equipo correspondiente.
Diseñar textos, imágenes, videos o cualquier otro formato de contenido creativo y relevante para la audiencia.
Garantizar que el contenido esté alineado con la identidad y objetivos de la marca.
Planificar y ejecutar campañas digitales en redes sociales para alcanzar objetivos específicos.
Identificar tendencias y oportunidades para mejorar la presencia de la marca.
Analizar las estrategias y acciones de marcas competidoras para identificar mejores prácticas o innovaciones.
Manejar adecuadamente comentarios negativos, crisis de reputación u otros problemas en redes sociales siguiendo protocolos establecidos.
Mantenerse al día con las tendencias y cambios en algoritmos de las plataformas sociales.
Proponer nuevas herramientas o enfoques para optimizar las estrategias de la marca.
Crear informes detallados sobre el rendimiento de las redes sociales y el cumplimiento de objetivos.
Proponer mejoras basadas en los datos obtenidos.</t>
  </si>
  <si>
    <t>20.5 Meses</t>
  </si>
  <si>
    <t>05-33-GP-2537-02-37</t>
  </si>
  <si>
    <t>FDLSUBA-CD-074-2026 (145242)</t>
  </si>
  <si>
    <t>129-2026-CPS-P (145242)</t>
  </si>
  <si>
    <t>129-2026</t>
  </si>
  <si>
    <t>129</t>
  </si>
  <si>
    <t>SARA VANESA CHACÓN PÁEZ</t>
  </si>
  <si>
    <t>https://community.secop.gov.co/Public/Tendering/OpportunityDetail/Index?noticeUID=CO1.NTC.9519929&amp;isFromPublicArea=True&amp;isModal=true&amp;asPopupView=true</t>
  </si>
  <si>
    <t>CO1.REQ.9668107</t>
  </si>
  <si>
    <t>CO1.PCCNTR.8887345</t>
  </si>
  <si>
    <t>PRESTAR SERVICIOS PROFESIONALES A LA ENTIDAD EN EL DISEÑO; IMPLEMENTACIÓN Y FORTALECIMIENTO DE ESTRATEGIAS DE COMUNICACIÓN INTERNA QUE PROMUEVAN LA CULTURA ORGANIZACIONAL; LA CIRCULACIÓN OPORTUNA DE LA INFORMACIÓN INSTITUCIONAL; EL TRABAJO EN EQUIPO Y EL SENTIDO DE PERTENENCIA; GARANTIZANDO LA COHER</t>
  </si>
  <si>
    <t>periodistasara@gmail.com</t>
  </si>
  <si>
    <t>CARRERA 6 A # 38 - 197</t>
  </si>
  <si>
    <t>Diseñar y ejecutar estrategias de comunicación interna y externa, así como los planes de comunicación correspondientes._x000D_
_x000D_
Administrar y mantener actualizadas las herramientas y plataformas de comunicación interna, tales como intranet, correos masivos, tableros informativos, boletines y redes sociales internas, garantizando su eficacia para la difusión de la información.
Crear, producir y realizar videos, programas y cápsulas audiovisuales que difundan mensajes de comunicación interna y externa sobre la gestión de la Alcaldía Local, de acuerdo con los lineamientos de la Oficina Asesora de Comunicaciones de la Secretaría Distrital de Gobierno._x000D_
Apoyar la producción fotográfica y la elaboración de piezas audiovisuales que registren acontecimientos, hechos y eventos de la Alcaldía Local, para ilustrar noticias en medios de comunicación escritos, impresos o digitales.
Elaborar contenidos informativos y diseñar materiales de comunicación tales como boletines, comunicados, infografías y demás piezas que sean requeridas por el supervisor y/o el apoyo a la supervisión del contrato.
Promover actividades de comunicación que fortalezcan la cultura organizacional y fomenten la integración de los equipos de trabajo de la Alcaldía Local.
Diseñar y aplicar encuestas de percepción, así como realizar el análisis de impacto de las estrategias de comunicación implementadas.
Elaborar y aplicar protocolos de comunicación para la atención de situaciones críticas en la Alcaldía Local, garantizando un manejo oportuno y efectivo de la información.
Las demás obligaciones que sean inherentes al objeto contractual y que le sean asignadas por el supervisor y/o el apoyo a la supervisión del contrato.</t>
  </si>
  <si>
    <t>05-33-GP-2537-02-38</t>
  </si>
  <si>
    <t>FDLSUBA-CD-075-2026 (145017)</t>
  </si>
  <si>
    <t>130-2026-CPS-AG (145017)</t>
  </si>
  <si>
    <t>130-2026</t>
  </si>
  <si>
    <t>130</t>
  </si>
  <si>
    <t>DANIEL ALEJANDRO ARGAEZ MORENO</t>
  </si>
  <si>
    <t>https://community.secop.gov.co/Public/Tendering/OpportunityDetail/Index?noticeUID=CO1.NTC.9459730&amp;isFromPublicArea=True&amp;isModal=true&amp;asPopupView=true</t>
  </si>
  <si>
    <t>CO1.REQ.9583148</t>
  </si>
  <si>
    <t>CO1.PCCNTR.8829371</t>
  </si>
  <si>
    <t>PRESTAR SERVICIOS DE APOYO DE PRENSA Y COMUNICACIONES DE LA ALCALDÍA LOCAL EN LOS CUBRIMIENTOS INFORMATIVOS Y GENERACIÓN DE CONTENIDOS AUDIOVISUALES INSTITUCIONALES DEL DESPACHO DE LA ALCALDÍA LOCAL SUBA</t>
  </si>
  <si>
    <t>danielargaez12@gmail.com</t>
  </si>
  <si>
    <t>CARRERA 87 B # 69 B - 28</t>
  </si>
  <si>
    <t>CBO100028427</t>
  </si>
  <si>
    <t xml:space="preserve">Ejecutar las sesiones fotográficas según lo acordado, ya sea en estudio o en locaciones externas, adaptándose a las necesidades de la Alcaldía Local._x000D_
Asegurar que las imágenes capturadas cumplan con los estándares técnicos y creativos acordados, prestando atención a la iluminación, composición, enfoque y estilo visual.
Realizar la edición de las fotografías, incluyendo retoques, ajustes de color, recorte y otros procesos necesarios para mejorar la calidad de las imágenes finales._x000D_
Entregar las fotografías en el formato y medio acordado (digital, impreso, etc.), dentro del plazo estipulado en el contrato._x000D_
Mantener la confidencialidad sobre cualquier material, evento o contenido relacionado con la Alcaldía Local de Suba, que pueda ser considerado privado o sensible.
Utilizar equipo fotográfico adecuado y profesional para garantizar la calidad de las imágenes, así como otros recursos necesarios para el desarrollo de las sesiones._x000D_
Realizar ajustes o cambios en las imágenes solicitados por el supervisor dentro de los términos acordados, según la naturaleza del proyecto. 
Cumplir con los plazos establecidos para la entrega de las fotografías editadas y cualquier otro material relacionado con el proyecto fotográfico._x000D_
Asegurar la conservación adecuada de los archivos originales y editados durante un tiempo determinado, a disposición del cliente si se requieren copias adicionales._x000D_
Las demás que se le asignen y que surjan de la naturaleza del contrato o que sean solicitadas por el supervisor del contrato._x000D_
</t>
  </si>
  <si>
    <t>05-33-GP-2537-02-121</t>
  </si>
  <si>
    <t>FDLSUBA-CD-076-2026 (145145)</t>
  </si>
  <si>
    <t>131-2026-CPS-P (145145)</t>
  </si>
  <si>
    <t>131-2026</t>
  </si>
  <si>
    <t>131</t>
  </si>
  <si>
    <t>JESSICA JULIETH LEAÑO LÁZARO</t>
  </si>
  <si>
    <t>https://community.secop.gov.co/Public/Tendering/OpportunityDetail/Index?noticeUID=CO1.NTC.9523092&amp;isFromPublicArea=True&amp;isModal=true&amp;asPopupView=true</t>
  </si>
  <si>
    <t>CO1.REQ.9669234</t>
  </si>
  <si>
    <t>CO1.PCCNTR.8890972</t>
  </si>
  <si>
    <t>PRESTAR SERVICIOS PROFESIONALES PARA COORDINAR LAS ACTIVIDADES DE COMUNICACIÓN Y PRENSA DE LA ENTIDAD; INCLUYENDO LA PLANIFICACIÓN ESTRATÉGICA; LA GENERACIÓN DE CONTENIDOS; LA GESTIÓN DE MEDIOS DE COMUNICACIÓN; EL DISEÑO Y EJECUCIÓN DE ESTRATEGIAS DE DIVULGACIÓN Y LA SUPERVISIÓN DE LOS CANALES DIGIT</t>
  </si>
  <si>
    <t>jessicaleano26@gmail.com</t>
  </si>
  <si>
    <t>CL  47     7  35</t>
  </si>
  <si>
    <t>Crear y ejecutar planes de comunicación interna y externa que reflejen los objetivos y valores de la organización._x000D_
Establecer y mantener relaciones efectivas con medios de comunicación, periodistas y otras partes interesadas, así como coordinar entrevistas, conferencias de prensa y eventos mediáticos.
Redactar comunicados de prensa, boletines informativos y publicaciones para diferentes plataformas, así como supervisar la calidad y coherencia de los mensajes difundidos en redes sociales, sitios web y otros canales.
Diseñar y ejecutar estrategias para responder a situaciones de crisis comunicacional, mitigando riesgos para la reputación de la organización.
Liderar y supervisar al personal del área de comunicaciones, asignando tareas y asegurando el cumplimiento de metas.
Realizar seguimiento de noticias relevantes sobre la organización y su entorno, analizando el impacto mediático de sus actividades.
Coordinar la logística y comunicación de eventos institucionales, como ruedas de prensa, lanzamientos y actividades de responsabilidad social._x000D_
Diseñar campañas publicitarias y de relaciones públicas que impulsen la imagen de la organización.
Actuar como portavoz de la organización en medios de comunicación o ante audiencias clave cuando sea necesario.
Medir el impacto de las estrategias de comunicación y ajustar acciones en función de los resultados obtenidos.</t>
  </si>
  <si>
    <t>18.7 Meses</t>
  </si>
  <si>
    <t>05-33-GP-2537-03-05</t>
  </si>
  <si>
    <t>FDLSUBA-CD-077-2026 (144887)</t>
  </si>
  <si>
    <t>132-2026-CPS-P (144887)</t>
  </si>
  <si>
    <t>132-2026</t>
  </si>
  <si>
    <t>132</t>
  </si>
  <si>
    <t>JENNY PAOLA ARIZA AMAYA</t>
  </si>
  <si>
    <t>https://community.secop.gov.co/Public/Tendering/OpportunityDetail/Index?noticeUID=CO1.NTC.9436443&amp;isFromPublicArea=True&amp;isModal=true&amp;asPopupView=true</t>
  </si>
  <si>
    <t>CO1.REQ.9569606</t>
  </si>
  <si>
    <t>CO1.PCCNTR.8807200</t>
  </si>
  <si>
    <t>PRESTAR LOS SERVICIOS PROFESIONALES PARA APOYAR LA COORDINACIÓN Y TRÁMITE DE DESPACHOS COMISORIOS DE LA ALCALDÍA LOCAL DE SUBA.</t>
  </si>
  <si>
    <t>nacha_ar@hotmail.com</t>
  </si>
  <si>
    <t>CARRERA 11 # 141 A - 9</t>
  </si>
  <si>
    <t>ANGELA BIBIANA ROJAS PUERTAS</t>
  </si>
  <si>
    <t>C.C. No. 20.533.153 Fomeque (Cund)</t>
  </si>
  <si>
    <t xml:space="preserve"> DESPACHOS COMISORIOS</t>
  </si>
  <si>
    <t xml:space="preserve">Apoyar la gestión de coordinación de todas las actividades relacionadas con los despachos comisorios_x000D_
Apoyar la supervisión de contratos que le sean designados por el alcalde(sa) Local, conforme con lo establecido en el Manual de Supervisión e Interventoría de la Secretaría Distrital de Gobierno._x000D_
Recibir y revisar los Despachos comisorios que son radicados en la Alcaldía, seleccionando aquellos que deban ser devueltos o requieran trámites adicionales. _x000D_
Mantener actualizada la base de datos o libro de Despachos comisorios junto con su respectivo archivo_x000D_
Hacer las citaciones, notificaciones telegramas, autos y demás documentos que se requieran para llevar a cabo las diligencias comisionadas_x000D_
Responder las Acciones de Tutela o peticiones que tengan por objeto asuntos de Despachos Comisorios_x000D_
Llevar actualizadas las estadísticas de Despachos Comisorios recibidos, diligenciados, devueltos_x000D_
Acompañar al Alcalde Local en la realización de diligencias comisionadas_x000D_
Elaborar las constancias, avisos y demás que se requieran en el ejercicio de las diligencias de Despachos Comisorios_x000D_
Asistir a las reuniones a que haya lugar con motivo del adelantamiento de diligencias comisionadas._x000D_
Fijar fecha a cada uno de los Despachos recibidos dentro de los 10 días hábiles siguientes a su radicación_x000D_
Atender las solicitudes de la ciudadanía en materia de Despachos Comisorios.
Las demás que sean inherentes al objeto contractual, que se encuentren en la normatividad o que sean solicitadas por el supervisor del contrato._x000D_
</t>
  </si>
  <si>
    <t>47.3 Meses</t>
  </si>
  <si>
    <t>05-33-GP-2537-03-06</t>
  </si>
  <si>
    <t>FDLSUBA-CD-078-2026 (144902)</t>
  </si>
  <si>
    <t>133-2026-CPS-P (144902)</t>
  </si>
  <si>
    <t>133-2026</t>
  </si>
  <si>
    <t>133</t>
  </si>
  <si>
    <t>DANIEL MAURICIO MIRANDA MOYA</t>
  </si>
  <si>
    <t>https://community.secop.gov.co/Public/Tendering/OpportunityDetail/Index?noticeUID=CO1.NTC.9436786&amp;isFromPublicArea=True&amp;isModal=true&amp;asPopupView=true</t>
  </si>
  <si>
    <t>CO1.REQ.9570521</t>
  </si>
  <si>
    <t>CO1.PCCNTR.8807256</t>
  </si>
  <si>
    <t>PRESTAR LOS SERVICIOS PROFESIONALES PARA APOYAR EL TRÁMITE DE DESPACHOS COMISORIOS DE LA ALCALDÍA LOCAL DE SUBA.</t>
  </si>
  <si>
    <t>d.miranda86@hotmail.com</t>
  </si>
  <si>
    <t>CARRERA 102 # 154 - 30</t>
  </si>
  <si>
    <t>Recibir y apoyar la revisión de los despachos comisorios que son radicados en la Alcaldía Local, seleccionando aquellos que deban ser devueltos o requieran trámites adicionales. 
Mantener actualizada la base de datos o libro de Despachos comisorios junto con su respectivo archivo_x000D_
Hacer las citaciones, notificaciones, autos y demás documentos que se requieran para llevar a cabo las diligencias comisionadas.
Responder las Acciones de Tutela o peticiones que tengan por objeto asuntos de Despachos Comisorios_x000D_
Llevar actualizadas las estadísticas de Despachos Comisorios recibidos, diligenciados, devueltos_x000D_
Acompañar al Alcalde Local en la realización de diligencias comisionadas_x000D_
Elaborar las constancias, avisos y demás que se requieran en el ejercicio de las diligencias de Despachos Comisorios_x000D_
Asistir a las reuniones a que haya lugar con motivo del adelantamiento de diligencias comisionadas._x000D_
Fijar fecha a cada uno de los Despachos recibidos dentro de los 10 días hábiles siguientes a su radicación_x000D_
Atender las solicitudes de la ciudadanía en materia de Despachos Comisorios. Atención al Público_x000D_
Las demás que sean inherentes al objeto contractual, que se encuentren en la normatividad o que sean solicitadas por el supervisor del contrato.</t>
  </si>
  <si>
    <t>05-33-GP-2537-03-07</t>
  </si>
  <si>
    <t>134-2026-CPS-P (144902)</t>
  </si>
  <si>
    <t>134-2026</t>
  </si>
  <si>
    <t>134</t>
  </si>
  <si>
    <t>CINDY JULIETH CAÑON RUIZ</t>
  </si>
  <si>
    <t>CO1.PCCNTR.8807615</t>
  </si>
  <si>
    <t>cinjuli22@gmail.com</t>
  </si>
  <si>
    <t>CALLE 69 # 120 - 18</t>
  </si>
  <si>
    <t>27 Meses</t>
  </si>
  <si>
    <t>05-33-GP-2537-03-08</t>
  </si>
  <si>
    <t>135-2026-CPS-P (144902)</t>
  </si>
  <si>
    <t>135-2026</t>
  </si>
  <si>
    <t>135</t>
  </si>
  <si>
    <t>SILVIO ESTEBAN CARVAJAL ORDOÑEZ</t>
  </si>
  <si>
    <t>CO1.PCCNTR.9178130</t>
  </si>
  <si>
    <t>PRESTAR LOS SERVICIOS PROFESIONALES PARA APOYAR EL TRÁMITE DE DESPACHOS COMISORIOS  DE LA ALCALDÍA LOCAL DE SUBA.</t>
  </si>
  <si>
    <t>ruizriverabogados@gmail.com</t>
  </si>
  <si>
    <t>COMPENSAR</t>
  </si>
  <si>
    <t>AVENIDA CARRERA 30 NRO. 1 - 43</t>
  </si>
  <si>
    <t>05-33-GP-2537-03-10</t>
  </si>
  <si>
    <t>FDLSUBA-CD-079-2026 (144910)</t>
  </si>
  <si>
    <t>136-2026-CPS-AG (144910)</t>
  </si>
  <si>
    <t>136-2026</t>
  </si>
  <si>
    <t>136</t>
  </si>
  <si>
    <t>JESICA PAOLA MUNEVAR GONZALEZ</t>
  </si>
  <si>
    <t>https://community.secop.gov.co/Public/Tendering/OpportunityDetail/Index?noticeUID=CO1.NTC.9437282&amp;isFromPublicArea=True&amp;isModal=true&amp;asPopupView=true</t>
  </si>
  <si>
    <t>CO1.REQ.9570912</t>
  </si>
  <si>
    <t>CO1.PCCNTR.8807692</t>
  </si>
  <si>
    <t>PRESTAR LOS SERVICIOS DE APOYO A LA GESTIÓN EN EL TRÁMITE DE DESPACHOS COMISORIOS DE LA ALCALDÍA LOCAL DE SUBA.</t>
  </si>
  <si>
    <t xml:space="preserve"> AUXILIAR BACHILLER</t>
  </si>
  <si>
    <t>jesicaemp@gmail.com</t>
  </si>
  <si>
    <t>CALLE 133 # 154 - 21</t>
  </si>
  <si>
    <t xml:space="preserve">Recibir, distribuir, organizar y archivar tanto la correspondencia, como los documentos que se generen con respecto a despachos comisorios_x000D_
Apoyar y mantener actualizados la base de datos correspondiente a los depachos comisorios_x000D_
Apoyar en la elaboración, actualización, alimentación y construcción de la base de datos correspondiente a los despachos comisorios de la Localidad de Suba._x000D_
Apoyar en la proyección de respuestas a los requerimientos que sean emitidos_x000D_
Responder a las solicitudes de la ciudadanía como de entes de control, oficios, derechos de petición y/o similares que sean radicados en el aplicativo Orfeo y/o por diferentes medios, que le sean asignados._x000D_
Realizar seguimiento a las respuestas oportunas de las solicitudes correspondientes a despachos comisorios_x000D_
Mantener y velar por la actualización de las carpetas físicas y magnéticas de la documentación generada
Las demás actividades que le sean asignadas por el supervisor y que tengan relación con el objeto contractual._x000D_
</t>
  </si>
  <si>
    <t>05-33-GP-2537-03-11</t>
  </si>
  <si>
    <t>137-2026-CPS-AG (144910)</t>
  </si>
  <si>
    <t>137-2026</t>
  </si>
  <si>
    <t>137</t>
  </si>
  <si>
    <t>PAOLA ANDREA CASAS ARDILA</t>
  </si>
  <si>
    <t>CO1.PCCNTR.8808113</t>
  </si>
  <si>
    <t>paocasas93@gmail.com</t>
  </si>
  <si>
    <t>CARRERA 99 # 4 - 5</t>
  </si>
  <si>
    <t>21.5 Meses</t>
  </si>
  <si>
    <t>04-26-PP-2456-01-03</t>
  </si>
  <si>
    <t>FDLSUBA-CD-081-2026 (146374)</t>
  </si>
  <si>
    <t>139-2026-CPS-AG (146374)</t>
  </si>
  <si>
    <t>139-2026</t>
  </si>
  <si>
    <t>139</t>
  </si>
  <si>
    <t>FELIPE ARMANDO OTERO RUEDA</t>
  </si>
  <si>
    <t>https://community.secop.gov.co/Public/Tendering/OpportunityDetail/Index?noticeUID=CO1.NTC.9438397&amp;isFromPublicArea=True&amp;isModal=true&amp;asPopupView=true</t>
  </si>
  <si>
    <t>CO1.REQ.9572378</t>
  </si>
  <si>
    <t>CO1.PCCNTR.8809245</t>
  </si>
  <si>
    <t>O23011745992024245601000</t>
  </si>
  <si>
    <t>PRESTAR LOS SERVICIOS COMO OPERARIO DE VOLQUETA EN EL ÁREA GESTIÓN DEL DESARROLLO LOCAL DE SUBA</t>
  </si>
  <si>
    <t>felipeotero137@gmail.com</t>
  </si>
  <si>
    <t>CARRERA 136 A # 144 - 58</t>
  </si>
  <si>
    <t>CARLOS AUGUSTO GIRALDO GALEANO</t>
  </si>
  <si>
    <t>C.C.No. 93.376.179 de Ibague (Tolima)</t>
  </si>
  <si>
    <t>INFRAESTRUCTURA</t>
  </si>
  <si>
    <t xml:space="preserve">Realizar la operación del equipo de forma puntual y atendiendo todos los requerimientos de seguridad estipulados para tal fin_x000D_
Velar por el buen manejo y correcta conducción del equipo asignado_x000D_
Hacer buen uso y correcta operación del equipo que le sea asignado, velando por la seguridad e integrudad del equipo durante el tiempo que le sea asignado para su operación y traslado._x000D_
Avisar oportunamente y por escrito al Supervisor del contrato o a quien haga sus veces, respecto del estado general de la maquinaria y de la vigencia de los documentos que se requieran para su movilidad._x000D_
Retirar y guardar la maquinaria en el sitio establecido para ello o donde el Supervisor del contrato lo requiere._x000D_
_x000D_
Hacer seguimiento a los cambios de aceite y llevar una hoja de control, donde se haga seguimiento detallado del consumo de combustible, kilometraje (horómetro), vencimiento de seguros, y demás aspectos relacionados con los vehículos y/o equipos._x000D_
Informar en debida forma y oportunidad cualquier novedad que se presente durante la ejecución de los trabajos_x000D_
Cumplir con los cronogramas de trabajo que se concreten en el Área De Gestión Del Desarrollo Local_x000D_
Cumplir con las demás labores que le sean asignadas y que correspondan a la naturaleza de las actividades objeto del contrato_x000D_
</t>
  </si>
  <si>
    <t>78 Meses</t>
  </si>
  <si>
    <t xml:space="preserve"> MOVILIDAD INTEGRAL, SEGURA Y SOSTENIBLE EN SUBA</t>
  </si>
  <si>
    <t>04-26-PP-2456-01-04</t>
  </si>
  <si>
    <t>140-2026-CPS-AG (146374)</t>
  </si>
  <si>
    <t>140-2026</t>
  </si>
  <si>
    <t>140</t>
  </si>
  <si>
    <t>LEONEL GONZALEZ  MORENO</t>
  </si>
  <si>
    <t>CO1.PCCNTR.8809474</t>
  </si>
  <si>
    <t>lio.leon1946@gmail.com</t>
  </si>
  <si>
    <t>CARRERA 95 A # 131 B - 20</t>
  </si>
  <si>
    <t>73.2 Meses</t>
  </si>
  <si>
    <t>04-26-PP-2456-01-06</t>
  </si>
  <si>
    <t>FDLSUBA-CD-082-2026 (146412)</t>
  </si>
  <si>
    <t>141-2026-CPS-P (146412)</t>
  </si>
  <si>
    <t>141-2026</t>
  </si>
  <si>
    <t>141</t>
  </si>
  <si>
    <t>https://community.secop.gov.co/Public/Tendering/OpportunityDetail/Index?noticeUID=CO1.NTC.9440104&amp;isFromPublicArea=True&amp;isModal=true&amp;asPopupView=true</t>
  </si>
  <si>
    <t>CO1.REQ.9586420</t>
  </si>
  <si>
    <t>CO1.PCCNTR.8810509</t>
  </si>
  <si>
    <t>PRESTAR LOS SERVICIOS PROFESIONALES ESPECIALIZADOS AL ÁREA DE GESTIÓN DEL DESARROLLO LOCAL PARA APOYAR LA COORDINACIÓN DE LOS PROYECTOS RELACIONADOS CON LA INTERVENCIÓN DE LA INFRAESTRUCTURA LOCAL EN EL MARCO DEL CUMPLIMIENTO DE LAS METAS DEL PLAN DE DESARROLLO LOCAL DE SUBA</t>
  </si>
  <si>
    <t>cagiraldo22@gmail.com</t>
  </si>
  <si>
    <t>CL 22A 50 55</t>
  </si>
  <si>
    <t xml:space="preserve">Realizar la supervisión de contratos y convenios que le sean designados por el alcalde(sa) Local, conforme con lo establecido en el Manual de Supervisión e Interventoría de la Secretaría Distrital de Gobierno._x000D_
Revisar y hacer seguimiento a la elaboración de los estudios previos de los proyectos de inversión designados por el ordenador del gasto, de acuerdo con el plan de compras del Área de Gestión del Desarrollo Local._x000D_
Elaborar los informes y demás documentos que el Alcalde(sa) Local requiera para el pleno cumplimiento de las metas físicas y financieras del Plan de Desarrollo Local en materia de infraestructura._x000D_
Actualizar y verificar el protocolo de gestión compartida en las obras correspondientes._x000D_
Informar de manera oportuna al Alcalde(sa) Local, cualquier fenómeno que altere el equilibrio económico o financiero del contrato o el cabal cumplimiento del contrato o convenio celebrado.
Realizar las actividades derivadas de la suscripción, seguimiento y evaluación de los planes de mejoramiento que se suscriben como consecuencia de las auditorías internas y externas que se realicen en la Alcaldía Local de Suba._x000D_
Proyectar las respuestas a derechos de petición y demás comunicaciones, y apoyar la administración de esta información en el aplicativo ORFEO.
Realizar las actividades de apoyo para la depuración de los compromisos constituidos como obligaciones por pagar.
Las demás que sean inherentes al objeto contractual, que se encuentren en la normatividad o que sean solicitadas por el supervisor del contrato._x000D_
</t>
  </si>
  <si>
    <t>13.3 Meses</t>
  </si>
  <si>
    <t>04-24-PP-2545-02-01</t>
  </si>
  <si>
    <t>FDLSUBA-CD-083-2026 (146449)</t>
  </si>
  <si>
    <t>142-2026-CPS-P (146449)</t>
  </si>
  <si>
    <t>142-2026</t>
  </si>
  <si>
    <t>142</t>
  </si>
  <si>
    <t>CLARA PATRICIA GUTIERREZ SUAREZ</t>
  </si>
  <si>
    <t>https://community.secop.gov.co/Public/Tendering/OpportunityDetail/Index?noticeUID=CO1.NTC.9410775&amp;isFromPublicArea=True&amp;isModal=true&amp;asPopupView=true</t>
  </si>
  <si>
    <t>CO1.REQ.9559145</t>
  </si>
  <si>
    <t>CO1.PCCNTR.8785989</t>
  </si>
  <si>
    <t>O23011745992024254501000</t>
  </si>
  <si>
    <t>PRESTAR SUS SERVICIOS PROFESIONALES ESPECIALIZADOS EN EL ÁREA DE GESTIÓN DEL DESARROLLO LOCAL; APOYANDO LA ESTRUCTURACIÓN FINANCIERA; ADMINISTRATIVA Y TÉCNICA; ASÍ COMO LA FORMULACIÓN DE LOS PROYECTOS DE INVERSIÓN Y SEGUIMIENTO EN ASPECTOS TÉCNICOS; ADMINISTRATIVOS Y FINANCIEROS DE LOS DIFERENTES PR</t>
  </si>
  <si>
    <t>clarawilly@hotmail.com</t>
  </si>
  <si>
    <t>CALLE 151 # 13 A - 50 TO. 1 APTO. 1804</t>
  </si>
  <si>
    <t xml:space="preserve">Elaborar estudios previos, proyectos de pliegos y pliegos en su parte técnica, económica y financiera, para el proceso precontractual de los proyectos de inversión Local a su cargo, de conformidad al Plan de Desarrollo Local vigente, así como la evaluación técnica, económica y financiera de los mismos; para el cumplimiento y desarrollo de los procesos, planes y programas._x000D_
Ejercer como apoyo a la supervisión de los contratos de los cuales sea designado en cumplimiento del Manual de interventoría y supervisión establecido por la SDG y la normatividad vigente._x000D_
Realizar los informes que soliciten las entidades Distritales y los entes de control, para el cumplimiento y desarrollo de los procesos, planes y programas, del Plan de Desarrollo Local.
Suministrar trimestralmente y/o cuando se requiera la información con relación a metas, indicadores y el seguimiento del estado de avance de los proyectos del Plan de Desarrollo Local, que se encuentren a su cargo, y en caso de requerirlo, entregar reportes y la información necesaria para la actualización de la información (MUSI)._x000D_
Realizar la repuesta de fondo, oportuna, congruente y tener notificación efectiva de las solicitudes de información, PQRS, derechos de petición que le sean asignadas por el aplicativo de gestión Documental y/o correo institucional.
Dar respuesta oportuna a las solicitudes de información y citaciones de la JAL, entes de control y demás requerimientos en el marco de los acuerdos locales suscritos
Las demás actividades que se generen en temas de formulación de proyectos y que le sean asignadas por el Alcalde Local y/o el Apoyo a la Supervisión del contrato y que surjan de la naturaleza del contrato._x000D_
</t>
  </si>
  <si>
    <t>84.7 Meses</t>
  </si>
  <si>
    <t>PARQUES INTEGRALES, SEGUROS Y SOSTENIBLE EN SUBA</t>
  </si>
  <si>
    <t>04-24-PP-2545-02-02</t>
  </si>
  <si>
    <t>143-2026-CPS-P (146449)</t>
  </si>
  <si>
    <t>143-2026</t>
  </si>
  <si>
    <t>143</t>
  </si>
  <si>
    <t>CRISTIAM FELIPE VANEGAS GARZÓN</t>
  </si>
  <si>
    <t>CO1.PCCNTR.8786325</t>
  </si>
  <si>
    <t>cristiamvanegas@outlook.com</t>
  </si>
  <si>
    <t>CARRERA 56 # 16 - 50</t>
  </si>
  <si>
    <t>04-26-PP-2456-01-07</t>
  </si>
  <si>
    <t>FDLSUBA-CD-084-2026 (146461)</t>
  </si>
  <si>
    <t>144-2026-CPS-P (146461)</t>
  </si>
  <si>
    <t>144-2026</t>
  </si>
  <si>
    <t>144</t>
  </si>
  <si>
    <t>ALVARO DIAZGRANADOS DE PABLO</t>
  </si>
  <si>
    <t>https://community.secop.gov.co/Public/Tendering/OpportunityDetail/Index?noticeUID=CO1.NTC.9440700&amp;isFromPublicArea=True&amp;isModal=true&amp;asPopupView=true</t>
  </si>
  <si>
    <t>CO1.REQ.9575886</t>
  </si>
  <si>
    <t>CO1.PCCNTR.8811430</t>
  </si>
  <si>
    <t>PRESTAR LOS SERVICIOS PROFESIONALES COMO ABOGADO(A) PARA APOYAR LA GESTIÓN CONTRACTUAL DEL ÁREA GESTIÓN DEL DESARROLLO LOCAL DE LA ALCALDÍA LOCAL DE SUBA EN LOS DIFERENTES PROCESOS DE SELECCIÓN EN SUS ETAPAS PRECONTRACTUAL; CONTRACTUAL Y POSTCONTRACTUAL AL IGUAL REALIZAR TRÁMITE Y SEGUIMIENTO A PETI</t>
  </si>
  <si>
    <t>alvaroedd@hotmail.com</t>
  </si>
  <si>
    <t>CARRERA 22 # 116 - 37</t>
  </si>
  <si>
    <t>CBC100073602</t>
  </si>
  <si>
    <t>Realizar acompañamiento en las distintas etapas del proceso de contratación en relación con los contratos, convenios y demás acuerdos de voluntades que suscriba el Área de Gestión del Desarrollo Local
Proyectar los actos administrativos de carácter general o particular que se generan en la etapa precontractual, contractual y postcontractual que le sean asignados. 
Participar en los diferentes comités y audiencias de contratación de los procesos de selección que le sean asignados.
Apoyar al Alcalde en la revisión y seguimiento de temas de tipo contractual, que por su naturaleza tenga o requieran una atención especial por parte de la Alcaldía local de suba y los órganos de control.
Revisar y/o proyectar las actas de liquidación de los contratos o convenios y demás acuerdos de voluntades que suscriba el Fondo de Desarrollo Local de Suba- Alcaldía Local de Suba. 
Emitir los conceptos jurídicos de carácter contractual y realizar los análisis de tipo jurídico de la misma índole que le sean asignados por la supervisión del contrato
Realizar evaluaciones jurídicas de los proponentes y propuestas presentadas dentro de los procesos de selección de contratistas que le sean asignados.
Entregar los documentos generados en los diferentes procesos de selección en las etapas precontractual, contractual y postcontractual para el cargue en el SECOP y demás plataformas virtuales involucradas en procesos de contratación, al responsable designado por el supervisor de forma oportuna.
Realizar el apoyo a la supervisión de los contratos y/o convenios que le sean asignados por el supervisor del contrato
Las demás que sean inherentes al objeto contractual y que sean solicitadas por el supervisor y/o apoyo a la supervisión del contrato.</t>
  </si>
  <si>
    <t>28.1 Meses</t>
  </si>
  <si>
    <t>04-26-PP-2456-01-08</t>
  </si>
  <si>
    <t>FDLSUBA-CD-085-2026 (146476)</t>
  </si>
  <si>
    <t>145-2026-CPS-P (146476)</t>
  </si>
  <si>
    <t>145-2026</t>
  </si>
  <si>
    <t>145</t>
  </si>
  <si>
    <t>SANDRA PATRICIA ZARAMA MUÑOZ</t>
  </si>
  <si>
    <t>https://community.secop.gov.co/Public/Tendering/OpportunityDetail/Index?noticeUID=CO1.NTC.9441728&amp;isFromPublicArea=True&amp;isModal=true&amp;asPopupView=true</t>
  </si>
  <si>
    <t>CO1.REQ.9577932</t>
  </si>
  <si>
    <t>CO1.PCCNTR.8812301</t>
  </si>
  <si>
    <t>PRESTAR SERVICIOS PROFESIONALES DE APOYO; EN EL ÁREA DE GESTIÓN DEL DESARROLLO LOCAL DE LA ALCALDÍA LOCAL DE SUBA; REALIZANDO LAS REVISIONES PERIÓDICAS DE LAS OBRAS CONTRATADAS; EJECUTADAS Y TERMINADAS POR EL FONDO DE DESARROLLO LOCAL DE SUBA.</t>
  </si>
  <si>
    <t>sandrazarama2005@gmail.com</t>
  </si>
  <si>
    <t>CALLE 125 B # 16 - 30 APTO 403</t>
  </si>
  <si>
    <t>CBC100073477</t>
  </si>
  <si>
    <t>Realizar los estudios de mercado, análisis de sector y estudios previos en cada una de las necesidades de contratación respectivos para los procesos licitatorios del Área de Gestión Del Desarrollo Loca en infraestructura y su correspondientes Interventoría.
Acompañar a los profesionales designados en el proceso de acompañamiento y seguimiento técnico, administrativo, financiero y legal de los contratos y convenios que le sean asignados, de acuerdo con los lineamientos establecidos por la ley.
Realizar los documentos financieros necesarios para los procesos de contratación en la etapa precontractual, contractual y liquidación que se adelanten en el Fondo de Desarrollo Local.
Acompañar la atención de las consultas y apoyo en la elaboración de las respuestas a los ciudadanos, entidades, entes de control y funcionarios que los requieran, respecto a los procesos de contratación suscritos por la entidad, de conformidad con la normatividad vigente y apoyar la administración de esta información en el aplicativo Orfeo.
Asistir a los comités, reuniones y convocatorias en donde se convoque al Alcalde Local y requiera apoyo técnico del Área Gestión Del Desarrollo Local.
Participar en los comités de estructuración y evaluación de los procesos contractuales que se adelanten en la entidad.
Realizar las evaluaciones en el componente técnico y/o financiero de los proponentes y las propuestas que le sean asignadas, en el marco de los procesos de selección de contratistas que adelanta en el Área de Gestión de Desarrollo Local.
Realizar los conceptos técnicos que den insumo para efectuar el cumplimiento de garantías y pólizas que se generen en los proyectos adelantados por el Fondo de Desarrollo Local en materia de infraestructura Vial y Parques, previo al trámite por parte de la Gestión Contractual.
Las demás actividades que le sean asignadas por el supervisor del contrato y que sean inherente al objeto contractual</t>
  </si>
  <si>
    <t>43.6 Meses</t>
  </si>
  <si>
    <t>04-26-PP-2456-01-09</t>
  </si>
  <si>
    <t>FDLSUBA-CD-086-2026 (146574)</t>
  </si>
  <si>
    <t>146-2026-CPS-AG (146574)</t>
  </si>
  <si>
    <t>146-2026</t>
  </si>
  <si>
    <t>146</t>
  </si>
  <si>
    <t>EDWIN ALEXANDER MENDIVELSO GARCIA</t>
  </si>
  <si>
    <t>https://community.secop.gov.co/Public/Tendering/OpportunityDetail/Index?noticeUID=CO1.NTC.9533538&amp;isFromPublicArea=True&amp;isModal=true&amp;asPopupView=true</t>
  </si>
  <si>
    <t>CO1.REQ.9676879</t>
  </si>
  <si>
    <t>CO1.PCCNTR.8900359</t>
  </si>
  <si>
    <t>PRESTAR LOS SERVICIOS ASISTENCIALES COMO AYUDANTES DE OBRA PARA LA ATENCIÓN DE LA MALLA VIAL LOCAL Y ESPACIO PÚBLICO PEATONAL; DENTRO DEL MARCO DEL PROGRAMA GESTIÓN COMPARTIDA EN LA LOCALIDAD DE SUBA.</t>
  </si>
  <si>
    <t>mega_edal20@hotmail.com</t>
  </si>
  <si>
    <t>CARRERA 88A # 128 D 20 (SUBA RINCÓN)</t>
  </si>
  <si>
    <t>36047994000058479</t>
  </si>
  <si>
    <t xml:space="preserve">Responsable del adecuado manejo de los bienes y/o documentos públicos que se le asignen con ocasión del contrato, para lo cual deberá acreditar el cumplimiento en los procedimientos de custodia y devolución que para el efecto establezca la Entidad. 
Informar en debida forma y oportunidad cualquier novedad que se presente durante la ejecución de los trabajos.  
Realizar  actividades  de  selección,  extendida  y  nivelada  de  materiales  granulares  y  fresados estabilizados_x000D_
 Realizar  las  excavaciones  manuales  requeridas  para  la  instalación  de  materiales  prefabricados  y remates  de  obra._x000D_
Garantizar el uso adecuado de las herramientas y demás elementos suministrados por el contratante para la ejecución de sus funciones. 
Garantizar la implementación de los cerramientos, uso adecuado de los implementos de Protección Personal (EPP)_x000D_
Realizar el cargue de materiales a manera de trasiego correspondientes para el desarrollo de las obras ejecutadas en el marco del Programa de Gestión Compartida.
Todas aquellas actividades relacionadas con la obra y que requieran apoyo de ayudantes de mano de obra.
Atender las instrucciones técnicas y administrativas dadas por el personal del área de gestión para el desarrollo Local en temas de Infraestructura
Realizar la instalación de los elementos prefabricados que correspondan.
Cumplir con los cronogramas de trabajo que se concreten en el Área de Gestión del Desarrollo Local  </t>
  </si>
  <si>
    <t>04-26-PP-2456-01-12</t>
  </si>
  <si>
    <t>FDLSUBA-CD-087-2026 (146575)</t>
  </si>
  <si>
    <t>147-2026-CPS-AG (146575)</t>
  </si>
  <si>
    <t>147-2026</t>
  </si>
  <si>
    <t>147</t>
  </si>
  <si>
    <t>EDWIN ANDRES MAYORGA TIBAQUIRA</t>
  </si>
  <si>
    <t>https://community.secop.gov.co/Public/Tendering/OpportunityDetail/Index?noticeUID=CO1.NTC.9649769&amp;isFromPublicArea=True&amp;isModal=true&amp;asPopupView=true</t>
  </si>
  <si>
    <t>CO1.REQ.9792275</t>
  </si>
  <si>
    <t>CO1.PCCNTR.9016625</t>
  </si>
  <si>
    <t>PRESTAR LOS SERVICIOS COMO OPERARIO DE TRACTO CAMIÓN CON ADECUACIÓN DE SEMI REMOLQUE - CAMA BAJA; EN EL ÁREA GESTIÓN DEL DESARROLLO DE SUBA.</t>
  </si>
  <si>
    <t xml:space="preserve"> BACHILLER BACHILLER CON TRES (3) AÑOS DE EXPERIENCIA RELACIONADA</t>
  </si>
  <si>
    <t>andresmayorga37@hotmail.com</t>
  </si>
  <si>
    <t>CARRERA 114 # 139 - 18 BARRIO SUBA</t>
  </si>
  <si>
    <t xml:space="preserve">Realizar la operación del equipo de forma puntual y atendiendo todos los requerimientos de seguridad estipulados para tal fin_x000D_
Velar por el buen manejo y correcta conducción del equipo asignado
Hacer buen uso y correcta operación del equipo que le sea asignado, velando por la seguridad e integrudad del equipo durante el tiempo que le sea asignado para su operación y traslado._x000D_
Avisar oportunamente y por escrito al Supervisor del contrato o a quien haga sus veces, respecto del estado general de la maquinaria y de la vigencia de los documentos que se requieran para su movilidad._x000D_
Retirar y guardar la maquinaria en el sitio establecido para ello o donde el Supervisor del contrato lo requiere._x000D_
Hacer seguimiento a los cambios de aceite y llevar una hoja de control, donde se haga seguimiento detallado del consumo de combustible, kilometraje (horómetro), vencimiento de seguros, y demás aspectos relacionados con los vehículos y/o equipos._x000D_
Informar en debida forma y oportunidad cualquier novedad que se presente durante la ejecución de los trabajos_x000D_
Cumplir con los cronogramas de trabajo que se concreten en el Área De Gestión Del Desarrollo Local_x000D_
Cumplir con las demás labores que le sean asignadas y que correspondan a la naturaleza de las actividades objeto del contrato_x000D_
</t>
  </si>
  <si>
    <t>59 Meses</t>
  </si>
  <si>
    <t>04-26-PP-2456-01-14</t>
  </si>
  <si>
    <t>FDLSUBA-CD-088-2026 (147142)</t>
  </si>
  <si>
    <t>148-2026-CPS-AG (147142)</t>
  </si>
  <si>
    <t>148-2026</t>
  </si>
  <si>
    <t>148</t>
  </si>
  <si>
    <t>NURY ANGELICA CUESTAS GUARNIZO</t>
  </si>
  <si>
    <t>https://community.secop.gov.co/Public/Tendering/OpportunityDetail/Index?noticeUID=CO1.NTC.9496811&amp;isFromPublicArea=True&amp;isModal=true&amp;asPopupView=true</t>
  </si>
  <si>
    <t>CO1.REQ.9616048</t>
  </si>
  <si>
    <t>CO1.PCCNTR.8866219</t>
  </si>
  <si>
    <t>PRESTAR LOS SERVICIOS DE APOYO TÉCNICO EN EL ÁREA DE GESTIÓN DEL DESARROLLO LOCAL REALIZANDO APOYO A LAS ACTIVIDADES RELACIONADAS CON LAS DIFERENTES ETAPAS CONTRACTUALES DE LOS PROYECTOS DE INVERSIÓN DESTINADOS A LA INTERVENCIÓN DE LA MALLA VIAL; ESPACIO PÚBLICO; CICLO INFRAESTRUCTURA; INFRAESTRUCTU</t>
  </si>
  <si>
    <t>nurycuestas3@gmail.com</t>
  </si>
  <si>
    <t>CALLE 128 B # 121 C - 24</t>
  </si>
  <si>
    <t>Apoyar en la elaboración de estudios de mercado, análisis de sector y estudios previos en cada una de las necesidades de contratación respectivos para los procesos licitatorios del Área de Gestión Del Desarrollo Loca en infraestructura y su correspondientes Interventoría.
Apoyar a los profesionales designados en el proceso de acompañamiento y seguimiento técnico, administrativo, financiero y legal de los contratos y convenios que le sean asignados, de acuerdo con los lineamientos establecidos por la ley.
Apoyar en la realización de documentos financieros necesarios para los procesos de contratación en la etapa precontractual, contractual y liquidación que se adelanten en el Fondo de Desarrollo Local.
Apoyar en la atención de las consultas y apoyo en la elaboración de las respuestas a los ciudadanos, entidades, entes de control y funcionarios que los requieran, respecto a los procesos de contratación suscritos por la entidad, de conformidad con la normatividad vigente y apoyar la administración de esta información en el aplicativo Orfeo.
Asistir a los comités, reuniones y convocatorias en donde se convoque al Alcalde Local y requiera apoyo técnico del Área Gestión Del Desarrollo Local.
Participar en los comités de estructuración y evaluación de los procesos contractuales que se adelanten en la entidad.
Apoyar las evaluaciones en el componente técnico y/o financiero de los proponentes y las propuestas que le sean asignadas, en el marco de los procesos de selección de contratistas que adelanta en el Área de Gestión de Desarrollo Local.
Apoyar la elaboración de los conceptos técnicos que den insumo para efectuar el cumplimiento de garantías y pólizas que se generen en los proyectos adelantados por el Fondo de Desarrollo Local en materia de infraestructura Vial y Parques, previo al trámite por parte de la Gestión Contractual.
Las demás actividades que le sean asignadas por el supervisor del contrato y que sean inherente al objeto contractual</t>
  </si>
  <si>
    <t>53.8 Meses</t>
  </si>
  <si>
    <t>04-26-PP-2456-01-15</t>
  </si>
  <si>
    <t>149-2026-CPS-AG (147142)</t>
  </si>
  <si>
    <t>149-2026</t>
  </si>
  <si>
    <t>149</t>
  </si>
  <si>
    <t>XIOMARA YULIETH PETECUA GRILLO</t>
  </si>
  <si>
    <t>CO1.PCCNTR.8865879</t>
  </si>
  <si>
    <t>xiomara_pg@outlook.com</t>
  </si>
  <si>
    <t>KR 10 15 D 24 AP 402</t>
  </si>
  <si>
    <t>04-26-PP-2456-01-16</t>
  </si>
  <si>
    <t>FDLSUBA-CD-089-2026 (147155)</t>
  </si>
  <si>
    <t>150-2026-CPS-AG (147155)</t>
  </si>
  <si>
    <t>150-2026</t>
  </si>
  <si>
    <t>150</t>
  </si>
  <si>
    <t>JUAN SEBASTIAN GOMEZ GIL</t>
  </si>
  <si>
    <t>https://community.secop.gov.co/Public/Tendering/OpportunityDetail/Index?noticeUID=CO1.NTC.9442205&amp;isFromPublicArea=True&amp;isModal=true&amp;asPopupView=true</t>
  </si>
  <si>
    <t>CO1.REQ.9580932</t>
  </si>
  <si>
    <t>CO1.PCCNTR.8812521</t>
  </si>
  <si>
    <t>PRESTAR LOS SERVICIOS TÉCNICOS COMO OFICIAL DE OBRA PARA LA ATENCIÓN DE LA MALLA VIAL LOCAL Y ESPACIO PÚBLICO PEATONAL; DENTRO DEL MARCO DEL PROGRAMA GESTIÓN COMPARTIDA EN LA LOCALIDAD DE SUBA.</t>
  </si>
  <si>
    <t xml:space="preserve"> BACHILLER CON SIETE (7) SEMESTRES DE EDUCACIÓN SUPERIOR</t>
  </si>
  <si>
    <t>sebasg1331@hotmail.com</t>
  </si>
  <si>
    <t>KR 53 F 1 24 PI 1</t>
  </si>
  <si>
    <t>49.1 Meses</t>
  </si>
  <si>
    <t>LUZ MARINA ARDILA VANEGAS</t>
  </si>
  <si>
    <t>KR 81 B # 17-90</t>
  </si>
  <si>
    <t>04-26-PP-2456-01-17</t>
  </si>
  <si>
    <t>FDLSUBA-CD-090-2026 (147293)</t>
  </si>
  <si>
    <t>151-2026-CPS-P (147293)</t>
  </si>
  <si>
    <t>151-2026</t>
  </si>
  <si>
    <t>151</t>
  </si>
  <si>
    <t>GEORGE CASTILLO</t>
  </si>
  <si>
    <t>https://community.secop.gov.co/Public/Tendering/OpportunityDetail/Index?noticeUID=CO1.NTC.9497113&amp;isFromPublicArea=True&amp;isModal=true&amp;asPopupView=true</t>
  </si>
  <si>
    <t>CO1.REQ.9638295</t>
  </si>
  <si>
    <t>CO1.PCCNTR.8866435</t>
  </si>
  <si>
    <t>PRESTAR SERVICIOS PROFESIONALES EN EL ÁREA DE GESTIÓN DEL DESARROLLO LOCAL DE LA ALCALDÍA LOCAL DE SUBA; PARA APOYAR LAS REVISIONES PERIÓDICAS DE LAS OBRAS CONTRATADAS; EJECUTADAS Y TERMINADAS POR EL FONDO DE DESARROLLO LOCAL DE SUBA; A FIN DE VERIFICAR EL CUMPLIMIENTO A LA ESTABILIDAD Y GARANTÍA DE</t>
  </si>
  <si>
    <t>gmcastillo76@gmail.com</t>
  </si>
  <si>
    <t>CALLE 133 # 58 C 60</t>
  </si>
  <si>
    <t>Realizar la elaboración de estudios de mercado, análisis de sector y estudios previos en cada una de las necesidades de contratación respectivos para los procesos de selección del Área de Gestión Del Desarrollo Local en infraestructura y su correspondientes Interventoría.
Realizar seguimiento a los profesionales designados en el proceso de acompañamiento y seguimiento técnico, administrativo, financiero y legal de los contratos y convenios que le sean asignados, de acuerdo con los lineamientos establecidos por la ley.
Realizar la atención de las consultas y apoyo en la elaboración de las respuestas a los ciudadanos, entidades, entes de control y funcionarios que los requieran, respecto a los procesos de contratación suscritos por la entidad, de conformidad con la normatividad vigente y apoyar la administración de esta información en el aplicativo Orfeo.
Asistir a los comités, reuniones y convocatorias en donde se convoque al Alcalde Local y requiera apoyo técnico del Área Gestión Del Desarrollo Local.
Participar en los comités de estructuración y evaluación de los procesos contractuales que se adelanten en la entidad.
Realizar evaluaciones en el componente técnico y/o financiero de los proponentes y las propuestas que le sean asignadas, en el marco de los procesos de selección de contratistas que adelanta en el Área de Gestión de Desarrollo Local.
Elaborar los conceptos técnicos que den insumo para efectuar el cumplimiento de garantías y pólizas que se generen en los proyectos adelantados por el Fondo de Desarrollo Local en materia de infraestructura Vial y espacio público previo al trámite por parte de la Gestión Contractual.
Las demás actividades que le sean asignadas por el supervisor del contrato y que sean inherente al objeto contractual</t>
  </si>
  <si>
    <t>23.2 Meses</t>
  </si>
  <si>
    <t>04-26-PP-2456-01-18</t>
  </si>
  <si>
    <t>FDLSUBA-CD-091-2026 (147186)</t>
  </si>
  <si>
    <t>152-2026-CPS-P (147186)</t>
  </si>
  <si>
    <t>152-2026</t>
  </si>
  <si>
    <t>152</t>
  </si>
  <si>
    <t>PEDRO ANDRES TORRES PARRA</t>
  </si>
  <si>
    <t>https://community.secop.gov.co/Public/Tendering/OpportunityDetail/Index?noticeUID=CO1.NTC.9520365&amp;isFromPublicArea=True&amp;isModal=true&amp;asPopupView=true</t>
  </si>
  <si>
    <t>CO1.REQ.9668282</t>
  </si>
  <si>
    <t>CO1.PCCNTR.8887657</t>
  </si>
  <si>
    <t>PRESTAR LOS SERVICIOS PROFESIONALES EN EL ÁREA DE GESTIÓN DEL DESARROLLO LOCAL REALIZANDO APOYO A LAS ACTIVIDADES RELACIONADAS CON LAS DIFERENTES ETAPAS CONTRACTUALES DE LOS PROYECTOS DE INVERSIÓN DESTINADOS A LA INTERVENCIÓN DE LA MALLA VIAL; ESPACIO PÚBLICO; INFRAESTRUCTURA CULTURAL Y PARQUES DE L</t>
  </si>
  <si>
    <t>pedroandrestorres@hotmail.com</t>
  </si>
  <si>
    <t>CL 73 BIS 89 34</t>
  </si>
  <si>
    <t>17.2 Meses</t>
  </si>
  <si>
    <t>04-26-PP-2456-01-19</t>
  </si>
  <si>
    <t>153-2026-CPS-P (147186)</t>
  </si>
  <si>
    <t>153-2026</t>
  </si>
  <si>
    <t>153</t>
  </si>
  <si>
    <t>LUIS FELIPE CHITIVA ANGEL</t>
  </si>
  <si>
    <t>CO1.PCCNTR.8887791</t>
  </si>
  <si>
    <t>Luis.1097@hotmail.com</t>
  </si>
  <si>
    <t>CL 23 108 43</t>
  </si>
  <si>
    <t>04-26-PP-2456-01-20</t>
  </si>
  <si>
    <t>154-2026-CPS-P (147186)</t>
  </si>
  <si>
    <t>154-2026</t>
  </si>
  <si>
    <t>154</t>
  </si>
  <si>
    <t>ANDRES FELIPE AYALA TAMARA</t>
  </si>
  <si>
    <t>CO1.PCCNTR.8888043</t>
  </si>
  <si>
    <t>wfernandoballen@gmail.com</t>
  </si>
  <si>
    <t>CALLE 51 # 9 - 57</t>
  </si>
  <si>
    <t>ASEGURADORA SEGUROS DEL ESTADO</t>
  </si>
  <si>
    <t>04-26-PP-2456-01-21</t>
  </si>
  <si>
    <t>155-2026-CPS-P (147186)</t>
  </si>
  <si>
    <t>155-2026</t>
  </si>
  <si>
    <t>155</t>
  </si>
  <si>
    <t>DIEGO ALEJANDRO OLARTE ROJAS</t>
  </si>
  <si>
    <t>CO1.PCCNTR.8888075</t>
  </si>
  <si>
    <t>olartediego9d@gmail.com</t>
  </si>
  <si>
    <t>CALLE 23 I BIS # 93 - 20</t>
  </si>
  <si>
    <t>LAURA</t>
  </si>
  <si>
    <t>04-26-PP-2456-01-22</t>
  </si>
  <si>
    <t>156-2026-CPS-P (147186)</t>
  </si>
  <si>
    <t>156-2026</t>
  </si>
  <si>
    <t>156</t>
  </si>
  <si>
    <t>ERICK LEANDRO VALBUENA CARDENAS</t>
  </si>
  <si>
    <t>CO1.PCCNTR.8888159</t>
  </si>
  <si>
    <t>elvalbuena16@gmail.com</t>
  </si>
  <si>
    <t>BOGOTA</t>
  </si>
  <si>
    <t>58.9 Meses</t>
  </si>
  <si>
    <t>04-26-PP-2456-01-26</t>
  </si>
  <si>
    <t>FDLSUBA-CD-092-2026 (147202)</t>
  </si>
  <si>
    <t>157-2026-CPS-P (147202)</t>
  </si>
  <si>
    <t>157-2026</t>
  </si>
  <si>
    <t>157</t>
  </si>
  <si>
    <t>EDGAR DANIEL TACHAK DUQUE</t>
  </si>
  <si>
    <t>https://community.secop.gov.co/Public/Tendering/OpportunityDetail/Index?noticeUID=CO1.NTC.9516267&amp;isFromPublicArea=True&amp;isModal=true&amp;asPopupView=true</t>
  </si>
  <si>
    <t>CO1.REQ.9667743</t>
  </si>
  <si>
    <t>CO1.PCCNTR.8883875</t>
  </si>
  <si>
    <t>PRESTAR SERVICIOS PROFESIONALES COMO ABOGADO PARA APOYAR TEMAS DE INFRAESTRUCTURA DEL FONDO DE DESARROLLO LOCAL DE SUBA; EN EL SEGUIMIENTO Y RESPUESTA A REQUERIMIENTOS DE LOS ENTES DE CONTROL; GESTIÓN CONTRACTUAL; DERECHOS DE PETICIÓN Y DEMÁS ASUNTOS DE ÍNDOLE JURÍDICO QUE SEAN DESIGNADOS POR EL ALC</t>
  </si>
  <si>
    <t>edgardanieltachakduque@gmail.c
om</t>
  </si>
  <si>
    <t>CL 182 76 90 CA 6 CONJ BONAIRE II</t>
  </si>
  <si>
    <t>Proyectar las respuestas a trámites y requerimientos de los entes de control , recopilando la información necesaria para su posterior revisión y aprobación del supervisor.
Preparar respuestas preliminares a derechos de petición, quejas, reclamos y demás requerimientos administrativos vinculados a los proyectos, contratos y actuaciones jurídicas.
Realizar seguimiento y reportes sobre temas contractuales y administrativos, organizando y manteniendo actualizada la documentación que soporte los procesos en curso.
Acompañar al despacho en la consolidación de insumos jurídicos y normativos que faciliten la gestión contractual y jurídica, incluyendo la recopilación de jurisprudencia, normas técnicas y antecedentes relevantes.
Asistir a reuniones, mesas de trabajo, comités y demás espacios, elaborando memorias, actas o reportes cuando así lo requiera el supervisor.
Revisar de manera preliminar contratos, actos administrativos y documentos jurídicos, identificando observaciones iniciales para ser valoradas por el supervisor.
Acompañar la radicación, organización y control de términos de los trámites, informando oportunamente al supervisor sobre vencimientos o plazos relevantes.
Ejecutar otras tareas de apoyo jurídico que le sean asignadas por el supervisor y que sean inherentes al objeto contractual.</t>
  </si>
  <si>
    <t>9.3 Meses</t>
  </si>
  <si>
    <t>04-26-PP-2456-01-31</t>
  </si>
  <si>
    <t>FDLSUBA-CD-093-2026 (147160)</t>
  </si>
  <si>
    <t>158-2026-CPS-P (147160)</t>
  </si>
  <si>
    <t>158-2026</t>
  </si>
  <si>
    <t>158</t>
  </si>
  <si>
    <t>YERIK ANDREY LOPEZ BETANCOURT</t>
  </si>
  <si>
    <t>https://community.secop.gov.co/Public/Tendering/OpportunityDetail/Index?noticeUID=CO1.NTC.9519605&amp;isFromPublicArea=True&amp;isModal=true&amp;asPopupView=true</t>
  </si>
  <si>
    <t>CO1.REQ.9669553</t>
  </si>
  <si>
    <t>CO1.PCCNTR.8886929</t>
  </si>
  <si>
    <t>PRESTAR LOS SERVICIOS PROFESIONALES EN EL ÁREA GESTIÓN DEL DESARROLLO; PARA EL APOYO A LA EJECUCIÓN INTEGRAL DE LOS DIFERENTES PROYECTOS DE INVERSIÓN DESTINADOS A LA INTERVENCIÓN DE LA MALLA VIAL; ESPACIO PÚBLICO; INFRAESTRUCTURA CULTURAL; E INTERVENCIÓN DE INFRAESTRUCTURA DE SALONES COMUNALES DE LA</t>
  </si>
  <si>
    <t>yerik3217@gmail.com</t>
  </si>
  <si>
    <t>CALLE 69 SUR # 81 G - 4</t>
  </si>
  <si>
    <t>36047994000057943</t>
  </si>
  <si>
    <t>Realizar las actividades de apoyo a la supervisión de los contratos o convenios que le sean asignados, de conformidad con las disposiciones legales.
Actualizar verificar e implementar el programa de gestión compartida en las obras correspondientes.
Realizar las evaluaciones técnicas que le sean asignadas, de los proponentes y las propuestas presentadas en los procesos de selección de contratista que adelanta en el Área de Gestión de Desarrollo Local.
Elaborar los conceptos técnicos necesarios para soportar el cumplimiento de las garantías y pólizas que se generen en los proyectos adelantados por el Fondo de Desarrollo Local en materia de infraestructura, previo al trámite correspondiente por parte de la Gestión Contractual._x000D_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Elaborar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</si>
  <si>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19.8 Meses</t>
  </si>
  <si>
    <t>04-26-PP-2456-01-32</t>
  </si>
  <si>
    <t>159-2026-CPS-P (147160)</t>
  </si>
  <si>
    <t>159-2026</t>
  </si>
  <si>
    <t>159</t>
  </si>
  <si>
    <t>FRAY DAMIAN SILVA GARCIA</t>
  </si>
  <si>
    <t>CO1.PCCNTR.8886975</t>
  </si>
  <si>
    <t>olmo09744@gmail.com</t>
  </si>
  <si>
    <t>CARRERA 102 # 153 - 27 AP 203 T 15</t>
  </si>
  <si>
    <t>51.5 Meses</t>
  </si>
  <si>
    <t>04-26-PP-2456-01-33</t>
  </si>
  <si>
    <t>160-2026-CPS-P (147160)</t>
  </si>
  <si>
    <t>160-2026</t>
  </si>
  <si>
    <t>160</t>
  </si>
  <si>
    <t>WILMER  ANDRES ACOSTA CETINA</t>
  </si>
  <si>
    <t>CO1.PCCNTR.8887309</t>
  </si>
  <si>
    <t>andresacos24@hotmail.com</t>
  </si>
  <si>
    <t>CARRERA 111 BIS # 136 A - 30</t>
  </si>
  <si>
    <t>04-26-PP-2456-01-34</t>
  </si>
  <si>
    <t>161-2026-CPS-P (147160)</t>
  </si>
  <si>
    <t>161-2026</t>
  </si>
  <si>
    <t>161</t>
  </si>
  <si>
    <t>EDWIN DARÍO SÁNCHEZ GONZÁLEZ</t>
  </si>
  <si>
    <t>CO1.PCCNTR.8887355</t>
  </si>
  <si>
    <t>ingsanchezedwin@gmail.com</t>
  </si>
  <si>
    <t>CARRERA 18 A # 182 - 59</t>
  </si>
  <si>
    <t>73.9 Meses</t>
  </si>
  <si>
    <t>04-26-PP-2456-01-35</t>
  </si>
  <si>
    <t>162-2026-CPS-P (147160)</t>
  </si>
  <si>
    <t>162-2026</t>
  </si>
  <si>
    <t>162</t>
  </si>
  <si>
    <t>WENDY GINETH SUAREZ GAITAN</t>
  </si>
  <si>
    <t>CO1.PCCNTR.8887277</t>
  </si>
  <si>
    <t>wsuarezg18@gmail.com</t>
  </si>
  <si>
    <t>KR 103 C 139 53</t>
  </si>
  <si>
    <t>11 Meses</t>
  </si>
  <si>
    <t>04-26-PP-2456-01-36</t>
  </si>
  <si>
    <t>163-2026-CPS-P (147160)</t>
  </si>
  <si>
    <t>163-2026</t>
  </si>
  <si>
    <t>163</t>
  </si>
  <si>
    <t>JUAN PABLO SARMIENTO ROJAS</t>
  </si>
  <si>
    <t>CO1.PCCNTR.8887714</t>
  </si>
  <si>
    <t xml:space="preserve">juanpablosarmiento68@gmail.com
</t>
  </si>
  <si>
    <t>CL 127 B BIS 53 A 28</t>
  </si>
  <si>
    <t>04-26-PP-2456-01-27</t>
  </si>
  <si>
    <t>FDLSUBA-CD-094-2026 (147162)</t>
  </si>
  <si>
    <t>164-2026-CPS-AG (147162)</t>
  </si>
  <si>
    <t>164-2026</t>
  </si>
  <si>
    <t>164</t>
  </si>
  <si>
    <t>ANDREA DEL PILAR GARCIA MUÑOZ</t>
  </si>
  <si>
    <t>https://community.secop.gov.co/Public/Tendering/OpportunityDetail/Index?noticeUID=CO1.NTC.9497078&amp;isFromPublicArea=True&amp;isModal=true&amp;asPopupView=true</t>
  </si>
  <si>
    <t>CO1.REQ.9587400</t>
  </si>
  <si>
    <t>CO1.PCCNTR.8866813</t>
  </si>
  <si>
    <t>PRESTAR LOS SERVICIOS DE APOYO EN LAS ACTIVIDADES ADMINISTRATIVAS EN EL ÁREA GESTIÓN DE DESARROLLO LOCAL; PARA EL LOGRO DE LAS METAS DE GESTIÓN ASOCIADAS AL COMPONENTE DE INFRAESTRUCTURA DE LA VIGENCIA</t>
  </si>
  <si>
    <t>piligarm@gmail.com</t>
  </si>
  <si>
    <t>CARRERA 86G 2B 07</t>
  </si>
  <si>
    <t>Recibir la documentación a intervenir, verificando mediante punteo cajas y carpetas entregadas para el proceso técnico. _x000D_
_x000D_
Realizar la intervención de la documentación, aplicando la metodología prevista para la organización mediante la clasificación de la misma de acuerdo con los principios archivísticos de procedencia y orden original, depuración, limpieza, retiro de material metálico,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Elaborar el plan de trabajo en conjunto con el supervisor del contrato pactando según lo establecido en los planes de acción de la dependencia una meta adecuada a las necesidades de la entidad y garantizando que el proceso se cumpla de manera idónea
Asistir a las reuniones a las que sea citado o designado, para la atención de los asuntos relacionados con el objeto contractual
Atender las solicitudes asignadas mediante el aplicativo ORFEO y otros medios oficiales dentro de los términos establecidos. 
Apoyar en trámites de gestión documental, aplicativo ORFEO y el inventario de archivo del Área de Gestión del Desarrollo
Las demás que se le asignen y que surjan de la naturaleza del Contrato o que sean solicitadas por el supervisor del contrato.</t>
  </si>
  <si>
    <t>04-26-PP-2456-01-28</t>
  </si>
  <si>
    <t>FDLSUBA-CD-095-2026 (147179)</t>
  </si>
  <si>
    <t>165-2026-CPS-P (147179)</t>
  </si>
  <si>
    <t>165-2026</t>
  </si>
  <si>
    <t>165</t>
  </si>
  <si>
    <t xml:space="preserve">GONZALO  MURILLO LOZANO </t>
  </si>
  <si>
    <t>https://community.secop.gov.co/Public/Tendering/OpportunityDetail/Index?noticeUID=CO1.NTC.9497511&amp;isFromPublicArea=True&amp;isModal=true&amp;asPopupView=true</t>
  </si>
  <si>
    <t>CO1.REQ.9588365</t>
  </si>
  <si>
    <t>CO1.PCCNTR.8866694</t>
  </si>
  <si>
    <t>gonzalomurilloabogado@gmail.com</t>
  </si>
  <si>
    <t>CARRERA 78 G # 37 - 33 SUR</t>
  </si>
  <si>
    <t>05-33-GP-2537-03-39</t>
  </si>
  <si>
    <t>FDLSUBA-CD-096-2026 (145499)</t>
  </si>
  <si>
    <t>166-2026-CPS-P (145499)</t>
  </si>
  <si>
    <t>166-2026</t>
  </si>
  <si>
    <t>166</t>
  </si>
  <si>
    <t>DIANA MARCELA HOYOS RUIZ</t>
  </si>
  <si>
    <t>https://community.secop.gov.co/Public/Tendering/OpportunityDetail/Index?noticeUID=CO1.NTC.9420713&amp;isFromPublicArea=True&amp;isModal=true&amp;asPopupView=true</t>
  </si>
  <si>
    <t>CO1.REQ.9563480</t>
  </si>
  <si>
    <t>CO1.PCCNTR.8794360</t>
  </si>
  <si>
    <t>PRESTAR LOS SERVICIOS PROFESIONALES PARA APOYAR TÉCNICAMENTE LAS DISTINTAS ETAPAS DE LOS PROCESOS DE COMPETENCIA DE LAS INSPECCIONES DE POLICÍA DE LA LOCALIDAD; SEGÚN REPARTO</t>
  </si>
  <si>
    <t>dianamarcehoyos@hotmail.com</t>
  </si>
  <si>
    <t>CARRERA 109 A # 15 - 109</t>
  </si>
  <si>
    <t>PEDRO DARIO ALVAREZ</t>
  </si>
  <si>
    <t>C.C. No. 79642822 de Bogotá D.C.</t>
  </si>
  <si>
    <t>INSPECCIÓN 11B</t>
  </si>
  <si>
    <t>Acompañar y apoyar a los Inspectores de Policía en el desarrollo de las diligencias de inspección
Realizar las visitas que, en materia de urbanismo, espacio público o actividad económica, le sean asignadas por el respetivo Inspector de Policía, en desarrollo de la práctica de pruebas ordenadas dentro de una actuación y presentar el respectivo informe en los términos establecidos.
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Emitir los conceptos y respuestas a las solicitudes y peticiones que le sean requeridos por el Inspector de Policía.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</si>
  <si>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44.4 Meses</t>
  </si>
  <si>
    <t>05-33-GP-2537-03-40</t>
  </si>
  <si>
    <t>167-2026-CPS-P (145499)</t>
  </si>
  <si>
    <t>167-2026</t>
  </si>
  <si>
    <t>167</t>
  </si>
  <si>
    <t>MARTIN EMILIO GALEANO ESTRELLA</t>
  </si>
  <si>
    <t>CO1.PCCNTR.8795144</t>
  </si>
  <si>
    <t>martingaleanoestre@gmail.com</t>
  </si>
  <si>
    <t>CALLE 8 SUR N° 69C - 05. BOGOTÁ, COLOMBIA</t>
  </si>
  <si>
    <t>JOSE DANIEL ALVAREZ RUIZ</t>
  </si>
  <si>
    <t>C.C. No. 52.804.730 de Bogotá</t>
  </si>
  <si>
    <t>INSPECCIÓN 11F</t>
  </si>
  <si>
    <t>05-33-GP-2537-03-41</t>
  </si>
  <si>
    <t>168-2026-CPS-P (145499)</t>
  </si>
  <si>
    <t>168-2026</t>
  </si>
  <si>
    <t>168</t>
  </si>
  <si>
    <t>CESAR ALBERT MEDINA CASTRO</t>
  </si>
  <si>
    <t>CO1.PCCNTR.8795371</t>
  </si>
  <si>
    <t>cesar.medina1@hotmail.com</t>
  </si>
  <si>
    <t>CARRERA 94 # 73 - 32</t>
  </si>
  <si>
    <t>SANDRA MILENA POLANIA</t>
  </si>
  <si>
    <t>C.C. No. 52.887.426 de Bogotá D.C.</t>
  </si>
  <si>
    <t>INSPECCIÓN 11D</t>
  </si>
  <si>
    <t>36 Meses</t>
  </si>
  <si>
    <t>05-33-GP-2537-03-42</t>
  </si>
  <si>
    <t>169-2026-CPS-P (145499)</t>
  </si>
  <si>
    <t>169-2026</t>
  </si>
  <si>
    <t>169</t>
  </si>
  <si>
    <t>SANDRA VIVIANA ACOSTA RODRIGUEZ</t>
  </si>
  <si>
    <t>CO1.PCCNTR.8795803</t>
  </si>
  <si>
    <t>O230117459920242537</t>
  </si>
  <si>
    <t>arq.sandra3012@gmail.com</t>
  </si>
  <si>
    <t>313 5661938</t>
  </si>
  <si>
    <t>CALLE 132 # 45 A - 19</t>
  </si>
  <si>
    <t>GINA YICEL CUENCA RODRIGUEZ</t>
  </si>
  <si>
    <t>C.C. No. 80.259.844 de Bogotá D.C.</t>
  </si>
  <si>
    <t xml:space="preserve">INSPECCIÓN 11A </t>
  </si>
  <si>
    <t>47 Meses</t>
  </si>
  <si>
    <t>05-33-GP-2537-03-43</t>
  </si>
  <si>
    <t>170-2026-CPS-P (145499)</t>
  </si>
  <si>
    <t>170-2026</t>
  </si>
  <si>
    <t>170</t>
  </si>
  <si>
    <t>JOSE STIVE CORREDOR CELEITA</t>
  </si>
  <si>
    <t>CO1.PCCNTR.8864497</t>
  </si>
  <si>
    <t xml:space="preserve"> TITULO PROFESIONAL CON TRES (3) AÑOS DE EXPERIENCIA PROFESIONAL</t>
  </si>
  <si>
    <t>jscc_josecorredor@hotmail.com</t>
  </si>
  <si>
    <t>CALLE 116 # 11 C - 22 APTO 303</t>
  </si>
  <si>
    <t>MARJORY LORENA QUIÑONEZ MUÑOZ</t>
  </si>
  <si>
    <t>C.C. No. 67.012.149 de Cali</t>
  </si>
  <si>
    <t>INSPECCIÓN 11E</t>
  </si>
  <si>
    <t>28.5 Meses</t>
  </si>
  <si>
    <t>05-33-GP-2537-03-44</t>
  </si>
  <si>
    <t>171-2026-CPS-P (145499)</t>
  </si>
  <si>
    <t>171-2026</t>
  </si>
  <si>
    <t>171</t>
  </si>
  <si>
    <t>HECTOR IVAN HERNANDEZ PINILLA</t>
  </si>
  <si>
    <t>CO1.PCCNTR.8800550</t>
  </si>
  <si>
    <t>ivancho1538@gmail.com</t>
  </si>
  <si>
    <t>CALLE 174 B BIS # 93 - 5</t>
  </si>
  <si>
    <t>INSPECCIONES REPARTO</t>
  </si>
  <si>
    <t>05-33-GP-2537-03-45</t>
  </si>
  <si>
    <t>172-2026-CPS-P (145499)</t>
  </si>
  <si>
    <t>172-2026</t>
  </si>
  <si>
    <t>172</t>
  </si>
  <si>
    <t>CHRISTIAN ORLANDO ENCISO SUÁREZ</t>
  </si>
  <si>
    <t>CO1.PCCNTR.8800506</t>
  </si>
  <si>
    <t>coencisos@gmail.com</t>
  </si>
  <si>
    <t>CARRERA 8 # 61 - 5 SUR</t>
  </si>
  <si>
    <t>52.5 Meses</t>
  </si>
  <si>
    <t>05-33-GP-2537-03-46</t>
  </si>
  <si>
    <t>173-2026-CPS-P (145499)</t>
  </si>
  <si>
    <t>173-2026</t>
  </si>
  <si>
    <t>173</t>
  </si>
  <si>
    <t>MARIA FERNADA LANOS TORRES</t>
  </si>
  <si>
    <t>CO1.PCCNTR.8863776</t>
  </si>
  <si>
    <t>mafelanos@gmail.com</t>
  </si>
  <si>
    <t>CARRERA 57 # 22 A - 41</t>
  </si>
  <si>
    <t xml:space="preserve">MAGDALENA DURAN SOLORZANO </t>
  </si>
  <si>
    <t>C.C. No. 52.147.698 de Bogotá D.C.</t>
  </si>
  <si>
    <t>INSPECCIÓN 11G</t>
  </si>
  <si>
    <t>05-33-GP-2537-03-47</t>
  </si>
  <si>
    <t>174-2026-CPS-P (145499)</t>
  </si>
  <si>
    <t>174-2026</t>
  </si>
  <si>
    <t>174</t>
  </si>
  <si>
    <t>VIVIANA MARCELA RONCANCIO SOLANO</t>
  </si>
  <si>
    <t>CO1.PCCNTR.8800346</t>
  </si>
  <si>
    <t>ark.vivianar@gmail.com</t>
  </si>
  <si>
    <t>CARRERA 50 A # 174 B - 6</t>
  </si>
  <si>
    <t>21.7 Meses</t>
  </si>
  <si>
    <t>05-33-GP-2537-03-48</t>
  </si>
  <si>
    <t>175-2026-CPS-P (145499)</t>
  </si>
  <si>
    <t>175-2026</t>
  </si>
  <si>
    <t>175</t>
  </si>
  <si>
    <t>JORGE ENRIQUE ABREO REYES</t>
  </si>
  <si>
    <t>CO1.PCCNTR.8806366</t>
  </si>
  <si>
    <t>jorgeabreo06@hotmail.com</t>
  </si>
  <si>
    <t>TRANSVERSAL 4 # 61 - 5</t>
  </si>
  <si>
    <t>74 Meses</t>
  </si>
  <si>
    <t>05-33-GP-2537-03-49</t>
  </si>
  <si>
    <t>176-2026-CPS-P (145499)</t>
  </si>
  <si>
    <t>176-2026</t>
  </si>
  <si>
    <t>176</t>
  </si>
  <si>
    <t>MARTHA STELLA SANTIAGO ROMERO</t>
  </si>
  <si>
    <t>CO1.PCCNTR.8800391</t>
  </si>
  <si>
    <t>arqmssantiago@hotmail.com</t>
  </si>
  <si>
    <t>CARRERA 56 # 167 - 29</t>
  </si>
  <si>
    <t xml:space="preserve">WILSON CALLEJAS PARRA    </t>
  </si>
  <si>
    <t>C.C. No. 79.413.209 de Bogotá D.C.</t>
  </si>
  <si>
    <t>INSPECCIÓN 11C</t>
  </si>
  <si>
    <t>58.8 Meses</t>
  </si>
  <si>
    <t>05-33-GP-2537-03-50</t>
  </si>
  <si>
    <t>177-2026-CPS-P (145499)</t>
  </si>
  <si>
    <t>177-2026</t>
  </si>
  <si>
    <t>177</t>
  </si>
  <si>
    <t>JULIO CESAR  VALENCIA</t>
  </si>
  <si>
    <t>CO1.PCCNTR.8800593</t>
  </si>
  <si>
    <t>juceva2@gmail.com</t>
  </si>
  <si>
    <t>TRANSVERSAL 60 # 106 B - 25</t>
  </si>
  <si>
    <t>05-33-GP-2537-03-54</t>
  </si>
  <si>
    <t>FDLSUBA-CD-097-2026 (145510)</t>
  </si>
  <si>
    <t>178-2026-CPS-P (145510)</t>
  </si>
  <si>
    <t>178-2026</t>
  </si>
  <si>
    <t>178</t>
  </si>
  <si>
    <t>ANDRES JOSE FUENTES SALAS</t>
  </si>
  <si>
    <t>https://community.secop.gov.co/Public/Tendering/OpportunityDetail/Index?noticeUID=CO1.NTC.9507781&amp;isFromPublicArea=True&amp;isModal=true&amp;asPopupView=true</t>
  </si>
  <si>
    <t>CO1.REQ.9659889</t>
  </si>
  <si>
    <t>CO1.PCCNTR.8876388</t>
  </si>
  <si>
    <t>PRESTAR SERVICIOS PROFESIONALES; PARA ATENDER; TRAMITAR Y REALIZAR EL SEGUIMIENTO A TUTELAS; ACCIONES POPULARES; INCIDENTES DE DESACATO; PROPOSICIONES; REQUERIMIENTO DE ENTES DE CONTROL Y DEMÁS ASUNTOS DE ÍNDOLE JURÍDICO; FINANCIERO; Y ADMINISTRATIVO QUE SEAN DESIGNADOS POR EL ALCALDE LOCAL.</t>
  </si>
  <si>
    <t>andres2359@hotmail.com</t>
  </si>
  <si>
    <t>CALLE 56 # 22 - 8</t>
  </si>
  <si>
    <t>CHU100067083</t>
  </si>
  <si>
    <t xml:space="preserve">Proyectar respuestas a Derechos de petición, quejas, tutelas, acciones populares, audiencias, trámites y peticiones entes de control que le sean designados por el supervisor y realizar la proyección y revisión de los documentos que se requieren para tal finalidad, realizando el seguimiento y reportando el avance al supervisor. _x000D_
Realizar el control y seguimiento al trámite y respuesta oportuna a proposiciones, tutelas, acciones populares y requerimientos de entes de control_x000D_
Asistir a las audiencias y reuniones relacionadas con acciones populares que convoquen los juzgados, secretaria general, secretaria de gobierno u otras entidades y demás reuniones a las que sea convocado._x000D_
Presentar informes periódicos a los juzgados, en relación con el avance de las acciones populares._x000D_
Apoyar los operativos que delegue el Alcalde Local o su delegado o apoyo a la supervisión. _x000D_
Mantener las bases de datos actualizadas que le sean asignadas en concordancia con el objeto contractual. _x000D_
Apoyar la ejecución de los procesos administrativos y/o jurídicos y/o técnicos y/o financieros que se adelanten en el Área de gestión del Desarrollo Local, así como en la formulación de lineamientos técnicos para las diferentes etapas de planes, programas y proyectos_x000D_
Apoyar en los casos especiales y asuntos relevantes desde el punto de vista jurídico y/o financiero, relacionados con la aplicación de la normatividad vigente, en materia contractual y administrativa_x000D_
Las demás actividades que le sean asignadas por el supervisor del contrato y que sean inherente al objeto contractual._x000D_
</t>
  </si>
  <si>
    <t>25.2 Meses</t>
  </si>
  <si>
    <t>05-33-GP-2537-03-56</t>
  </si>
  <si>
    <t>FDLSUBA-CD-098-2026 (145515)</t>
  </si>
  <si>
    <t>179-2026-CPS-P (145515)</t>
  </si>
  <si>
    <t>179-2026</t>
  </si>
  <si>
    <t>179</t>
  </si>
  <si>
    <t>STEFANIA OYOLA MERCADO</t>
  </si>
  <si>
    <t>https://community.secop.gov.co/Public/Tendering/OpportunityDetail/Index?noticeUID=CO1.NTC.9503125&amp;isFromPublicArea=True&amp;isModal=true&amp;asPopupView=true</t>
  </si>
  <si>
    <t>CO1.REQ.9649452</t>
  </si>
  <si>
    <t>CO1.PCCNTR.8912390</t>
  </si>
  <si>
    <t>PRESTAR LOS SERVICIOS PROFESIONALES PARA APOYAR JURÍDICAMENTE LA EJECUCIÓN DE LAS ACCIONES REQUERIDAS PARA EL TRÁMITE E IMPULSO PROCESAL DE LAS ACTUACIONES CONTRAVENCIONALES Y/O QUERELLAS QUE CURSEN EN LAS INSPECCIONES DE POLICÍA DE LA LOCALIDA</t>
  </si>
  <si>
    <t xml:space="preserve"> MAGISTER PROFESIONAL</t>
  </si>
  <si>
    <t>stefyoyola@hotmail.com</t>
  </si>
  <si>
    <t>CARRERA 54C NO 138 90</t>
  </si>
  <si>
    <t>Revisar y analizar jurídicamente las actuaciones asignadas por el Inspector de Policía, emitir o proyectar el respectivo diagnóstico y establecer la actuación jurídica a seguir, conforme con la naturaleza del proceso.
Proyectar, para revisión y aprobación del Inspector de Policía, los actos que impongan medidas correctivas u órdenes de policía, conforme con la normatividad vigente.
Proyectar, para revisión y aprobación del Inspector de Policía, los actos por medio de los cuales se resuelvan los recursos interpuestos contra las decisiones adoptadas por los Comandantes de Estación, Subestación y el personal uniformado de la Policía Nacional._x000D_
Apoyar en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actualización_x000D_
Registrar en el Aplicativo ¿ARCO¿ el trámite realizado de los expedientes asignados, con el fin de darles cierre o el impulso respectivo._x000D_
Acompañar al Alcalde (sa)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_x000D_
Asistir a las reuniones a las que sea citado o designado, para la atención de los asuntos relacionados con el objeto contractual._x000D_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</si>
  <si>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11.5 Meses</t>
  </si>
  <si>
    <t>05-33-GP-2537-03-57</t>
  </si>
  <si>
    <t>180-2026-CPS-P (145515)</t>
  </si>
  <si>
    <t>180-2026</t>
  </si>
  <si>
    <t>180</t>
  </si>
  <si>
    <t>MARIO MORENO CAÑON</t>
  </si>
  <si>
    <t>CO1.PCCNTR.8873961</t>
  </si>
  <si>
    <t>PRESTAR LOS SERVICIOS PROFESIONALES PARA APOYAR JURÍDICAMENTE LA EJECUCIÓN DE LAS ACCIONES REQUERIDAS PARA EL TRÁMITE E IMPULSO PROCESAL DE LAS ACTUACIONES CONTRAVENCIONALES Y/O QUERELLAS QUE CURSEN EN LAS INSPECCIONES DE POLICÍA DE LA LOCALIDAD</t>
  </si>
  <si>
    <t>mariomoreno58@gmail.com</t>
  </si>
  <si>
    <t>CRA 89 No 145-73</t>
  </si>
  <si>
    <t>72.6 Meses</t>
  </si>
  <si>
    <t>05-33-GP-2537-03-58</t>
  </si>
  <si>
    <t>181-2026-CPS-P (145515)</t>
  </si>
  <si>
    <t>181-2026</t>
  </si>
  <si>
    <t>181</t>
  </si>
  <si>
    <t>SANDRA MILENA MUÑOZ DUARTE</t>
  </si>
  <si>
    <t>CO1.PCCNTR.8912918</t>
  </si>
  <si>
    <t>samimudu9@hotmail.es</t>
  </si>
  <si>
    <t>CARRERA 102 A # 140 - 5</t>
  </si>
  <si>
    <t>05-33-GP-2537-03-59</t>
  </si>
  <si>
    <t>182-2026-CPS-P (145515)</t>
  </si>
  <si>
    <t>182-2026</t>
  </si>
  <si>
    <t>182</t>
  </si>
  <si>
    <t>LINA MARIA AYALA JAIMES</t>
  </si>
  <si>
    <t>CO1.PCCNTR.8877935</t>
  </si>
  <si>
    <t>lina.marr@hotmail.com</t>
  </si>
  <si>
    <t>CARRERA 55 # 160 - 63</t>
  </si>
  <si>
    <t>05-33-GP-2537-03-60</t>
  </si>
  <si>
    <t>183-2026-CPS-P (145515)</t>
  </si>
  <si>
    <t>183-2026</t>
  </si>
  <si>
    <t>183</t>
  </si>
  <si>
    <t>CRISTHIAN DAVID ALVARADO AREVALO</t>
  </si>
  <si>
    <t>CO1.PCCNTR.8912946</t>
  </si>
  <si>
    <t>cristhian.abogado13@gmail.com</t>
  </si>
  <si>
    <t>CARRERA 53 # 128 A - 60</t>
  </si>
  <si>
    <t>05-33-GP-2537-03-61</t>
  </si>
  <si>
    <t>184-2026-CPS-P (145515)</t>
  </si>
  <si>
    <t>184-2026</t>
  </si>
  <si>
    <t>184</t>
  </si>
  <si>
    <t>KAROL PIERANGELY SALINAS LOPEZ</t>
  </si>
  <si>
    <t>CO1.PCCNTR.8913455</t>
  </si>
  <si>
    <t>karol.salinas@hotmail.com</t>
  </si>
  <si>
    <t>CALLE 63 # 75 - 35</t>
  </si>
  <si>
    <t>05-33-GP-2537-03-62</t>
  </si>
  <si>
    <t>185-2026-CPS-P (145515)</t>
  </si>
  <si>
    <t>185-2026</t>
  </si>
  <si>
    <t>185</t>
  </si>
  <si>
    <t>ADRIANA ESPINOSA ROJAS</t>
  </si>
  <si>
    <t>CO1.PCCNTR.8913573</t>
  </si>
  <si>
    <t>aer.espinosar@gmail.com</t>
  </si>
  <si>
    <t>CARRERA 91 # 137 - 70</t>
  </si>
  <si>
    <t>05-33-GP-2537-03-63</t>
  </si>
  <si>
    <t>186-2026-CPS-P (145515)</t>
  </si>
  <si>
    <t>186-2026</t>
  </si>
  <si>
    <t>186</t>
  </si>
  <si>
    <t>MARLY JULIETH PARRA MONDRAGON</t>
  </si>
  <si>
    <t>CO1.PCCNTR.8913745</t>
  </si>
  <si>
    <t>juliethparram@gmail.com</t>
  </si>
  <si>
    <t>CARRERA 2 # 57 - 26</t>
  </si>
  <si>
    <t>05-33-GP-2537-03-64</t>
  </si>
  <si>
    <t>187-2026-CPS-P (145515)</t>
  </si>
  <si>
    <t>187-2026</t>
  </si>
  <si>
    <t>187</t>
  </si>
  <si>
    <t>CINDY MARCELA CASTRO OVALLE</t>
  </si>
  <si>
    <t>CO1.PCCNTR.8914362</t>
  </si>
  <si>
    <t>marcela_ovalle@hotmail.com</t>
  </si>
  <si>
    <t>CALLE 146 C BIS # 90 - 57</t>
  </si>
  <si>
    <t>360 47 994000058377</t>
  </si>
  <si>
    <t>05-33-GP-2537-03-65</t>
  </si>
  <si>
    <t>188-2026-CPS-P (145515)</t>
  </si>
  <si>
    <t>188-2026</t>
  </si>
  <si>
    <t>188</t>
  </si>
  <si>
    <t>ANGIE RAMIREZ CARREÑO</t>
  </si>
  <si>
    <t>CO1.PCCNTR.8914823</t>
  </si>
  <si>
    <t>angier_c@hotmail.com</t>
  </si>
  <si>
    <t>CRA 9 NO. 18-87</t>
  </si>
  <si>
    <t>95.8 Meses</t>
  </si>
  <si>
    <t>05-33-GP-2537-03-66</t>
  </si>
  <si>
    <t>189-2026-CPS-P (145515)</t>
  </si>
  <si>
    <t>189-2026</t>
  </si>
  <si>
    <t>189</t>
  </si>
  <si>
    <t>JORGE ANDRES TORRES GUATAVITA</t>
  </si>
  <si>
    <t>CO1.PCCNTR.8914681</t>
  </si>
  <si>
    <t>jurisprudencia-910107@hotmail.es</t>
  </si>
  <si>
    <t>AVENIDA CARRERA 0 # 1 - 5 CARACAS</t>
  </si>
  <si>
    <t>43.2 Meses</t>
  </si>
  <si>
    <t>05-33-GP-2537-03-67</t>
  </si>
  <si>
    <t>190-2026-CPS-P (145515)</t>
  </si>
  <si>
    <t>190-2026</t>
  </si>
  <si>
    <t>190</t>
  </si>
  <si>
    <t>EDUAR JAMIR LOZANO VERA</t>
  </si>
  <si>
    <t>CO1.PCCNTR.8928386</t>
  </si>
  <si>
    <t>edwar.1994l@gmail.com</t>
  </si>
  <si>
    <t>CALLE 39 SUR # 28 - 15</t>
  </si>
  <si>
    <t>360 47 994000059080</t>
  </si>
  <si>
    <t>78.1 Meses</t>
  </si>
  <si>
    <t>05-33-GP-2537-03-68</t>
  </si>
  <si>
    <t>191-2026-CPS-P (145515)</t>
  </si>
  <si>
    <t>191-2026</t>
  </si>
  <si>
    <t>191</t>
  </si>
  <si>
    <t>XIMENA HASLEIDY NOVOA ROJAS</t>
  </si>
  <si>
    <t>CO1.PCCNTR.8928659</t>
  </si>
  <si>
    <t>hasbleidy69@hotmail.com</t>
  </si>
  <si>
    <t>CALLE 70 # 106 A - 18 CASA 02</t>
  </si>
  <si>
    <t>30 Meses</t>
  </si>
  <si>
    <t>05-33-GP-2537-03-69</t>
  </si>
  <si>
    <t>192-2026-CPS-P (145515)</t>
  </si>
  <si>
    <t>192-2026</t>
  </si>
  <si>
    <t>192</t>
  </si>
  <si>
    <t>ANDRES FELIPE MANCHOLA BARACALDO</t>
  </si>
  <si>
    <t>CO1.PCCNTR.8929041</t>
  </si>
  <si>
    <t>manchola.felipe@gmail.com</t>
  </si>
  <si>
    <t>CALLE 136 # 46 - 55</t>
  </si>
  <si>
    <t>36.9 Meses</t>
  </si>
  <si>
    <t>05-33-GP-2537-03-74</t>
  </si>
  <si>
    <t>FDLSUBA-CD-099-2026 (145522)</t>
  </si>
  <si>
    <t>193-2026-CPS-AG (145522)</t>
  </si>
  <si>
    <t>193-2026</t>
  </si>
  <si>
    <t>193</t>
  </si>
  <si>
    <t>HENANDO BAEZ RUEDA</t>
  </si>
  <si>
    <t>https://community.secop.gov.co/Public/Tendering/OpportunityDetail/Index?noticeUID=CO1.NTC.9454162&amp;isFromPublicArea=True&amp;isModal=true&amp;asPopupView=true</t>
  </si>
  <si>
    <t>CO1.REQ.9573420</t>
  </si>
  <si>
    <t>CO1.PCCNTR.8883716</t>
  </si>
  <si>
    <t>APOYAR ADMINISTRATIVA Y ASISTENCIALMENTE A LAS INSPECCIONES DE POLICÍA DE LA LOCALIDAD.</t>
  </si>
  <si>
    <t>ruedabaez65@gmail.coom</t>
  </si>
  <si>
    <t>313 209 7970</t>
  </si>
  <si>
    <t>KR 115 D 65 D 09</t>
  </si>
  <si>
    <t>SAEGURADORA SOLIDARIA DE COLOMBIA</t>
  </si>
  <si>
    <t>31047994000020331</t>
  </si>
  <si>
    <t>Apoyar la elaboración, radicación, entrega y archivo de documentos, memorandos y oficios cuando le sea requerido por el Inspector de Policía.
Ingresar la información a los aplicativos dispuestos para el manejo de actuaciones administrativas
Apoyar en la organización del archivo de gestión y la verificación y depuración documental.
Dar correcta atención y orientación a la ciudadanía de manera personal y telefónica.
Apoyar al Inspector de Policía en la gestión de asuntos relacionados con disponibilidad de espacios, equipos, transporte, suministros y demás elementos requeridos para el desarrollo de sus actividades.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</si>
  <si>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10.3 Meses</t>
  </si>
  <si>
    <t>05-33-GP-2537-03-75</t>
  </si>
  <si>
    <t>194-2026-CPS-AG (145522)</t>
  </si>
  <si>
    <t>194-2026</t>
  </si>
  <si>
    <t>194</t>
  </si>
  <si>
    <t>NAYIBE ALCIRA MARTINEZ MORENO</t>
  </si>
  <si>
    <t>CO1.PCCNTR.8883494</t>
  </si>
  <si>
    <t>naybral@gmail.com</t>
  </si>
  <si>
    <t>CALLE 151 F NO. 133-75</t>
  </si>
  <si>
    <t>BY 100061299</t>
  </si>
  <si>
    <t>05-33-GP-2537-03-76</t>
  </si>
  <si>
    <t>195-2026-CPS-AG (145522)</t>
  </si>
  <si>
    <t>195-2026</t>
  </si>
  <si>
    <t>195</t>
  </si>
  <si>
    <t>JUAN SEBASTIAN MARTIN BERMEO MARTIN BERMEO</t>
  </si>
  <si>
    <t>CO1.PCCNTR.8912200</t>
  </si>
  <si>
    <t>jsmartinchef@gmail.com</t>
  </si>
  <si>
    <t>CALLE 139 # 103 F - 60</t>
  </si>
  <si>
    <t>CBC100073734</t>
  </si>
  <si>
    <t>05-33-GP-2537-03-77</t>
  </si>
  <si>
    <t>196-2026-CPS-AG (145522)</t>
  </si>
  <si>
    <t>196-2026</t>
  </si>
  <si>
    <t>196</t>
  </si>
  <si>
    <t>JULIETH CAROLINA CASTRO MORON</t>
  </si>
  <si>
    <t>CO1.PCCNTR.8884231</t>
  </si>
  <si>
    <t>karitocastro2806@gmail.com</t>
  </si>
  <si>
    <t>CALLE 130 # 153 - 50</t>
  </si>
  <si>
    <t>05-33-GP-2537-03-78</t>
  </si>
  <si>
    <t>197-2026-CPS-AG (145522)</t>
  </si>
  <si>
    <t>197-2026</t>
  </si>
  <si>
    <t>197</t>
  </si>
  <si>
    <t>PAULA MARITZA VARELA SALINAS</t>
  </si>
  <si>
    <t>CO1.PCCNTR.8970518</t>
  </si>
  <si>
    <t xml:space="preserve"> BACHILLER No Aplica</t>
  </si>
  <si>
    <t>paulis.22@hotmail.com</t>
  </si>
  <si>
    <t>CALLE 31 B # 21 B - 39 SUR</t>
  </si>
  <si>
    <t>59.4 Meses</t>
  </si>
  <si>
    <t>05-33-GP-2537-03-79</t>
  </si>
  <si>
    <t>198-2026-CPS-AG (145522)</t>
  </si>
  <si>
    <t>198-2026</t>
  </si>
  <si>
    <t>198</t>
  </si>
  <si>
    <t>DIANA ANGELICA RODRIGUEZ ACOSTA</t>
  </si>
  <si>
    <t>CO1.PCCNTR.8974068</t>
  </si>
  <si>
    <t>angelicaacostadara@gmail.com</t>
  </si>
  <si>
    <t>CALLE 36 D SUR # 1 A - 67 ESTE</t>
  </si>
  <si>
    <t>05-33-GP-2537-03-80</t>
  </si>
  <si>
    <t>199-2026-CPS-AG (145522)</t>
  </si>
  <si>
    <t>199-2026</t>
  </si>
  <si>
    <t>199</t>
  </si>
  <si>
    <t>HECTOR FREEDY RUIZ GOYENECHE</t>
  </si>
  <si>
    <t>CO1.PCCNTR.8974262</t>
  </si>
  <si>
    <t>fredyruizgy@hotmail.com</t>
  </si>
  <si>
    <t>CALLE 132 # 129 A - 70</t>
  </si>
  <si>
    <t>05-33-GP-2537-03-81</t>
  </si>
  <si>
    <t>200-2026-CPS-AG (145522)</t>
  </si>
  <si>
    <t>200-2026</t>
  </si>
  <si>
    <t>200</t>
  </si>
  <si>
    <t>HECTOR JAVIER GARCIA CARVAJAL</t>
  </si>
  <si>
    <t>CO1.PCCNTR.8823982</t>
  </si>
  <si>
    <t>hectorjaviergarciacarvajal@gmail.com</t>
  </si>
  <si>
    <t>313 2306226</t>
  </si>
  <si>
    <t>CALLE 19ª NO 82-65</t>
  </si>
  <si>
    <t>05-33-GP-2537-03-82</t>
  </si>
  <si>
    <t>201-2026-CPS-AG (145522)</t>
  </si>
  <si>
    <t>201-2026</t>
  </si>
  <si>
    <t>201</t>
  </si>
  <si>
    <t>INRI TATIANA SÁNCHEZ VALENZUELA</t>
  </si>
  <si>
    <t>CO1.PCCNTR.8824088</t>
  </si>
  <si>
    <t>tatianavalenzuela5525@gmail.com</t>
  </si>
  <si>
    <t>CARRERA 106 # 64 B - 57</t>
  </si>
  <si>
    <t>05-33-GP-2537-03-83</t>
  </si>
  <si>
    <t>202-2026-CPS-AG (145522)</t>
  </si>
  <si>
    <t>202-2026</t>
  </si>
  <si>
    <t>202</t>
  </si>
  <si>
    <t>LUIS FERNANDO MORA RODRIGUEZ</t>
  </si>
  <si>
    <t>CO1.PCCNTR.8855936</t>
  </si>
  <si>
    <t>APOYAR ADMINISTRATIVA Y ASISTENCIALMENTE A LAS INSPECCIONES DE POLICÍA DE LA LOCALIDAD</t>
  </si>
  <si>
    <t>luifer0385@gmail.com</t>
  </si>
  <si>
    <t>CARRERA 9 # 54 A - 33 APTO 803</t>
  </si>
  <si>
    <t>24 Meses</t>
  </si>
  <si>
    <t>05-33-GP-2537-03-84</t>
  </si>
  <si>
    <t>203-2026-CPS-AG (145522)</t>
  </si>
  <si>
    <t>203-2026</t>
  </si>
  <si>
    <t>203</t>
  </si>
  <si>
    <t>LUZ ANGELA BUITRAGO RUIZ</t>
  </si>
  <si>
    <t>CO1.PCCNTR.8856075</t>
  </si>
  <si>
    <t>luanburu20@gmail.com</t>
  </si>
  <si>
    <t>CL 159 A 55 68</t>
  </si>
  <si>
    <t>05-33-GP-2537-03-85</t>
  </si>
  <si>
    <t>204-2026-CPS-AG (145522)</t>
  </si>
  <si>
    <t>204-2026</t>
  </si>
  <si>
    <t>204</t>
  </si>
  <si>
    <t>YESSICA KATHERIN ÁLVAREZ MURCIA</t>
  </si>
  <si>
    <t>CO1.PCCNTR.8856621</t>
  </si>
  <si>
    <t>yessialvarez888@gmail.com</t>
  </si>
  <si>
    <t>AC 80 73 A 21</t>
  </si>
  <si>
    <t>05-33-GP-2537-03-86</t>
  </si>
  <si>
    <t>205-2026-CPS-AG (145522)</t>
  </si>
  <si>
    <t>205-2026</t>
  </si>
  <si>
    <t>205</t>
  </si>
  <si>
    <t>LEIDY ESCOBAR CASTRO</t>
  </si>
  <si>
    <t>CO1.PCCNTR.8857836</t>
  </si>
  <si>
    <t>lkec120@hotmail.com</t>
  </si>
  <si>
    <t>CARRERA 128 # 145 - 20</t>
  </si>
  <si>
    <t>NB  100427151</t>
  </si>
  <si>
    <t>05-33-GP-2537-03-87</t>
  </si>
  <si>
    <t>206-2026-CPS-AG (145522)</t>
  </si>
  <si>
    <t>206-2026</t>
  </si>
  <si>
    <t>206</t>
  </si>
  <si>
    <t>ANGEL DAVID HERNANDEZ CASALLAS</t>
  </si>
  <si>
    <t>CO1.PCCNTR.8858088</t>
  </si>
  <si>
    <t>angel-0428@outlook.com</t>
  </si>
  <si>
    <t>TRANSVERSAL 126 D # 137 - 42</t>
  </si>
  <si>
    <t>36047994000057760</t>
  </si>
  <si>
    <t>05-33-GP-2537-03-88</t>
  </si>
  <si>
    <t>207-2026-CPS-AG (145522)</t>
  </si>
  <si>
    <t>207-2026</t>
  </si>
  <si>
    <t>207</t>
  </si>
  <si>
    <t>YULIETH MARCELA MOLANO TORRES</t>
  </si>
  <si>
    <t>CO1.PCCNTR.8859034</t>
  </si>
  <si>
    <t>yulieth8610@hotmail.com</t>
  </si>
  <si>
    <t>KR 4SUR 48J 43 SUR AP 101</t>
  </si>
  <si>
    <t>SEGUROS DELE STADO SA</t>
  </si>
  <si>
    <t>05-33-GP-2537-03-89</t>
  </si>
  <si>
    <t>208-2026-CPS-AG (145522)</t>
  </si>
  <si>
    <t>208-2026</t>
  </si>
  <si>
    <t>208</t>
  </si>
  <si>
    <t>NIDIA GABRIELA MURCIA SANTANA</t>
  </si>
  <si>
    <t>CO1.PCCNTR.8859628</t>
  </si>
  <si>
    <t>murciagabriela473@gmail.com</t>
  </si>
  <si>
    <t>CARRERA 52 A # 128 A 20 PISO 2 (202) BARRIO PRADO VERANIEGO</t>
  </si>
  <si>
    <t>MUNDIAL DE SEGUROS</t>
  </si>
  <si>
    <t>NB100427164</t>
  </si>
  <si>
    <t>05-33-GP-2537-03-90</t>
  </si>
  <si>
    <t>209-2026-CPS-AG (145522)</t>
  </si>
  <si>
    <t>209-2026</t>
  </si>
  <si>
    <t>209</t>
  </si>
  <si>
    <t>SANTIAGO TORRADO MARTINEZ</t>
  </si>
  <si>
    <t>CO1.PCCNTR.8823900</t>
  </si>
  <si>
    <t>santo.torrado@gmail.com</t>
  </si>
  <si>
    <t>DG 64 A 21 18 AP 302</t>
  </si>
  <si>
    <t>05-33-GP-2537-03-91</t>
  </si>
  <si>
    <t>210-2026-CPS-AG (145522)</t>
  </si>
  <si>
    <t>210-2026</t>
  </si>
  <si>
    <t>210</t>
  </si>
  <si>
    <t>JOSÉ AUGUSTO SILVA GUERRERO</t>
  </si>
  <si>
    <t>CO1.PCCNTR.8824915</t>
  </si>
  <si>
    <t>jsilva43@gmail.com</t>
  </si>
  <si>
    <t>CL 152 A 46 60</t>
  </si>
  <si>
    <t>05-33-GP-2537-03-92</t>
  </si>
  <si>
    <t>211-2026-CPS-AG (145522)</t>
  </si>
  <si>
    <t>211-2026</t>
  </si>
  <si>
    <t>211</t>
  </si>
  <si>
    <t>CARMEN EDILMA FIGUEROA RINCÓN</t>
  </si>
  <si>
    <t>CO1.PCCNTR.8825401</t>
  </si>
  <si>
    <t>figueroaedi1978@gmail.com</t>
  </si>
  <si>
    <t>CARRERA 87 D # 128 B - 61</t>
  </si>
  <si>
    <t>05-33-GP-2537-03-93</t>
  </si>
  <si>
    <t>212-2026-CPS-AG (145522)</t>
  </si>
  <si>
    <t>212-2026</t>
  </si>
  <si>
    <t>212</t>
  </si>
  <si>
    <t>LEONARDO CASTILLO RODRIGUEZ</t>
  </si>
  <si>
    <t>CO1.PCCNTR.8825431</t>
  </si>
  <si>
    <t>leostev3006@gmail.com</t>
  </si>
  <si>
    <t>CARRERA 87 B # 8 A - 38</t>
  </si>
  <si>
    <t>05-33-GP-2537-03-96</t>
  </si>
  <si>
    <t>FDLSUBA-CD-100-2026 (145529)</t>
  </si>
  <si>
    <t>213-2026-CPS-P (145529)</t>
  </si>
  <si>
    <t>213-2026</t>
  </si>
  <si>
    <t>213</t>
  </si>
  <si>
    <t>JESUS ALEJANDRO FIGUEROA CAICEDO</t>
  </si>
  <si>
    <t>https://community.secop.gov.co/Public/Tendering/OpportunityDetail/Index?noticeUID=CO1.NTC.9459431&amp;isFromPublicArea=True&amp;isModal=true&amp;asPopupView=true</t>
  </si>
  <si>
    <t>CO1.REQ.9576246</t>
  </si>
  <si>
    <t>CO1.PCCNTR.8829432</t>
  </si>
  <si>
    <t>PRESTAR LOS SERVICIOS PROFESIONALES COMO ABOGADO(A) ESPECIALIZADO(A) PARA APOYAR JURÍDICA Y TÉCNICAMENTE EL DESARROLLO DE LAS ACTIVIDADES ENCAMINADAS AL CUMPLIMIENTO DE LAS METAS ESTABLECIDAS EN LOS PLANES DE TRABAJO SUSCRITOS PARA TODOS LOS ASUNTOS JURÍDICOS DE INSPECCIÓN; VIGILANCIA Y CONTROL DE L</t>
  </si>
  <si>
    <t>figueroa.alejo@gmail.com</t>
  </si>
  <si>
    <t>CALLE 127 C # 2 B - 80 APTO 503 TORRE B</t>
  </si>
  <si>
    <t xml:space="preserve">Desarrollar jurídica y técnicamente las actividades encaminadas al cumplimiento de las metas establecidas en los planes de trabajo suscritos para los temas de establecimientos de comercio, espacio público, obras y urbanismo, propiedad horizontal, derechos de petición, peticiones entes de control y parqueaderos._x000D_
Elaborar y socializar las bases de datos e instrumentos que permitan el seguimiento y verificación del impulso efectuado mensualmente en los temas de establecimientos de comercio, espacio público, obras y urbanismo, y los demás subtemas asignados por el supervisor, para efectuar seguimiento encaminado al cumplimiento de las metas del plan de gestión._x000D_
Elaborar y hacer seguimiento de los planes de trabajo encaminados al cumplimiento del plan de gestión, en los temas de establecimientos de comercio, espacio público, obras y urbanismo, propiedad horizontal, parqueaderos, derechos de petición, peticiones de los entes de control y los demás subtemas asignados por el supervisor._x000D_
Realizar las acciones necesarias con el fin de cumplir las metas establecidas en el plan de gestión en todo lo concerniente a Inspección vigilancia y control_x000D_
Formular y hacer seguimiento a los planes de mejoramiento internos, plan de gestión, matriz de riesgo y servicio no conforme._x000D_
Programar y realizar los operativos de inspección vigilancia y control, conforme a los lineamientos del alcalde local y Distritales en la materia._x000D_
Consolidar y elaborar informe mensual de la gestión realizada en los diferentes operativos y remitir la información solicitada por nivel central._x000D_
Socializar las orientaciones y directrices emitidas desde la Secretaría Distrital de Gobierno o por el Alcalde Local
Controlar, consolidar y hacer seguimiento a los requerimientos y peticiones reiteradas sobre directrices jurídicas y remitir informe para ser resueltas en mesa de trabajo._x000D_
Asistir a las reuniones que se deleguen desde alcalde local o Área de Gestión Jurídica y Policiva
Las demás actividades que le sean asignadas por el supervisor del contrato y quesean inherente al objeto contractual._x000D_
</t>
  </si>
  <si>
    <t>51.3 Meses</t>
  </si>
  <si>
    <t>05-33-GP-2537-03-97</t>
  </si>
  <si>
    <t>FDLSUBA-CD-101-2026 (145532)</t>
  </si>
  <si>
    <t>214-2026-CPS-P (145532)</t>
  </si>
  <si>
    <t>214-2026</t>
  </si>
  <si>
    <t>214</t>
  </si>
  <si>
    <t>ADRIANA ISABEL SANDOVAL OTÁLORA</t>
  </si>
  <si>
    <t>https://community.secop.gov.co/Public/Tendering/OpportunityDetail/Index?noticeUID=CO1.NTC.9459285&amp;isFromPublicArea=True&amp;isModal=true&amp;asPopupView=true</t>
  </si>
  <si>
    <t>CO1.REQ.9581771</t>
  </si>
  <si>
    <t>CO1.PCCNTR.8829462</t>
  </si>
  <si>
    <t>PRESTAR SERVICIOS PROFESIONALES DE APOYO JURÍDICA Y TÉCNICAMENTE PARA EL DESARROLLO DE LAS ACTIVIDADES ENCAMINADAS AL CUMPLIMIENTO DE LAS METAS
ESTABLECIDAS EN LOS PLANES DE TRABAJO SUSCRITOS PARA TODOS LOS ASUNTOS JURÍDICOS DE IVC DE LA ALCALDÍA LOCAL</t>
  </si>
  <si>
    <t>adrianajkn@yahoo.com</t>
  </si>
  <si>
    <t>CALLE 137 # 54 B - 34</t>
  </si>
  <si>
    <t>C.C. No. 79.693.760 de Bogotá</t>
  </si>
  <si>
    <t>IVC</t>
  </si>
  <si>
    <t>NB100426852</t>
  </si>
  <si>
    <t>Realizar el respectivo acompañamiento jurídico a los operativos ejecutados por la Alcaldía Local de Suba, coordinados con la finalidad de restituir el espacio público objeto de ocupación indebida y la verificación del cumplimiento de los requisitos de la Ley 232 de 1995 para los establecimientos de comercio.  
Realizar el control y seguimiento por medio de actos administrativos de tramite o de fondo, al cumplimiento del régimen urbanístico y de obras en la localidad de Suba.  
Revisar y analizar la clasificación realizada por los contratistas abogados de los expedientes asignados por vigencia y tipologías: espacio público, establecimientos de comercio Ley 232 de 1995 y régimen de obras y urbanismo. 
Revisar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Realizar los ajustes a los proyectos de actos administrativos realizados por los contratistas abogados a partir de las observaciones y/o modificaciones sugeridas por el profesional que cumpla con el rol de supervisión estratégica de depuración e impulso procesal local de la Alcaldía, o quien este designe. 
Revisar los documentos para firma del alcalde local, de las solicitudes de información y/o concepto dirigidas a las instancias distritales competentes y realizar su respectivo seguimiento.
Revisar la tipificación del reparto asignado, los expedientes que pueden ser archivados a partir de las causales de caducidad y/o prescripción y/o perdida de fuerza de ejecutoria del acto administrativo.
Las demás que se le asignen y que surjan de la naturaleza del contrato.</t>
  </si>
  <si>
    <t>05-33-GP-2537-03-99</t>
  </si>
  <si>
    <t>FDLSUBA-CD-102-2026 (145534)</t>
  </si>
  <si>
    <t>215-2026-CPS-P (145534)</t>
  </si>
  <si>
    <t>215-2026</t>
  </si>
  <si>
    <t>215</t>
  </si>
  <si>
    <t>ANA MATILDE MAESTRE DAZA</t>
  </si>
  <si>
    <t>https://community.secop.gov.co/Public/Tendering/OpportunityDetail/Index?noticeUID=CO1.NTC.9480994&amp;isFromPublicArea=True&amp;isModal=true&amp;asPopupView=true</t>
  </si>
  <si>
    <t>CO1.REQ.9610112</t>
  </si>
  <si>
    <t>CO1.PCCNTR.8851578</t>
  </si>
  <si>
    <t>PRESTAR LOS SERVICIOS PROFESIONALES EN LA ALCALDÍA LOCAL DE SUBA; REALIZANDO ACCIONES PEDAGÓGICAS PREVENTIVAS Y DE SENSIBILIZACIÓN PARA EL ACATAMIENTO
VOLUNTARIO DE LAS NORMAS EN LA LOCALIDAD</t>
  </si>
  <si>
    <t>anamaestredaza@hotmail.com</t>
  </si>
  <si>
    <t>CARRERA 55 A # 169 - 10</t>
  </si>
  <si>
    <t xml:space="preserve">Convocar y desarrollar actividades de prevención de carácter pedagógico (visitas, reuniones o talleres) en zonas o sectores priorizados tratando de lograr el acatamiento voluntario de normas y presentar informe de la labor realizada estableciendo si hubo o no acatamiento voluntario y propuesta a desarrollar_x000D_
Diagnosticar la problemática evidenciada en los sectores o zonas visitadas y presentar propuestas de Intervención._x000D_
Asistir a las reuniones que le sean delegadas o convocadas._x000D_
Asistir a los operativos que le sean delegados._x000D_
Atender a los ciudadanos en las fechas y horas establecidas de atención_x000D_
Dar respuesta a la totalidad de los derechos de petición y demás solicitudes reasignadas y mensualmente hacer un reporte o informe de los oficios elaborados de acuerdo a planilla o formato preestablecido_x000D_
Al finalizar el contrato se debe haber dado respuesta al 100% de las peticiones y documentos reasignados en el ORFEO_x000D_
Al finalizar el contrato se debe haber incorporado el 100% de los documentos reasignados a los respectivos expedientes/IVC/ archivo, de tal manera que no queden documentos sin archivar._x000D_
Las demás que se reasignen de acuerdo al objeto contractual_x000D_
</t>
  </si>
  <si>
    <t>31.8 Meses</t>
  </si>
  <si>
    <t>05-33-GP-2537-03-100</t>
  </si>
  <si>
    <t>216-2026-CPS-P (145534)</t>
  </si>
  <si>
    <t>216-2026</t>
  </si>
  <si>
    <t>216</t>
  </si>
  <si>
    <t>YULY BIBIANA TORRES MURCIA</t>
  </si>
  <si>
    <t>CO1.PCCNTR.8852117</t>
  </si>
  <si>
    <t>yubito@hotmail.com</t>
  </si>
  <si>
    <t>KR 30 A210</t>
  </si>
  <si>
    <t>05-33-GP-2537-03-101</t>
  </si>
  <si>
    <t>217-2026-CPS-P (145534)</t>
  </si>
  <si>
    <t>217-2026</t>
  </si>
  <si>
    <t>217</t>
  </si>
  <si>
    <t>YUMIL JAVIER RINCON ENDEZ</t>
  </si>
  <si>
    <t>CO1.PCCNTR.8852772</t>
  </si>
  <si>
    <t>asjurid1@hotmail.com</t>
  </si>
  <si>
    <t>CALLE 3 SUR # 70 - 84</t>
  </si>
  <si>
    <t>05-33-GP-2537-03-102</t>
  </si>
  <si>
    <t>218-2026-CPS-P (145534)</t>
  </si>
  <si>
    <t>218-2026</t>
  </si>
  <si>
    <t>218</t>
  </si>
  <si>
    <t>FELIX MURILLO PLATA</t>
  </si>
  <si>
    <t>CO1.PCCNTR.8853052</t>
  </si>
  <si>
    <t>felixmurilloplata@hotmail.com</t>
  </si>
  <si>
    <t>CARRERA 8 H # 166 - 665 APTO 501 INT 3</t>
  </si>
  <si>
    <t>77.1 Meses</t>
  </si>
  <si>
    <t>05-33-GP-2537-03-103</t>
  </si>
  <si>
    <t>219-2026-CPS-P (145534)</t>
  </si>
  <si>
    <t>219-2026</t>
  </si>
  <si>
    <t>219</t>
  </si>
  <si>
    <t>LUIS RAFAEL FRIAS MOSCOTE</t>
  </si>
  <si>
    <t>CO1.PCCNTR.8853397</t>
  </si>
  <si>
    <t>luisfrias07@gmail.com</t>
  </si>
  <si>
    <t>KR 74 NO. 163-80</t>
  </si>
  <si>
    <t>11.6 Meses</t>
  </si>
  <si>
    <t>05-33-GP-2537-03-105</t>
  </si>
  <si>
    <t>220-2026-CPS-P (145534)</t>
  </si>
  <si>
    <t>220-2026</t>
  </si>
  <si>
    <t>220</t>
  </si>
  <si>
    <t>CARMEN CECILIA PEÑALOZA PEÑALOZA</t>
  </si>
  <si>
    <t>CO1.PCCNTR.8854026</t>
  </si>
  <si>
    <t>PRESTAR LOS SERVICIOS PROFESIONALES EN LA ALCALDÍA LOCAL DE SUBA; REALIZANDO ACCIONES PEDAGÓGICAS PREVENTIVAS Y DE SENSIBILIZACIÓN PARA EL ACATAMIENTO VOLUNTARIO DE LAS NORMAS EN LA LOCALIDAD</t>
  </si>
  <si>
    <t>ccpenalozap@gmail.com</t>
  </si>
  <si>
    <t>CL 77 129 70 BL 1 APTO 1504</t>
  </si>
  <si>
    <t>05-33-GP-2537-03-107</t>
  </si>
  <si>
    <t>FDLSUBA-CD-103-2026 (145535)</t>
  </si>
  <si>
    <t>221-2026-CPS-P (145535)</t>
  </si>
  <si>
    <t>221-2026</t>
  </si>
  <si>
    <t>221</t>
  </si>
  <si>
    <t>IVAN DARIO PRIETO AGUACIA</t>
  </si>
  <si>
    <t>https://community.secop.gov.co/Public/Tendering/OpportunityDetail/Index?noticeUID=CO1.NTC.9459450&amp;isFromPublicArea=True&amp;isModal=true&amp;asPopupView=true</t>
  </si>
  <si>
    <t>CO1.REQ.9576890</t>
  </si>
  <si>
    <t>CO1.PCCNTR.8829613</t>
  </si>
  <si>
    <t>PRESTAR LOS SERVICIOS DE APOYO PARA LA GESTIÓN DOCUMENTAL DE LA ALCALDÍA LOCAL; ACOMPAÑANDO A LOS PROFESIONALES JURÍDICO Y POLICIVO EN LAS LABORES
OPERATIVAS QUE GENERA EL PROCESO DE IMPULSO Y DEPURACIÓN DE LAS ACTUACIONES ADMINISTRATIVAS EXISTENTES EN LA ALCALDÍA LOCAL</t>
  </si>
  <si>
    <t>ivandarioprieto@hotmail.es</t>
  </si>
  <si>
    <t>CARRERA 148 A # 138 F - 42</t>
  </si>
  <si>
    <t>Ejecutar las actividades administrativas que se le asignen de acuerdo con los requerimientos
Tramitar la correspondencia y fotocopiado de los documentos, de conformidad con los procedimientos establecidos._x000D_
Tener actualizadas las bases de datos correspondientes con la información pertinente, de conformidad con los procedimientos establecidos.
Organizar y custodiar el archivo de gestión de conformidad con los procedimientos establecidos
Organizar y realizar transferencia de documentos al archivo central de conformidad con los procedimientos establecidos_x000D_
Apoyar en el trámite documental de conformidad con los procedimientos establecidos
Apoyar en la realización del reparto de ORFEO, de acuerdo con las instrucciones del líder del proceso y en la creación de una base de datos que permita realizar el seguimiento y control de los documentos asignados.
Dar respuesta a los derechos de petición, informando a los peticionarios el reparto realizado.
Asistir a las reuniones que le sean delegadas o en las que sea convocado.
Brindar atención a los ciudadanos que lo requieran
Apoyar la atención de visitas de los órganos de control que se soliciten
Las demás que se le asignen y que surjan de la naturaleza del contrato</t>
  </si>
  <si>
    <t>05-33-GP-2537-02-113</t>
  </si>
  <si>
    <t>FDLSUBA-CD-104-2026 (145086)</t>
  </si>
  <si>
    <t>222-2026-CPS-AG (145086)</t>
  </si>
  <si>
    <t>222-2026</t>
  </si>
  <si>
    <t>222</t>
  </si>
  <si>
    <t>MARTHA CECILIA CORTES LEÓN</t>
  </si>
  <si>
    <t>https://community.secop.gov.co/Public/Tendering/OpportunityDetail/Index?noticeUID=CO1.NTC.9459975&amp;isFromPublicArea=True&amp;isModal=true&amp;asPopupView=true</t>
  </si>
  <si>
    <t>CO1.REQ.9582034</t>
  </si>
  <si>
    <t>CO1.PCCNTR.8829915</t>
  </si>
  <si>
    <t>PRESTAR EL SERVICIO DE APOYO AL ÁREA DE GESTIÓN DE DESARROLLO LOCAL PARA LA ATENCIÓN CIUDADANA.</t>
  </si>
  <si>
    <t>martikaleon68@gmail.com</t>
  </si>
  <si>
    <t>KR 50 C 181 20</t>
  </si>
  <si>
    <t>SONIA CAROLINA RIAÑO DAZA</t>
  </si>
  <si>
    <t>CDI</t>
  </si>
  <si>
    <t>Realizar actividades de apoyo para la atención, orientación y recepción de los ciudadanos que requieren algún tipo de servicio o de información de la administración Local, de acuerdo con Manual de Atención a la Ciudadanía SAC-M001 V7._x000D_
Mantener un listado de extensiones actualizado de las oficinas de la Alcaldía Local de Suba y hacer su correspondiente distribución.
Atender las llamadas que se generan por el conmutador y direccionarlas a las oficinas correspondientes, de acuerdo al protocolo de atención telefónica y atención presencia a la ciudadanía de acuerdo con el Manual de Atención a la Ciudadanía SAC-M001 V7.
Llevar el control diariamente del número de personas atendidas de manera presencial y telefónicamente, registrando la información en una planilla.
Efectuar la entrega del formato SAC-F010 de encuesta de percepción y satisfacción ciudadana mensualmente. 
Participar en las reuniones a las cuales sea citado o designado por el apoyo a la supervisión o supervisor.
Las demás que sean inherentes al objeto contractual y que sean solicitados por el supervisor del contrato o supervisor.</t>
  </si>
  <si>
    <t>05-33-GP-2537-02-132</t>
  </si>
  <si>
    <t>FDLSUBA-CD-105-2026 (145368)</t>
  </si>
  <si>
    <t>223-2026-CPS-AG (145368)</t>
  </si>
  <si>
    <t>223-2026</t>
  </si>
  <si>
    <t>223</t>
  </si>
  <si>
    <t>TANIA DEL ROCIO BOHORQUEZ RODRIGUEZ</t>
  </si>
  <si>
    <t>https://community.secop.gov.co/Public/Tendering/OpportunityDetail/Index?noticeUID=CO1.NTC.9457106&amp;isFromPublicArea=True&amp;isModal=true&amp;asPopupView=true</t>
  </si>
  <si>
    <t>CO1.REQ.9581985</t>
  </si>
  <si>
    <t>CO1.PCCNTR.9031047</t>
  </si>
  <si>
    <t>PRESTAR LOS SERVICIOS DE APOYO AL ÁREA GESTIÓN DE DESARROLLO LOCAL EN EL CENTRO DE DOCUMENTACIÓN E INFORMACIÓN CDI DE LA ALCALDÍA LOCAL DE SUBA.</t>
  </si>
  <si>
    <t>taniarbr71@gmail.com</t>
  </si>
  <si>
    <t>CALLE 150 C BIS # 103 F - 16</t>
  </si>
  <si>
    <t xml:space="preserve">Apoyar en el recibo, radicación, distribución y control de todas las comunicaciones que se reciben en el Centro de Documentación e Información -CDI de la Alcaldía Local de Suba. _x000D_
Radicar la correspondencia que llegue a la Alcaldía en el aplicativo ORFEO y seguir el procedimiento para su distribución interna en la Alcaldía. _x000D_
Recepcionar la correspondencia que ingrese al CDI
Entregar de manera oportuna al área correspondiente de Tutelas, Acciones Populares o solicitudes de los diferentes entes de control._x000D_
Elaborar base de datos de los derechos de petición recibidos en la Alcaldía Local de Suba y reportar la información al líder del proceso para su respectivo seguimiento.
Las demás actividades que sean solicitadas por el supervisor y/o apoyo a la supervisión que tengan relación con el objeto contractual. _x000D_
</t>
  </si>
  <si>
    <t>25.3 Meses</t>
  </si>
  <si>
    <t>05-33-GP-2537-02-133</t>
  </si>
  <si>
    <t>224-2026-CPS-AG (145368)</t>
  </si>
  <si>
    <t>224-2026</t>
  </si>
  <si>
    <t>224</t>
  </si>
  <si>
    <t>EDWIN YARA</t>
  </si>
  <si>
    <t>CO1.PCCNTR.8827029</t>
  </si>
  <si>
    <t>edwinyara42@gmail.com</t>
  </si>
  <si>
    <t>CARRERA 1 F ESTE # 65 - 51 SUR</t>
  </si>
  <si>
    <t>36047994000057229</t>
  </si>
  <si>
    <t>05-33-GP-2537-02-134</t>
  </si>
  <si>
    <t>225-2026-CPS-AG (145368)</t>
  </si>
  <si>
    <t>225-2026</t>
  </si>
  <si>
    <t>225</t>
  </si>
  <si>
    <t>MARIA HAYDEE BURGOS GUERREO</t>
  </si>
  <si>
    <t>CO1.PCCNTR.8826998</t>
  </si>
  <si>
    <t>mhaydebg@gmail.com</t>
  </si>
  <si>
    <t>CARRERA 55 # 127 D - 45</t>
  </si>
  <si>
    <t>360 47 994000057126</t>
  </si>
  <si>
    <t>05-33-GP-2537-02-135</t>
  </si>
  <si>
    <t>226-2026-CPS-AG (145368)</t>
  </si>
  <si>
    <t>226-2026</t>
  </si>
  <si>
    <t>226</t>
  </si>
  <si>
    <t>BETSY YAZMIN GOMEZ FIGUEROA</t>
  </si>
  <si>
    <t>CO1.PCCNTR.8827341</t>
  </si>
  <si>
    <t>betjaz_9004@hotmail.com</t>
  </si>
  <si>
    <t>CALLE 128 D # 87 B - 91</t>
  </si>
  <si>
    <t>360 47 994000057247</t>
  </si>
  <si>
    <t>54.9 Meses</t>
  </si>
  <si>
    <t>05-33-GP-2537-02-128</t>
  </si>
  <si>
    <t>FDLSUBA-CD-106-2026 (145328)</t>
  </si>
  <si>
    <t>227-2026-CPS-P (145328)</t>
  </si>
  <si>
    <t>227-2026</t>
  </si>
  <si>
    <t>227</t>
  </si>
  <si>
    <t>LUZ ANGELA RAMIREZ ORTEGON</t>
  </si>
  <si>
    <t>https://community.secop.gov.co/Public/Tendering/OpportunityDetail/Index?noticeUID=CO1.NTC.9459402&amp;isFromPublicArea=True&amp;isModal=true&amp;asPopupView=true</t>
  </si>
  <si>
    <t>CO1.REQ.9575433</t>
  </si>
  <si>
    <t>CO1.PCCNTR.8828774</t>
  </si>
  <si>
    <t>PRESTAR SERVICIOS PROFESIONALES AL ÁREA DE GESTIÓN DEL DESARROLLO LOCAL PARA ADELANTAR LAS ACTIVIDADES QUE DEN CUMPLIMIENTO A PROCEDIMIENTOS ADMINISTRATIVOS Y CONTABLES APLICABLES</t>
  </si>
  <si>
    <t>luza_ro@hotmail.com</t>
  </si>
  <si>
    <t>CALLE 151 # 109 A - 150 CASA 49 RESERVA DE OASIS II</t>
  </si>
  <si>
    <t>PEDRO ALONSO MACIAS PEREZ</t>
  </si>
  <si>
    <t>C.C. No. 9.397.289 de Sogamoso (Boyacá)</t>
  </si>
  <si>
    <t>CONTABILIDAD</t>
  </si>
  <si>
    <t>Acompañar la revisión, Liquidación y causación de las cuentas personas naturales, jurídicas, ediles, servicios públicos, ARL contratistas
Acompañar en el cierre contable mensual, trimestral y anual con base en el manual de política contable.
Acompañar en articulación con el almacén, el proceso de causación de reportes de ingresos, egresos, comodatos, traslados de bienes muebles e inmuebles en los módulos (SAE, SAI, DEPRECIACIÓN).
Acompañar la elaboración de los informes contables que se deben rendir a los diferentes organismos nacionales y distritales. 
Acompañar la lectura de cuentas y contabilización en Interfaz Tesorería reporte de BOGDATA.
Acompañar en la ejecución del comité de sostenibilidad contable y depuración de saldos._x000D_
Acompañar en el seguimiento de operaciones reciprocas con entidades distritales._x000D_
Acompañar en la verificación mensual de los saldos contrarios en libros auxiliares aplicativo SI-CAPITAL._x000D_
Descargar, elaborar y reportar trimestralmente los procesos judiciales de la entidad según aplicativo SIPROJ._x000D_
Las demás actividades que le sean asignadas por el supervisor y/o apoyo a la supervisión del contrato que sean relacionadas con el objeto del contrato.</t>
  </si>
  <si>
    <t>83.2 Meses</t>
  </si>
  <si>
    <t>05-33-GP-2537-02-205</t>
  </si>
  <si>
    <t>FDLSUBA-CD-107-2026 (146510)</t>
  </si>
  <si>
    <t>228-2026-CPS-P (146510)</t>
  </si>
  <si>
    <t>228-2026</t>
  </si>
  <si>
    <t>228</t>
  </si>
  <si>
    <t>ANA OMAYRA SEGURA SABOGAL</t>
  </si>
  <si>
    <t>https://community.secop.gov.co/Public/Tendering/OpportunityDetail/Index?noticeUID=CO1.NTC.9460227&amp;isFromPublicArea=True&amp;isModal=true&amp;asPopupView=true</t>
  </si>
  <si>
    <t>CO1.REQ.9581464</t>
  </si>
  <si>
    <t>CO1.PCCNTR.8830122</t>
  </si>
  <si>
    <t>PRESTAR SERVICIOS PROFESIONALES A LA GESTIÓN MEDIANTE LABORES ADMINISTRATIVAS; FINANCIERAS Y CONTABLES EN EL ÁREA GESTIÓN DEL DESARROLLO LOCAL</t>
  </si>
  <si>
    <t>omy2612@hotmail.com</t>
  </si>
  <si>
    <t>KR 96 85 25 SUR</t>
  </si>
  <si>
    <t>Acompañar la revisión de las cuentas por pagar de los contratistas de acuerdo a la reprogramación del PAC mensual._x000D_
Participar en la liquidación de impuestos de los contratistas personas naturales y jurídicas que correspondan de acuerdo a la reprogramación del PAC._x000D_
Gestionar la causación y grabación de los comprobantes productos de los movimientos contables en el aplicativo SI-CAPITAL de acuerdo a la instrucción y revisión del contador F.D.L
Acompañar el proceso de implementación de las normas internacionales de contabilidad para el sector público NICSP y NIIF_x000D_
Acompañar en la depuración de los estados financieros en el marco de la implementación del nuevo marco normativo contable._x000D_
Realizar la revisión, grabación y conciliación de multas correspondientes al fondo de desarrollo local_x000D_
Acompañar la revisión de cuentas, ajustes y/o reclasificaciones pertinentes_x000D_
Acompañar en la contabilización correspondiente a LIMAY en los módulos de almacén, inventario, contabilidad e interfaz_x000D_
Organizar el archivo contable, haciendo control, seguimiento y consulta en la aplicación a la normatividad vigente en materia de gestión documental.
Orientar las conciliaciones y cruces de información de acuerdo al manual de política contable. _x000D_
Las demás actividades que le sean asignadas por el supervisor y/o apoyo a la supervisión del contrato que sean relacionadas con el objeto del contrato.</t>
  </si>
  <si>
    <t>20.4 Meses</t>
  </si>
  <si>
    <t>05-33-GP-2537-02-82</t>
  </si>
  <si>
    <t>229-2026-CPS-P (144899)</t>
  </si>
  <si>
    <t>229-2026</t>
  </si>
  <si>
    <t>229</t>
  </si>
  <si>
    <t>YINA PATRICIA MEJIA RODRIGUEZ</t>
  </si>
  <si>
    <t>CO1.PCCNTR.8816330</t>
  </si>
  <si>
    <t>yinamejia_86@hotmail.com</t>
  </si>
  <si>
    <t>CALLE 22 D # 72 - 41 AP 1305 TORRE 4</t>
  </si>
  <si>
    <t>13.5 Meses</t>
  </si>
  <si>
    <t>04-25-PP-2483-02-02</t>
  </si>
  <si>
    <t>FDLSUBA-CD-108-2026 (147152)</t>
  </si>
  <si>
    <t>230-2026-CPS-P (147152)</t>
  </si>
  <si>
    <t>230-2026</t>
  </si>
  <si>
    <t>230</t>
  </si>
  <si>
    <t>JHON EDISSON CORTES PAEZ</t>
  </si>
  <si>
    <t>https://community.secop.gov.co/Public/Tendering/OpportunityDetail/Index?noticeUID=CO1.NTC.9460412&amp;isFromPublicArea=True&amp;isModal=true&amp;asPopupView=true</t>
  </si>
  <si>
    <t>CO1.REQ.9582099</t>
  </si>
  <si>
    <t>CO1.PCCNTR.8830154</t>
  </si>
  <si>
    <t>PRESTAR SERVICIOS PROFESIONALES EN EL ÁREA DE GESTIÓN DESARROLLO LOCAL PARA LA ATENCIÓN DE ACTIVIDADES AMBIENTALES PROPIAS DE LA ALCALDÍA LOCAL DE SUBA PARA LOGRAR CON EL CUMPLIMIENTO DE LAS METAS DEL PLAN DE DESARROLLO LOCAL DE LA VIGENCIA</t>
  </si>
  <si>
    <t>jhonecortesp@gmail.com</t>
  </si>
  <si>
    <t>CALLE 11 # 18 - 43</t>
  </si>
  <si>
    <t>CBO100028423</t>
  </si>
  <si>
    <t>Realizar las actividades precontractuales, contractuales y/o de seguimiento que sean necesarias para la correcta ejecución de la meta ¿Implementar 50 PROCEDAS¿ del proyecto 1997 ¿Suba reverdece¿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</si>
  <si>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04-26-PP-2456-01-10</t>
  </si>
  <si>
    <t>231-2026-CPS-AG (146574)</t>
  </si>
  <si>
    <t>231-2026</t>
  </si>
  <si>
    <t>231</t>
  </si>
  <si>
    <t>FREDDY ANDRÉS BELTRÁN VERGARA</t>
  </si>
  <si>
    <t>CO1.PCCNTR.8901261</t>
  </si>
  <si>
    <t>beltranfreddy13@gmail.com</t>
  </si>
  <si>
    <t>CARRERA 136ª #151-02</t>
  </si>
  <si>
    <t>05-33-GP-2537-02-176</t>
  </si>
  <si>
    <t>FDLSUBA-CD-109-2026 (145326)</t>
  </si>
  <si>
    <t>232-2026-CPS-P (145326)</t>
  </si>
  <si>
    <t>232-2026</t>
  </si>
  <si>
    <t>232</t>
  </si>
  <si>
    <t>JEIER DISNEY GUTIERREZ ALVAREZ</t>
  </si>
  <si>
    <t>https://community.secop.gov.co/Public/Tendering/OpportunityDetail/Index?noticeUID=CO1.NTC.9567298&amp;isFromPublicArea=True&amp;isModal=true&amp;asPopupView=true</t>
  </si>
  <si>
    <t>CO1.REQ.9572377</t>
  </si>
  <si>
    <t>CO1.PCCNTR.8933662</t>
  </si>
  <si>
    <t>PRESTAR SUS SERVICIOS PROFESIONALES PARA LA IMPLEMENTACIÓN DE LAS ACCIONES Y LINEAMIENTOS TÉCNICOS SURTIDOS DEL PROGRAMA DE GESTIÓN DOCUMENTAL Y DEMÁS INSTRUMENTOS TÉCNICOS ARCHIVÍSTICOS.</t>
  </si>
  <si>
    <t>alvarezdisney.j@gmail.com</t>
  </si>
  <si>
    <t>CALLE 134 C # 50 - 65</t>
  </si>
  <si>
    <t>LUZ MYRIAM DEVIA BRICEÑO</t>
  </si>
  <si>
    <t>ARCHIVO</t>
  </si>
  <si>
    <t>Liderar la Gestión Documental de acuerdo al objeto del contrato.
Implementar las acciones acordadas por el Grupo de Gestión del Patrimonio Documental de la Dirección Administrativa frente al cumplimiento de los lineamientos técnicos, procesos y procedimientos encaminados al cumplimiento del Programa de Gestión Documental de la Entidad._x000D_
Implementar la operación de organización documental verificando que los procesos técnicos archivísticos se cumplan de manera idónea de acuerdo con lo establecido en la normativa nacional, distrital e interna establecida por la Secretaria Distrital de Gobierno.
Llevar en estricto orden y en el formato único de inventario documental establecido por el Proceso de Gestión del Patrimonio Documental los inventarios del archivo de gestión que tenga la Alcaldía Local del fondo documental acumulado.
Apoyar la supervisión de las acciones y actividades del grupo de trabajo que tenga a su cargo, así como rendir informes mensuales del avance sobre el proceso.
Responder por las actividades que le sean encomendadas como referente de gestión documental de la Alcaldía Local.
Las demás obligaciones que sean asignadas y que surjan de la naturaleza del contrato.</t>
  </si>
  <si>
    <t>72.5 Meses</t>
  </si>
  <si>
    <t>05-33-GP-2537-02-178</t>
  </si>
  <si>
    <t>FDLSUBA-CD-110-2026 (147307)</t>
  </si>
  <si>
    <t>233-2026-CPS-AG (147307)</t>
  </si>
  <si>
    <t>233-2026</t>
  </si>
  <si>
    <t>233</t>
  </si>
  <si>
    <t>LUZ EXMEYDER BELTRAN DIMATE</t>
  </si>
  <si>
    <t>https://community.secop.gov.co/Public/Tendering/OpportunityDetail/Index?noticeUID=CO1.NTC.9483631&amp;isFromPublicArea=True&amp;isModal=true&amp;asPopupView=true</t>
  </si>
  <si>
    <t>CO1.REQ.9614272</t>
  </si>
  <si>
    <t>CO1.PCCNTR.8853845</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</si>
  <si>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</si>
  <si>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l.beltran2002@hotmail.com</t>
  </si>
  <si>
    <t>CALLE 142 C # 151 D - 26</t>
  </si>
  <si>
    <t>36047994000058116</t>
  </si>
  <si>
    <t>Recibir la documentación a intervenir, verificando mediante punteo cajas y carpetas entregadas para el proceso técnico.
Realizar la intervención de 8 metros lineales de la documentación, aplicando la metodología prevista para la organización mediante la clasificación de la misma de acuerdo con los principios archivísticos de procedencia y orden original, depuración, limpieza, retiro de material metálico,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Elaborar el plan de trabajo en conjunto con el supervisor del contrato pactando según lo establecido en los planes de acción de la dependencia una meta adecuada a las necesidades de la entidad y garantizando que el proceso se cumpla de manera idónea.
Presentar informes mensuales de avance en el que se describa la totalidad de la documentación intervenida, los procesos efectuados, el resultado acumulado y el faltante para cumplir la meta.
Las demás obligaciones que sean asignadas por la Líder de Gestión Documental y de acuerdo con el objeto del contrato.</t>
  </si>
  <si>
    <t>05-33-GP-2537-02-179</t>
  </si>
  <si>
    <t>234-2026-CPS-AG (147307)</t>
  </si>
  <si>
    <t>234-2026</t>
  </si>
  <si>
    <t>234</t>
  </si>
  <si>
    <t>REMIGIA CEPEDA GAMBOA</t>
  </si>
  <si>
    <t>CO1.PCCNTR.8856343</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</si>
  <si>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</si>
  <si>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remicep@hotmail.com</t>
  </si>
  <si>
    <t>CALLE 70 # 69 C - 14</t>
  </si>
  <si>
    <t>OLD MUTUAL</t>
  </si>
  <si>
    <t>1846101032608 ANEXO 0</t>
  </si>
  <si>
    <t>05-33-GP-2537-02-180</t>
  </si>
  <si>
    <t>235-2026-CPS-AG (147307)</t>
  </si>
  <si>
    <t>235-2026</t>
  </si>
  <si>
    <t>235</t>
  </si>
  <si>
    <t>LUZ MYRIAM CASTILLO RIOS</t>
  </si>
  <si>
    <t>CO1.PCCNTR.8856611</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</si>
  <si>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 SIPSE 147307.</t>
  </si>
  <si>
    <t>luzmy2005@gmail.com</t>
  </si>
  <si>
    <t>319 3814176</t>
  </si>
  <si>
    <t>CALLE 149 B # 115 - 34</t>
  </si>
  <si>
    <t>05-33-GP-2537-02-181</t>
  </si>
  <si>
    <t>236-2026-CPS-AG (147307)</t>
  </si>
  <si>
    <t>236-2026</t>
  </si>
  <si>
    <t>236</t>
  </si>
  <si>
    <t>PAULA ANDREA TRUJILLO AYALA</t>
  </si>
  <si>
    <t>CO1.PCCNTR.8857409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</si>
  <si>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OCUMENTALES.</t>
  </si>
  <si>
    <t>paula.trujillo20@gmail.com</t>
  </si>
  <si>
    <t>KR 113 D 145 15</t>
  </si>
  <si>
    <t>05-33-GP-2537-02-86</t>
  </si>
  <si>
    <t>FDLSUBA-CD-111-2026 (144921)</t>
  </si>
  <si>
    <t>237-2026-CPS-P (144921)</t>
  </si>
  <si>
    <t>237-2026</t>
  </si>
  <si>
    <t>237</t>
  </si>
  <si>
    <t>LAURA ALEJANDRA CASTRO SALCEDO</t>
  </si>
  <si>
    <t>https://community.secop.gov.co/Public/Tendering/OpportunityDetail/Index?noticeUID=CO1.NTC.9495697&amp;isFromPublicArea=True&amp;isModal=true&amp;asPopupView=true</t>
  </si>
  <si>
    <t>CO1.REQ.9587808</t>
  </si>
  <si>
    <t>CO1.PCCNTR.8865175</t>
  </si>
  <si>
    <t>PRESTAR SERVICIOS PROFESIONALES ESPECIALIZADOS PARA LA ARTICULACIÓN; PLANEACIÓN Y EJECUCIÓN DE LOS ASUNTOS
INTERNACIONALES ESTABLECIDOS POR LA ALCALDÍA LOCAL.</t>
  </si>
  <si>
    <t>lauralejandracs@gmail.com</t>
  </si>
  <si>
    <t>CARRERA 56 B # 127 - 27</t>
  </si>
  <si>
    <t xml:space="preserve">PLANIFICAR Y EJECUTAR EL DESARROLLO DE LA ESTRATEGIA DE PROYECCIÓN INTERNACIONAL PARA LA ALCALDÍA LOCAL DE SUBA
ARTICULAR EL TRABAJO RELACIONADO CON LOS ASUNTOS INTERNACIONALES DE LA ALCALDÍA LOCAL DE SUBA_x000D_
REALIZAR ACOMPAÑAMIENTO DESDE LA PROYECCIÓN INTERNACIONAL A LAS ESTRATEGIAS VECIS 5C, VEN A SUBA, SERVIDORES SAS, GERENCIAS DE LA SOLUCIÓN
GESTIONAR EL APOYO PARA LA PROYECCIÓN INTERNACIONAL DE LA ALCALDÍA LOCAL DE SUBA.
COORDINAR MESAS DE TRABAJO CONFORME A LA ESTRATEGIA DE LA PROYECCIÓN INTERNACIONAL DE LA ALCALDÍA LOCAL DE SUBA. 
CANALIZAR INICIATIVAS, PROYECTOS Y DEMÁS ACCIONES INTERNACIONALES QUE SE PUEDAN IMPLEMENTAR EN LA ALCALDÍA LOCAL DE SUBA. 
ARTICULAR LA ESTRATEGIA DE COMUNICACIONES ACORDE A LA PROYECCIÓN INTERNACIONAL DE LA ALCALDÍA LOCAL DE SUBA. </t>
  </si>
  <si>
    <t>05-33-GP-2537-02-163</t>
  </si>
  <si>
    <t>FDLSUBA-CD-112-2026 (145894)</t>
  </si>
  <si>
    <t>238-2026-CPS-AG (145894)</t>
  </si>
  <si>
    <t>238-2026</t>
  </si>
  <si>
    <t>238</t>
  </si>
  <si>
    <t>YEREMI ANDRES RIOS CUISMAN</t>
  </si>
  <si>
    <t>https://community.secop.gov.co/Public/Tendering/OpportunityDetail/Index?noticeUID=CO1.NTC.9479671&amp;isFromPublicArea=True&amp;isModal=true&amp;asPopupView=true</t>
  </si>
  <si>
    <t>CO1.REQ.9613693</t>
  </si>
  <si>
    <t>CO1.PCCNTR.8857262</t>
  </si>
  <si>
    <t>PRESTAR EL APOYO ASISTENCIAL A LAS COMISIONES DE LA JUNTA  ADMINISTRADORA LOCAL.</t>
  </si>
  <si>
    <t>yere.rios96@gmail.com</t>
  </si>
  <si>
    <t>CLL 128 B BIS A 87 D 59</t>
  </si>
  <si>
    <t>ANDRES FELIPE JIMENEZ FANDIÑO</t>
  </si>
  <si>
    <t>C.C. No. 1.026.285.767 de Bogotá</t>
  </si>
  <si>
    <t>JAL</t>
  </si>
  <si>
    <t>360  47  994000057687</t>
  </si>
  <si>
    <t>Apoyar la elaboración, radicación, entrega y archivo de documentos, memorandos y oficios cuando le sea requerido.
Asistir a las reuniones a las que sea citado o designado para la atención de los asuntos relacionados con el objeto contractual y desarrollar las actividades que le sean asignadas.
Recibir la información interna y externa, registrarla, archivarla, socializarla oportunamente.
Llevar la agenda y organizar en ella las reuniones en que deba participar.
Las demás que se le asignen y que surjan de la naturaleza del contrato</t>
  </si>
  <si>
    <t>05-33-GP-2537-02-164</t>
  </si>
  <si>
    <t>239-2026-CPS-AG (145894)</t>
  </si>
  <si>
    <t>239-2026</t>
  </si>
  <si>
    <t>239</t>
  </si>
  <si>
    <t>YULIANA MARCELA KREYCI DIAZ</t>
  </si>
  <si>
    <t>CO1.PCCNTR.8865392</t>
  </si>
  <si>
    <t>PRESTAR EL APOYO ASISTENCIAL A LAS COMISIONES DE LA JUNTA ADMINISTRADORA LOCAL.</t>
  </si>
  <si>
    <t>Yulianad226@gmail.com</t>
  </si>
  <si>
    <t>CARRERA 59A 130A 14</t>
  </si>
  <si>
    <t>05-33-GP-2537-02-165</t>
  </si>
  <si>
    <t>240-2026-CPS-AG (145894)</t>
  </si>
  <si>
    <t>240-2026</t>
  </si>
  <si>
    <t>240</t>
  </si>
  <si>
    <t>TATIANA DEL PILAR OTAVO HERRERA</t>
  </si>
  <si>
    <t>CO1.PCCNTR.8865636</t>
  </si>
  <si>
    <t>tatianaotavo@gmail.com</t>
  </si>
  <si>
    <t>CARRERA 103 #156C-11</t>
  </si>
  <si>
    <t>14-46-101157012</t>
  </si>
  <si>
    <t>05-33-GP-2537-02-166</t>
  </si>
  <si>
    <t>241-2026-CPS-AG (145894)</t>
  </si>
  <si>
    <t>241-2026</t>
  </si>
  <si>
    <t>241</t>
  </si>
  <si>
    <t>MARIA CAMILA CABRERA GONZALEZ</t>
  </si>
  <si>
    <t>CO1.PCCNTR.8865680</t>
  </si>
  <si>
    <t>mcabrera0521@gmail.com</t>
  </si>
  <si>
    <t>DG 146 128 53</t>
  </si>
  <si>
    <t>05-33-GP-2537-02-167</t>
  </si>
  <si>
    <t>242-2026-CPS-AG (145894)</t>
  </si>
  <si>
    <t>242-2026</t>
  </si>
  <si>
    <t>242</t>
  </si>
  <si>
    <t>SANTIAGO LOPEZ OTERO</t>
  </si>
  <si>
    <t>CO1.PCCNTR.8866030</t>
  </si>
  <si>
    <t>santilopez95@hotmail.com</t>
  </si>
  <si>
    <t>CALLE 116 # 50 A - 64</t>
  </si>
  <si>
    <t>05-33-GP-2537-02-168</t>
  </si>
  <si>
    <t>243-2026-CPS-AG (145894)</t>
  </si>
  <si>
    <t>243-2026</t>
  </si>
  <si>
    <t>243</t>
  </si>
  <si>
    <t>MARIA ANGELICA SOSA FRESNEDA</t>
  </si>
  <si>
    <t>CO1.PCCNTR.8866063</t>
  </si>
  <si>
    <t>evangeline2785@yahoo.com</t>
  </si>
  <si>
    <t>CARRERA 80 I NO. 61 - 05 SUR</t>
  </si>
  <si>
    <t>05-39-PP-2504-05-01</t>
  </si>
  <si>
    <t>FDLSUBA-CD-113-2026 (146386)</t>
  </si>
  <si>
    <t>244-2026-CPS-P (146386)</t>
  </si>
  <si>
    <t>244-2026</t>
  </si>
  <si>
    <t>244</t>
  </si>
  <si>
    <t>BLANCARLIS GUILLEN VILLALOBOS</t>
  </si>
  <si>
    <t>https://community.secop.gov.co/Public/Tendering/OpportunityDetail/Index?noticeUID=CO1.NTC.9497504&amp;isFromPublicArea=True&amp;isModal=true&amp;asPopupView=true</t>
  </si>
  <si>
    <t>CO1.REQ.9614617</t>
  </si>
  <si>
    <t>CO1.PCCNTR.8866842</t>
  </si>
  <si>
    <t>O23011745992024250401000</t>
  </si>
  <si>
    <t>PRESTAR SERVICIOS PROFESIONALES ESPECIALIZADOS EN LA PROMOCIÓN; ACOMPAÑAMIENTO; COORDINACIÓN Y ATENCIÓN DE LAS INSTANCIAS DE COORDINACIÓN INTERINSTITUCIONALES Y LAS INSTANCIAS DE PARTICIPACIÓN LOCALES; ASÍ COMO LOS PROCESOS COMUNITARIOS EN LA LOCALIDAD.</t>
  </si>
  <si>
    <t>blancarlis12@hotmail.com</t>
  </si>
  <si>
    <t>CALLE 151 B # 102 B - 90 APTO 201</t>
  </si>
  <si>
    <t>Gestionar, articular, orientar y concertar las acciones de la Alcaldía Local en materia de promoción local de la participación y fortalecimiento de la sociedad civil y sus organizaciones sociales.
Articular los espacios de participación ciudadana y comunitaria, Juntas de Acción Comunal, Asociaciones de Vecinos y demás instancias de participación existentes en la Localidad de conformidad con las indicaciones de la Alcaldía Local.
Articular las instancias de coordinación interinstitucional, Consejo Local de Gobierno, Comisión Local Intersectorial de Participación, CLIP, Consejo Local de Política Social, CLOPS, así como los espacios de control social y rendición de cuentas, tanto de la administración local como distrital que sean necesarios.
Realizar o participar en las reuniones de carácter ordinario y/o extraordinario de las instancias de participación y/o de Gobierno de la localidad que le sean designadas por el Alcalde (sa) Local.
Articular acciones y estrategias para la implementación de la política pública y del Sistema Distrital de Participación.
Realizar los eventos ciudadanos y/o comunitarios que le sean designados.
Dar respuesta y trámite a los requerimientos y peticiones relacionados con el tema de participación, que se requieran.
Formular los proyectos de inversión relacionados con participación ciudadana, que se financien con recursos del Fondo de Desarrollo Local.
Realizar seguimiento en la etapa precontractual y contractual de los proyectos de inversión relacionados con participación ciudadana, que se financien con recursos del Fondo de Desarrollo Local.
Realizar el apoyo a la supervisión de contratos y convenios relacionados con participación ciudadana que le sean designados por el (la) Alcalde (sa) Local, según lo establecido en el Manual de Supervisión e Interventoría de la Secretaría Distrital de Gobierno.
Las demás que demande la Administración Local a través de su supervisor, que correspondan a la naturaleza del contrato y que sean necesarias para la consecución del fin del objeto contractual.</t>
  </si>
  <si>
    <t>87.4 Meses</t>
  </si>
  <si>
    <t>SUBA AVANZA EN PARTICIPACIÓN</t>
  </si>
  <si>
    <t>05-39-GP-2504-03-01</t>
  </si>
  <si>
    <t>FDLSUBA-CD-114-2026 (146686)</t>
  </si>
  <si>
    <t>245-2026-CPS-P (146686)</t>
  </si>
  <si>
    <t>245-2026</t>
  </si>
  <si>
    <t>245</t>
  </si>
  <si>
    <t>LUIS EDUARDO BARBOSA SANCHEZ</t>
  </si>
  <si>
    <t>https://community.secop.gov.co/Public/Tendering/OpportunityDetail/Index?noticeUID=CO1.NTC.9642211&amp;isFromPublicArea=True&amp;isModal=true&amp;asPopupView=true</t>
  </si>
  <si>
    <t>CO1.REQ.9791570</t>
  </si>
  <si>
    <t>CO1.PCCNTR.9008528</t>
  </si>
  <si>
    <t>PRESTAR SERVICIOS PROFESIONALES PARA EL SEGUIMIENTO A PROGRAMAS Y PROYECTOS ENFOCADOS EN LA PROMOCIÓN; ACOMPAÑAMIENTO Y ATENCIÓN DE LAS INSTANCIAS DE PARTICIPACIÓN LOCALES; ASÍ COMO LOS PROCESOS COMUNITARIOS EN LA LOCALIDAD.</t>
  </si>
  <si>
    <t>pastoreduardobarbosa@gmail.com</t>
  </si>
  <si>
    <t>CALLE 3 # 53 C - 22</t>
  </si>
  <si>
    <t>C.C. No. 1.063.481.921 de Chimichagua</t>
  </si>
  <si>
    <t>PARTICIPACIÓN</t>
  </si>
  <si>
    <t>Realizar la supervisión de contratos y convenios relacionados con participación ciudadana que le sean designados por el (la) Alcalde (sa) Local, según lo establecido en el Manual de Supervisión e Interventoría de la Secretaría Distrital de Gobierno._x000D_
Realizar la articulación, orientación y concertación de las acciones de la Alcaldía Local en materia de promoción local de la participación y fortalecimiento de la sociedad civil y sus organizaciones sociales._x000D_
Articular los espacios de participación ciudadana y comunitaria, Juntas de Acción Comunal, Asociaciones de Vecinos y demás instancias de participación existentes en la Localidad de conformidad con las indicaciones de la Alcaldía Local_x000D_
Realizar o participar en las reuniones de carácter ordinario y/o extraordinario de las instancias de participación y/o de Gobierno de la localidad que le sean designadas por el Alcalde (sa) Local._x000D_
Articular acciones y estrategias para la implementación de la política pública y del Sistema Distrital de Participación._x000D_
Participar en la realización de eventos ciudadanos y/o comunitarios que le sean designados._x000D_
Dar trámite y respuesta a los requerimientos y peticiones relacionados con el tema de participación, que se requieran._x000D_
Consolidar y analizar los diagnósticos sectoriales o poblacionales suministrados por las instituciones con presencia en lo local, cuando así se requiera._x000D_
Formular los proyectos de inversión relacionados con participación ciudadana, que se financien con recursos del Fondo de Desarrollo Local._x000D_
Realizar seguimiento en la etapa precontractual y contractual de los proyectos de inversión relacionados con participación ciudadana, que se financien con recursos del Fondo de Desarrollo Local._x000D_
Asistir a las reuniones a las que sea citado o designado, para la atención de los asuntos relacionados con el objeto contractual._x000D_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
Acompañar todas las etapas de presupuestos participativos de la localidad.
Las demás que se le asignen y que surjan de la naturaleza del Contrato.</t>
  </si>
  <si>
    <t>82.8 Meses</t>
  </si>
  <si>
    <t>05-39-GP-2504-03-02</t>
  </si>
  <si>
    <t>246-2026-CPS-P (146686)</t>
  </si>
  <si>
    <t>246-2026</t>
  </si>
  <si>
    <t>246</t>
  </si>
  <si>
    <t>LADY DAYANA ROJAS CASTRO</t>
  </si>
  <si>
    <t>CO1.PCCNTR.9042038</t>
  </si>
  <si>
    <t>lady99rojis@gmail.com</t>
  </si>
  <si>
    <t>CALLE 151 # 109 A - 50</t>
  </si>
  <si>
    <t>05-39-GP-2554-03-01</t>
  </si>
  <si>
    <t>FDLSUBA-CD-115-2026 (146803)</t>
  </si>
  <si>
    <t>247-2026-CPS-P (146803)</t>
  </si>
  <si>
    <t>247-2026</t>
  </si>
  <si>
    <t>247</t>
  </si>
  <si>
    <t>JEIMMY SIERRA GODOY</t>
  </si>
  <si>
    <t>https://community.secop.gov.co/Public/Tendering/OpportunityDetail/Index?noticeUID=CO1.NTC.9497648&amp;isFromPublicArea=True&amp;isModal=true&amp;asPopupView=true</t>
  </si>
  <si>
    <t>CO1.REQ.9587659</t>
  </si>
  <si>
    <t>CO1.PCCNTR.8867018</t>
  </si>
  <si>
    <t>O23011745992024255401000</t>
  </si>
  <si>
    <t>PRESTAR SERVICIOS PROFESIONALES EN EL ÁREA DE GESTIÓN DEL DESARROLLO LOCAL DE LA ALCALDÍA LOCAL DE SUBA EN EL PROCESO DE FORMULACIÓN; EJECUCIÓN; SEGUIMIENTO Y EVALUACIÓN DE LAS POLÍTICAS; PLANES; PROGRAMAS Y PROYECTOS DE LA LINEA ÉTNICA PARA LOGRAR EL CUMPLIMIENTO DE LAS METAS DEL PLAN DE DESARROLLO</t>
  </si>
  <si>
    <t>jeimmy29@hotmail.com</t>
  </si>
  <si>
    <t>CARRERA 12 # 51 - 12</t>
  </si>
  <si>
    <t>Elaborar diagnósticos, estudios previos, documentos técnicos, análisis del sector, estudios de mercado y todos los demás que hagan parte de la formulación de proyectos, así como todas_x000D_
las actividades que se deriven de los procesos precontractuales, contractuales y post contractuales de los proyectos que le sean asignados.
Realizar las evaluaciones en el componente técnico y/o financiero de los proponentes y las propuestas que le sean asignadas en el marco de los procesos de selección de contratistas que adelanta en el Área de Gestión de Desarrollo Local.
Participar en las reuniones en los cuales sea designado por el apoyo a la supervisión y/o la supervisión.
Realizar el seguimiento a los proyectos de inversión, politica pública, así como la inclusión de presupuestos participativos en la estructuración de procesos derivados del Plan de Desarrollo_x000D_
Local de Suba, especialmente lo relacionado con la línea étnica.
Acompañar la elaboración de documentos técnicos, matrices y demás insumos necesarios para el cumplimiento y seguimiento del Plan de Desarrollo Local 
Proyectar documentos y responder a las solicitudes de la ciudadanía,_x000D_
entes de control, derechos de petición y/o similares que sean radicados en el aplicativo Orfeo y/o por diferentes medios, que le sean asignados.
Realizar supervisión de contratos y convenios que le sean designados por el Alcalde Local, conforme con lo establecido en el Manual de Supervisión e Interventoría de la Secretaría Distrital de Gobierno.
Acompañar todas las etapas de presupuestos participativos de la localidad.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
Acompañar las demás actividades que le sean asignadas por el Alcalde Local y/o el apoyo a la supervisión del contrato y que surjan de la naturaleza del contrato</t>
  </si>
  <si>
    <t>58.4 Meses</t>
  </si>
  <si>
    <t>SUBA CONFÍA EN SUS RAÍCES ÉTNICAS</t>
  </si>
  <si>
    <t>03-20-PP-2489-01-02</t>
  </si>
  <si>
    <t>FDLSUBA-CD-116-2026 (146414)</t>
  </si>
  <si>
    <t>248-2026-CPS-P (146414)</t>
  </si>
  <si>
    <t>248-2026</t>
  </si>
  <si>
    <t>248</t>
  </si>
  <si>
    <t>MÓNICA ESPERANZA ESQUINAS CASTILLO</t>
  </si>
  <si>
    <t>https://community.secop.gov.co/Public/Tendering/OpportunityDetail/Index?noticeUID=CO1.NTC.9497700&amp;isFromPublicArea=True&amp;isModal=true&amp;asPopupView=true</t>
  </si>
  <si>
    <t>CO1.REQ.9588405</t>
  </si>
  <si>
    <t>CO1.PCCNTR.8867353</t>
  </si>
  <si>
    <t>O23011745992024248901000</t>
  </si>
  <si>
    <t>PRESTAR SERVICIOS PROFESIONALES EN EL CONTROL; SEGUIMIENTO Y APOYO A LA SUPERVISIÓN DE LA EJECUCIÓN DE LOS CONTRATOS ASIGNADOS Y SUSCRITOS POR EL FONDO DE DESARROLLO LOCAL DE SUBA PARA GARANTIZAR EL CORRECTO DESARROLLO Y EJECUCIÓN DE DICHOS CONTRATOS; CONFORME A LAS NORMATIVAS VIGENTES Y LOS TÉRMINO</t>
  </si>
  <si>
    <t>monicaesquinas@hotmail.com</t>
  </si>
  <si>
    <t>CALLE 146 # 81 - 59</t>
  </si>
  <si>
    <t>Realizar las actividades precontractuales, contractuales y/o de seguimiento que sean necesarias para la correcta ejecución de la meta ¿Financiar 50 proyectos del sector cultural y creativo¿ del proyecto 1965 ¿Suba territorio cultural¿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Realizar la elaboración de los documentos técnicos, análisis de sector, estudios de mercado y todos los demás que hagan parte de la formulación de los proyectos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de Suba.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
Las demás actividades que le sean asignadas por el supervisor y/o apoyo a la supervisión del contrato que sean relacionadas con el objeto del contrato.</t>
  </si>
  <si>
    <t>62.5 Meses</t>
  </si>
  <si>
    <t>SUBA CON LA CULTURA DEL EMPRENDIMIENTO</t>
  </si>
  <si>
    <t>05-39-PP-2504-05-02</t>
  </si>
  <si>
    <t>FDLSUBA-CD-117-2026 (146426)</t>
  </si>
  <si>
    <t>249-2026-CPS-P (146426)</t>
  </si>
  <si>
    <t>249-2026</t>
  </si>
  <si>
    <t>249</t>
  </si>
  <si>
    <t>DANIEL CAMILO TAMAYO PINEDA</t>
  </si>
  <si>
    <t>https://community.secop.gov.co/Public/Tendering/OpportunityDetail/Index?noticeUID=CO1.NTC.9497823&amp;isFromPublicArea=True&amp;isModal=true&amp;asPopupView=true</t>
  </si>
  <si>
    <t>CO1.REQ.9588744</t>
  </si>
  <si>
    <t>CO1.PCCNTR.8867410</t>
  </si>
  <si>
    <t>PRESTAR SERVICIOS PROFESIONALES PARA ACOMPAÑAR AL REFERENTE DE PARTICIPACIÓN EN LA PROMOCIÓN; SEGUIMIENTO Y ATENCIÓN
DE LAS INSTANCIAS DE COORDINACIÓN INTERINSTITUCIONALES Y LAS INSTANCIAS DE PARTICIPACIÓN LOCALES; ASÍ COMO LOS PROCESOS
COMUNITARIOS EN LA LOCALIDAD.</t>
  </si>
  <si>
    <t>danielctamayo@gmail.com</t>
  </si>
  <si>
    <t>Realizar la supervisión de contratos y convenios relacionados con participación ciudadana que le sean designados por el (la) Alcalde (sa) Local, según lo establecido en el Manual de Supervisión e Interventoría de la Secretaría Distrital de Gobierno._x000D_
Realizar la articulación, orientación y concertación de las acciones de la Alcaldía Local en materia de promoción local de la participación y fortalecimiento de la sociedad civil y sus organizaciones sociales._x000D_
Articular los espacios de participación ciudadana y comunitaria, Juntas de Acción Comunal, Asociaciones de Vecinos y demás instancias de participación existentes en la Localidad de conformidad con las indicaciones de la Alcaldía Local_x000D_
Articular las instancias de coordinación interinstitucional, Consejo Local de Gobierno, Comisión Local Intersectorial de Participación, CLIP, Consejo Local de Política Social, CLOPS, así como los espacios de control social y rendición de cuentas, tanto de la administración local como distrital que sean necesarios._x000D_
Realizar o participar en las reuniones de carácter ordinario y/o extraordinario de las instancias de participación y/o de Gobierno de la localidad que le sean designadas por el Alcalde (sa) Local._x000D_
Articular acciones y estrategias para la implementación de la política pública y del Sistema Distrital de Participación._x000D_
Participar en la realización de eventos ciudadanos y/o comunitarios que le sean designados._x000D_
Dar trámite y respuesta a los requerimientos y peticiones relacionados con el tema de participación, que se requieran._x000D_
Realizar seguimiento en la etapa precontractual y contractual de los proyectos de inversión relacionados con participación ciudadana, que se financien con recursos del Fondo de Desarrollo Local._x000D_
Asistir a las reuniones a las que sea citado o designado, para la atención de los asuntos relacionados con el objeto contractual._x000D_
Acompañar todas las etapas de presupuestos participativos de la localidad.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
Las demás que se le asignen y que surjan de la naturaleza del Contrato.</t>
  </si>
  <si>
    <t>22.5 Meses</t>
  </si>
  <si>
    <t>05-39-PP-2504-05-03</t>
  </si>
  <si>
    <t>250-2026-CPS-P (146426)</t>
  </si>
  <si>
    <t>250-2026</t>
  </si>
  <si>
    <t>250</t>
  </si>
  <si>
    <t>NELLY CAROLINA GUALTEROS BAYONA</t>
  </si>
  <si>
    <t>CO1.PCCNTR.8867164</t>
  </si>
  <si>
    <t>gualteros115@gmail.com</t>
  </si>
  <si>
    <t>CALLE 133 A # 104 - 53</t>
  </si>
  <si>
    <t>28.4 Meses</t>
  </si>
  <si>
    <t>02-13-PP-2467-02-01</t>
  </si>
  <si>
    <t>FDLSUBA-CD-118-2026 (150307)</t>
  </si>
  <si>
    <t>251-2026-CPS-P (150307)</t>
  </si>
  <si>
    <t>251-2026</t>
  </si>
  <si>
    <t>251</t>
  </si>
  <si>
    <t>ANGELICA ESCOBAR GOMEZ</t>
  </si>
  <si>
    <t>https://community.secop.gov.co/Public/Tendering/OpportunityDetail/Index?noticeUID=CO1.NTC.9498145&amp;isFromPublicArea=True&amp;isModal=true&amp;asPopupView=true</t>
  </si>
  <si>
    <t>CO1.REQ.9635906</t>
  </si>
  <si>
    <t>CO1.PCCNTR.8867815</t>
  </si>
  <si>
    <t>O23011745992024246701000</t>
  </si>
  <si>
    <t>PRESTAR SERVICIOS PROFESIONALES PARA ESTRUCTURAR; ARTICULAR E IMPLEMENTAR ACCIONES QUE PROMUEVAN LA ASISTENCIA; ATENCIÓN Y REPARACIÓN DE LA POBLACIÓN VÍCTIMA DEL CONFLICTO ARMADO RESIDENTE EN LA LOCALIDAD DE SUBA; DANDO CUMPLIMIENTO A LAS METAS DEL PLAN DE DESARROLLO LOCAL.</t>
  </si>
  <si>
    <t>aescobarg.psi@gmail.com</t>
  </si>
  <si>
    <t>CARRERA 136 A # 151 B - 52</t>
  </si>
  <si>
    <t>Realizar las actividades precontractuales, contractuales y/o de seguimiento que sean necesarias para la correcta ejecución de la meta ¿Vincular 2000 personas a procesos de construcción de memoria, verdad, reparación integral a víctimas, paz y reconciliación¿ del proyecto 1973 ¿Suba territorio de paz y reconciliación¿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Realizar la elaboración de los diagnósticos, documentos técnicos, análisis de sector, estudios de mercado y todos los demás que hagan parte de la formulación de los proyectos a su cargo.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de Suba.
Las demás actividades que le sean asignadas por el supervisor y/o apoyo a la supervisión del contrato que sean relacionadas con el objeto del contrato.</t>
  </si>
  <si>
    <t>SUBA TEJE NUEVAS HISTORIAS</t>
  </si>
  <si>
    <t>05-39-PP-2504-05-04</t>
  </si>
  <si>
    <t>FDLSUBA-CD-119-2026 (146444)</t>
  </si>
  <si>
    <t>252-2026-CPS-P (146444)</t>
  </si>
  <si>
    <t>252-2026</t>
  </si>
  <si>
    <t>252</t>
  </si>
  <si>
    <t>JEFERSON BONILLA CARREÑO</t>
  </si>
  <si>
    <t>https://community.secop.gov.co/Public/Tendering/OpportunityDetail/Index?noticeUID=CO1.NTC.9498164&amp;isFromPublicArea=True&amp;isModal=true&amp;asPopupView=true</t>
  </si>
  <si>
    <t>CO1.REQ.9635974</t>
  </si>
  <si>
    <t>CO1.PCCNTR.8867841</t>
  </si>
  <si>
    <t>PRESTAR LOS SERVICIOS PROFESIONALES COMO ABOGADO (A) PARA LA GESTIÓN CONTRACTUAL DEL ÁREA GESTIÓN DEL DESARROLLO LOCAL DE LA ALCALDÍA LOCAL DE SUBA; EN LOS DIFERENTES PROCESOS DE SELECCIÓN EN SUS ETAPAS PRECONTRACTUAL; CONTRACTUAL Y POSTCONTRACTUAL.</t>
  </si>
  <si>
    <t>jeferbonilla97@gmail.com</t>
  </si>
  <si>
    <t>CL 77 A 85 46</t>
  </si>
  <si>
    <t>LA COMPAÑIA MUNDIAL DE SEGUROS SA</t>
  </si>
  <si>
    <t>I 100052050</t>
  </si>
  <si>
    <t>Realizar acompañamiento en las distintas etapas del proceso de contratación en relación con los contratos, convenios y demás acuerdos de voluntades que suscriba el Área de Gestión del Desarrollo Local - Alcaldía Local de Suba. 
Proyectar los actos administrativos de carácter general o particular que se generan en la etapa precontractual, contractual y postcontractual que le sean asignados.
Participar en los diferentes comités y audiencias de contratación de los procesos de selección que le sean asignados.
Apoyar al Alcalde en la revisión y seguimiento de temas de tipo contractual, que por su naturaleza tenga o requieran una atención especial por parte de la Alcaldía local de suba y los órganos de control.
Revisar y/o proyectar las actas de liquidación de los contratos o convenios y demás acuerdos de voluntades que suscriba el Fondo de Desarrollo Local de Suba- Alcaldía Local de Suba
Emitir los conceptos jurídicos de carácter contractual y realizar los análisis de tipo jurídico de la misma índole que le sean asignados por la supervisión del contrato.
Realizar evaluaciones jurídicas de los proponentes y propuestas presentadas dentro de los procesos de selección de contratistas que le sean asignados.
Entregar los documentos generados en los diferentes procesos de selección en las etapas precontractual, contractual y postcontractual para el cargue en el SECOP y demás plataformas virtuales involucradas en procesos de contratación, al responsable designado por el supervisor de forma oportuna. 
Realizar el apoyo a la supervisión de los contratos y/o convenios que le sean asignados por el supervisor del contrato.
Realizar y proyectar las actuaciones administrativas sancionatorias de tipo contractual que deba adelantar el Fondo de Desarrollo Local de Suba-Alcaldía Local de Suba.
Remitir los documentos que le sean solicitados y mantener actualizadas las bases de datos que se manejen.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de Suba.
Las demás que sean inherentes al objeto contractual y que sean solicitadas por el supervisor y/o apoyo a la supervisión del contrato.</t>
  </si>
  <si>
    <t>01-02-PP-2442-01-01</t>
  </si>
  <si>
    <t>FDLSUBA-CD-120-2026 (146497)</t>
  </si>
  <si>
    <t>253-2026-CPS-P (146497)</t>
  </si>
  <si>
    <t>253-2026</t>
  </si>
  <si>
    <t>253</t>
  </si>
  <si>
    <t>IRIS SANED PEDRAZA CAICEDO</t>
  </si>
  <si>
    <t>https://community.secop.gov.co/Public/Tendering/OpportunityDetail/Index?noticeUID=CO1.NTC.9498624&amp;isFromPublicArea=True&amp;isModal=true&amp;asPopupView=true</t>
  </si>
  <si>
    <t>CO1.REQ.9574414</t>
  </si>
  <si>
    <t>CO1.PCCNTR.8868112</t>
  </si>
  <si>
    <t>O23011745992024244201000</t>
  </si>
  <si>
    <t>PRESTAR SERVICIOS PROFESIONALES PARA LA ARTICULACIÓN; ASISTENCIA Y ACOMPAÑAMIENTO DE LOS PROCESOS DE PROMOCIÓN DE LA PARTICIPACIÓN DE LAS MUJERES Y DE LA EQUIDAD DE GÉNERO; PARA MATERIALIZAR EN LA LOCALIDAD LAS ESTRATEGIAS DE TERRITORIALIZACIÓN Y TRANSVERSALIZACIÓN DE LA POLÍTICA PUBLICA DE MUJERES</t>
  </si>
  <si>
    <t>irispedraza1@gmail.com</t>
  </si>
  <si>
    <t>CALLE 147 # 21 - 4 APTO 1-404</t>
  </si>
  <si>
    <t>360 47 994000057658</t>
  </si>
  <si>
    <t xml:space="preserve">Realizar la construcción de acciones locales encaminadas a visibilizar los derechos de las mujeres y a implementar la Política Publica de Mujeres y Equidad de género a nivel local. 
Desarrollar de actividades relacionadas con la participación de instancias de las mujeres y de enfoque de género, en vía de fortalecer sus procesos de participación e incidencia a nivel local y distrital. 
Acompañar la coordinación interinstitucional para los temas relacionados con la PPMEYG y mantener constante articulación con la Secretaría Distrital de la Mujer. _x000D_
Realizar la supervisión de contratos y convenios que le sean designados por el (la) Alcalde (sa) Local, según lo establecido en el Manual de Supervisión e Interventoría de la Secretaría Distrital de Gobierno_x000D_
Participar en las reuniones en los cuales sea designado por el supervisor y/o apoyo a la supervisión, de conformidad con el objeto de su contrato. 
Responder a las solicitudes de la ciudadanía como de entes de control, oficios, derechos de petición y/o similares que sean radicados en el aplicativo Orfeo y/o por diferentes medios, que le sean asignados. 
Acompañar todas las etapas de presupuestos participativos de la localidad.
Organización y desarrollo de las actividades relacionadas con la gestión de participación, conforme a las instrucciones impartidas, los manuales, métodos, procedimientos, sistemas y normas vigentes establecidas por la Alcaldía Local de Suba y el Fondo de Desarrollo Local.
Acompañar las demás actividades que le sean asignadas por el Alcalde Local y/o el apoyo a la supervisión del contrato y que surjan de la naturaleza del contrato. _x000D_
</t>
  </si>
  <si>
    <t>"SUBA SEGURA, PROTECTORA Y CORRESPONSABLE: EMPODERAMIENTO Y PREVENCIÓN PARA UNA VIDA LIBRE DE VIOLENCIAS DE GÉNERO"</t>
  </si>
  <si>
    <t>02-14-PP-2498-02-01</t>
  </si>
  <si>
    <t>FDLSUBA-CD-121-2026 (146503)</t>
  </si>
  <si>
    <t>254-2026-CPS-P (146503)</t>
  </si>
  <si>
    <t>254-2026</t>
  </si>
  <si>
    <t>254</t>
  </si>
  <si>
    <t>NORMA LIZETH GONZALEZ ALGARRA</t>
  </si>
  <si>
    <t>https://community.secop.gov.co/Public/Tendering/OpportunityDetail/Index?noticeUID=CO1.NTC.9498702&amp;isFromPublicArea=True&amp;isModal=true&amp;asPopupView=true</t>
  </si>
  <si>
    <t>CO1.REQ.9573350</t>
  </si>
  <si>
    <t>CO1.PCCNTR.8868056</t>
  </si>
  <si>
    <t>O23011745992024249801000</t>
  </si>
  <si>
    <t>PRESTAR LOS SERVICIOS PROFESIONALES AL ÁREA DE GESTIÓN DEL DESARROLLO LOCAL PARA ACOMPAÑAR LA PROMOCIÓN; ARTICULACIÓN
Y SEGUIMIENTO A LOS PROCESOS DE PARTICIPACIÓN CIUDADANA RELACIONADOS CON LA RECREACIÓN Y EL DEPORTE; EN CUMPLIMIENTO
DEL PLAN DE DESARROLLO LOCAL.</t>
  </si>
  <si>
    <t>normaalgarra85@gmail.com</t>
  </si>
  <si>
    <t>CARRERA 102 A # 136 - 11</t>
  </si>
  <si>
    <t>Apoyar la supervisión de contratos y convenios que le sean designados por el (la) Alcalde (sa) Local, según lo establecido en el Manual de Supervisión e Interventoría de la Secretaría Distrital de Gobierno._x000D_
Apoyar la elaboración de los estudios previos de los proyectos de inversión designados por el ordenador del gasto, de acuerdo con el plan de compras del Área de Gestión del Desarrollo Local. 
Convocar a los ciudadanos y ciudadanas a los eventos deportivos de la localidad que tengan lugar con los proyectos de inversión. _x000D_
Asistir a los eventos deportivos de la localidad que tengan lugar con los proyectos de inversión 
Adelantar gestiones con las entidades del nivel nacional, distrital y local para el fortalecimiento de los procesos deportivos de la localidad. _x000D_
Asistir a las reuniones, instancias y espacios de participación a los que sea designado por el supervisor del contrato.
Proyectar las respuestas a derechos de petición y demás comunicaciones y apoyar la administración de esta información en el aplicativo ORFEO. 
Realizar la gestión de datos, indicadores e información cuantitativa y cualitativa del sistema de cultura y deportivo local.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Las demás que sean inherentes al objeto contractual, que se encuentren en la normatividad o que sean solicitadas por el supervisor del contrato.</t>
  </si>
  <si>
    <t>21.2 Meses</t>
  </si>
  <si>
    <t>SUBA ACTIVA. RECREACIÓN Y DEPORTE CON SUS VECIS</t>
  </si>
  <si>
    <t>02-14-PP-2498-02-02</t>
  </si>
  <si>
    <t>FDLSUBA-CD-122-2026 (146511)</t>
  </si>
  <si>
    <t>255-2026-CPS-P (146511)</t>
  </si>
  <si>
    <t>255-2026</t>
  </si>
  <si>
    <t>255</t>
  </si>
  <si>
    <t>KELY JULIANA SERRATO MANCERA</t>
  </si>
  <si>
    <t>https://community.secop.gov.co/Public/Tendering/OpportunityDetail/Index?noticeUID=CO1.NTC.9498813&amp;isFromPublicArea=True&amp;isModal=true&amp;asPopupView=true</t>
  </si>
  <si>
    <t>CO1.REQ.9572863</t>
  </si>
  <si>
    <t>CO1.PCCNTR.8868231</t>
  </si>
  <si>
    <t>nanasant11@hotmail.com</t>
  </si>
  <si>
    <t>CALLE 139 # 118 - 49</t>
  </si>
  <si>
    <t>Realizar la supervisión de contratos y convenios que le sean designados por el (la) Alcalde (sa) Local, según lo establecido en el Manual de Supervisión e Interventoría de la Secretaría Distrital de Gobierno._x000D_
Elaborar los estudios previos de los proyectos de inversión designados por el ordenador del gasto, de acuerdo con el plan de compras del Área de Gestión del Desarrollo Local. 
Convocar a los ciudadanos y ciudadanas a los eventos deportivos de la localidad que tengan lugar con los proyectos de inversión. _x000D_
Asistir a los eventos deportivos de la localidad que tengan lugar con los proyectos de inversión 
Adelantar gestiones con las entidades del nivel nacional, distrital y local para el fortalecimiento de los procesos deportivos de la localidad. _x000D_
Asistir a las reuniones, instancias y espacios de participación a los que sea designado por el supervisor del contrato.
Proyectar las respuestas a derechos de petición y demás comunicaciones y apoyar la administración de esta información en el aplicativo ORFEO. 
Realizar la gestión de datos, indicadores e información cuantitativa y cualitativa del sistema de cultura y deportivo local.
Acompañar todas las etapas de presupuestos participativos de la localidad.
Organizar toda  la gestión de   participación, de acuerdo con las instrucciones recibidas, los manuales, métodos, procedimientos, sistemas y normas vigentes.
Las demás que sean inherentes al objeto contractual, que se encuentren en la normatividad o que sean solicitadas por el supervisor del contrato.</t>
  </si>
  <si>
    <t>05-39-GP-2504-03-03</t>
  </si>
  <si>
    <t>FDLSUBA-CD-123-2026 (153085)</t>
  </si>
  <si>
    <t>256-2026-CPS-P (153085)</t>
  </si>
  <si>
    <t>256-2026</t>
  </si>
  <si>
    <t>256</t>
  </si>
  <si>
    <t>PAULA ANDREA ALVARADO GALVIS</t>
  </si>
  <si>
    <t>https://community.secop.gov.co/Public/Tendering/OpportunityDetail/Index?noticeUID=CO1.NTC.9856491&amp;isFromPublicArea=True&amp;isModal=true&amp;asPopupView=true</t>
  </si>
  <si>
    <t>CO1.REQ.9988362</t>
  </si>
  <si>
    <t>CO1.PCCNTR.9223948</t>
  </si>
  <si>
    <t>PRESTAR LOS SERVICIOS PROFESIONALES AL ÁREA DE GESTIÓN DEL DESARROLLO LOCAL PARA APOYAR AL ALCALDE LOCAL EN LA PROMOCIÓN; ARTICULACIÓN; ACOMPAÑAMIENTO Y SEGUIMIENTO EN MATERIA SOCIAL PARA IMPULSAR EL DESARROLLO DE LAS ACTIVIDADES RELACIONADAS CON LA POBLACIÓN CON DISCAPACIDAD.</t>
  </si>
  <si>
    <t>andregalvis21@gmail.com</t>
  </si>
  <si>
    <t>TRANSVERSAL 126 A # 132 B - 61</t>
  </si>
  <si>
    <t>18-46-101034780</t>
  </si>
  <si>
    <t>Acompañar y articular con entidades distritales la territorialización e implementación de programas y/o políticas relacionadas con discapacidad e inclusión social.
Acompañar y articular con entidades distritales la realización de diagnósticos, caracterizaciones y gestión de la información e indicadores que evidencien la situación de las personas con discapacidad en la localidad y articular el desarrollo de acciones para mitigar sus necesidades.
Diseñar estrategias de gestión de la información, creación e indicadores, recolección de datos cuantitativos y cualitativos y manejo adecuado de la información de acuerdo a la política de datos abiertos y manejo de datos vigentes.
Efectuar la planeación, gestión, convocatoria, acompañamiento y seguimiento a la participación e instancias de personas con discapacidad, en pro de fortalecer sus procesos de participación, representación, diálogo, concertación e incidencia en la dinámica a nivel local.
Servir de enlace entre organizaciones e instancias de participación local de discapacidad e inclusión social con las autoridades locales, a fin de visibilizar sus demandas y propuestas para garantizar el ejercicio de sus derechos._x000D_
Acompañar la realización de eventos ciudadanos y/o comunitarios que le sean designados.
Acompañar en el trámite y respuesta de los requerimientos y peticiones relacionados con el tema de discapacidad e inclusión social
Acompañar la presentación o rendición de informes a los entes de control, entidades, instancias de participación y comunidad en general.
Asistir a las reuniones a las que sea citado o designado, para la atención de los asuntos relacionados con el objeto contractual._x000D_
Participar en el diseño e implementación de acciones de fortalecimiento de organizaciones de personas con discapacidad.
Participar en la formulación de proyectos de inversión asociados a los temas de discapacidad que se financien con fondos de desarrollo local._x000D_
Acompañar la supervisión de contratos y convenios que le sean designados por el alcalde(sa) Local, conforme con lo establecido en el Manual de Supervisión e Interventoría de la Secretaría Distrital de Gobierno._x000D_
Apoyar todas las etapas de presupuestos participativos de la localidad.
Organizar toda la gestión de participación, de acuerdo con las instrucciones recibidas, los manuales, métodos, procedimientos, sistemas y normas vigentes.
Las demás que sean inherentes al objeto contractual, que se encuentren en la normatividad o que sean solicitadas por el supervisor del contrato.</t>
  </si>
  <si>
    <t>02-14-PP-2743-02-02</t>
  </si>
  <si>
    <t>FDLSUBA-CD-124-2026 (146521)</t>
  </si>
  <si>
    <t>257-2026-CPS-P (146521)</t>
  </si>
  <si>
    <t>257-2026</t>
  </si>
  <si>
    <t>257</t>
  </si>
  <si>
    <t>LAURA CAMILA VIVAS CORCHUELO</t>
  </si>
  <si>
    <t>https://community.secop.gov.co/Public/Tendering/OpportunityDetail/Index?noticeUID=CO1.NTC.9432770&amp;isFromPublicArea=True&amp;isModal=true&amp;asPopupView=true</t>
  </si>
  <si>
    <t>CO1.REQ.9572511</t>
  </si>
  <si>
    <t>CO1.PCCNTR.8868092</t>
  </si>
  <si>
    <t>O23011745992024274301000</t>
  </si>
  <si>
    <t>PRESTAR SERVICIOS PROFESIONALES PARA DESARROLLAR PROCESOS DE FORMACIÓN; CREACIÓN Y CIRCULACIÓN DE CULTURAL;
CONTRIBUYENDO AL FORTALECIMIENTO DEL ECOSISTEMA DEL ARTE; LA CULTURA Y EL PATRIMONIO DE LA LOCALIDAD. SIPSE 146521.</t>
  </si>
  <si>
    <t>kmilavivas@gmail.com</t>
  </si>
  <si>
    <t>CL 137 88 76 IN 1 AP 406</t>
  </si>
  <si>
    <t>LILIANA RODRIGUEZ CRUZ</t>
  </si>
  <si>
    <t>C.C. No. 1032434519  de Bogotá</t>
  </si>
  <si>
    <t>Crear, planificar y realizar talleres artísticos en diversas disciplinas (pintura, danza, teatro, música, escultura, etc.) que respondan a las necesidades e intereses de los miembros de la comunidad.
Realizar los talleres guiando a los participantes en las actividades artísticas, promoviendo la expresión personal y el trabajo colaborativo, siempre teniendo en cuenta las características culturales y sociales del grupo
Incentivar la participación activa de la comunidad en las actividades artísticas, especialmente en grupos vulnerables, como niños, jóvenes, adultos mayores o personas con discapacidad.
Ajustar los contenidos y metodologías según el perfil y las características del grupo, asegurando que las actividades sean inclusivas y accesibles para todos
Realizar un seguimiento del progreso de los participantes, evaluando el impacto de los talleres tanto en el ámbito artístico como social. Elaborar informes periódicos sobre el desarrollo de los talleres.
Promover y rescatar las tradiciones y manifestaciones culturales propias de la comunidad, integrando el arte en su contexto histórico y social.
Organizar eventos y actividades que promuevan la exposición y difusión del trabajo realizado en los talleres, tales como exposiciones, presentaciones públicas, festivales o feria
Gestionar los materiales y recursos necesarios para la realización de los talleres, manteniendo un adecuado inventario y proponiendo mejoras cuando sea necesario.
Trabajar en conjunto con otros profesionales, instituciones y organizaciones locales para fortalecer la oferta cultural y educativa de la comunidad.
Promover valores de respeto, cooperación, inclusión y diversidad a través del arte, favoreciendo la construcción de lazos entre los miembros de la comunidad.
Acompañar todas las etapas de presupuestos participativos de la localidad.
Organizar toda  la gestión de   participación, de acuerdo con las instrucciones recibidas, los manuales, métodos, procedimientos, sistemas y normas vigentes.</t>
  </si>
  <si>
    <t>SUBA, CON CULTURA CAMINA SEGURA</t>
  </si>
  <si>
    <t>02-14-PP-2743-02-03</t>
  </si>
  <si>
    <t>258-2026-CPS-P (146521)</t>
  </si>
  <si>
    <t>258-2026</t>
  </si>
  <si>
    <t>258</t>
  </si>
  <si>
    <t>PAULA ANDREA LEMUS MARTÍNEZ</t>
  </si>
  <si>
    <t>CO1.PCCNTR.8868530</t>
  </si>
  <si>
    <t>PRESTAR SERVICIOS PROFESIONALES PARA DESARROLLAR PROCESOS DE FORMACIÓN; CREACIÓN Y CIRCULACIÓN DE CULTURAL; CONTRIBUYENDO AL FORTALECIMIENTO DEL ECOSISTEMA DEL ARTE; LA CULTURA Y EL PATRIMONIO DE LA LOCALIDAD.</t>
  </si>
  <si>
    <t>andrea.clf25@gmail.com</t>
  </si>
  <si>
    <t>DG 96 A 2 A 19 ESTE</t>
  </si>
  <si>
    <t>Capital Salud EPS-S S.A.S.</t>
  </si>
  <si>
    <t>02-14-PP-2743-02-04</t>
  </si>
  <si>
    <t>259-2026-CPS-P (146521)</t>
  </si>
  <si>
    <t>259-2026</t>
  </si>
  <si>
    <t>259</t>
  </si>
  <si>
    <t>WENDY ALEXANDRA PINZÓN SÁNCHEZ</t>
  </si>
  <si>
    <t>CO1.PCCNTR.8868186</t>
  </si>
  <si>
    <t>PRESTAR SERVICIOS PROFESIONALES PARA DESARROLLAR PROCESOS DE FORMACIÓN; CREACIÓN Y CIRCULACIÓN DE CULTURAL;
CONTRIBUYENDO AL FORTALECIMIENTO DEL ECOSISTEMA DEL ARTE; LA CULTURA Y EL PATRIMONIO DE LA LOCALIDAD.</t>
  </si>
  <si>
    <t>wendypinzon16@gmail.com</t>
  </si>
  <si>
    <t>CL 136 BIS 94C 18</t>
  </si>
  <si>
    <t>02-14-PP-2743-02-05</t>
  </si>
  <si>
    <t>260-2026-CPS-P (146521)</t>
  </si>
  <si>
    <t>260-2026</t>
  </si>
  <si>
    <t>260</t>
  </si>
  <si>
    <t>MAYRA ALEJANDRA FAJARDO TRISTANCHO</t>
  </si>
  <si>
    <t>CO1.PCCNTR.8868568</t>
  </si>
  <si>
    <t>mayramfc96@gmail.com</t>
  </si>
  <si>
    <t>CL 152  D  136 A  33</t>
  </si>
  <si>
    <t>02-14-PP-2743-02-06</t>
  </si>
  <si>
    <t>261-2026-CPS-P (146521)</t>
  </si>
  <si>
    <t>261-2026</t>
  </si>
  <si>
    <t>261</t>
  </si>
  <si>
    <t>MARÍA ALEJANDRA CASTAÑEDA ALVAREZ</t>
  </si>
  <si>
    <t>CO1.PCCNTR.8868603</t>
  </si>
  <si>
    <t>alecasta289@gmail.com</t>
  </si>
  <si>
    <t>KR 58A #135-04</t>
  </si>
  <si>
    <t>02-14-PP-2743-02-07</t>
  </si>
  <si>
    <t>262-2026-CPS-P (146521)</t>
  </si>
  <si>
    <t>262-2026</t>
  </si>
  <si>
    <t>262</t>
  </si>
  <si>
    <t>JEISSON EDUARDO QUIÑONES GONZALEZ</t>
  </si>
  <si>
    <t>CO1.PCCNTR.8868586</t>
  </si>
  <si>
    <t>eduardojq27@gmail.com</t>
  </si>
  <si>
    <t>TV  14 R  BIS  A   68 A  46  SUR</t>
  </si>
  <si>
    <t>SEGUROS DEL ESTADO SAS</t>
  </si>
  <si>
    <t>02-14-PP-2743-02-08</t>
  </si>
  <si>
    <t>263-2026-CPS-P (146521)</t>
  </si>
  <si>
    <t>263-2026</t>
  </si>
  <si>
    <t>263</t>
  </si>
  <si>
    <t>DANIEL BALLESTEROS BALLESTEROS MARTINEZ</t>
  </si>
  <si>
    <t>CO1.PCCNTR.8868727</t>
  </si>
  <si>
    <t>KR 101 A 152 A 49</t>
  </si>
  <si>
    <t>KR  101 A     152 A  49</t>
  </si>
  <si>
    <t>02-14-PP-2743-02-09</t>
  </si>
  <si>
    <t>264-2026-CPS-P (146521)</t>
  </si>
  <si>
    <t>264-2026</t>
  </si>
  <si>
    <t>264</t>
  </si>
  <si>
    <t>OSCAR JAVIER CASTAÑEDA PARRA</t>
  </si>
  <si>
    <t>CO1.PCCNTR.8868734</t>
  </si>
  <si>
    <t>PRESTAR SERVICIOS PROFESIONALES PARA DESARROLLAR PROCESOS DE FORMACIÓN; CREACIÓN Y CIRCULACIÓN DE CULTURAL;CONTRIBUYENDO AL FORTALECIMIENTO DEL ECOSISTEMA DEL ARTE; LA CULTURA Y EL PATRIMONIO DE LA LOCALIDAD.</t>
  </si>
  <si>
    <t>oscar.casta@gmail.com</t>
  </si>
  <si>
    <t>CALLE 143 A # 141 D - 15 LOTE 6 CASA 99</t>
  </si>
  <si>
    <t>02-14-PP-2743-02-10</t>
  </si>
  <si>
    <t>265-2026-CPS-P (146521)</t>
  </si>
  <si>
    <t>265-2026</t>
  </si>
  <si>
    <t>265</t>
  </si>
  <si>
    <t>JUAN MANUEL PAZ ZAMORA</t>
  </si>
  <si>
    <t>CO1.PCCNTR.8803963</t>
  </si>
  <si>
    <t>PRESTAR SERVICIOS PROFESIONALES PARA DESARROLLAR PROCESOS DE FORMACIÓN; CREACIÓN Y CIRCULACIÓN DE CULTURAL; CONTRIBUYENDO AL FORTALECIMIENTO DEL ECOSISTEMA DEL ARTE; LA CULTURA Y EL PATRIMONIO DE LA LOCALIDAD</t>
  </si>
  <si>
    <t>juanmanuelpaz.z@gmail.com</t>
  </si>
  <si>
    <t>CL  97 A  71 A  65</t>
  </si>
  <si>
    <t>02-14-PP-2743-02-11</t>
  </si>
  <si>
    <t>266-2026-CPS-P (146521)</t>
  </si>
  <si>
    <t>266-2026</t>
  </si>
  <si>
    <t>266</t>
  </si>
  <si>
    <t>LIBARDO ANDRES GALINDO RODRIGUEZ</t>
  </si>
  <si>
    <t>CO1.PCCNTR.8825867</t>
  </si>
  <si>
    <t>andres5170@hotmail.com</t>
  </si>
  <si>
    <t>KR  107  137 B  23</t>
  </si>
  <si>
    <t>02-14-PP-2743-02-12</t>
  </si>
  <si>
    <t>267-2026-CPS-P (146521)</t>
  </si>
  <si>
    <t>267-2026</t>
  </si>
  <si>
    <t>267</t>
  </si>
  <si>
    <t>MARIA DE LOS ANGELES OROZCO OCHOA</t>
  </si>
  <si>
    <t>CO1.PCCNTR.8826416</t>
  </si>
  <si>
    <t>muniramaran@hotmail.com</t>
  </si>
  <si>
    <t>CL 135 B 94 C 47</t>
  </si>
  <si>
    <t>LILIANA MARCELA RODRÍGUEZ CRUZ</t>
  </si>
  <si>
    <t>KR 53 123 44</t>
  </si>
  <si>
    <t>02-14-PP-2743-02-13</t>
  </si>
  <si>
    <t>268-2026-CPS-P (146521)</t>
  </si>
  <si>
    <t>268-2026</t>
  </si>
  <si>
    <t>268</t>
  </si>
  <si>
    <t>MÓNICA ORTIZ TORRES</t>
  </si>
  <si>
    <t>CO1.PCCNTR.8826636</t>
  </si>
  <si>
    <t>malejandraotorres@gmail.com</t>
  </si>
  <si>
    <t>CL  152 B     133  56</t>
  </si>
  <si>
    <t>02-14-PP-2743-02-14</t>
  </si>
  <si>
    <t>269-2026-CPS-P (146521)</t>
  </si>
  <si>
    <t>269-2026</t>
  </si>
  <si>
    <t>269</t>
  </si>
  <si>
    <t>OSCAR MAURICIO NARANJO ROZO</t>
  </si>
  <si>
    <t>CO1.PCCNTR.8825453</t>
  </si>
  <si>
    <t>urbanaudiovisual.revista@gmail.com</t>
  </si>
  <si>
    <t>CRR 112 F NO 80-59 INT 9 APTO 302</t>
  </si>
  <si>
    <t>05-39-PP-2504-05-05</t>
  </si>
  <si>
    <t>FDLSUBA-CD-125-2026 (146530)</t>
  </si>
  <si>
    <t>270-2026-CPS-P (146530)</t>
  </si>
  <si>
    <t>270-2026</t>
  </si>
  <si>
    <t>270</t>
  </si>
  <si>
    <t>ANDRÉ XOEL FERRO MARTINEZ</t>
  </si>
  <si>
    <t>https://community.secop.gov.co/Public/Tendering/OpportunityDetail/Index?noticeUID=CO1.NTC.9693224&amp;isFromPublicArea=True&amp;isModal=true&amp;asPopupView=true</t>
  </si>
  <si>
    <t>CO1.REQ.9826032</t>
  </si>
  <si>
    <t>CO1.PCCNTR.9062984</t>
  </si>
  <si>
    <t>PRESTAR LOS SERVICIOS PROFESIONALES AL ÁREA DE GESTIÓN DEL DESARROLLO LOCAL PARA ACOMPAÑAR AL ALCALDE LOCAL EN LA PROMOCIÓN; ARTICULACIÓN Y SEGUIMIENTO EN MATERIA SOCIAL PARA IMPULSAR EL DESARROLLO DE LAS ACTIVIDADES RELACIONADAS CON LA POBLACIÓN LGBTI</t>
  </si>
  <si>
    <t>acferrom@gmail.com</t>
  </si>
  <si>
    <t>KR 95 A 136 47 BL 5 AP 502</t>
  </si>
  <si>
    <t>Realizar un plan de trabajo para la divulgación de la oferta institucional del Distrito para el_x000D_
reconocimiento, garantía y restitución de los derechos de la población LGBTI.
Elaborar una estrategia de trabajo y un cronograma para promover el acceso de la población LGBTI a la justicia, a través de la difusión de sus derechos en el marco de los derechos humanos, la apropiación de los mecanismos de protección, defensa y denuncia y la asesoría jurídica individual con perspectiva de género.
Identificar organizaciones sociales LGBTI presentes en la localidad y llevar una base de datos para ello que deberá reportar mensualmente. 
Realizar las gestiones para la promoción de la participación de las organizaciones de población LGBTI en todos los eventos que se generan a través de la Alcaldía Local de Suba._x000D_
Representar a la Alcaldía Local de Suba en los espacios de participación prioritarios para la_x000D_
administración, que le sean designados por el Alcalde Local.
Elaborar con los profesionales de planeación los estudios previos que requieran el enfoque de género y LGBTI.
Atender y orientar a la ciudadanía en lo referente a los temas de participación y temas sociales con énfasis en perspectiva de género y LGBTI, para lo cual deberá llevar un registro y actas de trabajo.
 Desarrollar una estrategia de trabajo con el Alcalde Local para la articulación con las entidades locales, distritales y nacionales pertinentes para la consolidación de alianzas estratégicas en lo referente a temas de equidad de género y restitución de derechos de la población LGBTI.
Apoyar en emitir los conceptos técnicos que sean requeridos.
Proyectar las respuestas a derechos de petición y demás comunidades de acuerdo con las instrucciones dadas, apoyar la administración de esta información en el aplicativo ORFEO.
Rendir informes de gestión que le sean requeridos por el supervisor.
Acompañar todas las etapas de presupuestos participativos de la localidad.
Organizar toda  la gestión de   participación, de acuerdo con las instrucciones recibidas, los manuales, métodos, procedimientos, sistemas y normas vigentes.
Realizar la supervisión de contratos y convenios que le sean designados por el (la) alcalde(sa) Local, conforme con lo establecido en el Manual de Supervisión e Interventoría de la Secretaría Distrital de Gobierno.
Las demás que por su naturaleza le sean atribuidas por el/ la supervisor(a) conforme al objeto y alcance del contrato</t>
  </si>
  <si>
    <t>16.5 Meses</t>
  </si>
  <si>
    <t>02-14-PP-2498-02-03</t>
  </si>
  <si>
    <t>FDLSUBA-CD-126-2026 (146599)</t>
  </si>
  <si>
    <t>271-2026-CPS-P (146599)</t>
  </si>
  <si>
    <t>271-2026</t>
  </si>
  <si>
    <t>271</t>
  </si>
  <si>
    <t>CINDY CAOLINA GONZALEZ MOYA</t>
  </si>
  <si>
    <t>https://community.secop.gov.co/Public/Tendering/OpportunityDetail/Index?noticeUID=CO1.NTC.9608276&amp;isFromPublicArea=True&amp;isModal=true&amp;asPopupView=true</t>
  </si>
  <si>
    <t>CO1.REQ.9749716</t>
  </si>
  <si>
    <t>CO1.PCCNTR.8977875</t>
  </si>
  <si>
    <t>PRESTAR SERVICIOS PROFESIONALES COMO APOYO A LA COORDINACIÓN DE LAS PRÁCTICAS DEPORTIVAS EN LA LOCALIDAD DE SUBA; MEDIANTE EL DISEÑO; IMPLEMENTACIÓN Y ACOMPAÑAMIENTO DE METODOLOGÍAS PARTICIPATIVAS QUE PROMUEVAN LA VINCULACIÓN ACTIVA DE LA CIUDADANÍA; CON EL FIN DE FOMENTAR UNA MEJOR CALIDAD DE VIDA</t>
  </si>
  <si>
    <t>carolinagonzalez1946@gmail.com</t>
  </si>
  <si>
    <t>CALLE 136 A # 101 B - 41</t>
  </si>
  <si>
    <t>Realizar el diseño, ejecución y evaluación de las actividades que desarrollan en territorio.
Articular con el interventor y/o apoyo a la supervisión del Fondo de Desarrollo Local de Suba designado, las actividades propias de la implementación de las prácticas deportivas. 
Realizar un cronograma de ejecución con los lugares en donde se realizarán las prácticas deportivas.
Realizar acompañamiento y evaluación de los integrantes del talento humano de cada proceso.
Realizar la supervisión del desarrollo de las actividades previstas en el presente proyecto, impulsando su ejecución y cumplimiento conforme a los cronogramas establecidos. Así mismo, implementar acciones correctivas de manera oportuna cuando se identifiquen desviaciones, dificultades o riesgos que puedan afectar el logro de los objetivos del proyecto.
Verificar el cumplimiento de los documentos y requisitos de los interesados en participar de los diferentes procesos. 
Asistir a las reuniones que se presentan en el marco de la implementación deportiva en el territorio.  
Revisar y consolidar los informes técnicos, administrativos, y financieros mensuales de ejecución. 
Elaborar y presentar informes mensuales que den cuenta del cumplimiento de las actividades desarrolladas en el marco del contrato, incluyendo los soportes correspondientes que evidencien la ejecución de las labores asignadas, conforme a los lineamientos establecidos. 
Desarrollar la comunicación interna y externa y coordinación de la misma con los profesionales de prensa de la Alcaldía Local. 
Revisar que se cumplan los lineamientos conceptuales, pedagógicos y metodológicos de cada proceso y de cada actividad.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de Suba.
Organizar toda  la gestión de   participación, de acuerdo con las instrucciones recibidas, los manuales, métodos, procedimientos, sistemas y normas vigentes.
Realizar la supervisión de contratos y convenios que le sean designados por el (la) alcalde(sa) Local, conforme con lo establecido en el Manual de Supervisión e Interventoría de la Secretaría Distrital de Gobierno.
Las demás que sean asignadas por el supervisor y/o el apoyo a la supervisión.</t>
  </si>
  <si>
    <t>20.8 Meses</t>
  </si>
  <si>
    <t>05-39-PP-2504-05-06</t>
  </si>
  <si>
    <t>FDLSUBA-CD-127-2026 (146991)</t>
  </si>
  <si>
    <t>272-2026-CPS-P (146991)</t>
  </si>
  <si>
    <t>272-2026</t>
  </si>
  <si>
    <t>272</t>
  </si>
  <si>
    <t>MIGUEL ÁNGEL CLAVIJO OBANDO</t>
  </si>
  <si>
    <t>https://community.secop.gov.co/Public/Tendering/OpportunityDetail/Index?noticeUID=CO1.NTC.9613672&amp;isFromPublicArea=True&amp;isModal=true&amp;asPopupView=true</t>
  </si>
  <si>
    <t>CO1.REQ.9754363</t>
  </si>
  <si>
    <t>CO1.PCCNTR.8982784</t>
  </si>
  <si>
    <t>PRESTAR LOS SERVICIOS PROFESIONALES AL ÁREA DE GESTIÓN DEL DESARROLLO LOCAL PARA ACOMPAÑAR EN LA PROMOCIÓN; ARTICULACIÓN Y SEGUIMIENTO EN MATERIA SOCIAL PARA IMPULSAR EL DESARROLLO DE LAS ACTIVIDADES RELACIONADAS CON LA POBLACIÓN JOVEN.</t>
  </si>
  <si>
    <t>clavijoobando.miguel@gmail.com</t>
  </si>
  <si>
    <t>CARRERA 56 # 153 - 15 RESERVA DE COLINA</t>
  </si>
  <si>
    <t>I100052352</t>
  </si>
  <si>
    <t>Articular con entidades distritales la territorialización e implementación de la Política Pública Distrital de juventud.
Articular con entidades distritales la realización de diagnósticos, caracterizaciones y gestión de la información e indicadores que evidencien la situación de la juventud y/o vejez en la localidad y articular el desarrollo de acciones para mitigar sus necesidades._x000D_
Diseñar estrategias de gestión de la información, creación e indicadores, recolección de datos cuantitativos y cualitativos y manejo adecuado de la información de acuerdo a la política de datos abiertos y manejo de datos vigentes.
Efectuar la planeación, gestión, convocatoria, acompañamiento y seguimiento a la participación e instancias de juventud, en pro de fortalecer sus procesos de participación, representación, diálogo, concertación e incidencia en la dinámica a nivel local. 
Servir de enlace entre organizaciones e instancias de participación local de juventud  con las autoridades locales, a fin de visibilizar sus demandas y propuestas para garantizar el ejercicio de sus derechos. _x000D_
Prestar el apoyo para atender los requerimientos verbales y escritos que se presenten en temas de juventud y/o vejez de la localidad de Suba._x000D_
Realizar los eventos ciudadanos y/o comunitarios que le sean designados._x000D_
Dar respuesta de los requerimientos y peticiones relacionados con el tema de participación._x000D_
Suministrar información para la presentación o rendición de informes a los entes de control, entidades, instancias de participación y comunidad en general._x000D_
Asistir a las reuniones a las que sea citado o designado, para la atención de los asuntos relacionados con el objeto contractual._x000D_
Participar en el diseño e implementación de acciones de fortalecimiento de organizaciones de juventudes. 
Participar en la formulación de proyectos de inversión asociados a los temas de juventud que se financien con fondos de desarrollo local.
Realizar la supervisión de contratos y convenios que le sean designados por el alcalde(sa) Local, conforme con lo establecido en el Manual de Supervisión e Interventoría de la Secretaría Distrital de Gobierno._x000D_
Acompañar todas las etapas de presupuestos participativos de la localidad.
Organizar toda  la gestión de   participación, de acuerdo con las instrucciones recibidas, los manuales, métodos, procedimientos, sistemas y normas vigentes
Las demás que sean inherentes al objeto contractual, que se encuentren en la normatividad o que sean solicitadas por el supervisor del contrato.</t>
  </si>
  <si>
    <t>02-14-PP-2498-02-04</t>
  </si>
  <si>
    <t>FDLSUBA-CD-128-2026 (146998)</t>
  </si>
  <si>
    <t>273-2026-CPS-P (146998)</t>
  </si>
  <si>
    <t>273-2026</t>
  </si>
  <si>
    <t>273</t>
  </si>
  <si>
    <t>ELVIA XIMENA RINCON LANCHEROS</t>
  </si>
  <si>
    <t>https://community.secop.gov.co/Public/Tendering/OpportunityDetail/Index?noticeUID=CO1.NTC.9639428&amp;isFromPublicArea=True&amp;isModal=true&amp;asPopupView=true</t>
  </si>
  <si>
    <t>CO1.REQ.9757718</t>
  </si>
  <si>
    <t>CO1.PCCNTR.9005905</t>
  </si>
  <si>
    <t>PRESTAR SERVICIOS PROFESIONALES PARA ACOMPAÑAR AL ALCALDE LOCAL EN LA PROMOCIÓN Y ATENCIÓN DE LAS INSTANCIAS DE PARTICIPACIÓN LOCALES; ASÍ COMO LOS PROCESOS COMUNITARIOS EN LA LOCALIDAD.</t>
  </si>
  <si>
    <t>ximerincon18@gmail.com</t>
  </si>
  <si>
    <t>CALLE 132 C # 105 C - 5</t>
  </si>
  <si>
    <t>Apoyar en la elaboración de documentos que hagan parte de los procesos participación ciudadana.
Apoyar la realización y/o participar en las reuniones de carácter ordinario y/o extraordinario de las instancias de participación y/o de Gobierno de la localidad que le sean designadas por el/la Alcalde(sa) Local.
Generar Consolidar y mantener actualizadas las bases de datos que sean necesarias para el almacenamiento oportuno de la información.
Apoyar la proyección de las respuestas a derechos de petición y demás comunicaciones oficiales, gestionando la administración de esta información en el aplicativo ORFEO.
Apoyar todas las etapas de presupuestos participativos de la localidad de Suba.
Organizar toda la gestión de participación, de acuerdo con las instrucciones recibidas, los manuales, métodos, procedimientos, sistemas y normas vigentes.
Realizar la supervisión de contratos y convenios que le sean designados por el (la) alcalde(sa) Local, conforme con lo establecido en el Manual de Supervisión e Interventoría de la Secretaría Distrital de Gobierno.
Apoyar la realización de eventos ciudadanos y/o comunitarios que le sean designados.
Organizar toda  la gestión de participación, de acuerdo con las instrucciones recibidas, los manuales, métodos, procedimientos, sistemas y normas vigentes.
Las demás que se le asignen y tengan relación directa con la naturaleza del contrato.</t>
  </si>
  <si>
    <t>40.7 Meses</t>
  </si>
  <si>
    <t>02-13-PP-2467-02-02</t>
  </si>
  <si>
    <t>FDLSUBA-CD-129-2026 (146603)</t>
  </si>
  <si>
    <t>274-2026-CPS-P (146603)</t>
  </si>
  <si>
    <t>274-2026</t>
  </si>
  <si>
    <t>274</t>
  </si>
  <si>
    <t>JULIA YOLIMA MARINES QUIÑONES</t>
  </si>
  <si>
    <t>https://community.secop.gov.co/Public/Tendering/OpportunityDetail/Index?noticeUID=CO1.NTC.9540739&amp;isFromPublicArea=True&amp;isModal=true&amp;asPopupView=true</t>
  </si>
  <si>
    <t>CO1.REQ.9686432</t>
  </si>
  <si>
    <t>CO1.PCCNTR.8907189</t>
  </si>
  <si>
    <t>PRESTAR LOS SERVICIOS PROFESIONALES PARA ACOMPAÑAR; PLANIFICAR Y SUPERVISAR LAS ACTIVIDADES QUE SE REALICEN EN LA CASA MEMORIA DE LA LOCALIDAD SUBA.</t>
  </si>
  <si>
    <t>jyolimam@gmail.com</t>
  </si>
  <si>
    <t>CARRERA 3 A # 69 - 0</t>
  </si>
  <si>
    <t>Realizar la programación de actividades en la Casa de la Memoria, asegurando la disponibilidad de espacios.
Supervisar la implementación de proyectos culturales, académicos, artísticos e institucionales que promuevan la memoria histórica de la localidad de Suba y fomentar la creación de alianzas estratégicas con organizaciones culturales y educativas para la realización de actividades que refuercen la misión de la Casa Memoria de Suba.
Facilitar las interlocuciones con organizaciones sociales y otros grupos ciudadanos interesados en utilizar los espacios de la Casa de la Memoria y promover la participación activa de la comunidad en las actividades de la Casa Memoria.
Delegar y supervisar las tareas asignadas al equipo de gestión, asegurando el cumplimiento de sus responsabilidades contractuales. 
Gestionar y monitorear el estado de la infraestructura y equipamiento de la Casa de la Memoria, asegurando su mantenimiento y buen funcionamiento y reportar las reparaciones y mejoras necesarias para mantener las instalaciones en condiciones adecuadas.
Representar a la Casa Memoria en reuniones convocadas por el Alcalde Local, la Coordinación de Participación, o cualquier otra autoridad relevante y mantener una comunicación constante y efectiva con las entidades supervisores y coordinadoras.
Asegurar que todas las actividades y funciones realizadas en la Casa Memoria cumplan con la normativa vigente y los lineamientos contractuales establecidos.
Atender y dar respuesta oportuna a las solicitudes, requerimientos y oficios relacionados con la Casa Memoria.
Apoyar la supervisión de contratos y convenios que le sean designados por el (la) Alcalde (sa) Local, según lo establecido en el Manual de Supervisión e Interventoría de la Secretaría Distrital de Gobierno.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Las demás que sean obligaciones que sean inherentes al objeto contractual, que se encuentren en la normatividad o que sean solicitadas por el supervisor del Contrato y/o apoyo a la supervisión.</t>
  </si>
  <si>
    <t>01-02-PP-2442-01-03</t>
  </si>
  <si>
    <t>FDLSUBA-CD-130-2026 (146611)</t>
  </si>
  <si>
    <t>275-2026-CPS-P (146611)</t>
  </si>
  <si>
    <t>275-2026</t>
  </si>
  <si>
    <t>275</t>
  </si>
  <si>
    <t>MABEL ADRIANA N NIVIAYO MOSQUERA</t>
  </si>
  <si>
    <t>https://community.secop.gov.co/Public/Tendering/OpportunityDetail/Index?noticeUID=CO1.NTC.9614522&amp;isFromPublicArea=True&amp;isModal=true&amp;asPopupView=true</t>
  </si>
  <si>
    <t>CO1.REQ.9757174</t>
  </si>
  <si>
    <t>CO1.PCCNTR.8983260</t>
  </si>
  <si>
    <t>PRESTAR SERVICIOS PROFESIONALES PARA EL ACOMPAÑAMIENTO; FORMACIÓN Y GESTIÓN DE INSTRUMENTOS ADMINISTRATIVOS CON ENFOQUE DIFERENCIAL; QUE ORIENTEN A LA CIUDADANÍA FRENTE A LAS RUTAS INSTITUCIONALES DE ATENCIÓN Y PERMITAN FORTALECER LAS CAPACIDADES LOCALES PARA LA PREVENCIÓN DE VIOLENCIAS Y CONFLICTOS</t>
  </si>
  <si>
    <t>mabel.niviayo@gmail.com</t>
  </si>
  <si>
    <t>CALLE 128 C # 89 - 67</t>
  </si>
  <si>
    <t>Hacer el acompañamiento administrativo y articulación  a las organizaciones sociales, puntos de atención comunitaria, entre otras, en la localidad de Suba.
Articular a las diferentes instituciones públicas y hacer seguimiento a compromisos de las mismas en el marco de las actividades desarrolladas para el fortalecimiento de organizaciones y la gestión de conflictos.
Gestionar y articular con las entidades de nivel central las capacitaciones, actuaciones y mecanismos de atención que fortalezcan y potencien las organizaciones sociales y los puntos de atención comunitaria y las acciones adelantadas en el desarrollo de las actividades de seguridad y convivencia de la Alcaldía Local de Suba.
Promover estrategias para la atención y mitigación de violencias y conflictos de convivencia por medio de las diferentes instancias estructurados para dicho efecto por la Alcaldía Local de Suba.
Responder a las solicitudes de la ciudadanía como de entes de control, oficios, derechos de petición y/o similares que sean radicados en el aplicativo Orfeo y/o por diferentes medios, que le sean asignados.
Realizar la supervisión de contratos y convenios relacionados con participación ciudadana que le sean designados por el (la) Alcalde (sa) Local, según lo establecido en el Manual de Supervisión e Interventoría de la Secretaría Distrital de Gobierno. 
Organizar la documentación física y digital relacionada con los procesos de participación ciudadana, conforme a las instrucciones impartidas, así como a los manuales, métodos, procedimientos y normas vigentes.
Organizar toda  la gestión de   participación, de acuerdo con las instrucciones recibidas, los manuales, métodos, procedimientos, sistemas y normas vigentes.
Realizar la supervisión de contratos y convenios que le sean designados por el (la) alcalde(sa) Local, conforme con lo establecido en el Manual de Supervisión e Interventoría de la Secretaría Distrital de Gobierno.
Las demás que se le asignen y que surjan de la naturaleza del Contrato.</t>
  </si>
  <si>
    <t>53.4 Meses</t>
  </si>
  <si>
    <t>05-39-PP-2504-05-07</t>
  </si>
  <si>
    <t>FDLSUBA-CD-131-2026 (146623)</t>
  </si>
  <si>
    <t>276-2026-CPS-P (146623)</t>
  </si>
  <si>
    <t>276-2026</t>
  </si>
  <si>
    <t>276</t>
  </si>
  <si>
    <t>RICARDO PEREZ HERAZO</t>
  </si>
  <si>
    <t>https://community.secop.gov.co/Public/Tendering/OpportunityDetail/Index?noticeUID=CO1.NTC.9646673&amp;isFromPublicArea=True&amp;isModal=true&amp;asPopupView=true</t>
  </si>
  <si>
    <t>CO1.REQ.9764779</t>
  </si>
  <si>
    <t>CO1.PCCNTR.9013074</t>
  </si>
  <si>
    <t>PRESTAR LOS SERVICIOS PROFESIONALES AL ÁREA DE GESTIÓN DEL DESARROLLO LOCAL PARA APOYAR AL ALCALDE LOCAL EN EL FORTALECIMIENTO E INCLUSIÓN DE LAS COMUNIDADES NEGRAS; AFROCOLOMBIANAS; RAIZALES Y PALENQUERAS EN EL MARCO DE LA POLÍTICA PÚBLICA DISTRITAL
AFRODESCENDIENTES Y LOS ESPACIOS DE PARTICIPACIÓN</t>
  </si>
  <si>
    <t>ricardoperesherazo@hotmail.com</t>
  </si>
  <si>
    <t>CARRERA 93 A # 157 A - 46</t>
  </si>
  <si>
    <t>Articular con los enlaces de la Subdirección de Asuntos Étnicos la realización de un diagnóstico que evidencie las situaciones de las comunidades negras, afrodescendiente y palenqueras de la localidad y articular el desarrollo de acciones para mitigar sus necesidades._x000D_
Apoyar el fortalecimiento de los espacios de participación, diálogo, concertación, e interlocución de las comunidades Negras, Afrocolombianas y Palenqueras._x000D_
Gestionar programas y proyectos en el Fondo de Desarrollo Local que conlleven a la materialización de la Política Pública Afro._x000D_
Prestar el apoyo para atender los requerimientos verbales y escritos que presenten la comunidad negra, afrocolombiana y palenquera residentes en el distrito capital en el ámbito local._x000D_
Realizar el seguimiento en la materialización de los proyectos, programas y actividades que se desarrollen en beneficio de la comunidad negra, afrodescendiente y palenquera residente en la localidad._x000D_
Realizar la supervisión de contratos y convenios relacionados con participación ciudadana que le sean designados por el (la) Alcalde (sa) Local, según lo establecido en el Manual de Supervisión e Interventoría de la Secretaría Distrital de Gobierno. 
Organizar la documentación física y digital relacionada con los procesos de participación ciudadana, conforme a las instrucciones impartidas, así como a los manuales, métodos, procedimientos y normas vigentes.
Acompañar todas las etapas de presupuestos participativos de la localidad de Suba.
Organizar toda  la gestión de   participación, de acuerdo con las instrucciones recibidas, los manuales, métodos, procedimientos, sistemas y normas vigentes.
Las demás que por su naturaleza le sean atribuidas por el/ la supervisor(a) conforme al objeto y alcance del contrato.</t>
  </si>
  <si>
    <t>33 Meses</t>
  </si>
  <si>
    <t>01-02-PP-2442-01-04</t>
  </si>
  <si>
    <t>FDLSUBA-CD-132-2026 (146631)</t>
  </si>
  <si>
    <t>277-2026-CPS-P (146631)</t>
  </si>
  <si>
    <t>277-2026</t>
  </si>
  <si>
    <t>277</t>
  </si>
  <si>
    <t>DIANA CAROLINA RAMIREZ PARRA</t>
  </si>
  <si>
    <t>https://community.secop.gov.co/Public/Tendering/OpportunityDetail/Index?noticeUID=CO1.NTC.9644034&amp;isFromPublicArea=True&amp;isModal=true&amp;asPopupView=true</t>
  </si>
  <si>
    <t>CO1.REQ.9761975</t>
  </si>
  <si>
    <t>CO1.PCCNTR.9050730</t>
  </si>
  <si>
    <t>PRESTAR LOS SERVICIOS PROFESIONALES PARA LA GESTIÓN; ACOMPAÑAMIENTO Y DESARROLLO DE ACTIVIDADES SOCIALES; COMUNITARIAS E INSTITUCIONALES ORIENTADAS A PROMOVER LA PARTICIPACIÓN ACTIVA EN SUBA DE LAS MUJERES; CON EL FIN DE APOYAR LA TERRITORIALIZACIÓN DE LA POLÍTICA PUBLICA DE MUJERES Y EQUIDAD DE GÉN</t>
  </si>
  <si>
    <t>dianarampa@hotmail.com</t>
  </si>
  <si>
    <t>CARRERA 136 A # 145 - 31</t>
  </si>
  <si>
    <t xml:space="preserve">Territorializar la implementación de la Política Publica de Mujeres y Equidad de género-PPMyEG-, a nivel local desde acciones comunitarias, sociales e institucionales.
Elaborar actividades de gestión pública en la localidad, con el propósito de territorializar el enfoque de género, de derechos, territorial y poblacional-diferencial de acuerdo con la Política Publica de Mujeres y Equidad de género-PPMyEG.
Generar convocatoria, acompañamiento y seguimiento a la participación de las mujeres y de enfoque de género para fortalecer sus procesos de participación, representación e incidencia en la dinámica a nivel local.
Construir acciones locales encaminadas a visibilizar los derechos de las mujeres en sus diferencias y diversidad._x000D_
Acompañar los eventos de la Alcaldía Local de Suba relacionados con temas de prevención de las violencias basadas en género.
Acompañar todas las etapas de presupuestos participativos de la localidad.
Organizar toda  la gestión de   participación, de acuerdo con las instrucciones recibidas, los manuales, métodos, procedimientos, sistemas y normas vigentes.
Acompañar las demás actividades que le sean asignadas por el Alcalde Local y/o el apoyo a la supervisión del contrato y que surjan de la naturaleza del contrato. </t>
  </si>
  <si>
    <t>01-02-PP-2442-01-05</t>
  </si>
  <si>
    <t>278-2026-CPS-P (146631)</t>
  </si>
  <si>
    <t>278-2026</t>
  </si>
  <si>
    <t>278</t>
  </si>
  <si>
    <t>DANNA CAMILA GARCIA CORDOBA</t>
  </si>
  <si>
    <t>CO1.PCCNTR.9050868</t>
  </si>
  <si>
    <t>camilagarciacordoba@gmail.com</t>
  </si>
  <si>
    <t>KR 102 B 148 81 BL 8 IN 3 AP 302</t>
  </si>
  <si>
    <t>01-02-PP-2442-01-06</t>
  </si>
  <si>
    <t>279-2026-CPS-P (146631)</t>
  </si>
  <si>
    <t>279-2026</t>
  </si>
  <si>
    <t>279</t>
  </si>
  <si>
    <t>JENNIFER CAROLINA SAENZ RAMIREZ</t>
  </si>
  <si>
    <t>CO1.PCCNTR.9051167</t>
  </si>
  <si>
    <t xml:space="preserve"> BACHILLER PROFESIONAL</t>
  </si>
  <si>
    <t>jennifersaenz29@hotmail.com</t>
  </si>
  <si>
    <t>CL 131 123 91</t>
  </si>
  <si>
    <t>01-02-PP-2442-01-07</t>
  </si>
  <si>
    <t>280-2026-CPS-P (146631)</t>
  </si>
  <si>
    <t>280-2026</t>
  </si>
  <si>
    <t>280</t>
  </si>
  <si>
    <t>LAURA MELISSA HERNANDEZ GARZON</t>
  </si>
  <si>
    <t>CO1.PCCNTR.9051388</t>
  </si>
  <si>
    <t>laura_hernandez26@outlook.com</t>
  </si>
  <si>
    <t>KR 70 C 102 A 30</t>
  </si>
  <si>
    <t>01-02-PP-2442-01-08</t>
  </si>
  <si>
    <t>281-2026-CPS-P (146631)</t>
  </si>
  <si>
    <t>281-2026</t>
  </si>
  <si>
    <t>281</t>
  </si>
  <si>
    <t>DINORATH YEPEZ VEGA</t>
  </si>
  <si>
    <t>CO1.PCCNTR.9051675</t>
  </si>
  <si>
    <t>di_ye_ve@hotmail.com</t>
  </si>
  <si>
    <t>CALLE 100 Nº 53-48</t>
  </si>
  <si>
    <t>01-02-PP-2442-01-09</t>
  </si>
  <si>
    <t>282-2026-CPS-P (146631)</t>
  </si>
  <si>
    <t>282-2026</t>
  </si>
  <si>
    <t>282</t>
  </si>
  <si>
    <t>MAYBE MARIANA ALEAN ORTEGA</t>
  </si>
  <si>
    <t>CO1.PCCNTR.9052201</t>
  </si>
  <si>
    <t>aleanmaybe@gmail.com</t>
  </si>
  <si>
    <t>CALLE 61 #4-38</t>
  </si>
  <si>
    <t>01-02-PP-2442-01-10</t>
  </si>
  <si>
    <t>283-2026-CPS-P (146631)</t>
  </si>
  <si>
    <t>283-2026</t>
  </si>
  <si>
    <t>283</t>
  </si>
  <si>
    <t>DANIELA ARAMINTA PEREZ PARRA</t>
  </si>
  <si>
    <t>CO1.PCCNTR.9197056</t>
  </si>
  <si>
    <t>danielap96p@gmail.com</t>
  </si>
  <si>
    <t>CARRERA 99 # 158 - 49</t>
  </si>
  <si>
    <t>01-02-PP-2442-01-11</t>
  </si>
  <si>
    <t>284-2026-CPS-P (146631)</t>
  </si>
  <si>
    <t>284-2026</t>
  </si>
  <si>
    <t>284</t>
  </si>
  <si>
    <t>ANGIE DAYANA SUSA SANTANA</t>
  </si>
  <si>
    <t>CO1.PCCNTR.9052251</t>
  </si>
  <si>
    <t>angiesusa2015@gmail.com</t>
  </si>
  <si>
    <t>CL  146 A     95 B  46    TO 2 AP 607</t>
  </si>
  <si>
    <t>01-02-PP-2442-01-12</t>
  </si>
  <si>
    <t>285-2026-CPS-P (146631)</t>
  </si>
  <si>
    <t>285-2026</t>
  </si>
  <si>
    <t>285</t>
  </si>
  <si>
    <t>JULIETH PAOLA GARCIA FIGUEREDO</t>
  </si>
  <si>
    <t>CO1.PCCNTR.9052188</t>
  </si>
  <si>
    <t>juliethgf17@gmail.com</t>
  </si>
  <si>
    <t>CALLE 183 NO. 11 - 57</t>
  </si>
  <si>
    <t>SEGURIS DEL ESTADO SA</t>
  </si>
  <si>
    <t>01-02-PP-2442-01-13</t>
  </si>
  <si>
    <t>286-2026-CPS-P (146631)</t>
  </si>
  <si>
    <t>286-2026</t>
  </si>
  <si>
    <t>286</t>
  </si>
  <si>
    <t>JULY ALEXANDRA AREVALO BOHORQUEZ</t>
  </si>
  <si>
    <t>CO1.PCCNTR.9050434</t>
  </si>
  <si>
    <t>julyalexandra.25@gmail.com</t>
  </si>
  <si>
    <t>KR 109 136 19</t>
  </si>
  <si>
    <t>01-02-PP-2442-01-14</t>
  </si>
  <si>
    <t>287-2026-CPS-P (146631)</t>
  </si>
  <si>
    <t>287-2026</t>
  </si>
  <si>
    <t>287</t>
  </si>
  <si>
    <t>MASSIEL JUDITH VILLA GUTIÉRREZ</t>
  </si>
  <si>
    <t>CO1.PCCNTR.9057145</t>
  </si>
  <si>
    <t>massielvillag@gmail.com</t>
  </si>
  <si>
    <t>KR 4 20 09</t>
  </si>
  <si>
    <t>01-02-PP-2442-01-16</t>
  </si>
  <si>
    <t>288-2026-CPS-P (146631)</t>
  </si>
  <si>
    <t>288-2026</t>
  </si>
  <si>
    <t>288</t>
  </si>
  <si>
    <t>MARITZA PEÑA PACHECO</t>
  </si>
  <si>
    <t>CO1.PCCNTR.9057553</t>
  </si>
  <si>
    <t>PRESTAR LOS SERVICIOS PROFESIONALES PARA LA GESTIÓN; ACOMPAÑAMIENTO Y DESARROLLO DE ACTIVIDADES SOCIALES; COMUNITARIAS E INSTITUCIONALES ORIENTADAS A
PROMOVER LA PARTICIPACIÓN ACTIVA EN SUBA DE LAS MUJERES; CON EL FIN DE APOYAR LA TERRITORIALIZACIÓN DE LA POLÍTICA PUBLICA DE MUJERES Y EQUIDAD DE GÉN</t>
  </si>
  <si>
    <t>mapepa5@hotmail.com</t>
  </si>
  <si>
    <t>CALLE 150 # 50 - 67</t>
  </si>
  <si>
    <t>70 Meses</t>
  </si>
  <si>
    <t>01-02-PP-2442-01-15</t>
  </si>
  <si>
    <t>289-2026-CPS-P (146631)</t>
  </si>
  <si>
    <t>289-2026</t>
  </si>
  <si>
    <t>289</t>
  </si>
  <si>
    <t>DIOCILDE  BORDA   ESPITIA</t>
  </si>
  <si>
    <t>CO1.PCCNTR.9053015</t>
  </si>
  <si>
    <t xml:space="preserve">diocild70@gmail.com
</t>
  </si>
  <si>
    <t>CLL 142#102B-44</t>
  </si>
  <si>
    <t>02-14-PP-2498-02-05</t>
  </si>
  <si>
    <t>FDLSUBA-CD-133-2026 (146670)</t>
  </si>
  <si>
    <t>290-2026-CPS-AG (146670)</t>
  </si>
  <si>
    <t>290-2026</t>
  </si>
  <si>
    <t>290</t>
  </si>
  <si>
    <t>OSCAR SANABRIA SUÁREZ</t>
  </si>
  <si>
    <t>https://community.secop.gov.co/Public/Tendering/OpportunityDetail/Index?noticeUID=CO1.NTC.9484108&amp;isFromPublicArea=True&amp;isModal=true&amp;asPopupView=true</t>
  </si>
  <si>
    <t>CO1.REQ.9586231</t>
  </si>
  <si>
    <t>CO1.PCCNTR.8868085</t>
  </si>
  <si>
    <t>PRESTAR SERVICIOS DE APOYO A LA GESTIÓN PROMOVIENDO LA PARTICIPACIÓN CIUDADANA EN LAS PRÁCTICAS DEPORTIVAS; MEDIANTE EL USO DE METODOLOGÍAS; IMPULSANDO  PARA UNA MEJOR CALIDAD DE VIDA Y APROVECHAMIENTO DEL TIEMPO LIBRE EN LOS HABITANTES DE LA LOCALIDAD DE SUBA.</t>
  </si>
  <si>
    <t>ossan_21k@outlook.com</t>
  </si>
  <si>
    <t>CARRERA 109 B # 153 - 60</t>
  </si>
  <si>
    <t>Planear y dirigir el desarrollo de las sesiones, clases especiales y eventos locales en los parques y escenarios asignados, conforme a las disposiciones y recomendaciones técnicas y metodológicas realizadas por la coordinación.
Realizar informe mensual de las actividades realizadas en el territorio en donde indique número de personas beneficiadas, metodologías utilizadas con cada grupo, identificación de talentos, generación de disciplinas .
Realizar informe mensual de las actividades realizadas en el territorio en donde indique número de personas beneficiadas,  metodologías utilizadas con cada grupo, identificación de talentos, generación de disciplinas 
Realizar el acompañamiento a los grupos asignados por la coordinación mediante el supervisor para realizar el entrenamiento deportivo de la disciplina que esté a cargo.
Apoyar y acompañar la organización, logística y ejecución de las actividades programadas en el marco del Fondo de Desarrollo Local de Suba, incluyendo, entre otras, presupuestos participativos, procesos con escuelas de formación, actividades de las instancias de participación, así como eventos y festivales deportivos. El cumplimiento de esta obligación deberá evidenciarse mediante informes, registros de asistencia, memorias o soportes que acrediten la participación en dichas actividades.
Realizar el registro y consolidación de bases de datos y el control de asistencia de los usuarios y participantes en las actividades programadas, utilizando planillas físicas y medios digitales, de acuerdo con los lineamientos y formatos definidos por el supervisor del Contrato y/o apoyo a la supervisión. Dichos registros deberán mantenerse actualizados y disponibles para consulta y verificación.
Llevar una base de datos actualizada de cada uno de los beneficiarios del proceso, disciplina trabajada y proceso llevado con cada uno.
Trabajar concertadamente con el coordinador y todo el equipo de trabajo del sistema deportivo generando procesos en las comunidades
Organizar la documentación física y digital relacionada con los procesos de participación ciudadana, conforme a las instrucciones impartidas, así como a los manuales, métodos, procedimientos y normas vigentes.
 Apoyar  todas las etapas de presupuestos participativos de la localidad.
Todas las demás que le asigne el supervisor del contrato</t>
  </si>
  <si>
    <t>29.4 Meses</t>
  </si>
  <si>
    <t>02-14-PP-2498-02-06</t>
  </si>
  <si>
    <t>291-2026-CPS-AG (146670)</t>
  </si>
  <si>
    <t>291-2026</t>
  </si>
  <si>
    <t>291</t>
  </si>
  <si>
    <t>CARLOS ANDRES MALDONADO CUBILLOS</t>
  </si>
  <si>
    <t>CO1.PCCNTR.8853859</t>
  </si>
  <si>
    <t>cmaldonadoandre@gmail.com</t>
  </si>
  <si>
    <t>CL 25 9 29</t>
  </si>
  <si>
    <t>02-14-PP-2498-02-07</t>
  </si>
  <si>
    <t>292-2026-CPS-AG (146670)</t>
  </si>
  <si>
    <t>292-2026</t>
  </si>
  <si>
    <t>292</t>
  </si>
  <si>
    <t>JOHN ALEXANDER QUIÑONES CLAVIJO</t>
  </si>
  <si>
    <t>CO1.PCCNTR.8868562</t>
  </si>
  <si>
    <t>ffdsobreroca@hotmail.com</t>
  </si>
  <si>
    <t>KR 73 38 D 15 SUR</t>
  </si>
  <si>
    <t>02-14-PP-2498-02-08</t>
  </si>
  <si>
    <t>293-2026-CPS-AG (146670)</t>
  </si>
  <si>
    <t>293-2026</t>
  </si>
  <si>
    <t>293</t>
  </si>
  <si>
    <t>DIANA MARGARITA ESPITIA MUÑOZ</t>
  </si>
  <si>
    <t>CO1.PCCNTR.8982023</t>
  </si>
  <si>
    <t>PRESTAR SERVICIOS DE APOYO A LA GESTIÓN PROMOVIENDO LA PARTICIPACIÓN CIUDADANA EN LAS PRÁCTICAS DEPORTIVAS; MEDIANTE EL USO DE METODOLOGÍAS; IMPULSANDO  PARA UNA MEJOR CALIDAD DE VIDA Y APROVECHAMIENTO DEL TIEMPO LIBRE EN LOS HABITANTES DE LA
LOCALIDAD DE SUBA.</t>
  </si>
  <si>
    <t>thebikergirl@gmail.com</t>
  </si>
  <si>
    <t>CARRERA 130 # 129 B - 33</t>
  </si>
  <si>
    <t>02-14-PP-2498-02-09</t>
  </si>
  <si>
    <t>294-2026-CPS-AG (146670)</t>
  </si>
  <si>
    <t>294-2026</t>
  </si>
  <si>
    <t>294</t>
  </si>
  <si>
    <t>GIOVANNY ESTEBAN GONZALEZ BARAHONA</t>
  </si>
  <si>
    <t>CO1.PCCNTR.8855932</t>
  </si>
  <si>
    <t>g10vanny3st@gmail.com</t>
  </si>
  <si>
    <t>KR 18 D 4 B 43 SUR</t>
  </si>
  <si>
    <t>02-14-PP-2498-02-10</t>
  </si>
  <si>
    <t>295-2026-CPS-AG (146670)</t>
  </si>
  <si>
    <t>295-2026</t>
  </si>
  <si>
    <t>295</t>
  </si>
  <si>
    <t>SANDRA LILIANA AGUILAR TIBAMBRE</t>
  </si>
  <si>
    <t>CO1.PCCNTR.8868453</t>
  </si>
  <si>
    <t>alilits@gmail.com</t>
  </si>
  <si>
    <t>DG 82C 73A 80</t>
  </si>
  <si>
    <t>02-14-PP-2498-02-11</t>
  </si>
  <si>
    <t>296-2026-CPS-AG (146670)</t>
  </si>
  <si>
    <t>296-2026</t>
  </si>
  <si>
    <t>296</t>
  </si>
  <si>
    <t>LUIS ENRIQUE MOSQUERA LEUDO</t>
  </si>
  <si>
    <t>CO1.PCCNTR.8868742</t>
  </si>
  <si>
    <t>lemosle1@hotmail.com</t>
  </si>
  <si>
    <t>CRA 149 BIS # 137 ¿ 40</t>
  </si>
  <si>
    <t>02-14-PP-2498-02-12</t>
  </si>
  <si>
    <t>297-2026-CPS-AG (146670)</t>
  </si>
  <si>
    <t>297-2026</t>
  </si>
  <si>
    <t>297</t>
  </si>
  <si>
    <t>HECTOR IVAN VARGAS DAZA</t>
  </si>
  <si>
    <t>CO1.PCCNTR.8856272</t>
  </si>
  <si>
    <t>hectorvargasivan@gmail.com</t>
  </si>
  <si>
    <t>CRA 87 129 D 11</t>
  </si>
  <si>
    <t>02-14-PP-2498-02-13</t>
  </si>
  <si>
    <t>298-2026-CPS-AG (146670)</t>
  </si>
  <si>
    <t>298-2026</t>
  </si>
  <si>
    <t>298</t>
  </si>
  <si>
    <t>IVONNE KATHALINA SAENZ SANCHEZ</t>
  </si>
  <si>
    <t>CO1.PCCNTR.8871119</t>
  </si>
  <si>
    <t>PRESTAR SERVICIOS DE APOYO A LA GESTIÓN PROMOVIENDO LA PARTICIPACIÓN CIUDADANA EN LAS PRÁCTICAS DEPORTIVAS; MEDIANTE EL USO DE METODOLOGÍAS; IMPULSANDO PARA UNA MEJOR CALIDAD DE VIDA Y APROVECHAMIENTO DEL TIEMPO LIBRE EN LOS HABITANTES DE LA LOCALIDAD DE SUBA</t>
  </si>
  <si>
    <t>ivonsaenz01@gmail.com</t>
  </si>
  <si>
    <t>CARRERA 114 D # 152 D - 27</t>
  </si>
  <si>
    <t>02-14-PP-2498-02-14</t>
  </si>
  <si>
    <t>299-2026-CPS-AG (146670)</t>
  </si>
  <si>
    <t>299-2026</t>
  </si>
  <si>
    <t>299</t>
  </si>
  <si>
    <t>WILMAR HERNAN PEREZ SANCHEZ</t>
  </si>
  <si>
    <t>CO1.PCCNTR.8872250</t>
  </si>
  <si>
    <t>p.wilmarhernan@gmail.com</t>
  </si>
  <si>
    <t>CARRERA 145 # 143 A - 21</t>
  </si>
  <si>
    <t>41.7 Meses</t>
  </si>
  <si>
    <t>02-14-PP-2498-02-15</t>
  </si>
  <si>
    <t>300-2026-CPS-AG (146670)</t>
  </si>
  <si>
    <t>300-2026</t>
  </si>
  <si>
    <t>300</t>
  </si>
  <si>
    <t>SANDRA MILENA ALFONSO LEGUIZAMON</t>
  </si>
  <si>
    <t>CO1.PCCNTR.8872171</t>
  </si>
  <si>
    <t>samilena2827@gmail.com</t>
  </si>
  <si>
    <t>TRANSVERSAL 120 A # 129 D - 68</t>
  </si>
  <si>
    <t>20.6 Meses</t>
  </si>
  <si>
    <t>02-14-PP-2498-02-16</t>
  </si>
  <si>
    <t>301-2026-CPS-AG (146670)</t>
  </si>
  <si>
    <t>301-2026</t>
  </si>
  <si>
    <t>301</t>
  </si>
  <si>
    <t>MICHAEL ANDRÉS CASTRO GUZMÁN</t>
  </si>
  <si>
    <t>CO1.PCCNTR.8872696</t>
  </si>
  <si>
    <t>maicol25_@hotmail.com</t>
  </si>
  <si>
    <t>CALLE 52 A # 78 G - 9 SUR</t>
  </si>
  <si>
    <t>33-44-101271715</t>
  </si>
  <si>
    <t>36.4 Meses</t>
  </si>
  <si>
    <t>01-05-GP-2583-01-01</t>
  </si>
  <si>
    <t>FDLSUBA-CD-134-2026 (146679)</t>
  </si>
  <si>
    <t>302-2026-CPS-AG (146679)</t>
  </si>
  <si>
    <t>302-2026</t>
  </si>
  <si>
    <t>302</t>
  </si>
  <si>
    <t>JOSE EMILIANO CUERO QUIÑONES</t>
  </si>
  <si>
    <t>https://community.secop.gov.co/Public/Tendering/OpportunityDetail/Index?noticeUID=CO1.NTC.9556515&amp;isFromPublicArea=True&amp;isModal=true&amp;asPopupView=true</t>
  </si>
  <si>
    <t>CO1.REQ.9699883</t>
  </si>
  <si>
    <t>CO1.PCCNTR.8925286</t>
  </si>
  <si>
    <t>O23011745992024258301000</t>
  </si>
  <si>
    <t>PRESTAR SERVICIOS DE APOYO EN LAS ACTIVIDADES PARA LA INCLUSIÓN SOCIAL DE LAS VICTIMAS DEL CONFLICTO ARMADO Y LA PROMOCIÓN DE ACCIONES QUE PROPICIEN LA RECONSTRUCCIÓN DEL TEJIDO SOCIAL; LA CONVIVENCIA Y LA PAZ EN LA LOCALIDAD DE SUBA.</t>
  </si>
  <si>
    <t>joseemiliano121221@gmail.com</t>
  </si>
  <si>
    <t>CL 128 D BIS 104 17</t>
  </si>
  <si>
    <t>Apoyar la implementación de actividades pedagógicas, culturales, artísticas y comunicativas que promuevan la memoria colectiva, la reconciliación, la convivencia y la construcción de paz en la localidad, fomentando la participación activa de la comunidad, en especial de las víctimas del conflicto armado, bajo un enfoque diferencial y de derechos.
Realizar labores de acompañamiento territorial, visitas comunitarias y convocatorias a los distintos grupos poblacionales, con el fin de fortalecer los procesos sociales, la inclusión y la reconstrucción del tejido social en los diferentes sectores de la localidad de Suba.
Registrar, organizar y entregar la información relacionada con las actividades realizadas, incluyendo listados de asistencia, avances y evidencias fotográficas o digitales, de acuerdo con las orientaciones impartidas por el apoyo a la supervisión del contrato.
Participar en jornadas de capacitación, inducción y seguimiento convocadas por la Alcaldía Local, la Coordinación de Participación, el apoyo a la supervisión del contrato y/o el referente de víctimas.
Cumplir con las demás actividades que sean inherentes al objeto contractual, o que se deriven de la normatividad vigente, de las orientaciones institucionales o de las instrucciones del supervisor del contrato.
Acompañar todas las etapas de presupuestos participativos de la localidad.
Organizar toda  la gestión de   participación, de acuerdo con las instrucciones recibidas, los manuales, métodos, procedimientos, sistemas y normas vigentes.</t>
  </si>
  <si>
    <t>GESTORES DEL CAMBIO Y EL CUIDADO DEL ESPACIO PUBLICO</t>
  </si>
  <si>
    <t>01-05-GP-2583-01-02</t>
  </si>
  <si>
    <t>303-2026-CPS-AG (146679)</t>
  </si>
  <si>
    <t>303-2026</t>
  </si>
  <si>
    <t>303</t>
  </si>
  <si>
    <t>DUBAN JOSE MONTES NAVARRO</t>
  </si>
  <si>
    <t>CO1.PCCNTR.8925615</t>
  </si>
  <si>
    <t>monteteatro@gmail.com</t>
  </si>
  <si>
    <t>CL 128 86 B 37 IN 5</t>
  </si>
  <si>
    <t>SEGUROS DEL ESDTADO SA</t>
  </si>
  <si>
    <t>01-05-GP-2583-01-03</t>
  </si>
  <si>
    <t>304-2026-CPS-AG (146679)</t>
  </si>
  <si>
    <t>304-2026</t>
  </si>
  <si>
    <t>304</t>
  </si>
  <si>
    <t>NANCY SINISTERRA ORTIZ</t>
  </si>
  <si>
    <t>CO1.PCCNTR.8925556</t>
  </si>
  <si>
    <t>sinisterraortiznancy@gmail.com</t>
  </si>
  <si>
    <t>KR 12 C ESTE 88 F 50 SUR</t>
  </si>
  <si>
    <t>01-05-GP-2583-01-04</t>
  </si>
  <si>
    <t>305-2026-CPS-AG (146679)</t>
  </si>
  <si>
    <t>305-2026</t>
  </si>
  <si>
    <t>305</t>
  </si>
  <si>
    <t>ENEIFI CECILIA MARTINEZ OSUNA</t>
  </si>
  <si>
    <t>CO1.PCCNTR.8925751</t>
  </si>
  <si>
    <t>eneifimartinez@hotmail.com</t>
  </si>
  <si>
    <t>CARRERA  111 B  136 A - 44</t>
  </si>
  <si>
    <t>02-13-PP-2467-01-01</t>
  </si>
  <si>
    <t>FDLSUBA-CD-135-2026 (147286)</t>
  </si>
  <si>
    <t>306-2026-CPS-AG (147286)</t>
  </si>
  <si>
    <t>306-2026</t>
  </si>
  <si>
    <t>306</t>
  </si>
  <si>
    <t>EDUAR AUSBERTO CASTILLO DELGADO</t>
  </si>
  <si>
    <t>https://community.secop.gov.co/Public/Tendering/OpportunityDetail/Index?noticeUID=CO1.NTC.9558826&amp;isFromPublicArea=True&amp;isModal=true&amp;asPopupView=true</t>
  </si>
  <si>
    <t>CO1.REQ.9680828</t>
  </si>
  <si>
    <t>CO1.PCCNTR.8925907</t>
  </si>
  <si>
    <t>PRESTAR LOS SERVICIOS PARA EL APOYO EN EL FUNCIONAMIENTO Y LA DINAMIZACION DE LAS ACTIVIDADES DE LA CASA MEMORIA DE LA LOCALIDAD DE SUBA.</t>
  </si>
  <si>
    <t>eduaracastillodelgado@gmail.com</t>
  </si>
  <si>
    <t>KR 56 161 45</t>
  </si>
  <si>
    <t>Apoyar a la coordinación en la programación de los espacios de La Casa de la Memoria, verificando disponibilidades de espacios y elementos para las actividades que se quieren realizar.
Coadyuvar en la construcción de espacios culturales, académicos, artísticos e institucionales que busquen transmitir y mantener vivas las memorias de la localidad de Suba.
Apoyar a la coordinación en el alistamiento de los espacios y los instrumentos requeridos para las actividades que se lleven a cabo al interior de la casa de la memoria.
Apoyar las interlocuciones con las organizaciones sociales, agrupaciones, JAC y demás grupos ciudadanos que quieran acceder a la casa de la memoria.
Apoyar las actividades que le sean designadas por la coordinación de la casa de la memoria.
Reportar de manera oportuna a la Coordinación de la Casa de Memoria cualquier novedad o eventualidad que se presente, referente a la infraestructura y equipamientos de la casa de la memoria.
Asistir a las reuniones a las que sea convocado o designado por parte del Alcalde Local, Coordinación de Participación o supervisor de contrato.
Acompañar todas las etapas de presupuestos participativos de la localidad.
Organizar toda  la gestión de   participación, de acuerdo con las instrucciones recibidas, los manuales, métodos, procedimientos, sistemas y normas vigentes.
Las demás que sean inherentes al objeto contractual, que se encuentren en la normatividad o que sean solicitadas por el supervisor del contrato.</t>
  </si>
  <si>
    <t>02-13-PP-2467-01-02</t>
  </si>
  <si>
    <t>307-2026-CPS-AG (147286)</t>
  </si>
  <si>
    <t>307-2026</t>
  </si>
  <si>
    <t>307</t>
  </si>
  <si>
    <t>FABIÁN RAMÍREZ GITÉRREZ</t>
  </si>
  <si>
    <t>CO1.PCCNTR.8926697</t>
  </si>
  <si>
    <t>eltemplodearena@gmail.com</t>
  </si>
  <si>
    <t>CL 152 115 20</t>
  </si>
  <si>
    <t>05-33-GP-2537-03-09</t>
  </si>
  <si>
    <t>308-2026-CPS-P (144902)</t>
  </si>
  <si>
    <t>308-2026</t>
  </si>
  <si>
    <t>308</t>
  </si>
  <si>
    <t>JUAN CAMILO TORRES RAMÍREZ</t>
  </si>
  <si>
    <t>CO1.PCCNTR.8911123</t>
  </si>
  <si>
    <t>camilotr220@gmail.com</t>
  </si>
  <si>
    <t>CARRERA 10B NO. 49F ¿ 62 SUR</t>
  </si>
  <si>
    <t>360 47 994000058605</t>
  </si>
  <si>
    <t>02-13-PP-2467-01-03</t>
  </si>
  <si>
    <t>309-2026-CPS-AG (147286)</t>
  </si>
  <si>
    <t>309-2026</t>
  </si>
  <si>
    <t>309</t>
  </si>
  <si>
    <t>KAREN STPHANIE RODRIGUEZ SOSA</t>
  </si>
  <si>
    <t>CO1.PCCNTR.8926952</t>
  </si>
  <si>
    <t>adsikarenrodriguez@gmail.com</t>
  </si>
  <si>
    <t>CARRERA 128 # 137 - 33</t>
  </si>
  <si>
    <t>05-33-GP-2537-02-169</t>
  </si>
  <si>
    <t>310-2026-CPS-AG (145894)</t>
  </si>
  <si>
    <t>310-2026</t>
  </si>
  <si>
    <t>310</t>
  </si>
  <si>
    <t>SHIRLEY ANDREA MALDONADO MALDONADO</t>
  </si>
  <si>
    <t>CO1.PCCNTR.8915807</t>
  </si>
  <si>
    <t xml:space="preserve">smaldonado23@hotmail.com
</t>
  </si>
  <si>
    <t>TRANSVERSAL 138A Nº155-30</t>
  </si>
  <si>
    <t>01-05-GP-2583-01-06</t>
  </si>
  <si>
    <t>FDLSUBA-CD-136-2026 (147281)</t>
  </si>
  <si>
    <t>311-2026-CPS-P (147281)</t>
  </si>
  <si>
    <t>311-2026</t>
  </si>
  <si>
    <t>311</t>
  </si>
  <si>
    <t>EDISON GERARDO CASTILLO GOMEZ</t>
  </si>
  <si>
    <t>https://community.secop.gov.co/Public/Tendering/OpportunityDetail/Index?noticeUID=CO1.NTC.9561024&amp;isFromPublicArea=True&amp;isModal=true&amp;asPopupView=true</t>
  </si>
  <si>
    <t>CO1.REQ.9661874</t>
  </si>
  <si>
    <t>CO1.PCCNTR.8927616</t>
  </si>
  <si>
    <t>PRESTAR SERVICIOS PROFESIONALES ESPECIALIZADOS PARA ACOMPAÑAR LA EJECUCIÓN DE LOS PROYECTOS ESTRATÉGICOS RELACIONADOS CON SEGURIDAD CIUDADANA DEL PLAN DE DESARROLLO LOCAL Y TEMAS AFINES DE PRIORIDAD DE LA ALCALDÍA LOCAL DE SUBA.</t>
  </si>
  <si>
    <t>castingeniero@gmail.com</t>
  </si>
  <si>
    <t>AVENIDA CALLE 137 # 55 - 42</t>
  </si>
  <si>
    <t>360 47 994000058565</t>
  </si>
  <si>
    <t>Apoyar al alcalde (sa) Local en la realización de la convocatoria a sesiones ordinaria o extraordinaria del Consejo Local de Seguridad, en coordinación con el Enlace Local de Seguridad de la Secretaría Distrital de Seguridad, Convivencia y Justicia (SCJ), de conformidad con las instrucciones que le imparta el (la) alcalde (sa) Local y la SCJ._x000D_
Asistir a las reuniones del Consejo Local de Seguridad, apoyar el desarrollo de estas, llevar el control y custodia de las actas y hacer seguimiento al cumplimiento de los compromisos adquiridos por la Alcaldía y demás miembros de Consejo.
Gestionar, analizar y revisar, en coordinación con las organizaciones sociales de la localidad y las entidades Distritales, las iniciativas y sugerencias de la comunidad respecto de los asuntos de seguridad y convivencia ciudadana.
Realizar el monitoreo constante del comportamiento de la seguridad, convivencia y percepción de seguridad en los territorios de la localidad.
Apoyar la elaboración, revisión y análisis de las respuestas a requerimientos, quejas, reclamos, peticiones y demás solicitudes de la comunidad, de los entes de control y vigilancia y entidades de derecho público y/o privado, que guarden relación con el objeto contractual, dentro de los plazos, términos y condiciones establecidos por la normatividad vigente._x000D_
Participar, propender por el cumplimiento y hacer seguimiento a las metas del Plan de Gestión Local relacionadas con seguridad, convivencia y justicia.
Revisar, analizar y conceptuar sobre la información relacionada con la situación de convivencia y seguridad ciudadana de la localidad, promoviendo y coordinando la caracterización de las problemáticas y la difusión de la información a nivel distrital.
Revisar, analizar y conceptuar sobre de los informes presentados al alcalde (sa) Local, en temas relacionados con seguridad, convivencia y justicia, cuando así lo solicite la Alcaldía Local.
Ejecutar las supervisiones que le sean asignadas relacionadas con seguridad, convivencia y justicia, cumpliendo con los manuales y normas existentes.
Apoyar la formulación de los proyectos de inversión de la Alcaldía Local relacionados con seguridad y convivencia, en concordancia con lo establecido en el Plan de Desarrollo Local, las líneas de inversión dictadas por el Consejo Superior de Política Fiscal - CONFIS, los criterios de elegibilidad y viabilidad del Sector Seguridad, las directrices del Departamento Administrativo del Planeación Distrital y de conformidad con los plazos e instrucciones que le imparta el (la) alcalde (sa) Local.
Apoyar la supervisión e interventoría de contratos o convenios relacionados con seguridad y convivencia que le sean designados por el Alcalde (sa) Local, conforme con lo establecido en el Manual de Supervisión e Interventoría de la Secretaría Distrital de Gobierno.
Convocar y apoyar la instalación y el desarrollo de los Puestos de Mando Unificado -PMU, de responsabilidad de la Alcaldía Local, de acuerdo con la normatividad vigente y las instrucciones que le imparta el (la) alcalde (sa) Local.
Asistir y apoyar, al Alcalde (sa) Local o a quien este designe, en las reuniones de carácter externo o interno, diligencias, visitas y operativos que se requieran.
Apoyar la implementación del Capítulo Local del Plan Integral de Seguridad, Convivencia y Justicia Distrital, realizar su seguimiento y actualización, de conformidad con las instrucciones que le imparta el (la) Alcalde (sa) Local.
Promover, convocar, participar, hacer seguimiento y registrar, en coordinación con la SCJ, las Juntas Zonales de Seguridad, según la normativa que las reglamenta.
Asistir a las reuniones a las que sea citado o designado, para la atención de los asuntos relacionados con el objeto contractual._x000D_
Presentar informe mensual de las actividades realizadas en cumplimiento de las obligaciones pactadas.
Entregar, mensualmente, el archivo de los documentos suscritos que haya generado en cumplimiento del objeto y obligaciones contractuales.
Las d</t>
  </si>
  <si>
    <t>01-05-GP-2583-01-07</t>
  </si>
  <si>
    <t>FDLSUBA-CD-137-2026 (152147)</t>
  </si>
  <si>
    <t>312-2026-CPS-P (152147)</t>
  </si>
  <si>
    <t>312-2026</t>
  </si>
  <si>
    <t>312</t>
  </si>
  <si>
    <t>MARÍA CAMILA MENDIVELSO ORTIZ</t>
  </si>
  <si>
    <t>https://community.secop.gov.co/Public/Tendering/OpportunityDetail/Index?noticeUID=CO1.NTC.9664392&amp;isFromPublicArea=True&amp;isModal=true&amp;asPopupView=true</t>
  </si>
  <si>
    <t>CO1.REQ.9706672</t>
  </si>
  <si>
    <t>CO1.PCCNTR.9030726</t>
  </si>
  <si>
    <t>PRESTAR LOS SERVICIOS PROFESIONALES DE APOYO A LA GESTIÓN DE LA ALCALDÍA LOCAL DE SUBA; ORIENTADOS A LA PROMOCIÓN Y DIVULGACIÓN DE LOS DERECHOS HUMANOS; LA PARTICIPACIÓN CIUDADANA Y EL FORTALECIMIENTO DE LA SEGURIDAD Y LA CONVIVENCIA EN LA LOCALIDAD; MEDIANTE EL ACOMPAÑAMIENTO A LA CIUDADANÍA; LA EJ</t>
  </si>
  <si>
    <t>mend10cam@hotmail.com</t>
  </si>
  <si>
    <t>CARRERA 71 A # 117 A - 36</t>
  </si>
  <si>
    <t>EDISON GERARDO CASTILLO GÓMEZ</t>
  </si>
  <si>
    <t>C.C. No. 79.553.844 de Bogotá</t>
  </si>
  <si>
    <t>SEGURIDAD</t>
  </si>
  <si>
    <t>Realizar apoyo en las actividades del área de Derechos Humanos de la oficina de Seguridad convivencia y gestión del riesgo, según le sean asignadas.
Responder a las solicitudes de la ciudadanía como de entes de control, oficios, derechos de petición y/o similares que sean radicados en el aplicativo Orfeo y/o por diferentes medios, que le sean asignados.
Realizar los documentos necesarios para la rendición de informes, rendición de cuentas y avances del Plan de Desarrollo Local a entes de control, entidades, instancias de participación y comunidad en general.
Brindar acompañamiento y soporte en el desarrollo de ejercicios pedagógicos y actividades orientadas a promover la convivencia, la cultura ciudadana, la resolución pacífica de conflictos, los derechos humanos y la ejecución de proyectos del plan de desarrollo, según asignación de su supervisor.
Promover la participación de la ciudadanía en los diversos escenarios comunitarios propuestos por la Alcaldía Local para propender por la convivencia, la seguridad ciudadana y los derechos humano
Brindar acompañamiento en los procesos de movilización ciudadana, operativos de seguridad, actividades interinstitucionales, atención de emergencias, eventos masivos o de alta complejidad que constituyan un riesgo para la seguridad, convivencia y derechos humanos de la ciudadanía.
Brindar soporte y acompañamiento para la realización de las actividades necesarias para la ejecución de los proyectos que hacen parte del plan de desarrollo y a los cuales sea asignado por su supervisor.
Las demás actividades que le sean asignadas por el supervisor y/o apoyo a la supervisión del contrato que sean relacionadas con el objeto del contrato.</t>
  </si>
  <si>
    <t>01-05-GP-2583-01-08</t>
  </si>
  <si>
    <t>FDLSUBA-CD-138-2026 (147318)</t>
  </si>
  <si>
    <t>313-2026-CPS-P (147318)</t>
  </si>
  <si>
    <t>313-2026</t>
  </si>
  <si>
    <t>313</t>
  </si>
  <si>
    <t>ANA MARÍA VALENCIANO</t>
  </si>
  <si>
    <t>https://community.secop.gov.co/Public/Tendering/OpportunityDetail/Index?noticeUID=CO1.NTC.9561096&amp;isFromPublicArea=True&amp;isModal=true&amp;asPopupView=true</t>
  </si>
  <si>
    <t>CO1.REQ.9688894</t>
  </si>
  <si>
    <t>CO1.PCCNTR.8927750</t>
  </si>
  <si>
    <t>PRESTAR SERVICIOS PROFESIONALES AL ÁREA DE GESTIÓN DEL DESARROLLO LOCAL DE LA ALCALDÍA LOCAL DE SUBA; PARA APOYAR LA ESTRUCTURACIÓN; FORMULACIÓN; EVALUACIÓN Y SEGUIMIENTO A LOS PROYECTOS DE INVERSIÓN ENFOCADOS EN LA PREVENCIÓN Y TRÁMITES DE CONFLICTOS Y PROMOCIÓN DE ESTRATEGIAS DE SEGURIDAD Y CONVIV</t>
  </si>
  <si>
    <t>anita.maria.amvc@gmail.com</t>
  </si>
  <si>
    <t>CARRERA 88 # 6 A - 90</t>
  </si>
  <si>
    <t>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de los proyectos de inversión relacionados con el objeto contractual.
Asistir a las reuniones, consejos, mesas e instancias de participación que se generen o se relacionen con el objeto contractual y que le sean designados por el Alcalde y/o el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</si>
  <si>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24.4 Meses</t>
  </si>
  <si>
    <t>01-05-GP-2583-01-09</t>
  </si>
  <si>
    <t>314-2026-CPS-P (147318)</t>
  </si>
  <si>
    <t>314-2026</t>
  </si>
  <si>
    <t>314</t>
  </si>
  <si>
    <t>SANTIAGO MEJIA VALDES</t>
  </si>
  <si>
    <t>CO1.PCCNTR.8927865</t>
  </si>
  <si>
    <t>santiagomejiavaldez@gmail.com</t>
  </si>
  <si>
    <t>CALLE 152 B # 58 - 49</t>
  </si>
  <si>
    <t>39.9 Meses</t>
  </si>
  <si>
    <t>01-05-GP-2583-01-10</t>
  </si>
  <si>
    <t>FDLSUBA-CD-139-2026 (147350)</t>
  </si>
  <si>
    <t>315-2026-CPS-AG (147350)</t>
  </si>
  <si>
    <t>315-2026</t>
  </si>
  <si>
    <t>315</t>
  </si>
  <si>
    <t>JUAN DAVID GOMEZ HERNANDEZ</t>
  </si>
  <si>
    <t>https://community.secop.gov.co/Public/Tendering/OpportunityDetail/Index?noticeUID=CO1.NTC.9436050&amp;isFromPublicArea=True&amp;isModal=true&amp;asPopupView=true</t>
  </si>
  <si>
    <t>CO1.REQ.9587368</t>
  </si>
  <si>
    <t>CO1.PCCNTR.8806680</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</si>
  <si>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</si>
  <si>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juandgomez40@gmail.com</t>
  </si>
  <si>
    <t>CL 127 BIS 88 07</t>
  </si>
  <si>
    <t>36047994000056958</t>
  </si>
  <si>
    <t>Acompañar los procesos de movilización ciudadana, monitoreo a disturbios, operativos de seguridad, actividades interinstitucionales, atención de emergencias, eventos masivos o de alta complejidad que constituyan un riesgo para la seguridad y convivencia ciudadana en la localidad.
Identificar y analizar riesgos que puedan afectar la convivencia y seguridad ciudadana en los territorios.
Mediar y propiciar confianza y comunicación fluida entre la Administración Local y Distrital, así como con los diferentes actores sociales que se manifiestan y movilizan. 
Monitorear y generar espacios para el diálogo en los disturbios que se desarrollen en la localidad.
Mediar y concertar con la ciudadanía y las instituciones en los eventos masivos, propendiendo evitar la alteración del orden público.
Mediar con los diferentes colectivos urbanos antes y en medio de la ocurrencia de las situaciones que alteren la convivencia y seguridad ciudadana y apoyar a la Administración frente a la ocurrencia de emergencias.
Entregar reportes de forma semanal, de las situaciones encontradas y las gestiones realizadas en cada uno de los territorios asignados, en relación con el espacio público recuperado. 
Realizar campañas de sensibilización a las juntas de acción comunal, colegios y comunidad en general en temas de convivencia ciudadana y recuperación del espacio público.
Asistir y apoyar los operativos que se realicen de recuperación del espacio público, en coordinación con el área de gestión policiva y demás entidades de orden Local o Distrital. 
Orientar a la ciudadanía frente a los procedimientos de recuperación del espacio público y convivencia ciudadana. 
Asistir a los encuentros comunitarios que sean realizados por parte de la Alcaldía y hacer seguimiento a los compromisos adquiridos por parte de las entidades Locales y/o Distritales.
Las demás actividades que le sean asignadas por el supervisor y/o apoyo a la supervisión y que sean relacionadas con el objeto del contrato.</t>
  </si>
  <si>
    <t>17.4 Meses</t>
  </si>
  <si>
    <t>01-05-GP-2583-01-11</t>
  </si>
  <si>
    <t>316-2026-CPS-AG (147350)</t>
  </si>
  <si>
    <t>316-2026</t>
  </si>
  <si>
    <t>316</t>
  </si>
  <si>
    <t>JUAN FELIPE SEGURA ORTIZ</t>
  </si>
  <si>
    <t>CO1.PCCNTR.8806399</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</si>
  <si>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</si>
  <si>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 xml:space="preserve">juanfes1999@gmail.com
</t>
  </si>
  <si>
    <t>CALLE 143 A # 111 B 43</t>
  </si>
  <si>
    <t>3604799400056978</t>
  </si>
  <si>
    <t>01-05-GP-2583-01-12</t>
  </si>
  <si>
    <t>317-2026-CPS-AG (147350)</t>
  </si>
  <si>
    <t>317-2026</t>
  </si>
  <si>
    <t>317</t>
  </si>
  <si>
    <t>JUAN SEBASTIAN AROS AGUILERA</t>
  </si>
  <si>
    <t>CO1.PCCNTR.8806862</t>
  </si>
  <si>
    <t>sebastianaros792@gmail.com</t>
  </si>
  <si>
    <t>CRA 22G 58A-68</t>
  </si>
  <si>
    <t>01-05-GP-2583-01-13</t>
  </si>
  <si>
    <t>318-2026-CPS-AG (147350)</t>
  </si>
  <si>
    <t>318-2026</t>
  </si>
  <si>
    <t>318</t>
  </si>
  <si>
    <t>JULIAN FELIPE URREGO VELOSA</t>
  </si>
  <si>
    <t>CO1.PCCNTR.8807326</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</si>
  <si>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</si>
  <si>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urregovelosaj@gmail.com</t>
  </si>
  <si>
    <t>KR  151     143  23</t>
  </si>
  <si>
    <t>01-05-GP-2583-01-14</t>
  </si>
  <si>
    <t>319-2026-CPS-AG (147350)</t>
  </si>
  <si>
    <t>319-2026</t>
  </si>
  <si>
    <t>319</t>
  </si>
  <si>
    <t>LIZETH ALEXANDRA BORJA RINCON</t>
  </si>
  <si>
    <t>CO1.PCCNTR.8807598</t>
  </si>
  <si>
    <t>lizaborja068@gmail.com</t>
  </si>
  <si>
    <t>CALLE 128 D BIS # 87 B 79</t>
  </si>
  <si>
    <t>36047994000056896</t>
  </si>
  <si>
    <t>01-05-GP-2583-01-15</t>
  </si>
  <si>
    <t>320-2026-CPS-AG (147350)</t>
  </si>
  <si>
    <t>320-2026</t>
  </si>
  <si>
    <t>320</t>
  </si>
  <si>
    <t>NATALIA CASTRILLON</t>
  </si>
  <si>
    <t>CO1.PCCNTR.8808322</t>
  </si>
  <si>
    <t>castrillonatalia2111@gmail.com</t>
  </si>
  <si>
    <t>DG 150   142   89</t>
  </si>
  <si>
    <t>36047994000056968</t>
  </si>
  <si>
    <t>01-05-GP-2583-01-16</t>
  </si>
  <si>
    <t>321-2026-CPS-AG (147350)</t>
  </si>
  <si>
    <t>321-2026</t>
  </si>
  <si>
    <t>321</t>
  </si>
  <si>
    <t>PAULA ALEJANDRA ARIZA MORALES</t>
  </si>
  <si>
    <t>CO1.PCCNTR.8808357</t>
  </si>
  <si>
    <t>alejaariza70@gmail.com</t>
  </si>
  <si>
    <t>CARRERA 102C #139-46</t>
  </si>
  <si>
    <t>01-05-GP-2583-01-17</t>
  </si>
  <si>
    <t>322-2026-CPS-AG (147350)</t>
  </si>
  <si>
    <t>322-2026</t>
  </si>
  <si>
    <t>322</t>
  </si>
  <si>
    <t>YILIAN LEAL SANCHEZ</t>
  </si>
  <si>
    <t>CO1.PCCNTR.8808083</t>
  </si>
  <si>
    <t>yilianlealsanchez03@gmail.com</t>
  </si>
  <si>
    <t>CARRERA 80 M NO 71 D 28 SUR</t>
  </si>
  <si>
    <t>360 47 994000056902</t>
  </si>
  <si>
    <t>01-05-GP-2583-01-18</t>
  </si>
  <si>
    <t>323-2026-CPS-AG (147350)</t>
  </si>
  <si>
    <t>323-2026</t>
  </si>
  <si>
    <t>323</t>
  </si>
  <si>
    <t>SARA JULIANA BRICEÑO RODRIGUEZ</t>
  </si>
  <si>
    <t>CO1.PCCNTR.8809418</t>
  </si>
  <si>
    <t xml:space="preserve">sarajulianabricenorodriguez21@gmail.com
</t>
  </si>
  <si>
    <t>360 47 994000056950</t>
  </si>
  <si>
    <t>10.1 Meses</t>
  </si>
  <si>
    <t>01-05-GP-2583-01-19</t>
  </si>
  <si>
    <t>324-2026-CPS-AG (147350)</t>
  </si>
  <si>
    <t>324-2026</t>
  </si>
  <si>
    <t>324</t>
  </si>
  <si>
    <t>RAFAEL ANDRES ALARCON FORERO</t>
  </si>
  <si>
    <t>CO1.PCCNTR.8809446</t>
  </si>
  <si>
    <t>andresforero8025@gmail.com</t>
  </si>
  <si>
    <t>CRA 79G #41-42 SUR</t>
  </si>
  <si>
    <t>ASEGURADORA SOLIDARA DE COLOMBIA</t>
  </si>
  <si>
    <t>360 47 994000056961</t>
  </si>
  <si>
    <t>01-05-GP-2583-01-40</t>
  </si>
  <si>
    <t>FDLSUBA-CD-140-2026 (147365)</t>
  </si>
  <si>
    <t>325-2026-CPS-AG (147365)</t>
  </si>
  <si>
    <t>325-2026</t>
  </si>
  <si>
    <t>325</t>
  </si>
  <si>
    <t>JUAN PABLO PEREZ SANTOS</t>
  </si>
  <si>
    <t>https://community.secop.gov.co/Public/Tendering/OpportunityDetail/Index?noticeUID=CO1.NTC.9436046&amp;isFromPublicArea=True&amp;isModal=true&amp;asPopupView=true</t>
  </si>
  <si>
    <t>CO1.REQ.9577118</t>
  </si>
  <si>
    <t>CO1.PCCNTR.8813377</t>
  </si>
  <si>
    <t>JP1530801@GMAIL.COM</t>
  </si>
  <si>
    <t>CARRERA 111 A 151 C 25</t>
  </si>
  <si>
    <t>Acompañar los escenarios y espacios donde se vincule a la comunidad en actividades propias de la gestión local como procesos de movilización ciudadana, monitoreo a disturbios, operativos de seguridad, actividades interinstitucionales, atención de emergencias, eventos masivos o de alta complejidad que constituyan un riesgo para la seguridad y convivencia ciudadana en la localidad. 
Monitorear los sectores asignados, para el control, identificación, reporte y solución de los posibles incidentes que se presenten.
Apoyar las jornadas de recuperación del espacio público realizadas en la localidad. 
Apoyar logísticamente el desarrollo de las diferentes actividades previstas en cada uno de los componentes, asignaciones y actividades en el marco de proyecto  ¿CONFIANDO EN SU VECI, SUBA CAMINA SEGURA¿ PLAN DE DESARROLLO LOCAL  2025-2028.
Apoyar en el suministro y consolidación de información obtenida de los procesos de recolección de información en la localidad, así como en acciones de apoyo y acompañamiento a espacios e instancias que defina la Alcaldía Local de Suba. 
Suministrar de manera oportuna, precisa y veraz la información y/o actas o evidencias de reunión que se requiere al apoyo a la supervisión o al supervisor del contrato, con el fin de dar trámite a los distintos requerimientos por parte de la Alcaldía Local de Suba.
Generar espacios de interlocución que promuevan la convivencia ciudadana en el territorio que le sea asignado por el Supervisor del contrato y/o apoyo a la supervisión del contrato.
Presentar los informes mensuales e informe final de la ejecución del contrato, en los tiempos establecidos por Fondo de Desarrollo Local de Suba. 
Asistir a las capacitaciones y/o reuniones que sean propias de la ejecución contractual. 
Asistir mensualmente a mínimo 20 actividades que se programen con ocasión al cumplimiento del Plan de Desarrollo Local 2025-2028 ¿CONFIANDO EN SU VECI , SUBA CAMINA SEGURA¿, por parte de la Alcaldía Local, de acuerdo con la solicitud del supervisor y/o apoyo a la supervisión. 
Promover y acompañar los ejercicios pedagógicos y logísticos delegados por el supervisor y/o apoyo a la supervisión del objeto contractual con el fin de promover la convivencia, la cultura ciudadana y la resolución pacífica de conflictos y otros asociados al Plan de Desarrollo Local 2025-2028 ¿CONFIANDO EN SU VECI, SUBA CAMINA SEGURA¿.
Apoyar operativamente las actividades de recolección, clasificación y disposición adecuada de residuos sólidos generados durante las intervenciones de recuperación del espacio público, desmonte de estructuras no convencionales y acciones de embellecimiento en los entornos inspiradores y parques priorizados, en el marco del cumplimiento del Plan de Desarrollo Local de Suba 2025¿2028: ¿Confiando en su veci, Suba camina segura¿.
Las demás que sean inherentes al objeto contractual y sean solicitadas por el supervisor y/o apoyo a la supervisión del contrato.</t>
  </si>
  <si>
    <t>01-05-GP-2583-01-41</t>
  </si>
  <si>
    <t>326-2026-CPS-AG (147365)</t>
  </si>
  <si>
    <t>326-2026</t>
  </si>
  <si>
    <t>326</t>
  </si>
  <si>
    <t>ADRIAN FERNANDO PARADA MILLAN</t>
  </si>
  <si>
    <t>CO1.PCCNTR.8811056</t>
  </si>
  <si>
    <t>adferandy@hotmail.com</t>
  </si>
  <si>
    <t>CALLE 128 D BIS # 87 B - 15</t>
  </si>
  <si>
    <t>360 47 994000056947</t>
  </si>
  <si>
    <t>01-05-GP-2583-01-42</t>
  </si>
  <si>
    <t>327-2026-CPS-AG (147365)</t>
  </si>
  <si>
    <t>327-2026</t>
  </si>
  <si>
    <t>327</t>
  </si>
  <si>
    <t>ALEXEI ZAMORA BENITEZ</t>
  </si>
  <si>
    <t>CO1.PCCNTR.8812772</t>
  </si>
  <si>
    <t>alcaldialocaldesuba@gobiernobogota.gov.co</t>
  </si>
  <si>
    <t>300-3125863</t>
  </si>
  <si>
    <t>CARRERA 111 A # 151 C - 25</t>
  </si>
  <si>
    <t>Caja de Sueldos de Retiro de la Policia Nacional (CASUR)</t>
  </si>
  <si>
    <t>CBC100073368</t>
  </si>
  <si>
    <t>64 Meses</t>
  </si>
  <si>
    <t>01-05-GP-2583-01-43</t>
  </si>
  <si>
    <t>328-2026-CPS-AG (147365)</t>
  </si>
  <si>
    <t>328-2026</t>
  </si>
  <si>
    <t>328</t>
  </si>
  <si>
    <t>ANDRES CAMILO MARTINEZ MAYORGA</t>
  </si>
  <si>
    <t>CO1.PCCNTR.8812013</t>
  </si>
  <si>
    <t>gabymartinez13@hotmail.es</t>
  </si>
  <si>
    <t>312 572 60 67</t>
  </si>
  <si>
    <t>CARRERA 59 B BIS # 132 - 72</t>
  </si>
  <si>
    <t>01-05-GP-2583-01-44</t>
  </si>
  <si>
    <t>329-2026-CPS-AG (147365)</t>
  </si>
  <si>
    <t>329-2026</t>
  </si>
  <si>
    <t>329</t>
  </si>
  <si>
    <t>ANDRÉS FELIPE CERÓN AGUIRRE</t>
  </si>
  <si>
    <t>CO1.PCCNTR.8813116</t>
  </si>
  <si>
    <t>felipeceron054@gmail.com</t>
  </si>
  <si>
    <t>KR  90 H     91  79</t>
  </si>
  <si>
    <t>01-05-GP-2583-01-45</t>
  </si>
  <si>
    <t>330-2026-CPS-AG (147365)</t>
  </si>
  <si>
    <t>330-2026</t>
  </si>
  <si>
    <t>330</t>
  </si>
  <si>
    <t>ANGEL SANTIAGO ALDANA CHOCONTÁ</t>
  </si>
  <si>
    <t>CO1.PCCNTR.8812445</t>
  </si>
  <si>
    <t>santi_aldana@hotmail.com</t>
  </si>
  <si>
    <t>CALLE 127 A BIS # 5 B - 21 OFC 907</t>
  </si>
  <si>
    <t>40 Meses</t>
  </si>
  <si>
    <t>01-05-GP-2583-01-46</t>
  </si>
  <si>
    <t>331-2026-CPS-AG (147365)</t>
  </si>
  <si>
    <t>331-2026</t>
  </si>
  <si>
    <t>331</t>
  </si>
  <si>
    <t>ANGEL SANTIAGO MONCAYO MARTINEZ</t>
  </si>
  <si>
    <t>CO1.PCCNTR.8819206</t>
  </si>
  <si>
    <t>angelsantiagomoncayomartinez@gmail.com</t>
  </si>
  <si>
    <t>CARRERA 111 A # 152 G - 15</t>
  </si>
  <si>
    <t>01-05-GP-2583-01-47</t>
  </si>
  <si>
    <t>332-2026-CPS-AG (147365)</t>
  </si>
  <si>
    <t>332-2026</t>
  </si>
  <si>
    <t>332</t>
  </si>
  <si>
    <t>ANGGIE ROXANA ESCOBAR GARCIA</t>
  </si>
  <si>
    <t>CO1.PCCNTR.8819253</t>
  </si>
  <si>
    <t>anggier.escobar@gmail.com</t>
  </si>
  <si>
    <t>3 173895045</t>
  </si>
  <si>
    <t>CARRERA 55 A # 169 A - 10 APTO 302</t>
  </si>
  <si>
    <t>41.2 Meses</t>
  </si>
  <si>
    <t>01-05-GP-2583-01-48</t>
  </si>
  <si>
    <t>333-2026-CPS-AG (147365)</t>
  </si>
  <si>
    <t>333-2026</t>
  </si>
  <si>
    <t>333</t>
  </si>
  <si>
    <t>YOJAN YAIR SEPULVEDA VILLAMIL</t>
  </si>
  <si>
    <t>CO1.PCCNTR.8819161</t>
  </si>
  <si>
    <t>yojansepulveda@gmail.com</t>
  </si>
  <si>
    <t>CALLE 128 B BIS A N° 87 D 53</t>
  </si>
  <si>
    <t>01-05-GP-2583-01-49</t>
  </si>
  <si>
    <t>334-2026-CPS-AG (147365)</t>
  </si>
  <si>
    <t>334-2026</t>
  </si>
  <si>
    <t>334</t>
  </si>
  <si>
    <t>BETTY BENAVIDES NIVIA</t>
  </si>
  <si>
    <t>CO1.PCCNTR.8819091</t>
  </si>
  <si>
    <t>betysbn1972@gmail.com</t>
  </si>
  <si>
    <t>CALLE 146 A # 95 - 19</t>
  </si>
  <si>
    <t>01-05-GP-2583-01-50</t>
  </si>
  <si>
    <t>335-2026-CPS-AG (147365)</t>
  </si>
  <si>
    <t>335-2026</t>
  </si>
  <si>
    <t>335</t>
  </si>
  <si>
    <t>CARLOS ALBERTO CARVAJAL PEREZ</t>
  </si>
  <si>
    <t>CO1.PCCNTR.8826999</t>
  </si>
  <si>
    <t>karcar31@hotmail.com</t>
  </si>
  <si>
    <t>CALLE 130C  123 90</t>
  </si>
  <si>
    <t>01-05-GP-2583-01-51</t>
  </si>
  <si>
    <t>336-2026-CPS-AG (147365)</t>
  </si>
  <si>
    <t>336-2026</t>
  </si>
  <si>
    <t>336</t>
  </si>
  <si>
    <t>CARLOS ALBERTO LOZANO MIER</t>
  </si>
  <si>
    <t>CO1.PCCNTR.8819100</t>
  </si>
  <si>
    <t>lozanounad@hotmail.com</t>
  </si>
  <si>
    <t>CALLE 167 # 56 - 25 INT 4</t>
  </si>
  <si>
    <t>25.1 Meses</t>
  </si>
  <si>
    <t>01-05-GP-2583-01-52</t>
  </si>
  <si>
    <t>337-2026-CPS-AG (147365)</t>
  </si>
  <si>
    <t>337-2026</t>
  </si>
  <si>
    <t>337</t>
  </si>
  <si>
    <t>DARWIN ALEJANDRO CUERO ORTIZ</t>
  </si>
  <si>
    <t>CO1.PCCNTR.8819605</t>
  </si>
  <si>
    <t xml:space="preserve">darwin.cuero@yahoo.com
</t>
  </si>
  <si>
    <t>CALLE 128 D BIS # 104 - 17</t>
  </si>
  <si>
    <t>20.1 Meses</t>
  </si>
  <si>
    <t>01-05-GP-2583-01-53</t>
  </si>
  <si>
    <t>338-2026-CPS-AG (147365)</t>
  </si>
  <si>
    <t>338-2026</t>
  </si>
  <si>
    <t>338</t>
  </si>
  <si>
    <t>DIANA PAOLA VELLECILLA MOSQUERA</t>
  </si>
  <si>
    <t>CO1.PCCNTR.8823018</t>
  </si>
  <si>
    <t>street.flavor@outlook.com</t>
  </si>
  <si>
    <t>CL  137     104  35</t>
  </si>
  <si>
    <t>01-05-GP-2583-01-54</t>
  </si>
  <si>
    <t>339-2026-CPS-AG (147365)</t>
  </si>
  <si>
    <t>339-2026</t>
  </si>
  <si>
    <t>339</t>
  </si>
  <si>
    <t>DORIS NATALIA PEÑA SAAVEDRA</t>
  </si>
  <si>
    <t>CO1.PCCNTR.8821004</t>
  </si>
  <si>
    <t>saavedrareyes25@hotmail.com</t>
  </si>
  <si>
    <t>319 5866097</t>
  </si>
  <si>
    <t>CALLE 30 C SUR # 1 A - 72 SUR</t>
  </si>
  <si>
    <t>01-05-GP-2583-01-55</t>
  </si>
  <si>
    <t>340-2026-CPS-AG (147365)</t>
  </si>
  <si>
    <t>340-2026</t>
  </si>
  <si>
    <t>340</t>
  </si>
  <si>
    <t>ELIANA AGUILAR QUIROGA</t>
  </si>
  <si>
    <t>CO1.PCCNTR.8821045</t>
  </si>
  <si>
    <t>nicollesalecm@gmail.com</t>
  </si>
  <si>
    <t>CALLE 11 # 8 - 17 CASO NO. 135813 - CASO 147496 188443 231547</t>
  </si>
  <si>
    <t>01-05-GP-2583-01-56</t>
  </si>
  <si>
    <t>341-2026-CPS-AG (147365)</t>
  </si>
  <si>
    <t>341-2026</t>
  </si>
  <si>
    <t>341</t>
  </si>
  <si>
    <t>ELIANA MAGNOLIA MORALES CASTILLO</t>
  </si>
  <si>
    <t>CO1.PCCNTR.8821113</t>
  </si>
  <si>
    <t>elianammc26@gmail.com</t>
  </si>
  <si>
    <t>KR 94 A 130 A 51</t>
  </si>
  <si>
    <t>17.6 Meses</t>
  </si>
  <si>
    <t>01-05-GP-2583-01-57</t>
  </si>
  <si>
    <t>342-2026-CPS-AG (147365)</t>
  </si>
  <si>
    <t>342-2026</t>
  </si>
  <si>
    <t>342</t>
  </si>
  <si>
    <t>SANDRA YANETH MONROY ESPITIA</t>
  </si>
  <si>
    <t>CO1.PCCNTR.8821472</t>
  </si>
  <si>
    <t>syme.sandram@gmail.com</t>
  </si>
  <si>
    <t>CARRERA 40 # 12-33</t>
  </si>
  <si>
    <t>01-05-GP-2583-01-58</t>
  </si>
  <si>
    <t>343-2026-CPS-AG (147365)</t>
  </si>
  <si>
    <t>343-2026</t>
  </si>
  <si>
    <t>343</t>
  </si>
  <si>
    <t>ELIZABETH VEGA BARAJAS</t>
  </si>
  <si>
    <t>CO1.PCCNTR.8822990</t>
  </si>
  <si>
    <t>gestorasuba@gmail.com</t>
  </si>
  <si>
    <t>CARRERA 93 # 127 F - 25</t>
  </si>
  <si>
    <t>21.6 Meses</t>
  </si>
  <si>
    <t>01-05-GP-2583-01-59</t>
  </si>
  <si>
    <t>344-2026-CPS-AG (147365)</t>
  </si>
  <si>
    <t>344-2026</t>
  </si>
  <si>
    <t>344</t>
  </si>
  <si>
    <t>FABER ADRES RENGIFO  ARACUT</t>
  </si>
  <si>
    <t>CO1.PCCNTR.8823329</t>
  </si>
  <si>
    <t>faberandres1807@live.com</t>
  </si>
  <si>
    <t>CALLE 144 # 146 A - 30</t>
  </si>
  <si>
    <t>01-05-GP-2583-01-60</t>
  </si>
  <si>
    <t>345-2026-CPS-AG (147365)</t>
  </si>
  <si>
    <t>345-2026</t>
  </si>
  <si>
    <t>345</t>
  </si>
  <si>
    <t>FANNY| LEGUIZAMON GOMEZ</t>
  </si>
  <si>
    <t>CO1.PCCNTR.8823373</t>
  </si>
  <si>
    <t>Fannylg888@gmail.com</t>
  </si>
  <si>
    <t>CARRERA 54 # 127 D - 64</t>
  </si>
  <si>
    <t>23.8 Meses</t>
  </si>
  <si>
    <t>01-05-GP-2583-01-61</t>
  </si>
  <si>
    <t>346-2026-CPS-AG (147365)</t>
  </si>
  <si>
    <t>346-2026</t>
  </si>
  <si>
    <t>346</t>
  </si>
  <si>
    <t>FELIPE MENDIVELSO GOMEZ</t>
  </si>
  <si>
    <t>CO1.PCCNTR.8822432</t>
  </si>
  <si>
    <t>mendivelsofelipe@gmail.com</t>
  </si>
  <si>
    <t>29.6 Meses</t>
  </si>
  <si>
    <t>01-05-GP-2583-01-62</t>
  </si>
  <si>
    <t>347-2026-CPS-AG (147365)</t>
  </si>
  <si>
    <t>347-2026</t>
  </si>
  <si>
    <t>347</t>
  </si>
  <si>
    <t>HECTOR PEDRAZA ORTIZ</t>
  </si>
  <si>
    <t>CO1.PCCNTR.8823479</t>
  </si>
  <si>
    <t>hectorpedraza789@gmail.com</t>
  </si>
  <si>
    <t>KR 3 183 A 42</t>
  </si>
  <si>
    <t>01-05-GP-2583-01-63</t>
  </si>
  <si>
    <t>348-2026-CPS-AG (147365)</t>
  </si>
  <si>
    <t>348-2026</t>
  </si>
  <si>
    <t>348</t>
  </si>
  <si>
    <t>JESUS EDUARDO CASTAÑEDA PEREZ</t>
  </si>
  <si>
    <t>CO1.PCCNTR.8823844</t>
  </si>
  <si>
    <t>hyperia.studios@gmail.com</t>
  </si>
  <si>
    <t>KR 84 A 145 C 33</t>
  </si>
  <si>
    <t>01-05-GP-2583-01-64</t>
  </si>
  <si>
    <t>349-2026-CPS-AG (147365)</t>
  </si>
  <si>
    <t>349-2026</t>
  </si>
  <si>
    <t>349</t>
  </si>
  <si>
    <t>JHONATAN STEVEN DAZA AMAYA</t>
  </si>
  <si>
    <t>CO1.PCCNTR.8824622</t>
  </si>
  <si>
    <t>jdazaa123@gmail.com</t>
  </si>
  <si>
    <t>KR 7 A 3 35 SUR</t>
  </si>
  <si>
    <t>01-05-GP-2583-01-65</t>
  </si>
  <si>
    <t>350-2026-CPS-AG (147365)</t>
  </si>
  <si>
    <t>350-2026</t>
  </si>
  <si>
    <t>350</t>
  </si>
  <si>
    <t>JIMMY LUCAS GONZALEZ FLOREZ</t>
  </si>
  <si>
    <t>CO1.PCCNTR.8824550</t>
  </si>
  <si>
    <t>caroadmonpublica@gmail.com</t>
  </si>
  <si>
    <t>CARRERA 119 # 79 B - 49 INT. 1 APTO. 405</t>
  </si>
  <si>
    <t>01-05-GP-2583-01-66</t>
  </si>
  <si>
    <t>351-2026-CPS-AG (147365)</t>
  </si>
  <si>
    <t>351-2026</t>
  </si>
  <si>
    <t>351</t>
  </si>
  <si>
    <t>LEIDY JOHANA GUILLEN VILLALOBOS</t>
  </si>
  <si>
    <t>CO1.PCCNTR.8824847</t>
  </si>
  <si>
    <t>Leguivi31@hotmail.com</t>
  </si>
  <si>
    <t>CL 151B 102B 90</t>
  </si>
  <si>
    <t>01-05-GP-2583-01-67</t>
  </si>
  <si>
    <t>352-2026-CPS-AG (147365)</t>
  </si>
  <si>
    <t>352-2026</t>
  </si>
  <si>
    <t>352</t>
  </si>
  <si>
    <t>JOHANA MILENA GUTIERREZ AVILA</t>
  </si>
  <si>
    <t>CO1.PCCNTR.8824863</t>
  </si>
  <si>
    <t>jomigu80@hotmail.com</t>
  </si>
  <si>
    <t>AVENIDA CARRERA 132 D # 95 - 57</t>
  </si>
  <si>
    <t>15.3 Meses</t>
  </si>
  <si>
    <t>01-05-GP-2583-01-68</t>
  </si>
  <si>
    <t>353-2026-CPS-AG (147365)</t>
  </si>
  <si>
    <t>353-2026</t>
  </si>
  <si>
    <t>353</t>
  </si>
  <si>
    <t>JONATHAN STEVEN SILVA SANCHEZ</t>
  </si>
  <si>
    <t>CO1.PCCNTR.8825511</t>
  </si>
  <si>
    <t>stevensilva120922@gmail.com</t>
  </si>
  <si>
    <t>CARRERA 121 C # 129 D - 24</t>
  </si>
  <si>
    <t>01-05-GP-2583-01-69</t>
  </si>
  <si>
    <t>354-2026-CPS-AG (147365)</t>
  </si>
  <si>
    <t>354-2026</t>
  </si>
  <si>
    <t>354</t>
  </si>
  <si>
    <t>JULIO CESAR SERNA RIVERA</t>
  </si>
  <si>
    <t>CO1.PCCNTR.8825319</t>
  </si>
  <si>
    <t>julioserna8302@hotmail.com</t>
  </si>
  <si>
    <t>CARRERA 121 NO 128 B 52 BLOQUE 155 APTO 103</t>
  </si>
  <si>
    <t>NB100426634</t>
  </si>
  <si>
    <t>01-05-GP-2583-01-70</t>
  </si>
  <si>
    <t>355-2026-CPS-AG (147365)</t>
  </si>
  <si>
    <t>355-2026</t>
  </si>
  <si>
    <t>355</t>
  </si>
  <si>
    <t>LAURA XIMENA SOCHA JOYA</t>
  </si>
  <si>
    <t>CO1.PCCNTR.8825582</t>
  </si>
  <si>
    <t>Laurasochajoya@gmail.com</t>
  </si>
  <si>
    <t>CALLE 11 NO. 8-17</t>
  </si>
  <si>
    <t>VALENTINA</t>
  </si>
  <si>
    <t>01-05-GP-2583-01-71</t>
  </si>
  <si>
    <t>356-2026-CPS-AG (147365)</t>
  </si>
  <si>
    <t>356-2026</t>
  </si>
  <si>
    <t>356</t>
  </si>
  <si>
    <t>LIZA MINNELLI CELIS</t>
  </si>
  <si>
    <t>CO1.PCCNTR.8825819</t>
  </si>
  <si>
    <t>lipamema@gmail.com</t>
  </si>
  <si>
    <t>CARRERA 97 # 131 B - 64</t>
  </si>
  <si>
    <t>13.9 Meses</t>
  </si>
  <si>
    <t>01-05-GP-2583-01-72</t>
  </si>
  <si>
    <t>357-2026-CPS-AG (147365)</t>
  </si>
  <si>
    <t>357-2026</t>
  </si>
  <si>
    <t>357</t>
  </si>
  <si>
    <t>LORENA JULIETH BAEZ CUELLAR</t>
  </si>
  <si>
    <t>CO1.PCCNTR.8825958</t>
  </si>
  <si>
    <t>lorebaezcue44@gmail.com</t>
  </si>
  <si>
    <t>KR 102 155 50</t>
  </si>
  <si>
    <t>SEGURO DEL ESTADO SA</t>
  </si>
  <si>
    <t>01-05-GP-2583-01-73</t>
  </si>
  <si>
    <t>358-2026-CPS-AG (147365)</t>
  </si>
  <si>
    <t>358-2026</t>
  </si>
  <si>
    <t>358</t>
  </si>
  <si>
    <t>LUCELLY PARRA TOLOZA</t>
  </si>
  <si>
    <t>CO1.PCCNTR.8825979</t>
  </si>
  <si>
    <t>lucellyparra@hotmail.com</t>
  </si>
  <si>
    <t>11.3 Meses</t>
  </si>
  <si>
    <t>01-05-GP-2583-01-74</t>
  </si>
  <si>
    <t>359-2026-CPS-AG (147365)</t>
  </si>
  <si>
    <t>359-2026</t>
  </si>
  <si>
    <t>359</t>
  </si>
  <si>
    <t>LUIS ALEJANDRO PEDRAZA MORALES</t>
  </si>
  <si>
    <t>CO1.PCCNTR.8822547</t>
  </si>
  <si>
    <t>luisalejandro_pedraza@hotmail.com</t>
  </si>
  <si>
    <t>CARRERA 93B BIS # 130A - 04</t>
  </si>
  <si>
    <t>01-05-GP-2583-01-75</t>
  </si>
  <si>
    <t>360-2026-CPS-AG (147365)</t>
  </si>
  <si>
    <t>360-2026</t>
  </si>
  <si>
    <t>360</t>
  </si>
  <si>
    <t>LUIS ALFREDO QUIÑONES CANO</t>
  </si>
  <si>
    <t>CO1.PCCNTR.8826259</t>
  </si>
  <si>
    <t>CARRERA 103 # 139 - 50</t>
  </si>
  <si>
    <t>48 Meses</t>
  </si>
  <si>
    <t>01-05-GP-2583-01-76</t>
  </si>
  <si>
    <t>361-2026-CPS-AG (147365)</t>
  </si>
  <si>
    <t>361-2026</t>
  </si>
  <si>
    <t>361</t>
  </si>
  <si>
    <t>LUIS MAURICIO AMADO MATEUS AMADO MATEUS</t>
  </si>
  <si>
    <t>CO1.PCCNTR.8826572</t>
  </si>
  <si>
    <t>mauricioamado88@gmail.com</t>
  </si>
  <si>
    <t>CALLE 68 B NO 111 A-76</t>
  </si>
  <si>
    <t>01-05-GP-2583-01-77</t>
  </si>
  <si>
    <t>362-2026-CPS-AG (147365)</t>
  </si>
  <si>
    <t>362-2026</t>
  </si>
  <si>
    <t>362</t>
  </si>
  <si>
    <t>MARCO MARCELO SIERRA MERCADO</t>
  </si>
  <si>
    <t>CO1.PCCNTR.8826769</t>
  </si>
  <si>
    <t>markmsierra@hotmail.com</t>
  </si>
  <si>
    <t>301 221 76 17</t>
  </si>
  <si>
    <t>CALLE 22F NO. 107-55 APTO 303</t>
  </si>
  <si>
    <t>01-05-GP-2583-01-78</t>
  </si>
  <si>
    <t>363-2026-CPS-AG (147365)</t>
  </si>
  <si>
    <t>363-2026</t>
  </si>
  <si>
    <t>363</t>
  </si>
  <si>
    <t>NHORA MARIA PULIDO URBINA</t>
  </si>
  <si>
    <t>CO1.PCCNTR.8826973</t>
  </si>
  <si>
    <t>nhorapulido@gmail.com</t>
  </si>
  <si>
    <t>CARRERA 89 # 145 - 73</t>
  </si>
  <si>
    <t>01-05-GP-2583-01-79</t>
  </si>
  <si>
    <t>364-2026-CPS-AG (147365)</t>
  </si>
  <si>
    <t>364-2026</t>
  </si>
  <si>
    <t>364</t>
  </si>
  <si>
    <t>ONASIS DARIO VILLALBA GARCIA</t>
  </si>
  <si>
    <t>CO1.PCCNTR.8828410</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</si>
  <si>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</si>
  <si>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onasis5072@gmail.com</t>
  </si>
  <si>
    <t>CARRERA 123 # 131 - 61</t>
  </si>
  <si>
    <t>01-05-GP-2583-01-80</t>
  </si>
  <si>
    <t>365-2026-CPS-AG (147365)</t>
  </si>
  <si>
    <t>365-2026</t>
  </si>
  <si>
    <t>365</t>
  </si>
  <si>
    <t>OSCAR PARADA ROZO</t>
  </si>
  <si>
    <t>CO1.PCCNTR.8810159</t>
  </si>
  <si>
    <t>oscarparada649@gmail.com</t>
  </si>
  <si>
    <t>DIAGONAL 146 # 128 70</t>
  </si>
  <si>
    <t>01-05-GP-2583-01-81</t>
  </si>
  <si>
    <t>366-2026-CPS-AG (147365)</t>
  </si>
  <si>
    <t>366-2026</t>
  </si>
  <si>
    <t>366</t>
  </si>
  <si>
    <t>SANDRA MILENA ROA LADINO</t>
  </si>
  <si>
    <t>CO1.PCCNTR.8820791</t>
  </si>
  <si>
    <t>samirola2822@gmail.com</t>
  </si>
  <si>
    <t>CALLE 132 # 158 C 23</t>
  </si>
  <si>
    <t>01-05-GP-2583-01-82</t>
  </si>
  <si>
    <t>367-2026-CPS-AG (147365)</t>
  </si>
  <si>
    <t>367-2026</t>
  </si>
  <si>
    <t>367</t>
  </si>
  <si>
    <t>SANDRA PATRICIA CUADROS CONTRERAS</t>
  </si>
  <si>
    <t>CO1.PCCNTR.8821250</t>
  </si>
  <si>
    <t>sandracuadros2808@gmail.com</t>
  </si>
  <si>
    <t>313 343 81 58</t>
  </si>
  <si>
    <t>01-05-GP-2583-01-83</t>
  </si>
  <si>
    <t>368-2026-CPS-AG (147365)</t>
  </si>
  <si>
    <t>368-2026</t>
  </si>
  <si>
    <t>368</t>
  </si>
  <si>
    <t>SERGIO EDUARDO MORA PACHON</t>
  </si>
  <si>
    <t>CO1.PCCNTR.8821942</t>
  </si>
  <si>
    <t>sergioedomora@gmail.com</t>
  </si>
  <si>
    <t>CALLE 137 # 129 - 10</t>
  </si>
  <si>
    <t>01-05-GP-2583-01-84</t>
  </si>
  <si>
    <t>369-2026-CPS-AG (147365)</t>
  </si>
  <si>
    <t>369-2026</t>
  </si>
  <si>
    <t>369</t>
  </si>
  <si>
    <t>SHAIDY MELANI CUETO TORREZ</t>
  </si>
  <si>
    <t>CO1.PCCNTR.8827367</t>
  </si>
  <si>
    <t>melanicueto260@gmail.com</t>
  </si>
  <si>
    <t>CALLE 131 C # 90 - 15</t>
  </si>
  <si>
    <t>15.4 Meses</t>
  </si>
  <si>
    <t>01-05-GP-2583-01-85</t>
  </si>
  <si>
    <t>370-2026-CPS-AG (147365)</t>
  </si>
  <si>
    <t>370-2026</t>
  </si>
  <si>
    <t>370</t>
  </si>
  <si>
    <t>SOL LUCIA BARRIOS MORA</t>
  </si>
  <si>
    <t>CO1.PCCNTR.8821273</t>
  </si>
  <si>
    <t>sollucia.barrios2@gmail.com</t>
  </si>
  <si>
    <t>CALLE  152 A 89-17</t>
  </si>
  <si>
    <t>01-05-GP-2583-01-86</t>
  </si>
  <si>
    <t>371-2026-CPS-AG (147365)</t>
  </si>
  <si>
    <t>371-2026</t>
  </si>
  <si>
    <t>371</t>
  </si>
  <si>
    <t>WILFRIDO RIOS BONILLA</t>
  </si>
  <si>
    <t>CO1.PCCNTR.8821488</t>
  </si>
  <si>
    <t>wiribo1810@gmail.com</t>
  </si>
  <si>
    <t>01-05-GP-2583-01-87</t>
  </si>
  <si>
    <t>372-2026-CPS-AG (147365)</t>
  </si>
  <si>
    <t>372-2026</t>
  </si>
  <si>
    <t>372</t>
  </si>
  <si>
    <t>YANETH CARDENAS PEREZ</t>
  </si>
  <si>
    <t>CO1.PCCNTR.8821164</t>
  </si>
  <si>
    <t>yanethcardenasperez30@gmail.com</t>
  </si>
  <si>
    <t>CALLE 131 A # 151 A - 63</t>
  </si>
  <si>
    <t>39.5 Meses</t>
  </si>
  <si>
    <t>01-05-GP-2583-01-88</t>
  </si>
  <si>
    <t>373-2026-CPS-AG (147365)</t>
  </si>
  <si>
    <t>373-2026</t>
  </si>
  <si>
    <t>373</t>
  </si>
  <si>
    <t>YIMER ENRIQUE CAHUEÑO</t>
  </si>
  <si>
    <t>CO1.PCCNTR.8842575</t>
  </si>
  <si>
    <t>2015yimer@gmail.com</t>
  </si>
  <si>
    <t>AVENIDA CARRERA 22 # 22 - 75 PISO 3</t>
  </si>
  <si>
    <t>01-05-GP-2583-01-89</t>
  </si>
  <si>
    <t>374-2026-CPS-AG (147365)</t>
  </si>
  <si>
    <t>374-2026</t>
  </si>
  <si>
    <t>374</t>
  </si>
  <si>
    <t>YURY ALEJANDRA GALLEGO BETANCOURTH</t>
  </si>
  <si>
    <t>CO1.PCCNTR.8821529</t>
  </si>
  <si>
    <t>alejandragallegobetancourth@gmail.com</t>
  </si>
  <si>
    <t>CALLE 182 # 45 - 92</t>
  </si>
  <si>
    <t>01-05-GP-2583-01-90</t>
  </si>
  <si>
    <t>375-2026-CPS-AG (147365)</t>
  </si>
  <si>
    <t>375-2026</t>
  </si>
  <si>
    <t>375</t>
  </si>
  <si>
    <t>ANGEL EDUARDO VASQUEZ BARRERA</t>
  </si>
  <si>
    <t>CO1.PCCNTR.8821541</t>
  </si>
  <si>
    <t>evb1823@hotmail.com</t>
  </si>
  <si>
    <t>CL  150 A     96 A  71</t>
  </si>
  <si>
    <t>CBS100002220</t>
  </si>
  <si>
    <t>01-05-GP-2583-01-91</t>
  </si>
  <si>
    <t>376-2026-CPS-AG (147365)</t>
  </si>
  <si>
    <t>376-2026</t>
  </si>
  <si>
    <t>376</t>
  </si>
  <si>
    <t>ANGELICA PAOLA RUIZ GARCIA</t>
  </si>
  <si>
    <t>CO1.PCCNTR.8821970</t>
  </si>
  <si>
    <t>babynikole@hotmail.com</t>
  </si>
  <si>
    <t>CARRERA 98 136 88</t>
  </si>
  <si>
    <t>01-05-GP-2583-01-92</t>
  </si>
  <si>
    <t>377-2026-CPS-AG (147365)</t>
  </si>
  <si>
    <t>377-2026</t>
  </si>
  <si>
    <t>377</t>
  </si>
  <si>
    <t>CARLOS ALBERTO RIVERA PEÑA</t>
  </si>
  <si>
    <t>CO1.PCCNTR.8821683</t>
  </si>
  <si>
    <t>rubenchucarlo@hotmail.com</t>
  </si>
  <si>
    <t>CL 57 H SUR 68 D 75</t>
  </si>
  <si>
    <t>01-05-GP-2583-01-93</t>
  </si>
  <si>
    <t>378-2026-CPS-AG (147365)</t>
  </si>
  <si>
    <t>378-2026</t>
  </si>
  <si>
    <t>378</t>
  </si>
  <si>
    <t>EDWIN MAURICIO RAMIREZ GRACIA</t>
  </si>
  <si>
    <t>CO1.PCCNTR.8827125</t>
  </si>
  <si>
    <t>edwinmara89@hotmail.com</t>
  </si>
  <si>
    <t>KR 128 B 142 D 03</t>
  </si>
  <si>
    <t>01-05-GP-2583-01-94</t>
  </si>
  <si>
    <t>379-2026-CPS-AG (147365)</t>
  </si>
  <si>
    <t>379-2026</t>
  </si>
  <si>
    <t>379</t>
  </si>
  <si>
    <t>JOHN FABER BELTRAN</t>
  </si>
  <si>
    <t>CO1.PCCNTR.8821784</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</si>
  <si>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</si>
  <si>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jhonnfaberbeltran@gmail.com</t>
  </si>
  <si>
    <t>KR 87 A 128 B 76</t>
  </si>
  <si>
    <t>01-05-GP-2583-01-95</t>
  </si>
  <si>
    <t>380-2026-CPS-AG (147365)</t>
  </si>
  <si>
    <t>380-2026</t>
  </si>
  <si>
    <t>380</t>
  </si>
  <si>
    <t>JUANITA GARCIA MARIN</t>
  </si>
  <si>
    <t>CO1.PCCNTR.8822315</t>
  </si>
  <si>
    <t>juanisgarcia26@gmail.com</t>
  </si>
  <si>
    <t>CL  151 C     107  10</t>
  </si>
  <si>
    <t>11.4 Meses</t>
  </si>
  <si>
    <t>01-05-GP-2583-01-20</t>
  </si>
  <si>
    <t>381-2026-CPS-AG (147350)</t>
  </si>
  <si>
    <t>381-2026</t>
  </si>
  <si>
    <t>381</t>
  </si>
  <si>
    <t>LEIDY MILENA ESTACIO ANGULO</t>
  </si>
  <si>
    <t>CO1.PCCNTR.8820552</t>
  </si>
  <si>
    <t>milena.estacio94@gmail.com</t>
  </si>
  <si>
    <t>CARRERA 105 # 129 C - 28</t>
  </si>
  <si>
    <t>01-05-GP-2583-01-97</t>
  </si>
  <si>
    <t>382-2026-CPS-AG (147365)</t>
  </si>
  <si>
    <t>382-2026</t>
  </si>
  <si>
    <t>382</t>
  </si>
  <si>
    <t>MARIELA JIMENEZ VEGA</t>
  </si>
  <si>
    <t>CO1.PCCNTR.8822326</t>
  </si>
  <si>
    <t>valen.h.t@hotmail.com</t>
  </si>
  <si>
    <t>CLLE 64 A # 71-71</t>
  </si>
  <si>
    <t>01-05-GP-2583-01-98</t>
  </si>
  <si>
    <t>383-2026-CPS-AG (147365)</t>
  </si>
  <si>
    <t>383-2026</t>
  </si>
  <si>
    <t>383</t>
  </si>
  <si>
    <t>NATALIA CHIRLESA RUBIANO GONZALEZ</t>
  </si>
  <si>
    <t>CO1.PCCNTR.8821092</t>
  </si>
  <si>
    <t>nataliarubiano94@gmail.com</t>
  </si>
  <si>
    <t>CL 22 J 113 46</t>
  </si>
  <si>
    <t>01-05-GP-2583-01-100</t>
  </si>
  <si>
    <t>384-2026-CPS-AG (147365)</t>
  </si>
  <si>
    <t>384-2026</t>
  </si>
  <si>
    <t>384</t>
  </si>
  <si>
    <t>WILSON DANIEL TORRES PEREZ</t>
  </si>
  <si>
    <t>CO1.PCCNTR.8826975</t>
  </si>
  <si>
    <t>wilsondanielt32@gmail.com</t>
  </si>
  <si>
    <t>KR  79 G     41  56  SUR</t>
  </si>
  <si>
    <t>01-05-GP-2583-01-101</t>
  </si>
  <si>
    <t>385-2026-CPS-AG (147365)</t>
  </si>
  <si>
    <t>385-2026</t>
  </si>
  <si>
    <t>385</t>
  </si>
  <si>
    <t>XIOMARA RODRÍGUEZ MESA</t>
  </si>
  <si>
    <t>CO1.PCCNTR.8826867</t>
  </si>
  <si>
    <t>xmesa31@gmail.com</t>
  </si>
  <si>
    <t>KR  148 B     132 D  10</t>
  </si>
  <si>
    <t>360 47 994000057050</t>
  </si>
  <si>
    <t>01-05-GP-2583-01-102</t>
  </si>
  <si>
    <t>386-2026-CPS-AG (147365)</t>
  </si>
  <si>
    <t>386-2026</t>
  </si>
  <si>
    <t>386</t>
  </si>
  <si>
    <t>DAVID GUILLERMO AVILA CARDENAS</t>
  </si>
  <si>
    <t>CO1.PCCNTR.8822440</t>
  </si>
  <si>
    <t>dgak1992@outlook.com</t>
  </si>
  <si>
    <t>KR 121 A 128 50 CA SEGUNDO PISO</t>
  </si>
  <si>
    <t>01-05-GP-2583-01-103</t>
  </si>
  <si>
    <t>387-2026-CPS-AG (147365)</t>
  </si>
  <si>
    <t>387-2026</t>
  </si>
  <si>
    <t>387</t>
  </si>
  <si>
    <t>HUGO JAVIER ROJAS FORERO</t>
  </si>
  <si>
    <t>CO1.PCCNTR.8822713</t>
  </si>
  <si>
    <t>hjavierrf@hotmail.com</t>
  </si>
  <si>
    <t>CARRERA 89 A # 76 - 85</t>
  </si>
  <si>
    <t>15 Meses</t>
  </si>
  <si>
    <t>01-05-GP-2583-01-99</t>
  </si>
  <si>
    <t>388-2026-CPS-AG (147365)</t>
  </si>
  <si>
    <t>388-2026</t>
  </si>
  <si>
    <t>388</t>
  </si>
  <si>
    <t>LILIANA OCHOA GAMBOA</t>
  </si>
  <si>
    <t>CO1.PCCNTR.8822739</t>
  </si>
  <si>
    <t>rufonirvana@hotmail.com</t>
  </si>
  <si>
    <t>CALLE 192 A BIS # 7 - 70</t>
  </si>
  <si>
    <t>14.3 Meses</t>
  </si>
  <si>
    <t>01-05-GP-2583-01-96</t>
  </si>
  <si>
    <t>389-2026-CPS-AG (147365)</t>
  </si>
  <si>
    <t>389-2026</t>
  </si>
  <si>
    <t>389</t>
  </si>
  <si>
    <t>SEBASTIAN FELIPE ARDILA RIZO</t>
  </si>
  <si>
    <t>CO1.PCCNTR.8822805</t>
  </si>
  <si>
    <t>sebasfelipe2516@gmail.com</t>
  </si>
  <si>
    <t>KR  51 A     169 A  43</t>
  </si>
  <si>
    <t>05-33-GP-2537-02-104</t>
  </si>
  <si>
    <t>390-2026-CPS-AG (145036)</t>
  </si>
  <si>
    <t>390-2026</t>
  </si>
  <si>
    <t>390</t>
  </si>
  <si>
    <t>VALENTINA ORTEGON CETINA</t>
  </si>
  <si>
    <t>CO1.PCCNTR.8871777</t>
  </si>
  <si>
    <t>valentinaortegon1998@gmail.com</t>
  </si>
  <si>
    <t>CALLE 139 # 94 - 90</t>
  </si>
  <si>
    <t>01-02-PP-2442-01-17</t>
  </si>
  <si>
    <t>CONTRATO CEDIDO</t>
  </si>
  <si>
    <t>391-2026-CPS-P (146631)</t>
  </si>
  <si>
    <t>391-2026</t>
  </si>
  <si>
    <t>391</t>
  </si>
  <si>
    <t>ZAIDA MILENA FIQUITIVA CARRILLO</t>
  </si>
  <si>
    <t>CO1.PCCNTR.9013116</t>
  </si>
  <si>
    <t>fiquitivazaida@gmail.com</t>
  </si>
  <si>
    <t>Cra. 5 No. 9 - 34</t>
  </si>
  <si>
    <t>Compensar</t>
  </si>
  <si>
    <t>ANETH LUCERO SÁNCHEZ</t>
  </si>
  <si>
    <t>310 8713154</t>
  </si>
  <si>
    <t>anetsan21112009@gmail.com</t>
  </si>
  <si>
    <t>01-05-GP-2583-01-111</t>
  </si>
  <si>
    <t>FDLSUBA-CD-141-2026 (147379)</t>
  </si>
  <si>
    <t>392-2026-CPS-AG (147379)</t>
  </si>
  <si>
    <t>392-2026</t>
  </si>
  <si>
    <t>392</t>
  </si>
  <si>
    <t>LADY JOHANA ANGEL SANCHEZ</t>
  </si>
  <si>
    <t>https://community.secop.gov.co/Public/Tendering/OpportunityDetail/Index?noticeUID=CO1.NTC.9563725&amp;isFromPublicArea=True&amp;isModal=true&amp;asPopupView=true</t>
  </si>
  <si>
    <t>CO1.REQ.9688222</t>
  </si>
  <si>
    <t>CO1.PCCNTR.8931159</t>
  </si>
  <si>
    <t>BRINDAR APOYO A LA GESTIÓN DE LA ALCALDÍA LOCAL DE SUBA MEDIANTE LA PRESTACIÓN DE SERVICIOS ADMINISTRATIVOS Y ASISTENCIALES EN LAS ACTIVIDADES RELACIONADAS CON LA SEGURIDAD Y LA CONVIVENCIA CIUDADANA; CON EL FIN DE CONTRIBUIR AL CUMPLIMIENTO DE LAS METAS DE GESTIÓN ESTABLECIDAS PARA LA VIGENCIA.</t>
  </si>
  <si>
    <t>ladyjohanaangel@hotmail.com</t>
  </si>
  <si>
    <t>CARRERA 97 B # 157 A - 2</t>
  </si>
  <si>
    <t>Diligenciar las tablas de retención documental para el trámite de la correspondencia interna y externa en el tema de Seguridad.
Entregar la correspondencia al Centro de Documentación e Información (CDI) para su incorporación como documento definitivo en el sistema, con el fin de realizar el trámite de envío, gestionar correcciones relacionadas con el escaneo o adelantar el respectivo proceso de remisión, conforme a los procedimientos establecidos.
Redactar los memorandos, comunicaciones internas, externas y demás documentos que le sean requeridos en el aplicativo ORFEO.
Realizar el apoyo administrativo en todas las actividades específicas que se generen en el tema de Seguridad, Convivencia y Gestión del Riesgo. 
Organizar la documentación del archivo que se genere en el área de Seguridad, Convivencia y Gestión del Riesgo, de acuerdo con las instrucciones, manuales, métodos y procedimientos, sistemas y normas legales adoptadas y vigentes de la Secretaría Distrital de Gobierno.
Apoyar en las labores de tipo secretarial que le sean asignadas, incluyendo la asistencia a reuniones, comités o convocatorias dispuestas por supervisor y/o apoyo a la supervisión del contrato, dejando los respectivos registros o memorias cuando así se requiera.
Apoyar la creación y alimentación de información en las bases de datos relacionadas con el Área de Seguridad, Convivencia y Gestión del Riesgo de la Alcaldía Local de Suba, además realizar el debido seguimiento de las mismas. 
Apoyar las actividades de programación, ejecución y seguimiento de los operativos distritales, locales, compromisos con comunidad y peticiones que lleguen por el aplicativo ORFEO o que sean radicadas al Fondo de Desarrollo Local de Suba.
Suministrar en forma oportuna, precisa y veraz la información que se requiere, con el fin de dar trámite a los distintos requerimientos por parte de la Alcaldía Local de Suba.
Elaborar y cargar mensualmente a la plataforma SECOP II, el informe de ejecución de la gestión adelantada debidamente firmado por el supervisor, que evidencie el cumplimiento de las obligaciones pactadas en el contrato, en las fechas establecidas en el mismo. 
Las demás que sean inherentes al objeto contractual y sean solicitadas por el del supervisor y/o apoyo a la supervisión.</t>
  </si>
  <si>
    <t>49 Meses</t>
  </si>
  <si>
    <t>01-05-GP-2583-01-112</t>
  </si>
  <si>
    <t>FDLSUBA-CD-142-2026 (147386)</t>
  </si>
  <si>
    <t>393-2026-CPS-AG (147386)</t>
  </si>
  <si>
    <t>393-2026</t>
  </si>
  <si>
    <t>393</t>
  </si>
  <si>
    <t>WOLFANG HEMELIN ORTIZ RAMIREZ</t>
  </si>
  <si>
    <t>https://community.secop.gov.co/Public/Tendering/OpportunityDetail/Index?noticeUID=CO1.NTC.9530116&amp;isFromPublicArea=True&amp;isModal=true&amp;asPopupView=true</t>
  </si>
  <si>
    <t>CO1.REQ.9642158</t>
  </si>
  <si>
    <t>CO1.PCCNTR.8897410</t>
  </si>
  <si>
    <t>PRESTAR SUS SERVICIOSTECNICOS PARA GARANTIZAR LA ARTICULACIÓN OPERATIVA; EL ACOMPAÑAMIENTO Y SEGUIMIENTO A LOS GESTORES DE CONFIANZA DE LAS ACTIVIDADES DE SEGURIDAD; CONVIVENCIA CIUDADANA; RECUPERACIÓN DEL ESPACIO PÚBLICO Y ATENCIÓN DE SITUACIONES DE CONFLICTIVIDAD SOCIAL QUE SE ADELANTEN EN LA LOCA</t>
  </si>
  <si>
    <t>whortiz_89@hotmail.com</t>
  </si>
  <si>
    <t>CALLE 11 # 8 - 17 - 167927 218782</t>
  </si>
  <si>
    <t>360 47 994000058194</t>
  </si>
  <si>
    <t>Garantizar la articulación operativa, el acompañamiento y seguimiento de los gestores de confianza en las actividades de seguridad, convivencia ciudadana, recuperación del espacio público y atención de situaciones de conflictividad social que se adelanten en la localidad
Realizar el cronograma diario, semanal y mensual de las acciones acompañadas por los Gestores de Confianza.
Realizar el seguimiento de las actividades adelantadas por los Gestores de Confianza, garantizando el registro en acta, reporte y seguimiento de los compromisos adquiridos.
Identificar y analizar riesgos que puedan afectar la convivencia y seguridad ciudadana en los territorios en conjunto con las autoridades y las comunidades del territorio y presentar informes a la coordinación de la oficina de seguridad y/o al despacho del alcalde local.
Asistir a las mesas de trabajo y/o reuniones que le sean asignadas, garantizando el registro en acta, reporte y seguimiento de los compromisos adquiridos.
Mediar y concertar con la ciudadanía y las instituciones en los eventos masivos, propendiendo evitar la alteración del orden público.
Apoyar a la Administración frente a la ocurrencia de emergencias.
Apoyar y/o proponer campañas de sensibilización a la comunidad en general en temas de convivencia, cultura ciudadana y recuperación del espacio público.
Las demás actividades que le sean asignadas por el supervisor y/o apoyo a la supervisión y que sean relacionadas con el objeto del contrato.</t>
  </si>
  <si>
    <t>20.3 Meses</t>
  </si>
  <si>
    <t>01-05-GP-2583-01-113</t>
  </si>
  <si>
    <t>394-2026-CPS-AG (147386)</t>
  </si>
  <si>
    <t>394-2026</t>
  </si>
  <si>
    <t>394</t>
  </si>
  <si>
    <t>BETSABE OLIVEROS SAAVEDRA</t>
  </si>
  <si>
    <t>CO1.PCCNTR.8898560</t>
  </si>
  <si>
    <t>betsabeoliveros979@gmail.com</t>
  </si>
  <si>
    <t>CL 132 A BIS 134-21</t>
  </si>
  <si>
    <t>SEGUROS DEL ESTDO</t>
  </si>
  <si>
    <t>01-02-PP-2442-01-18</t>
  </si>
  <si>
    <t>395-2026-CPS-P (146631)</t>
  </si>
  <si>
    <t>395-2026</t>
  </si>
  <si>
    <t>395</t>
  </si>
  <si>
    <t>PAULA ALEJANDRA VIVAS SÁNCHEZ</t>
  </si>
  <si>
    <t>CO1.PCCNTR.9011857</t>
  </si>
  <si>
    <t>PRESTAR LOS SERVICIOS PROFESIONALES PARA LA GESTIÓN; ACOMPAÑAMIENTO Y DESARROLLO DE ACTIVIDADES SOCIALES; COMUNITARIAS E INSTITUCIONALES ORIENTADAS A PROMOVER LA PARTICIPACIÓN ACTIVA EN SUBA DE LAS MUJERES; CON EL FIN DE APOYAR LA TERRITORIALIZACIÓN DE LA
POLÍTICA PUBLICA DE MUJERES Y EQUIDAD DE GÉN</t>
  </si>
  <si>
    <t>vivasp@javeriana.edu.co</t>
  </si>
  <si>
    <t>KR 59 A 136 50 AP 421 TO 9</t>
  </si>
  <si>
    <t>04-27-GP-2581-01-02</t>
  </si>
  <si>
    <t>FDLSUBA-CD-143-2026 (147394)</t>
  </si>
  <si>
    <t>396-2026-CPS-AG (147394)</t>
  </si>
  <si>
    <t>396-2026</t>
  </si>
  <si>
    <t>396</t>
  </si>
  <si>
    <t>WENDY TATIANA VALLEJO CAMPUZANO</t>
  </si>
  <si>
    <t>https://community.secop.gov.co/Public/Tendering/OpportunityDetail/Index?noticeUID=CO1.NTC.9495186&amp;isFromPublicArea=True&amp;isModal=true&amp;asPopupView=true</t>
  </si>
  <si>
    <t>CO1.REQ.9634572</t>
  </si>
  <si>
    <t>CO1.PCCNTR.8864489</t>
  </si>
  <si>
    <t>O23011745992024258101000</t>
  </si>
  <si>
    <t>PRESTAR SERVICIOS DE APOYO TÉCNICO PARA EL ACOMPAÑAMIENTO; DEL COMPONENTE SOCIAL DE GESTIÓN DEL RIESGO DE LA ESTRATEGIA DE SEGURIDAD; MEDIANTE EL FORTALECIMIENTO DE LA GESTIÓN COMUNITARIA Y LA ATENCIÓN A ZONAS DE RIESGO LIGADAS A LA ESTRUCTURA ECOLÓGICA
PRINCIPAL DE LA LOCALIDAD Y A LOS ESCENARIOS D</t>
  </si>
  <si>
    <t>wen.tatis97@gmail.com</t>
  </si>
  <si>
    <t>CALLE 107 SUR # 3 A - 72 ESTE</t>
  </si>
  <si>
    <t>Apoyar al profesional territorial de atención a riesgos y emergencias de la Localidad de Suba._x000D_
Acompañar y facilitar los procesos de capacitación y organización de actores comunitarios de la_x000D_
localidad de Suba, teniendo en cuenta la estructura ecológica principal y los escenarios de riesgos de la_x000D_
localidad.
Apoyar los procesos de formación y articulación interinstitucional para la capacitación de actores_x000D_
comunitarios en la atención de riesgos y emergencias de la localidad de Suba.
Acompañar y replicar las acciones de formación, organización y acompañamiento de actores comunitarios para la atención de riesgos y emergencias de la localidad.
Implementar las estrategias pedagógicas y comunitarias propuestas por el profesional de riesgos y_x000D_
emergencias para la mitigación de estos escenarios en la localidad de Suba.
Apoyar la construcción de diagnósticos sobre situaciones de riesgos y emergencias en la localidad de_x000D_
Suba y la construcción de acciones y propuesta para su mitigación.
Acompañar la consolidación de una brigada comunitaria de atención a riesgos y emergencias en la_x000D_
localidad de Suba.
Apoyar la realización de simulacros para la atención de riesgos y emergencias con los actores comunitarios.
Apoyar la consolidación de puntos comunitarios para la atención de riesgos y emergencias.
Adelantar acciones pedagógicas para la generación de buenas prácticas comunitarias que mitiguen_x000D_
emergencias y desastres en la localidad de Suba
Las demás actividades que le sean asignadas por el supervisor y/o apoyo a la supervisión y que sean_x000D_
relacionadas con el objeto del contrato.</t>
  </si>
  <si>
    <t xml:space="preserve"> SUBA MITIGA LOS RIESGOS NATURALES</t>
  </si>
  <si>
    <t>04-27-GP-2581-01-03</t>
  </si>
  <si>
    <t>397-2026-CPS-AG (147394)</t>
  </si>
  <si>
    <t>397-2026</t>
  </si>
  <si>
    <t>397</t>
  </si>
  <si>
    <t>NELCY MALODY LAMPREA CARRILLO</t>
  </si>
  <si>
    <t>CO1.PCCNTR.8864857</t>
  </si>
  <si>
    <t>nelsy7777@gmail.com</t>
  </si>
  <si>
    <t>314 7074080</t>
  </si>
  <si>
    <t>CALLE 52 # 12 - 32</t>
  </si>
  <si>
    <t>04-27-GP-2581-01-04</t>
  </si>
  <si>
    <t>398-2026-CPS-AG (147394)</t>
  </si>
  <si>
    <t>398-2026</t>
  </si>
  <si>
    <t>398</t>
  </si>
  <si>
    <t>DANIELA ALEJANDRA CARRIAZO ORTIZ</t>
  </si>
  <si>
    <t>CO1.PCCNTR.8865233</t>
  </si>
  <si>
    <t>dcarriazo4@gmail.com</t>
  </si>
  <si>
    <t>CARRERA 96 A # 157 - 70</t>
  </si>
  <si>
    <t>NB100427270</t>
  </si>
  <si>
    <t>04-26-PP-2456-01-23</t>
  </si>
  <si>
    <t>399-2026-CPS-P (147186)</t>
  </si>
  <si>
    <t>399-2026</t>
  </si>
  <si>
    <t>399</t>
  </si>
  <si>
    <t>JERSSON EDUARDO VILLARRAGA RIVERA</t>
  </si>
  <si>
    <t>CO1.PCCNTR.8926274</t>
  </si>
  <si>
    <t>PRESTAR LOS SERVICIOS PROFESIONALES EN EL ÁREA DE GESTIÓN DEL DESARROLLO LOCAL REALIZANDO APOYO A LAS ACTIVIDADES RELACIONADAS CON LAS DIFERENTES ETAPAS CONTRACTUALES DE LOS PROYECTOS DE INVERSIÓN DESTINADOS A LA INTERVENCIÓN DE LA MALLA VIAL; ESPACIO PÚBLICO;
INFRAESTRUCTURA CULTURAL Y PARQUES DE L</t>
  </si>
  <si>
    <t>eduardovillarraga.05@hotmail.com</t>
  </si>
  <si>
    <t>CALLE 44D NO. 45-30</t>
  </si>
  <si>
    <t>10 Meses</t>
  </si>
  <si>
    <t>05-33-GP-2537-02-182</t>
  </si>
  <si>
    <t>400-2026-CPS-AG (147307)</t>
  </si>
  <si>
    <t>400-2026</t>
  </si>
  <si>
    <t>400</t>
  </si>
  <si>
    <t>JUAN GUILLERMO HERNANDEZ MORA</t>
  </si>
  <si>
    <t>CO1.PCCNTR.8875823</t>
  </si>
  <si>
    <t>juangui0206@hotmail.com</t>
  </si>
  <si>
    <t>317 839 3525</t>
  </si>
  <si>
    <t>CALLE 165 A  54C  73</t>
  </si>
  <si>
    <t>05-33-GP-2537-02-183</t>
  </si>
  <si>
    <t>401-2026-CPS-AG (147307)</t>
  </si>
  <si>
    <t>401-2026</t>
  </si>
  <si>
    <t>401</t>
  </si>
  <si>
    <t>OLMAN LEONARDO PEREZ VILLARREAL</t>
  </si>
  <si>
    <t>CO1.PCCNTR.9063551</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</si>
  <si>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</si>
  <si>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yolocreochanel@gmail.com</t>
  </si>
  <si>
    <t>CL 63 B 77 C 11</t>
  </si>
  <si>
    <t>03-19-PP-2544-01-01</t>
  </si>
  <si>
    <t>FDLSUBA-CD-144-2026 (146437)</t>
  </si>
  <si>
    <t>402-2026-CPS-P (146437)</t>
  </si>
  <si>
    <t>402-2026</t>
  </si>
  <si>
    <t>402</t>
  </si>
  <si>
    <t>EDGAR ENRIQUE ALONSO GOMEZ</t>
  </si>
  <si>
    <t>https://community.secop.gov.co/Public/Tendering/OpportunityDetail/Index?noticeUID=CO1.NTC.9507293&amp;isFromPublicArea=True&amp;isModal=true&amp;asPopupView=true</t>
  </si>
  <si>
    <t>CO1.REQ.9638038</t>
  </si>
  <si>
    <t>CO1.PCCNTR.8876127</t>
  </si>
  <si>
    <t>O23011745992024254401000</t>
  </si>
  <si>
    <t>PRESTAR LOS SERVICIOS PROFESIONALES ESPECIALIZADOS AL ÁREA DE GESTIÓN DEL DESARROLLO LOCAL PARA APOYAR LA COORDINACIÓN DE LOS TEMAS RELACIONADOS CON EL FORTALECIMIENTO DEL TEJIDO ECONÓMICO LOCAL; PARA EL CUMPLIMIENTO DE LAS METAS DEL PLAN DE DESARROLLO LOCAL DE SUBA.</t>
  </si>
  <si>
    <t>edgaralonso18@gmail.com</t>
  </si>
  <si>
    <t>CALLE 143 A NO. 54-50 TORRE 2 APTO 1204</t>
  </si>
  <si>
    <t xml:space="preserve">Realizar la supervisión de contratos y convenios que le sean designados por el alcalde(sa) Local, conforme con lo establecido en el Manual de Supervisión e Interventoría de la Secretaría Distrital de Gobierno._x000D_
Revisar y hacer seguimiento a la elaboración de los estudios previos de los proyectos de inversión designados por el ordenador del gasto, de acuerdo con el plan de compras del Área de Gestión del Desarrollo Local_x000D_
Realizar las actividades pertinentes para promover la participación de los ciudadanos en los procesos de reactivación económica que se generen a través de la Alcaldía Local de Suba_x000D_
Asistir a los consejos, mesas e instancias de participación que se generen o se relacionen con los asuntos locales o que se desarrollen en la localidad, que le sea solicitados por el Alcalde._x000D_
Realizar los documentos para informar, citar o invitar a los ciudadanos y ciudadanas de la localidad a los diferentes procesos de reactivación económica de la Administración Local_x000D_
Realizar la presentación o rendición de informes a los entes de control, entidades, instancias de participación y comunidad en general._x000D_
Proyectar las respuestas a derechos de petición y demás comunicaciones y apoyar la administración de esta información en el aplicativo ORFEO._x000D_
Las demás que sean inherentes al objeto contractual, que se encuentren en la normatividad o que sean solicitadas por el supervisor del contrato._x000D_
</t>
  </si>
  <si>
    <t>57.5 Meses</t>
  </si>
  <si>
    <t>SUBA SON OPORTUNIDADES PARA EL EMPLEO Y EL TURISMO</t>
  </si>
  <si>
    <t>01-05-PP-2813-01-01</t>
  </si>
  <si>
    <t>FDLSUBA-CD-145-2026 (146485)</t>
  </si>
  <si>
    <t>403-2026-CPS-P (146485)</t>
  </si>
  <si>
    <t>403-2026</t>
  </si>
  <si>
    <t>403</t>
  </si>
  <si>
    <t>ANGELICA MARIA CASAS ANGEL</t>
  </si>
  <si>
    <t>https://community.secop.gov.co/Public/Tendering/OpportunityDetail/Index?noticeUID=CO1.NTC.9507390&amp;isFromPublicArea=True&amp;isModal=true&amp;asPopupView=true</t>
  </si>
  <si>
    <t>CO1.REQ.9638286</t>
  </si>
  <si>
    <t>CO1.PCCNTR.8876087</t>
  </si>
  <si>
    <t>O23011745992024281301000</t>
  </si>
  <si>
    <t>PRESTAR SERVICIOS PROFESIONALES PARA DISEÑAR Y EJECUTAR ESTRATEGIAS QUE INCREMENTEN LAS OPORTUNIDADES DE EMPLEO DIGNO Y SOSTENIBLE EN LA LOCALIDAD DE SUBA; PRIORIZANDO LA INCLUSIÓN DE GRUPOS VULNERABLES Y PROMOVIENDO ALIANZAS PÚBLICO-PRIVADAS PARA FOMENTAR LA EMPLEABILIDAD EN SECTORES ESTRATÉGICOS.</t>
  </si>
  <si>
    <t>angelica.casas@outlook.com</t>
  </si>
  <si>
    <t>CARRERA 49 B # 174 A - 61</t>
  </si>
  <si>
    <t>C.C. No. 19.491.384 de Bogotá</t>
  </si>
  <si>
    <t>DESARROLLO ECONÓMICO</t>
  </si>
  <si>
    <t>360 47 994000057832</t>
  </si>
  <si>
    <t>Diseñar y ejecutar estrategias para incrementar las oportunidades de empleo digno y sostenible en la localidad de Suba, priorizando grupos vulnerables.
Realizar la formulación, evaluación, seguimiento y manejo de presupuesto relacionado con empleabilidad.
Colaborar en la implementación de proyectos intersectoriales en coordinación con los demás profesionales.
Promover alianzas público-privadas que fortalezcan las opciones laborales en sectores estratégicos.
Participar en la elaboración de informes técnicos y financieros relacionados con los proyectos de empleabilidad.
Las demás que sean inherentes al objeto contractual.</t>
  </si>
  <si>
    <t>UN MEJOR ESPACIO PÚBLICO PARA LOS VECIS DE SUBA</t>
  </si>
  <si>
    <t>01-05-PP-2813-01-02</t>
  </si>
  <si>
    <t>FDLSUBA-CD-146-2026 (146489)</t>
  </si>
  <si>
    <t>404-2026-CPS-P (146489)</t>
  </si>
  <si>
    <t>404-2026</t>
  </si>
  <si>
    <t>404</t>
  </si>
  <si>
    <t>MARY ISABEL RINCON HERNANDEZ</t>
  </si>
  <si>
    <t>https://community.secop.gov.co/Public/Tendering/OpportunityDetail/Index?noticeUID=CO1.NTC.9507581&amp;isFromPublicArea=True&amp;isModal=true&amp;asPopupView=true</t>
  </si>
  <si>
    <t>CO1.REQ.9638642</t>
  </si>
  <si>
    <t>CO1.PCCNTR.8876300</t>
  </si>
  <si>
    <t>PRESTAR SERVICIOS PROFESIONALES PARA DISEÑAR E IMPLEMENTAR PROYECTOS QUE PROMUEVAN EL DESARROLLO ECONÓMICO RURAL DE SUBA; INTEGRANDO PRÁCTICAS SOSTENIBLES Y JUSTICIA CLIMÁTICA; FORTALECIENDO LAS CADENAS PRODUCTIVAS LOCALES E IMPULSANDO LA INTEGRACIÓN
REGIONAL.</t>
  </si>
  <si>
    <t>maryluna8506@hotmail.com</t>
  </si>
  <si>
    <t>CALLE 128 D # 93 B - 36</t>
  </si>
  <si>
    <t>Diseñar e implementar proyectos que impulsen el desarrollo económico rural en Suba.
Realizar la formulación, evaluación, seguimiento y manejo de presupuestos de los proyectos relacionados con desarrollo rural de la localidad.
Promover prácticas productivas sostenibles y justas en las áreas rurales de la localidad.
Fortalecer las cadenas productivas rurales, fomentando la integración regional.
Participar en la elaboración de informes técnicos y financieros sobre los proyectos rurales.
Las demás que sean inherentes al objeto contractual.</t>
  </si>
  <si>
    <t>03-19-PP-2544-01-02</t>
  </si>
  <si>
    <t>FDLSUBA-CD-147-2026 (146500)</t>
  </si>
  <si>
    <t>405-2026-CPS-P (146500)</t>
  </si>
  <si>
    <t>405-2026</t>
  </si>
  <si>
    <t>405</t>
  </si>
  <si>
    <t>ANA  MARIA ROMERO BARRETO</t>
  </si>
  <si>
    <t>https://community.secop.gov.co/Public/Tendering/OpportunityDetail/Index?noticeUID=CO1.NTC.9507954&amp;isFromPublicArea=True&amp;isModal=true&amp;asPopupView=true</t>
  </si>
  <si>
    <t>CO1.REQ.9643417</t>
  </si>
  <si>
    <t>CO1.PCCNTR.8876821</t>
  </si>
  <si>
    <t>PRESTAR SERVICIOS PROFESIONALES PARA FOMENTAR EL DESARROLLO DEL TURISMO CULTURAL; AMBIENTAL Y RECREATIVO EN SUBA MEDIANTE LA CREACIÓN DE ESTRATEGIAS SOSTENIBLES QUE FORTALEZCAN LA IDENTIDAD LOCAL; IMPULSEN LA ECONOMÍA REGIONAL Y PROMUEVAN LA PARTICIPACIÓN
DE LA COMUNIDAD EN PROYECTOS TURÍSTICOS.</t>
  </si>
  <si>
    <t>anama_romero@hotmail.com</t>
  </si>
  <si>
    <t>CALLE 113 # 55 - 22</t>
  </si>
  <si>
    <t>360 47 994000057771</t>
  </si>
  <si>
    <t>Supervisar contratos y convenios que le sean designados por el alcalde(sa) Local, conforme con lo establecido en el Manual de Supervisión e Interventoría de la Secretaría Distrital de Gobierno.
Desarrollar actividades de planeación estratégica y de seguimiento a las metas establecidas en el Plan de Desarrollo Local  y lo referente al Área de Gestión del Desarrollo Local con respecto a la reactivación económica local.
Elaborar los estudios previos de los proyectos de inversión designados por el ordenador del gasto y la inclusión de los presupuestos participativos de iniciativas de carácter turístico priorizadas por la Alcaldía Local de Suba. 
Participar en las reuniones y comités en los cuales sea designado por el supervisor, de conformidad con el objeto de su contrato.
Gestionar, apoyar y hacer seguimiento a los proyectos de inversión que se deriven del Plan de Desarrollo Local de Suba principalmente los relacionados con la reactivación económica local.
Realizar actividades de planeación presupuestal y seguimiento de los proyectos relacionados con el turismo que le sean asignados.
Dar acompañamiento a las iniciativas y procesos del sector turístico como consejos consultivos, reuniones o estudios relacionados con las líneas de inversión o incentivos a MiPymes. 
Responder a las solicitudes de la ciudadanía como de entes de control, oficios, derechos de petición y/o similares que sean radicados en el aplicativo Orfeo y/o por diferentes medios, que le sean asignados.
Las demás que sean inherentes al objeto contractual, que se encuentren en la normatividad o que sean solicitadas por el supervisor del contrato.</t>
  </si>
  <si>
    <t>03-20-PP-2534-02-01</t>
  </si>
  <si>
    <t>FDLSUBA-CD-148-2026 (146502)</t>
  </si>
  <si>
    <t>406-2026-CPS-P (146502)</t>
  </si>
  <si>
    <t>406-2026</t>
  </si>
  <si>
    <t>406</t>
  </si>
  <si>
    <t>LUIS ALFREDO PARDO PANQUEVA</t>
  </si>
  <si>
    <t>https://community.secop.gov.co/Public/Tendering/OpportunityDetail/Index?noticeUID=CO1.NTC.9508124&amp;isFromPublicArea=True&amp;isModal=true&amp;asPopupView=true</t>
  </si>
  <si>
    <t>CO1.REQ.9644008</t>
  </si>
  <si>
    <t>CO1.PCCNTR.8876740</t>
  </si>
  <si>
    <t>PRESTAR LOS SERVICIOS PROFESIONALES PARA FORTALECER A MICRO; PEQUEÑAS Y MEDIANAS EMPRESAS EN SU CRECIMIENTO SOSTENIBLE MEDIANTE PROGRAMAS DE REACTIVACIÓN ECONÓMICA ALINEADOS CON LOS PRINCIPIOS DE SOSTENIBILIDAD E INNOVACIÓN.</t>
  </si>
  <si>
    <t>luchopardo011@hotmail.com</t>
  </si>
  <si>
    <t>CALLE 151 # 13 A - 50</t>
  </si>
  <si>
    <t>360 47 994000057796</t>
  </si>
  <si>
    <t xml:space="preserve">Formular los proyectos relacionados con el desarrollo económico de la localidad, asegurando su alineación con los objetivos estratégicos del Plan Local de Desarrollo. 
Evaluar la viabilidad técnica, financiera, social y ambiental de los proyectos relacionados con el desarrollo económico en todas sus líneas estratégicas. _x000D_
Realizar el seguimiento y monitoreo de los proyectos ejecutados, garantizando el cumplimiento de los objetivos, indicadores y metas establecidos._x000D_
Gestionar y administrar los presupuestos asignados a los proyectos, promoviendo un uso eficiente, equitativo y transparente de los recursos públicos._x000D_
Diseñar estrategias de fortalecimiento empresarial para las micro, pequeñas y medianas empresas de la localidad, incluyendo capacitaciones y asistencia técnica.
Generar reportes técnicos y financieros que evidencien el avance, impacto y resultados de los proyectos desarrollados en tema de desarrollo económico en la localidad.
Implementar programas sostenibles e innovadores para promover la reactivación económica de la localidad
Gestionar intra e inter institucionalmente para integrar esfuerzos y garantizar la coherencia en la planificación y ejecución de los proyectos de desarrollo económico de la localidad.
Las demás que sean inherentes al objeto contractual, que se encuentren en la normatividad o que sean solicitadas por el supervisor del contrato._x000D_
</t>
  </si>
  <si>
    <t>03-20-PP-2534-01-01</t>
  </si>
  <si>
    <t>FDLSUBA-CD-149-2026 (146517)</t>
  </si>
  <si>
    <t>407-2026-CPS-P (146517)</t>
  </si>
  <si>
    <t>407-2026</t>
  </si>
  <si>
    <t>407</t>
  </si>
  <si>
    <t>OSCAR OSWALDO AMAYA LOZANO</t>
  </si>
  <si>
    <t>https://community.secop.gov.co/Public/Tendering/OpportunityDetail/Index?noticeUID=CO1.NTC.9508149&amp;isFromPublicArea=True&amp;isModal=true&amp;asPopupView=true</t>
  </si>
  <si>
    <t>CO1.REQ.9644293</t>
  </si>
  <si>
    <t>CO1.PCCNTR.8876566</t>
  </si>
  <si>
    <t>PRESTAR LOS SERVICIOS PROFESIONALES AL ÁREA DE GESTIÓN DEL DESARROLLO LOCAL EN LA ASISTENCIA ÉCNICA Y EJECUCIÓN DE ACCIONES RELACIONADAS CON LA REACTIVACIÓN Y DESARROLLO ECONÓMICO EN LA LOCALIDAD; EN CUMPLIMIENTO DE LAS METAS DEL PLAN DE DESARROLLO LOCAL Y DEMAS TEMAS AFINES DEL PROYECTO.</t>
  </si>
  <si>
    <t>oswaldoamaya431@gmail.com</t>
  </si>
  <si>
    <t>311 80 89 294</t>
  </si>
  <si>
    <t>CALLE 83 A # 114 - 90</t>
  </si>
  <si>
    <t>Desarrollar actividades de planeación estratégica y de seguimiento a las metas establecidas en el Plan de Desarrollo Local y lo referente al Área de Gestión del Desarrollo Local con respecto a la reactivación económica local._x000D_
Participar en las reuniones y comités en los cuales sea designado por el supervisor y/o apoyo a la supervisión, de conformidad con el objeto de su contrato o con la reactivación económica de la localidad.
Gestionar, apoyar y hacer seguimiento a los proyectos de inversión que se deriven del_x000D_
Plan de Desarrollo Local de Suba principalmente los relacionados con la reactivación_x000D_
económica local.
Realizar actividades de planeación presupuestal y seguimiento de los proyectos que le sean asignados.
Diligenciar y/o cargar las matrices a las plataformas que le sean solicitadas y que se deriven de las actividades propias de la planeación de la Alcaldía Local de Suba.
Responder a las solicitudes de la ciudadanía y/o de entes de control oficios, derechos de petición y/o similares que sean radicados en el aplicativo Orfeo y/o por diferentes medios, que le sean asignados.
Elaborar los estudios previos de los proyectos de inversión designados por el ordenador del gasto, de acuerdo con el plan de compras del Área de Gestión del Desarrollo Local
Las demás que sean inherentes al objeto contractual, que se encuentren en la normatividad o que sean solicitadas por el supervisor del contrato.</t>
  </si>
  <si>
    <t>46 Meses</t>
  </si>
  <si>
    <t>03-19-PP-2544-01-03</t>
  </si>
  <si>
    <t>FDLSUBA-CD-150-2026 (146523)</t>
  </si>
  <si>
    <t>408-2026-CPS-P (146523)</t>
  </si>
  <si>
    <t>408-2026</t>
  </si>
  <si>
    <t>408</t>
  </si>
  <si>
    <t>SANDRA YANNETH GORDILLO PEDROZA</t>
  </si>
  <si>
    <t>https://community.secop.gov.co/Public/Tendering/OpportunityDetail/Index?noticeUID=CO1.NTC.9508184&amp;isFromPublicArea=True&amp;isModal=true&amp;asPopupView=true</t>
  </si>
  <si>
    <t>CO1.REQ.9645323</t>
  </si>
  <si>
    <t>CO1.PCCNTR.8877008</t>
  </si>
  <si>
    <t>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t>
  </si>
  <si>
    <t>sangor168@gmail.com</t>
  </si>
  <si>
    <t>CALLE 114 F # 152 B - 50</t>
  </si>
  <si>
    <t>360 47 994000058068</t>
  </si>
  <si>
    <t>Supervisar contratos y convenios que le sean designados por el alcalde(sa) Local, conforme con lo establecido en el Manual de Supervisión e Interventoría de la Secretaría Distrital de Gobierno.
Elaborar estudios previos de los proyectos de inversión designados por el ordenador del gasto, de acuerdo con el plan de compras del Área de Gestión del Desarrollo Local.
Desarrollar actividades de planeación estratégica y de seguimiento a las metas establecidas en el Plan de Desarrollo Local y lo referente al Área de Gestión del Desarrollo Local con respecto a la reactivación económica local.
Participar en las reuniones y comités en los cuales sea designado por el supervisor, de conformidad con el objeto de su contrato.
Gestionar, apoyar y hacer seguimiento a los proyectos de inversión que se deriven del Plan de Desarrollo Local de Suba principalmente los relacionados con la reactivación económica local.
Realizar actividades de planeación presupuestal y seguimiento de los proyectos que le sean asignados.
Diligenciar y/o cargar las matrices a las plataformas que le sean solicitadas y que se deriven de las actividades propias de la planeación de la Alcaldía Local de Suba.
Responder a las solicitudes de la ciudadanía como de entes de control, oficios, derechos de petición y/o similares que sean radicados en el aplicativo Orfeo y/o por diferentes medios, que le sean asignados.
Las demás que sean inherentes al objeto contractual, que se encuentren en la normatividad o que sean solicitadas por el supervisor del contrato.</t>
  </si>
  <si>
    <t>66 Meses</t>
  </si>
  <si>
    <t>03-19-PP-2544-01-04</t>
  </si>
  <si>
    <t>FDLSUBA-CD-151-2026 (146544)</t>
  </si>
  <si>
    <t>409-2026-CPS-P (146544)</t>
  </si>
  <si>
    <t>409-2026</t>
  </si>
  <si>
    <t>409</t>
  </si>
  <si>
    <t>CAMILO ALBERTO BERBESÍ BARRIENTOS</t>
  </si>
  <si>
    <t>https://community.secop.gov.co/Public/Tendering/OpportunityDetail/Index?noticeUID=CO1.NTC.9510904&amp;isFromPublicArea=True&amp;isModal=true&amp;asPopupView=true</t>
  </si>
  <si>
    <t>CO1.REQ.9646330</t>
  </si>
  <si>
    <t>CO1.PCCNTR.8879312</t>
  </si>
  <si>
    <t>PRESTAR LOS SERVICIOS PROFESIONALES AL ÁREA DE GESTIÓN DEL DESARROLLO LOCAL EN LA FORMULACIÓN; SEGUIMIENTO; ASISTENCIA TÉCNICA Y EJECUCIÓN DE ACCIONES RELACIONADAS CON LA REACTIVACIÓN Y DESARROLLO ECONÓMICO EN LA LOCALIDAD; EN CUMPLIMIENTO DE LAS METAS DEL
PLAN DE DESARROLLO LOCAL Y DEMÁS TEMAS AFIN</t>
  </si>
  <si>
    <t>cberbesi.2121@gmail.com</t>
  </si>
  <si>
    <t>CL 146 7 F 54</t>
  </si>
  <si>
    <t>05-33-GP-2537-02-117</t>
  </si>
  <si>
    <t>FDLSUBA-CD-152-2026 (145107)</t>
  </si>
  <si>
    <t>410-2026-CPS-AG (145107)</t>
  </si>
  <si>
    <t>410-2026</t>
  </si>
  <si>
    <t>410</t>
  </si>
  <si>
    <t>EDUARDO PRADA CASTRO</t>
  </si>
  <si>
    <t>https://community.secop.gov.co/Public/Tendering/OpportunityDetail/Index?noticeUID=CO1.NTC.9673224&amp;isFromPublicArea=True&amp;isModal=true&amp;asPopupView=true</t>
  </si>
  <si>
    <t>CO1.REQ.9634781</t>
  </si>
  <si>
    <t>CO1.PCCNTR.9051095</t>
  </si>
  <si>
    <t>PRESTAR LOS SERVICIOS DE APOYO A LA GESTIÓN PARA APOYAR Y DAR SOPORTE TÉCNICO AL ADMINISTRADOR Y USUARIO FINAL DE LA RED DE SISTEMAS Y TECNOLOGÍA E INFORMACIÓN DE LA ALCALDÍA LOCAL.</t>
  </si>
  <si>
    <t>eduardopradacastro@gmail.com</t>
  </si>
  <si>
    <t>KR 74 152 B 70 AP 1304</t>
  </si>
  <si>
    <t>RAFAEL ESTEBAN ROZO VELANDIA</t>
  </si>
  <si>
    <t>C.C. No. 80912935 de Bogotá</t>
  </si>
  <si>
    <t>SISTEMAS - SOCIAL DATA DELIVERY</t>
  </si>
  <si>
    <t xml:space="preserve">Apoyar al administrador de red en el levantamiento del inventario y la elaboración del diagnóstico técnico de los recursos tecnológicos y licenciamientos de la Alcaldía Local._x000D_
Apoyar al administrador de la red en el seguimiento y acompañamiento de los contratos de mantenimiento preventivo y correctivo relacionados con los recursos tecnológicos y licenciamientos de la Alcaldía Local._x000D_
Brindar soporte de sistemas y tecnología a la Junta Administradora Local._x000D_
Apoyar al administrador de red brindando soporte de primer nivel al usuario final._x000D_
Realizar informes mensuales de los servicios atendidos, indicando el tipo de servicio prestado, fecha y hora de inicio y fecha y hora de atención, nombre del funcionario o equipo atendido, dependencia a la cual pertenece, descripción de la falla reportada, solución y conclusión de este._x000D_
Establecer contacto permanente y asistir a reuniones de capacitación y actualización convocadas por la Dirección de Tecnologías e Información de la Secretaría Distrital de Gobierno relacionadas con la instalación, configuración y manejo de los aplicativos misionales y de apoyo de la Secretaria Distrital de Gobierno._x000D_
Apoyar al administrador de red en la capacitar a los usuarios finales de la localidad en manejo de los aplicativos misionales y de apoyo de la Secretaria Distrital de Gobierno._x000D_
Apoyar al administrador de red en la estructuración de los estudios previos, pre-pliegos y pliegos de los procesos precontractuales relacionados con los recursos tecnológicos locales, que le sean asignados por el (la) Alcalde (sa) Local y/o su supervisor._x000D_
Asistir a las reuniones a las que sea citado o designado, para la atención de los asuntos relacionados con el objeto contractual._x000D_
Presentar informe mensual de las actividades realizadas en cumplimiento de las obligaciones pactadas._x000D_
Entregar, mensualmente, el archivo de los documentos suscritos que haya generado en cumplimiento del objeto y obligaciones contractuales._x000D_
Las demás que sean inherentes al objeto contractual, que se encuentren en la normatividad o que sean solicitadas por el supervisor del contrato._x000D_
</t>
  </si>
  <si>
    <t>05-33-GP-2537-02-118</t>
  </si>
  <si>
    <t>411-2026-CPS-AG (145107)</t>
  </si>
  <si>
    <t>411-2026</t>
  </si>
  <si>
    <t>411</t>
  </si>
  <si>
    <t>JUAN ALEXANDER ZAPATA PÁEZ</t>
  </si>
  <si>
    <t>CO1.PCCNTR.9291574</t>
  </si>
  <si>
    <t>juanozapata8610@gmail.com</t>
  </si>
  <si>
    <t>CARRERA 73 B BIS # 26 - 81 SUR</t>
  </si>
  <si>
    <t>05-35-PP-2563-01-02</t>
  </si>
  <si>
    <t>FDLSUBA-CD-153-2026 (150305)</t>
  </si>
  <si>
    <t>412-2026-CPS-AG (150305)</t>
  </si>
  <si>
    <t>412-2026</t>
  </si>
  <si>
    <t>412</t>
  </si>
  <si>
    <t>DIANA DUARTE</t>
  </si>
  <si>
    <t>https://community.secop.gov.co/Public/Tendering/OpportunityDetail/Index?noticeUID=CO1.NTC.9511241&amp;isFromPublicArea=True&amp;isModal=true&amp;asPopupView=true</t>
  </si>
  <si>
    <t>CO1.REQ.9646775</t>
  </si>
  <si>
    <t>CO1.PCCNTR.8879434</t>
  </si>
  <si>
    <t>O23011745992024256301000</t>
  </si>
  <si>
    <t>mardidi_31@hotmail.com</t>
  </si>
  <si>
    <t>CALLE 142 A # 128 B - 55</t>
  </si>
  <si>
    <t>360 47 994000057841</t>
  </si>
  <si>
    <t xml:space="preserve">Apoyar al administrador de red en el levantamiento del inventario y la elaboración del diagnóstico técnico de los recursos tecnológicos y licenciamientos de la Alcaldía Local_x000D_
Apoyar al administrador de la red en el seguimiento y acompañamiento de los contratos de mantenimiento preventivo y correctivo relacionados con los recursos tecnológicos y licenciamientos de la Alcaldía Local.
Brindar soporte de sistemas y tecnología a la Junta Administradora Local._x000D_
Apoyar al administrador de red brindando soporte de primer nivel al usuario final._x000D_
Realizar informes mensuales de los servicios atendidos, indicando el tipo de servicio prestado, fecha y hora de inicio y fecha y hora de atención, nombre del funcionario o equipo atendido, dependencia a la cual pertenece, descripción de la falla reportada, solución y conclusión de este._x000D_
Establecer contacto permanente y asistir a reuniones de capacitación y actualización convocadas por la Dirección de Tecnologías e Información de la Secretaría Distrital de Gobierno relacionadas con la instalación, configuración y manejo de los aplicativos misionales y de apoyo de la Secretaria Distrital de Gobierno._x000D_
Apoyar al administrador de red en la capacitar a los usuarios finales de la localidad en manejo de los aplicativos misionales y de apoyo de la Secretaria Distrital de Gobierno._x000D_
Apoyar al administrador de red en la estructuración de los estudios previos, pre-pliegos y pliegos de los procesos precontractuales relacionados con los recursos tecnológicos locales, que le sean asignados por el (la) Alcalde (sa) Local y/o su supervisor._x000D_
Asistir a las reuniones a las que sea citado o designado, para la atención de los asuntos relacionados con el objeto contractual._x000D_
Presentar informe mensual de las actividades realizadas en cumplimiento de las obligaciones pactadas._x000D_
Entregar, mensualmente, el archivo de los documentos suscritos que haya generado en cumplimiento del objeto y obligaciones contractuales._x000D_
Las demás que sean inherentes al objeto contractual, que se encuentren en la normatividad o que sean solicitadas por el supervisor del contrato._x000D_
</t>
  </si>
  <si>
    <t>SUBA TE CONECTA</t>
  </si>
  <si>
    <t>PENDIENTE LINEA PAA</t>
  </si>
  <si>
    <t>FDLSUBA-CD-154-2026 (152750)</t>
  </si>
  <si>
    <t>413-2026-CPS-AG (152750)</t>
  </si>
  <si>
    <t>413-2026</t>
  </si>
  <si>
    <t>413</t>
  </si>
  <si>
    <t>LUIS FERNANDO CRUZ GUAUTA</t>
  </si>
  <si>
    <t>https://community.secop.gov.co/Public/Tendering/OpportunityDetail/Index?noticeUID=CO1.NTC.9815486&amp;isFromPublicArea=True&amp;isModal=true&amp;asPopupView=true</t>
  </si>
  <si>
    <t>CO1.REQ.9851090</t>
  </si>
  <si>
    <t>CO1.PCCNTR.9183087</t>
  </si>
  <si>
    <t>lcruzguauta@gmail.com</t>
  </si>
  <si>
    <t>CALLE 38 A ESTE # 49 - 14</t>
  </si>
  <si>
    <t>36047994000061905</t>
  </si>
  <si>
    <t>05-33-GP-2537-02-127</t>
  </si>
  <si>
    <t>FDLSUBA-CD-155-2026 (145316)</t>
  </si>
  <si>
    <t>414-2026-CPS-P (145316)</t>
  </si>
  <si>
    <t>414-2026</t>
  </si>
  <si>
    <t>414</t>
  </si>
  <si>
    <t>BRAYAN ORLANDO STIK GARCIA ESPITIA</t>
  </si>
  <si>
    <t>https://community.secop.gov.co/Public/Tendering/OpportunityDetail/Index?noticeUID=CO1.NTC.9512240&amp;isFromPublicArea=True&amp;isModal=true&amp;asPopupView=true</t>
  </si>
  <si>
    <t>CO1.REQ.9635823</t>
  </si>
  <si>
    <t>CO1.PCCNTR.8880161</t>
  </si>
  <si>
    <t>PRESTAR SERVICIOS PROFESIONALES EN TEMAS DE TECNOLOGÍA Y/O SISTEMAS EN EL LEVANTAMIENTO Y ANÁLISIS DE REQUISITOS; DESARROLLO; DOCUMENTACIÓN; PRUEBAS Y PUESTA EN MARCHA DE LOS SISTEMAS DE
INFORMACIÓN Y LA GESTIÓN DE LA INFORMACIÓN DE LA ALCALDÍA LOCAL DE SUBA.</t>
  </si>
  <si>
    <t>brayangarcia.bg7@gmail.com</t>
  </si>
  <si>
    <t>313 369 4432</t>
  </si>
  <si>
    <t>CALLE 150 # 50-38</t>
  </si>
  <si>
    <t>36047 994000059039</t>
  </si>
  <si>
    <t>Realizar seguimiento y control de los procesos contractuales relacionados con los recursos tecnológicos locales, que le sean asignados por el (la) Alcalde(sa) Local y/o su supervisor.
Realizar seguimiento al cumplimiento de las actividades contractuales de los Contratos de Prestación de Servicios Profesionales y de Apoyo a la Gestión, cuyos objetos sean enfocados en asuntos de tecnología y el laboratorio de innovación del FDLS.
Realizar la estructuración de los estudios previos, pre-pliegos y pliegos de los procesos precontractuales relacionados con los recursos tecnológicos locales, que le sean asignados por el (la) Alcalde(sa) Local y/o su supervisor.
Realizar proyectos de transformación digital y propender la política cero papel, salvaguardando la memoria institucional y de los procesos que se desarrollan en la entidad
Incluir y mantener actualizada la información de la plataforma SIVICOF de Bogotá, así como solicitar la información necesaria de acuerdo con la temática._x000D_
Congregar la información misional de la entidad en aras de realizar, gestionar y mantener las bases de datos de la entidad en su capa de Gestión de la Información y Sistemas de la Información de la arquitectura TI_x000D_
Dar soporte y capacitar a los funcionarios de la Alcaldía Local de Suba en cuanto al uso y apropiación de los sistemas de información._x000D_
Generar mecanismos de transparencia, participación y colaboración procurando que las acciones de Gobierno Abierto respondan a las necesidades de la ciudadanía y sean un medio para facilitar la rendición de cuentas de la entidad
Presentar informe mensual de las actividades realizadas en cumplimiento de las obligaciones pactadas_x000D_
Las demás que sean inherentes al objeto contractual, que se encuentren en la normatividad o que sean solicitadas por el supervisor del contrato.</t>
  </si>
  <si>
    <t>05-33-GP-2537-02-142</t>
  </si>
  <si>
    <t>FDLSUBA-CD-156-2026 (145398)</t>
  </si>
  <si>
    <t>415-2026-CPS-P (145398)</t>
  </si>
  <si>
    <t>415-2026</t>
  </si>
  <si>
    <t>415</t>
  </si>
  <si>
    <t>JUAN CARLOS MONSALVE TORRES</t>
  </si>
  <si>
    <t>https://community.secop.gov.co/Public/Tendering/OpportunityDetail/Index?noticeUID=CO1.NTC.9512574&amp;isFromPublicArea=True&amp;isModal=true&amp;asPopupView=true</t>
  </si>
  <si>
    <t>CO1.REQ.9636155</t>
  </si>
  <si>
    <t>CO1.PCCNTR.8880495</t>
  </si>
  <si>
    <t>PRESTAR SERVICIOS PROFESIONALES PARA REALIZAR ANÁLISIS DE DATOS PARA LA TOMA DE DECISIONES INFORMADAS EN LA ALCALDÍA LOCAL DE SUBA; MEDIANTE LA IMPLEMENTACIÓN DE HERRAMIENTAS DE ANALÍTICA INSTITUCIONAL Y LA GENERACIÓN DE INFORMES Y VISUALIZACIONES
DE DATOS.</t>
  </si>
  <si>
    <t xml:space="preserve">juank.monsalve@gmail.com </t>
  </si>
  <si>
    <t>CL 143 118 20</t>
  </si>
  <si>
    <t>Recopilar, procesar y analizar datos de diversas fuentes para identificar tendencias, patrones y insights
Aplicar técnicas estadísticas y de machine learning para extraer conocimientos de los datos.
Implementar y configurar herramientas de analítica institucional, como Power BI y Python.
Desarrollar y mantener tableros de control y mapas de geoespacilización.
Crear informes y visualizaciones de datos para comunicar insights y resultados.
Diseñar y desarrollar dashboards y reportes para la toma de decisiones informadas.
Las demás que le delegue el supervisor y que tengan relación directa con el cumplimiento del objeto contractual</t>
  </si>
  <si>
    <t>19.5 Meses</t>
  </si>
  <si>
    <t>05-33-GP-2537-02-143</t>
  </si>
  <si>
    <t>416-2026-CPS-P (145398)</t>
  </si>
  <si>
    <t>416-2026</t>
  </si>
  <si>
    <t>416</t>
  </si>
  <si>
    <t>JUAN GUILLERMO DIMEY MANRIQUE</t>
  </si>
  <si>
    <t>CO1.PCCNTR.8880858</t>
  </si>
  <si>
    <t>PRESTAR SERVICIOS PROFESIONALES PARA REALIZAR ANÁLISIS DE DATOS PARA LA TOMA DE DECISIONES INFORMADAS EN LA ALCALDÍA LOCAL DE SUBA; MEDIANTE LA IMPLEMENTACIÓN DE HERRAMIENTAS DE ANALÍTICA INSTITUCIONAL Y LA GENERACIÓN DE INFORMES Y VISUALIZACIONES DE DATOS.</t>
  </si>
  <si>
    <t>juandimey89@outlook.es</t>
  </si>
  <si>
    <t>CARRERA 85D #46A-65</t>
  </si>
  <si>
    <t>4 Mes(es)</t>
  </si>
  <si>
    <t>89547994000009110</t>
  </si>
  <si>
    <t>05-33-GP-2537-02-144</t>
  </si>
  <si>
    <t>FDLSUBA-CD-157-2026 (145419)</t>
  </si>
  <si>
    <t>417-2026-CPS-P (145419)</t>
  </si>
  <si>
    <t>417-2026</t>
  </si>
  <si>
    <t>417</t>
  </si>
  <si>
    <t>FABIAN ESTEBAN HERNANDEZ MORA</t>
  </si>
  <si>
    <t>https://community.secop.gov.co/Public/Tendering/OpportunityDetail/Index?noticeUID=CO1.NTC.9514003&amp;isFromPublicArea=True&amp;isModal=true&amp;asPopupView=true</t>
  </si>
  <si>
    <t>CO1.REQ.9636081</t>
  </si>
  <si>
    <t>CO1.PCCNTR.8881557</t>
  </si>
  <si>
    <t>PRESTAR SERVICIOS PROFESIONALES PARA REALIZAR EL LEVANTAMIENTO DE DOCUMENTACIÓN; COMUNICAR Y CAPACITAR A LAS COORDINACIONES DE LA ALCALDÍA LOCAL DE SUBA; PARA ASEGURAR LA IMPLEMENTACIÓN EFECTIVA DEL SOCIAL DATA INTELLIGENCE Y LA ADOPCIÓN DE HERRAMIENTAS DE ANALÍTICA INSTITUCIONAL Y GEOESPACIALIZACIÓ</t>
  </si>
  <si>
    <t>Estebanhdzm@outlook.com</t>
  </si>
  <si>
    <t>CALLE 25 G # 74 B - 50</t>
  </si>
  <si>
    <t>Recopilar y revisar documentación relevante para la implementación del SDI.
Identificar necesidades de documentación y desarrollar planes para abordarlas.
Diseñar y ejecutar planes de comunicación y capacitación para las coordinaciones de la Alcaldía.
Brindar capacitación y soporte en la utilización de herramientas de analítica institucional y geoespacialización.
Trabajar para asegurar la adopción efectiva de herramientas y procesos.
Realizar seguimiento y evaluación de la efectividad de la comunicación y capacitación.
Identificar áreas de mejora y proponer acciones correctivas.</t>
  </si>
  <si>
    <t>05-33-GP-2537-02-146</t>
  </si>
  <si>
    <t>FDLSUBA-CD-158-2026 (145430)</t>
  </si>
  <si>
    <t>418-2026-CPS-P (145430)</t>
  </si>
  <si>
    <t>418-2026</t>
  </si>
  <si>
    <t>418</t>
  </si>
  <si>
    <t>JOSÉ DAVID PATIÑO JIMÉNEZ</t>
  </si>
  <si>
    <t>https://community.secop.gov.co/Public/Tendering/OpportunityDetail/Index?noticeUID=CO1.NTC.9514331&amp;isFromPublicArea=True&amp;isModal=true&amp;asPopupView=true</t>
  </si>
  <si>
    <t>CO1.REQ.9637366</t>
  </si>
  <si>
    <t>CO1.PCCNTR.8881986</t>
  </si>
  <si>
    <t>PRESTAR SERVICIOS PROFESIONALES PARA REALIZAR ANÁLISIS GEOESPACIALIZADO QUE PERMITA LA TOMA DE DECISIONES INFORMADAS EN LA ALCALDÍA LOCAL DE SUBA; MEDIANTE LA IMPLEMENTACIÓN DE HERRAMIENTAS DE GEOESPACIALIZACIÓN Y LA GENERACIÓN DE MAPAS Y VISUALIZACIONES GEOGRÁFICAS.</t>
  </si>
  <si>
    <t>josedpatinoj@gmail.com</t>
  </si>
  <si>
    <t>CL 132 A 89 80 BL 19 AP 527</t>
  </si>
  <si>
    <t>Recopilar, procesar y analizar datos geoespaciales para identificar tendencias, patrones y insights.
Aplicar técnicas de geoprocessing y análisis espacial para extraer conocimientos de los datos geoespaciales.
Implementar y configurar herramientas de geoespacialización.
Desarrollar y mantener mapas de geoespacilización y visualizaciones geográficas.
Crear mapas y visualizaciones geográficas para comunicar insights y resultados._x000D_
Diseñar y desarrollar mapas y visualizaciones geográficas para la toma de decisiones informadas.
Integrar datos geoespaciales con análisis de datos para obtener resultados que permitan la toma de decisiones.</t>
  </si>
  <si>
    <t>12.3 Meses</t>
  </si>
  <si>
    <t>05-33-GP-2537-02-193</t>
  </si>
  <si>
    <t>FDLSUBA-CD-159-2026 (145567)</t>
  </si>
  <si>
    <t>419-2026-CPS-P (145567)</t>
  </si>
  <si>
    <t>419-2026</t>
  </si>
  <si>
    <t>419</t>
  </si>
  <si>
    <t>WINGEL MILLAN NUÑEZ</t>
  </si>
  <si>
    <t>https://community.secop.gov.co/Public/Tendering/OpportunityDetail/Index?noticeUID=CO1.NTC.9518506&amp;isFromPublicArea=True&amp;isModal=true&amp;asPopupView=true</t>
  </si>
  <si>
    <t>CO1.REQ.9637482</t>
  </si>
  <si>
    <t>CO1.PCCNTR.8885816</t>
  </si>
  <si>
    <t>wingelmillan@gmail.com</t>
  </si>
  <si>
    <t>AVENIDA CALLE 1 # 1 - 40</t>
  </si>
  <si>
    <t>05-33-GP-2537-02-194</t>
  </si>
  <si>
    <t>FDLSUBA-CD-160-2026 (151813)</t>
  </si>
  <si>
    <t>420-2026-CPS-P (151813)</t>
  </si>
  <si>
    <t>420-2026</t>
  </si>
  <si>
    <t>420</t>
  </si>
  <si>
    <t>MARIA PAULA TORRES SIMBAQUEBA|</t>
  </si>
  <si>
    <t>https://community.secop.gov.co/Public/Tendering/OpportunityDetail/Index?noticeUID=CO1.NTC.9515311&amp;isFromPublicArea=True&amp;isModal=true&amp;asPopupView=true</t>
  </si>
  <si>
    <t>CO1.REQ.9647151</t>
  </si>
  <si>
    <t>CO1.PCCNTR.8882747</t>
  </si>
  <si>
    <t>PRESTAR SERVICIOS PROFESIONALES EN TEMAS DE TECNOLOGÍA Y/O SISTEMAS EN EL LEVANTAMIENTO Y ANÁLISIS DE REQUISITOS; DESARROLLO; DOCUMENTACIÓN; PRUEBAS Y PUESTA EN MARCHA DE LOS SISTEMAS DE INFORMACIÓN Y LA GESTIÓN DE LA INFORMACIÓN DE LA ALCALDÍA LOCAL DE
SUBA</t>
  </si>
  <si>
    <t>paulasimbaqueba1001@gmail.com</t>
  </si>
  <si>
    <t>CL  12     21  21</t>
  </si>
  <si>
    <t xml:space="preserve">Diseñar y desarrollar aplicaciones web, móviles o sistemas de información necesarios en la Alcaldía Local de Suba
Administrar las herramientas digitales para la información y los sistemas de información con que cuente la Alcaldía Local de Suba._x000D_
Mantener y configurar el servidor y los aplicativos que se gestionan desde allí.
Realizar gestión a las máquinas virtuales y file server_x000D_
Prestar soporte para el correcto funcionamiento de las aplicaciones desarrolladas por la Alcaldía Local de Suba._x000D_
Administrar, actualizar y gestionar las bases de datos de la entidad y garantizar la disposición de la información en el centro de mando._x000D_
Realizar proyectos de transformación digital y propender la política cero papel, salvaguardando la memoria institucional y de los procesos que se desarrollan en la entidad._x000D_
Congregar la información misional de la entidad en aras de realizar, gestionar y mantener las bases de datos de la entidad en su capa de Gestión de la Información y Sistemas de la Información de la arquitectura TI._x000D_
Dar soporte y capacitar a los funcionarios de la Alcaldía Local de Suba en cuanto al uso y apropiación de los sistemas de información_x000D_
Generar mecanismos de transparencia, participación y colaboración procurando que las acciones de Gobierno Abierto respondan a las necesidades de la ciudadanía y sean un medio para facilitar la rendición de cuentas de la entidad_x000D_
Realizar contenidos de desarrollo que requiera la página web de la Alcaldía, así como el apoyo al cumplimiento a la ley de transparencia 1712 de 2014._x000D_
Las demás que sean inherentes al objeto contractual, que se encuentren en la normatividad o que sean solicitadas por el supervisor del contrato._x000D_
</t>
  </si>
  <si>
    <t>05-39-GP-2523-01-01</t>
  </si>
  <si>
    <t>FDLSUBA-CD-161-2026 (150321)</t>
  </si>
  <si>
    <t>421-2026-CPS-P (150321)</t>
  </si>
  <si>
    <t>421-2026</t>
  </si>
  <si>
    <t>421</t>
  </si>
  <si>
    <t>ANA KARINA VARGAS ALVAREZ</t>
  </si>
  <si>
    <t>https://community.secop.gov.co/Public/Tendering/OpportunityDetail/Index?noticeUID=CO1.NTC.9518926&amp;isFromPublicArea=True&amp;isModal=true&amp;asPopupView=true</t>
  </si>
  <si>
    <t>CO1.REQ.9647231</t>
  </si>
  <si>
    <t>CO1.PCCNTR.8886249</t>
  </si>
  <si>
    <t>O23011745992024252301000</t>
  </si>
  <si>
    <t>PRESTAR SERVICIOS PROFESIONALES PARA PROMOVER LA EXPERIMENTACIÓN Y ACOMPAÑAMIENTO DEL LABORATORIO DE INNOVACIÓN DIGITAL DE SUBA Y REALIZAR EL ACOMPAÑAMIENTO PEDAGÓGICO PARA DESARROLLAR LOS PROCESOS DE FORMACIÓN Y DISEÑO DE PROTOTIPOS QUE CONTRIBUYAN AL FORTALECIMIENTO DE LAS COMPETENCIAS CIUDADANAS</t>
  </si>
  <si>
    <t>anakari_vargas@hotmail.com</t>
  </si>
  <si>
    <t>CALLE 52 # 68 - 69</t>
  </si>
  <si>
    <t>Realizar el plan de trabajo y cronograma de actividades al inicio de la ejecución, el cual deberá ser aprobado por el supervisor y/o el apoyo a la supervisión del contrato.
Aportar el conocimiento técnico y experiencia profesional en la dinamización del sistema de Innovación Pública del Distrito
Realizar la gestión institucional e interinstitucional a nivel local o Distrital requerida para el cumplimiento de los objetivos del laboratorio de innovación de la Alcaldía Local de Suba SubaLab
Elaborar propuestas metodológicas y proporcionar contenidos para llevar a cabo los procesos formativos requeridos por SubaLab.
Acompañar las diferentes reuniones y eventos que se programen para gestionar la realización de los procesos de formación y experimentación que adelante SubaLab y aquellas que se asignen
Participar del diseño de procesos formativos tales como talleres o capacitaciones, presenciales o virtuales en materia de innovación para los funcionarios y contratistas de la Entidad.
Brindar apoyo a la gestión institucional que se requiera para la adecuada realización de modelos de mejoramiento organizacional.
Elaborar informe que reporte los alcances de ciudadanos y el impacto de los diseños desarrollados.
Diseñar, gestionar y realizar actividades de innovación social que promuevan el empoderamiento ciudadano y genere cercanía a la Alcaldía y promueva su participación
Realizar la convocatoria y perfilamiento de los participantes en el proceso que pueden ser representantes líderes,representantes de las juntas de acción comunal, entre otros que podrían participar en el laboratorio.
Las demás actividades que le sean asignadas por el Alcalde Local y/o el apoyo a la supervisión del contrato y que surjan de la naturaleza del contrato</t>
  </si>
  <si>
    <t>27.4 Meses</t>
  </si>
  <si>
    <t>SUBALAB, GOBIERNO ABIERTO E INNOVACIÓN PÚBLICA PARA UNA SUBA MÁS CERCANA</t>
  </si>
  <si>
    <t>05-39-GP-2523-01-02</t>
  </si>
  <si>
    <t>422-2026-CPS-P (150321)</t>
  </si>
  <si>
    <t>422-2026</t>
  </si>
  <si>
    <t>422</t>
  </si>
  <si>
    <t>PAULA ALEJANDRA ARIZA CHICA</t>
  </si>
  <si>
    <t>CO1.PCCNTR.8886149</t>
  </si>
  <si>
    <t>arizapaula51@gmail.com</t>
  </si>
  <si>
    <t>CARRERA 31 D # 1 C - 57</t>
  </si>
  <si>
    <t>C100110605</t>
  </si>
  <si>
    <t>05-33-GP-2537-02-195</t>
  </si>
  <si>
    <t>FDLSUBA-CD-162-2026 (145587)</t>
  </si>
  <si>
    <t>423-2026-CPS-P (145587)</t>
  </si>
  <si>
    <t>423-2026</t>
  </si>
  <si>
    <t>423</t>
  </si>
  <si>
    <t>FELIX ANTONIO ORTIZ SUAREZ</t>
  </si>
  <si>
    <t>https://community.secop.gov.co/Public/Tendering/OpportunityDetail/Index?noticeUID=CO1.NTC.9605272&amp;isFromPublicArea=True&amp;isModal=true&amp;asPopupView=true</t>
  </si>
  <si>
    <t>CO1.REQ.9726447</t>
  </si>
  <si>
    <t>CO1.PCCNTR.8974750</t>
  </si>
  <si>
    <t>PRESTAR SERVICIOS PROFESIONALES PARA DISEÑAR; IMPLEMENTAR Y REALIZAR SEGUIMIENTO A UN MODELO DE SEGURIDAD DE LA INFORMACIÓN Y PROTECCIÓN DE DATOS PERSONALES EN LA ALCALDÍA LOCAL DE SUBA.</t>
  </si>
  <si>
    <t>fortizsu01@uninpahu.edu.co</t>
  </si>
  <si>
    <t>CALLE 151 C # 107 - 10 APA 1204 TORRE 3</t>
  </si>
  <si>
    <t xml:space="preserve">Identificar la brecha entre el Modelo de seguridad y privacidad de la información y la situación de la Alcaldía Local de Suba. 
Elaborar el autodiagnóstico correspondiente a la política de Seguridad Digital del Modelo Integrado de Planeación y Gestión.
Realizar un diagnóstico de la implementación de la Ley 1581 de 2012 y demás disposiciones aplicables a la Alcaldía Local de Suba sobre protección de datos personales.
Elaborar el plan de trabajo y desarrollar las actividades necesarias para la implementación del Modelo de Seguridad y privacidad de la información en la Alcaldía Local de Suba_x000D_
Proponer y realizar seguimiento mensual a la implementación y cumplimiento de las políticas de seguridad, normativas y procedimientos aplicables a la Alcaldía Local de Suba. </t>
  </si>
  <si>
    <t>02-10-PP-2309-02-01</t>
  </si>
  <si>
    <t>FDLSUBA-CD-163-2026 (146654)</t>
  </si>
  <si>
    <t>424-2026-CPS-P (146654)</t>
  </si>
  <si>
    <t>424-2026</t>
  </si>
  <si>
    <t>424</t>
  </si>
  <si>
    <t>JENNY CRISTINA SANABRIA MORA</t>
  </si>
  <si>
    <t>https://community.secop.gov.co/Public/Tendering/OpportunityDetail/Index?noticeUID=CO1.NTC.9520609&amp;isFromPublicArea=True&amp;isModal=true&amp;asPopupView=true</t>
  </si>
  <si>
    <t>CO1.REQ.9647477</t>
  </si>
  <si>
    <t>CO1.PCCNTR.8887563</t>
  </si>
  <si>
    <t>O23011745992024230901000</t>
  </si>
  <si>
    <t>PRESTAR SERVICIOS PROFESIONALES ESPECIALIZADOS AL ÁREA DE GESTIÓN DEL DESARROLLO LOCAL DE LA ALCALDÍA LOCAL DE SUBA; PARA LA COORDINACIÓN; ESTRUCTURACIÓN; FORMULACIÓN; EVALUACIÓN Y SEGUIMIENTO A LOS PROYECTOS DE INVERSIÓN ENFOCADOS A LA REALIZACIÓN DE LAS
ACCIONES INTEGRALES HACIA LA COMUNIDAD.</t>
  </si>
  <si>
    <t>jcsm790428@gmail.com</t>
  </si>
  <si>
    <t xml:space="preserve">JOHANNA LOPEZ SUAREZ </t>
  </si>
  <si>
    <t>C.C. No. 52.371.623 de Bogotá</t>
  </si>
  <si>
    <t xml:space="preserve">POLITICA SOCIAL </t>
  </si>
  <si>
    <t>Realizar las actividades precontractuales, contractuales y/o de seguimiento que sean necesarias para la correcta ejecución de los diferentes componentes del proyecto 1967 Suba saludable y sin barreras: acciones complementarias y/o disminución factores de riesgo Sustancias Psicoactivas y/o dispositivos de asistencia personal y/o saberes ancestrales y/o acciones del cuidado y/o estratégica territorial de salud
Apoyar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Articular las actividades necesarias para garantizar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Articular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</si>
  <si>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58 Meses</t>
  </si>
  <si>
    <t xml:space="preserve">SALUD INTEGRAL PARA SUBA_x000D_
</t>
  </si>
  <si>
    <t>02-10-PP-2309-06-01</t>
  </si>
  <si>
    <t>FDLSUBA-CD-164-2026 (146999)</t>
  </si>
  <si>
    <t>425-2026-CPS-P (146999)</t>
  </si>
  <si>
    <t>425-2026</t>
  </si>
  <si>
    <t>425</t>
  </si>
  <si>
    <t>SANDRA EDITH GALLEGOS GARCIA</t>
  </si>
  <si>
    <t>https://community.secop.gov.co/Public/Tendering/OpportunityDetail/Index?noticeUID=CO1.NTC.9527771&amp;isFromPublicArea=True&amp;isModal=true&amp;asPopupView=true</t>
  </si>
  <si>
    <t>CO1.REQ.9647548</t>
  </si>
  <si>
    <t>CO1.PCCNTR.8895470</t>
  </si>
  <si>
    <t>PRESTAR SERVICIOS PROFESIONALES AL ÁREA DE GESTIÓN DEL DESARROLLO LOCAL DE LA ALCALDÍA LOCAL DE SUBA; PARA APOYAR LA ESTRUCTURACIÓN; FORMULACIÓN; EVALUACIÓN Y SEGUIMIENTO A LOS PROYECTOS DE INVERSIÓN ENFOCADOS A PROMOVER LA SALUD SEXUAL Y REPRODUCTIVA.</t>
  </si>
  <si>
    <t>sandraedithgallegosgarcia@gmail.com</t>
  </si>
  <si>
    <t xml:space="preserve">Apoyar la supervisión de contratos y convenios que le sean designados por el alcalde(sa) Local, conforme con lo establecido en el Manual de Supervisión e Interventoría de la Secretaría Distrital de Gobierno._x000D_
Apoyar la elaboración de los estudios previos de los proyectos de inversión designados por el ordenador del gasto, de acuerdo con el plan de compras del Área de Gestión del Desarrollo Local_x000D_
Apoyar las actividades de planeación presupuestal y seguimiento de los proyectos de inversión que le sean asignados._x000D_
Asistir a las reuniones de las instancias a las que sea designado por el Alcalde Local y/o el apoyo a la supervisión.
Consolidar los diferentes informes relacionados con la gestión de la Alcaldía Local de Suba._x000D_
Elaborar los diagnósticos, documentos técnicos, análisis de sector, estudios de mercado y todos los demás que hagan parte de la formulación de los proyectos y/o componentes a su cargo._x000D_
Las demás que sean inherentes al objeto contractual, que se encuentren en la normatividad o que sean solicitadas por el supervisor del contrato._x000D_
Responder a las solicitudes de la ciudadanía como de entes de control, oficios, derechos de petición y/o similares que sean radicados en el aplicativo Orfeo y/o por diferentes medios, que le sean asignados.  </t>
  </si>
  <si>
    <t>54 Meses</t>
  </si>
  <si>
    <t>02-10-GP-2309-01-02</t>
  </si>
  <si>
    <t>FDLSUBA-CD-165-2026 (147028)</t>
  </si>
  <si>
    <t>426-2026-CPS-P (147028)</t>
  </si>
  <si>
    <t>426-2026</t>
  </si>
  <si>
    <t>426</t>
  </si>
  <si>
    <t>YANETH CUITIVA SIERRA</t>
  </si>
  <si>
    <t>https://community.secop.gov.co/Public/Tendering/OpportunityDetail/Index?noticeUID=CO1.NTC.9688486&amp;isFromPublicArea=True&amp;isModal=true&amp;asPopupView=true</t>
  </si>
  <si>
    <t>CO1.REQ.9778876</t>
  </si>
  <si>
    <t>CO1.PCCNTR.9054127</t>
  </si>
  <si>
    <t>PRESTAR SERVICIOS PROFESIONALES; PARA APORTAR AL CUMPLIMIENTO DE LAS METAS; OBJETIVOS Y PLAN DE ACCIÓN DE LA MESA DE SALUD MENTAL DE LA LOCALIDAD DE SUBA.</t>
  </si>
  <si>
    <t>yaneth365@hotmail.com</t>
  </si>
  <si>
    <t>CALLE 154 A 96 - 40</t>
  </si>
  <si>
    <t>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Asistir a las reuniones, consejos, mesas e instancias de participación que se generen o se relacionen con los asuntos locales o que se desarrollen en la localidad, que le sean designados por el Alcalde y/o el apoyo a la supervisión del contrato.
Efectuar la planeación, gestión, convocatoria, acompañamiento y seguimiento a la participación e instancias de participación, en vía de fortalecer sus procesos de participación, representación, diálogo, concertación e incidencia en la dinámica a nivel local.  
Las demás actividades que le sean asignadas por el supervisor y/o apoyo a la supervisión del contrato que sean relacionadas con el objeto del contrato.</t>
  </si>
  <si>
    <t>10.5 Meses</t>
  </si>
  <si>
    <t>02-10-PP-2309-02-04</t>
  </si>
  <si>
    <t>FDLSUBA-CD-166-2026 (147042)</t>
  </si>
  <si>
    <t>427-2026-CPS-P (147042)</t>
  </si>
  <si>
    <t>427-2026</t>
  </si>
  <si>
    <t>427</t>
  </si>
  <si>
    <t>GUSTAVO EDUARDO GAONA GARCÍA</t>
  </si>
  <si>
    <t>https://community.secop.gov.co/Public/Tendering/OpportunityDetail/Index?noticeUID=CO1.NTC.9528212&amp;isFromPublicArea=True&amp;isModal=true&amp;asPopupView=true</t>
  </si>
  <si>
    <t>CO1.REQ.9648215</t>
  </si>
  <si>
    <t>CO1.PCCNTR.8895622</t>
  </si>
  <si>
    <t>PRESTAR SERVICIOS PROFESIONALES DE APOYO AL ÁREA DE GESTIÓN DEL DESARROLLO LOCAL EN EL ÁREA DE POLÍTICA SOCIAL; DE LAS ACCIONES INTEGRALES EN PROGRAMAS SOCIALES DE LA ALCALDÍA LOCAL DE SUBA.</t>
  </si>
  <si>
    <t>gustavoegg@gmail.com</t>
  </si>
  <si>
    <t>CARRERA 115 N 153-80 TORRE 8 APTO 504</t>
  </si>
  <si>
    <t>Acompañar la supervisión de contratos y convenios que le sean designados por el alcalde(sa) Local, conforme con lo establecido en el Manual de Supervisión e Interventoría de la Secretaría Distrital de Gobierno.
Acompañar la elaboración de los estudios previos de los proyectos de inversión designados por el ordenador del gasto, de acuerdo con el plan de compras del Área de Gestión del Desarrollo Local.
Acompañar las actividades de planeación presupuestal y seguimiento de los proyectos de inversión que le sean asignados.
Asistir a las reuniones de las instancias a las que sea designado por el Alcalde Local y/o el apoyo a la supervisión.
 Consolidar los diferentes informes relacionados con la gestión de la Alcaldía Local de Suba.
Elaborar los diagnósticos, documentos técnicos, análisis de sector, estudios de mercado y todos los demás que hagan parte de la formulación de los proyectos y/o componentes a su cargo.
Responder a las solicitudes de la ciudadanía como de entes de control, oficios, derechos de petición y/o similares que sean radicados en el aplicativo Orfeo y/o por diferentes medios, que le sean asignados.  
Las demás que sean inherentes al objeto contractual, que se encuentren en la normatividad o que sean solicitadas por el supervisor del contrato.</t>
  </si>
  <si>
    <t>02-10-PP-2309-02-05</t>
  </si>
  <si>
    <t>FDLSUBA-CD-167-2026 (147073)</t>
  </si>
  <si>
    <t>428-2026-CPS-AG (147073)</t>
  </si>
  <si>
    <t>428-2026</t>
  </si>
  <si>
    <t>428</t>
  </si>
  <si>
    <t>ANGELA PAOLA ROMERO RAMIREZ</t>
  </si>
  <si>
    <t>https://community.secop.gov.co/Public/Tendering/OpportunityDetail/Index?noticeUID=CO1.NTC.9528440&amp;isFromPublicArea=True&amp;isModal=true&amp;asPopupView=true</t>
  </si>
  <si>
    <t>CO1.REQ.9648424</t>
  </si>
  <si>
    <t>CO1.PCCNTR.8895765</t>
  </si>
  <si>
    <t>PRESTAR LOS SERVICIOS DE APOYO EN EL ÁREA DE GESTIÓN DEL DESARROLLO LOCAL; REALIZANDO ACTIVIDADES ADMINISTRATIVAS EN LAS DIFERENTES ETAPAS DE LOS PROCESOS DE ADQUISICIÓN DE BIENES Y SERVICIOS RELACIONADOS CON PROCESOS DE POLÍTICA SOCIAL Y ORGANIZACIÓN
TERRITORIAL EN LA LOCALIDAD DE SUBA.</t>
  </si>
  <si>
    <t>apromeror@ut.edu.co</t>
  </si>
  <si>
    <t>CARRERA 98 B # 128 C - 18</t>
  </si>
  <si>
    <t>8Mes(es)</t>
  </si>
  <si>
    <t xml:space="preserve">Apoyar en la elaboración de documentos técnicos que hagan parte de los procesos contractuales_x000D_
Apoyar la realización y/o participar en las reuniones de carácter ordinario y/o extraordinario de las instancias de participación y/o de Gobierno de la localidad que le sean designadas por el Alcalde (sa) Local._x000D_
_x000D_
Generar y mantener actualizadas las bases de datos que sean necesarias para el almacenamiento oportuno de la información_x000D_
Apoyar la proyección de las respuestas a derechos de petición y demás comunicaciones oficiales, gestionando la administración de esta información en el aplicativo ORFEO. _x000D_
Consolidar las bases de datos necesarias para dar respuesta a proposiciones, derechos de petición y demás solicitudes de la ciudadanía y entes de control_x000D_
Realizar los estudios de mercado de los procesos contractuales asignados _x000D_
Apoyar y articular los espacios de participación ciudadana y comunitaria, Juntas de Acción Comunal, Asociaciones de Vecinos y demás instancias de participación existentes en la Localidad de conformidad con las indicaciones de la Alcaldía Local_x000D_
Apoyar la realización de eventos ciudadanos y/o comunitarios que le sean designados._x000D_
Las demás que se le asignen y tengan relación directa con la naturaleza del contrato._x000D_
</t>
  </si>
  <si>
    <t>02-10-PP-2309-06-02</t>
  </si>
  <si>
    <t>FDLSUBA-CD-168-2026 (147050)</t>
  </si>
  <si>
    <t>429-2026-CPS-P (147050)</t>
  </si>
  <si>
    <t>429-2026</t>
  </si>
  <si>
    <t>429</t>
  </si>
  <si>
    <t>MARICELA PATIÑO HERRERA</t>
  </si>
  <si>
    <t>https://community.secop.gov.co/Public/Tendering/OpportunityDetail/Index?noticeUID=CO1.NTC.9605603&amp;isFromPublicArea=True&amp;isModal=true&amp;asPopupView=true</t>
  </si>
  <si>
    <t>CO1.REQ.9681235</t>
  </si>
  <si>
    <t>CO1.PCCNTR.8974886</t>
  </si>
  <si>
    <t>marybonita_070693@hotmail.com</t>
  </si>
  <si>
    <t>CALLE 70 BIS SUR 14 F 33</t>
  </si>
  <si>
    <t xml:space="preserve">1 . Apoyar la supervisión de contratos y convenios que le sean designados por el alcalde(sa) Local, conforme con
lo establecido en el Manual de Supervisión e Interventoría de la Secretaría Distrital de Gobierno.
2 . Responder a las solicitudes de la ciudadanía como de entes de control, oficios, derechos de petición y/o
similares que sean radicados en el aplicativo Orfeo y/o por diferentes medios, que le sean asignados.
3 . Apoyar las actividades de planeación presupuestal y seguimiento de los proyectos de inversión que le sean
asignados
4 . Asistir a las reuniones de las instancias a las que sea designado por el Alcalde Local y/o el apoyo a la
supervisión.
5 . Consolidar los diferentes informes relacionados con la gestión de la Alcaldía Local de Suba.
6 . Elaborar los diagnósticos,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7 . Las demás que sean inherentes al objeto contractual, que se encuentren en la normatividad o que sean
solicitadas por el supervisor del contrato.
</t>
  </si>
  <si>
    <t>Salud Integral para Suba</t>
  </si>
  <si>
    <t>02-10-PP-2309-06-03</t>
  </si>
  <si>
    <t>430-2026-CPS-P (147050)</t>
  </si>
  <si>
    <t>430-2026</t>
  </si>
  <si>
    <t>430</t>
  </si>
  <si>
    <t>JEIMY ANDREA CORREDOR PEREZ</t>
  </si>
  <si>
    <t>CO1.PCCNTR.8975079</t>
  </si>
  <si>
    <t>andreacorredor04@gmail.com</t>
  </si>
  <si>
    <t>CALLE 23 H N° 108 A 10</t>
  </si>
  <si>
    <t>1 . Apoyar la supervisión de contratos y convenios que le sean designados por el alcalde(sa) Local, conforme con
lo establecido en el Manual de Supervisión e Interventoría de la Secretaría Distrital de Gobierno.
2 . Responder a las solicitudes de la ciudadanía como de entes de control, oficios, derechos de petición y/o
similares que sean radicados en el aplicativo Orfeo y/o por diferentes medios, que le sean asignados.
3 . Apoyar las actividades de planeación presupuestal y seguimiento de los proyectos de inversión que le sean
asignados
4 . Asistir a las reuniones de las instancias a las que sea designado por el Alcalde Local y/o el apoyo a la
supervisión.
5 . Consolidar los diferentes informes relacionados con la gestión de la Alcaldía Local de Suba.
6 . Elaborar los diagnósticos,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7 . Las demás que sean inherentes al objeto contractual, que se encuentren en la normatividad o que sean
solicitadas por el supervisor del contrato.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t>
  </si>
  <si>
    <t>02-10-GP-2309-01-03</t>
  </si>
  <si>
    <t>FDLSUBA-CD-169-2026 (147066)</t>
  </si>
  <si>
    <t>431-2026-CPS-P (147066)</t>
  </si>
  <si>
    <t>431-2026</t>
  </si>
  <si>
    <t>431</t>
  </si>
  <si>
    <t>LEIDY VANESSA ARENAS HERNANDEZ</t>
  </si>
  <si>
    <t>https://community.secop.gov.co/Public/Tendering/OpportunityDetail/Index?noticeUID=CO1.NTC.9582958&amp;isFromPublicArea=True&amp;isModal=true&amp;asPopupView=true</t>
  </si>
  <si>
    <t>CO1.REQ.9681525</t>
  </si>
  <si>
    <t>CO1.PCCNTR.8987723</t>
  </si>
  <si>
    <t>PRESTAR SERVICIOS PROFESIONALES AL ÁREA DE GESTIÓN DEL DESARROLLO LOCAL DE LA ALCALDÍA LOCAL DE SUBA; PARA APOYAR EN EL PROCESO DE FORMULACIÓN; EJECUCIÓN; SEGUIMIENTO Y EVALUACIÓN DE LAS ACCIONES ENCAMINADAS AL FORTALECIMIENTO DEL TEJIDO SOCIAL DE LA LOCALIDAD
DE SUBA.</t>
  </si>
  <si>
    <t>psicologavanessaah@gmail.com</t>
  </si>
  <si>
    <t>CALLE 52 NO 82 51</t>
  </si>
  <si>
    <t xml:space="preserve">Apoyar la supervisión  de contratos y  convenios que le sean  designados por el  alcalde(sa) Local,  conforme con lo  establecido en el  Manual de Supervisión e Interventoría de la  Secretaría Distrital de Gobierno. 
Responder a las solicitudes de la ciudadanía como de entes de control, oficios, derechos de petición y/o similares que sean radicados en el aplicativo Orfeo y/o por diferentes medios, que le sean asignados._x000D_
Apoyar las actividades  de planeación  presupuestal y  seguimiento de los  proyectos de inversión  que le sean asignados.      
Asistir a las reuniones  de las instancias a las  que sea designado por  el Alcalde Local y/o el  apoyo a la supervisión. 
Consolidar los diferentes informes  relacionados con la  gestión de la Alcaldía  Local de Suba.
Elaborar los diagnósticos,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Las demás que sean  inherentes al objeto  contractual, que se _x000D_
encuentren en la  normatividad o que  sean solicitadas por el  supervisor del  contrato._x000D_
</t>
  </si>
  <si>
    <t>02-10-GP-2309-01-04</t>
  </si>
  <si>
    <t>432-2026-CPS-P (147066)</t>
  </si>
  <si>
    <t>432-2026</t>
  </si>
  <si>
    <t>432</t>
  </si>
  <si>
    <t>ALEXANDRA CASTIBLANCO DIAZ</t>
  </si>
  <si>
    <t>CO1.PCCNTR.8975200</t>
  </si>
  <si>
    <t>Alex.a1112@hotmail.com</t>
  </si>
  <si>
    <t>CARRERA 68 # 40 - 58 TORRE 7</t>
  </si>
  <si>
    <t>23.4 Meses</t>
  </si>
  <si>
    <t>02-10-PP-2309-02-06</t>
  </si>
  <si>
    <t>FDLSUBA-CD-170-2026 (147079)</t>
  </si>
  <si>
    <t>433-2026-CPS-P (147079)</t>
  </si>
  <si>
    <t>433-2026</t>
  </si>
  <si>
    <t>433</t>
  </si>
  <si>
    <t>CLAUDIA MARCELA MAHECHA  MAHECHA</t>
  </si>
  <si>
    <t>https://community.secop.gov.co/Public/Tendering/OpportunityDetail/Index?noticeUID=CO1.NTC.9509488&amp;isFromPublicArea=True&amp;isModal=true&amp;asPopupView=true</t>
  </si>
  <si>
    <t>CO1.REQ.9655955</t>
  </si>
  <si>
    <t>CO1.PCCNTR.8878235</t>
  </si>
  <si>
    <t>PRESTAR SERVICIOS PROFESIONALES DE APOYO EN AL ÁREA DE GESTIÓN DEL DESARROLLO LOCAL DE LA ALCALDÍA LOCAL DE SUBA; ENFOCADAS EN SALUD; PARA LA COORDINACIÓN; ESTRUCTURACIÓN; FORMULACIÓN; EVALUACIÓN Y SEGUIMIENTO A LOS PROYECTOS DE INVERSIÓN ENFOCADOS A LA REALIZACIÓN DE LAS ACCIONES INTEGRALES HACIA L</t>
  </si>
  <si>
    <t>marcelamh@hotmail.com</t>
  </si>
  <si>
    <t>CARRERA 100 # 148 57</t>
  </si>
  <si>
    <t>02-10-PP-2309-02-07</t>
  </si>
  <si>
    <t>FDLSUBA-CD-171-2026 (147100)</t>
  </si>
  <si>
    <t>434-2026-CPS-P (147100)</t>
  </si>
  <si>
    <t>434-2026</t>
  </si>
  <si>
    <t>434</t>
  </si>
  <si>
    <t>JULIET NATALIA PINILLA JIMENEZ</t>
  </si>
  <si>
    <t>https://community.secop.gov.co/Public/Tendering/OpportunityDetail/Index?noticeUID=CO1.NTC.9632716&amp;isFromPublicArea=True&amp;isModal=true&amp;asPopupView=true</t>
  </si>
  <si>
    <t>CO1.REQ.9763535</t>
  </si>
  <si>
    <t>CO1.PCCNTR.9000004</t>
  </si>
  <si>
    <t>PRESTAR SERVICIOS PROFESIONALES AL ÁREA DE GESTIÓN DEL DESARROLLO LOCAL DE LA ALCALDÍA LOCAL DE SUBA; PARA EJECUTAR ACCIONES PARTICIPATIVAS Y ARTÍSTICAS.</t>
  </si>
  <si>
    <t>nataliapinilla.producciones@gmail.co m</t>
  </si>
  <si>
    <t>CL 4 36 85</t>
  </si>
  <si>
    <t>Acompañar la supervisión de contratos y convenios que le sean designados por el alcalde(sa) Local, conforme con lo establecido en el Manual de Supervisión e Interventoría de la Secretaría Distrital de Gobierno.
Acompañar la elaboración de los estudios previos de los proyectos de inversión designados por el ordenador del gasto, de acuerdo con el plan de compras del Área de Gestión del Desarrollo Local.
Acompañar las actividades de planeación presupuestal y seguimiento de los proyectos de inversión que le sean asignados.
Asistir a las reuniones de las instancias a las que sea designado por el Alcalde Local y/o el apoyo a la supervisión.
 Consolidar los diferentes informes relacionados con la gestión de la Alcaldía Local de Suba.
Elaborar los diagnósticos, documentos técnicos, análisis de sector, estudios de mercado y todos los demás que hagan parte de la formulación de los proyectos y/o componentes a su cargo.
Las demás que sean inherentes al objeto contractual, que se encuentren en la normatividad o que sean solicitadas por el supervisor del contrato.</t>
  </si>
  <si>
    <t>02-10-PP-2309-02-08</t>
  </si>
  <si>
    <t>FDLSUBA-CD-172-2026 (147106)</t>
  </si>
  <si>
    <t>435-2026-CPS-P (147106)</t>
  </si>
  <si>
    <t>435-2026</t>
  </si>
  <si>
    <t>435</t>
  </si>
  <si>
    <t>ALBERTO ENRIQUE NUÑEZ MOLINARES</t>
  </si>
  <si>
    <t>https://community.secop.gov.co/Public/Tendering/OpportunityDetail/Index?noticeUID=CO1.NTC.9638424&amp;isFromPublicArea=True&amp;isModal=true&amp;asPopupView=true</t>
  </si>
  <si>
    <t>CO1.REQ.9681579</t>
  </si>
  <si>
    <t>CO1.PCCNTR.9005011</t>
  </si>
  <si>
    <t>PRESTAR SERVICIOS PROFESIONALES DE APOYO EN AL ÁREA DE GESTIÓN DEL DESARROLLO LOCAL DE LA ALCALDÍA LOCAL DE SUBA; ENFOCADAS EN SALUD; PARA LA COORDINACIÓN; ESTRUCTURACIÓN; FORMULACIÓN; EVALUACIÓN Y SEGUIMIENTO A LOS PROYECTOS DE INVERSIÓN ENFOCADOS A LA
REALIZACIÓN DE LAS ACCIONES INTEGRALES HACIA L</t>
  </si>
  <si>
    <t>alenumo@yahoo.com</t>
  </si>
  <si>
    <t>310 323 9962</t>
  </si>
  <si>
    <t>CALLE 143 # 58 C - 41 BLOQUE 4, APTO 715</t>
  </si>
  <si>
    <t>02-10-PP-2309-02-09</t>
  </si>
  <si>
    <t>436-2026-CPS-P (147106)</t>
  </si>
  <si>
    <t>436-2026</t>
  </si>
  <si>
    <t>436</t>
  </si>
  <si>
    <t>ANGIE MILENA CONTRERAS MONGUI</t>
  </si>
  <si>
    <t>CO1.PCCNTR.9009270</t>
  </si>
  <si>
    <t>angiemilenac@gmail.com</t>
  </si>
  <si>
    <t>CALLE 143 # 128 - 2</t>
  </si>
  <si>
    <t>02-12-PP-2439-04-02</t>
  </si>
  <si>
    <t>FDLSUBA-CD-173-2026 (151351)</t>
  </si>
  <si>
    <t>437-2026-CPS-P (151351)</t>
  </si>
  <si>
    <t>437-2026</t>
  </si>
  <si>
    <t>437</t>
  </si>
  <si>
    <t>ZULMA JINNETH MONROY HERNÁNDEZ</t>
  </si>
  <si>
    <t>https://community.secop.gov.co/Public/Tendering/OpportunityDetail/Index?noticeUID=CO1.NTC.9719595&amp;isFromPublicArea=True&amp;isModal=true&amp;asPopupView=true</t>
  </si>
  <si>
    <t>CO1.REQ.9763778</t>
  </si>
  <si>
    <t>CO1.PCCNTR.9085214</t>
  </si>
  <si>
    <t>O23011745992024243901000</t>
  </si>
  <si>
    <t>PRESTAR SERVICIOS PROFESIONALES AL ÁREA DE GESTIÓN DEL DESARROLLO LOCAL DE LA ALCALDÍA LOCAL DE SUBA; PARA APOYAR LA ESTRUCTURACIÓN; FORMULACIÓN; EVALUACIÓN Y SEGUIMIENTO A LOS PROYECTOS DE INVERSIÓN ENFOCADOS EN EL FORTALECIMIENTO DEL TEJIDO SOCIAL DE LA LOCALIDAD DE SUBA.</t>
  </si>
  <si>
    <t>ps.zulmamonroy@gmail.com</t>
  </si>
  <si>
    <t>CALLE 127 C # 2 B - 80</t>
  </si>
  <si>
    <t xml:space="preserve">Supervisar los contratos y convenios que le sean designados por el alcalde(sa) Local, conforme con lo establecido en el Manual de Supervisión e Interventoría de la Secretaría Distrital de Gobierno._x000D_
Elaborar los estudios previos de los proyectos de inversión designados por el ordenador del gasto, de acuerdo con el plan de compras del Área de Gestión del Desarrollo Local_x000D_
Realizar las actividades de planeación presupuestal y seguimiento de los proyectos de inversión que le sean asignados._x000D_
Asistir a las reuniones de las instancias a las que sea designado por el Alcalde Local y/o el apoyo a la supervisión.
Consolidar los diferentes informes relacionados con la gestión de la Alcaldía Local de Suba._x000D_
Elaborar los diagnósticos, documentos técnicos, análisis de sector, estudios de mercado y todos los demás que hagan parte de la formulación de los proyectos y/o componentes a su cargo._x000D_
Las demás que sean inherentes al objeto contractual, que se encuentren en la normatividad o que sean solicitadas por el supervisor del contrato._x000D_
</t>
  </si>
  <si>
    <t>SUBA VIVE EN ENTORNO FAMILAR</t>
  </si>
  <si>
    <t>03-16-GP-2529-01-01</t>
  </si>
  <si>
    <t>FDLSUBA-CD-174-2026 (147169)</t>
  </si>
  <si>
    <t>438-2026-CPS-P (147169)</t>
  </si>
  <si>
    <t>438-2026</t>
  </si>
  <si>
    <t>438</t>
  </si>
  <si>
    <t>TATIANA RODRIGUEZ GRACIA</t>
  </si>
  <si>
    <t>https://community.secop.gov.co/Public/Tendering/OpportunityDetail/Index?noticeUID=CO1.NTC.9514490&amp;isFromPublicArea=True&amp;isModal=true&amp;asPopupView=true</t>
  </si>
  <si>
    <t>CO1.REQ.9666071</t>
  </si>
  <si>
    <t>CO1.PCCNTR.8882455</t>
  </si>
  <si>
    <t>O23011745992024252901000</t>
  </si>
  <si>
    <t>PRESTAR SERVICIOS PROFESIONALES AL ÁREA DE GESTIÓN DEL DESARROLLO LOCAL DE LA ALCALDÍA LOCAL DE SUBA; PARA LA COORDINACIÓN; ESTRUCTURACIÓN; FORMULACIÓN; EVALUACIÓN Y SEGUIMIENTO A LOS PROYECTOS DE INVERSIÓN ENFOCADOS A LA REALIZACIÓN DE LAS ACCIONES
EDUCATIVAS.</t>
  </si>
  <si>
    <t>tatianarodrig2015@gmail.com</t>
  </si>
  <si>
    <t>CRA 68B NO. 96-70</t>
  </si>
  <si>
    <t>Realizar las actividades precontractuales, contractuales y/o de seguimiento que sean necesarias para la correcta ejecución de la meta ¿Beneficiar 575 estudiantes de programas de educación superior con apoyo de sostenimiento para la permanencia¿ del proyecto 1994 ¿Jóvenes formados para el futuro¿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</si>
  <si>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SUBA EDUCA CON PROPÓSITO</t>
  </si>
  <si>
    <t>03-16-GP-2529-01-02</t>
  </si>
  <si>
    <t>FDLSUBA-CD-175-2026 (147176)</t>
  </si>
  <si>
    <t>439-2026-CPS-P (147176)</t>
  </si>
  <si>
    <t>439-2026</t>
  </si>
  <si>
    <t>439</t>
  </si>
  <si>
    <t>ANA MARIA TURIZO VERGARA</t>
  </si>
  <si>
    <t>https://community.secop.gov.co/Public/Tendering/OpportunityDetail/Index?noticeUID=CO1.NTC.9613214&amp;isFromPublicArea=True&amp;isModal=true&amp;asPopupView=true</t>
  </si>
  <si>
    <t>CO1.REQ.9667592</t>
  </si>
  <si>
    <t>CO1.PCCNTR.8982440</t>
  </si>
  <si>
    <t>PRESTAR SERVICIOS PROFESIONALES EN EL ÁREA DE GESTIÓN DEL DESARROLLO LOCAL DE LA ALCALDÍA LOCAL DE SUBA; PARA APOYAR EN EL PROCESO DE FORMULACIÓN; EJECUCIÓN; SEGUIMIENTO Y EVALUACIÓN DE LAS ACCIONES ENCAMINADAS A PROMOVER Y GARANTIZAR OPORTUNIDADES DE EDUCACIÓN SUPERIOR PARA LA CIUDADANÍA DE LA LOCA</t>
  </si>
  <si>
    <t>ana.turizo@uniminuto.edu.co</t>
  </si>
  <si>
    <t>CALLE 129 B # 97 - 16</t>
  </si>
  <si>
    <t>Apoyar la supervisión de contratos y convenios que le sean designados por el alcalde(sa) Local, conforme con lo establecido en el Manual de Supervisión e Interventoría de la Secretaría Distrital de Gobierno.
Apoyar la elaboración de los estudios previos de los proyectos de inversión designados por el ordenador del gasto, de acuerdo con el plan de compras del Área de Gestión del Desarrollo Local.
Apoyar las actividades de planeación presupuestal y seguimiento de los proyectos de inversión que le sean asignados.
Asistir a las reuniones de las instancias a las que sea designado por el Alcalde Local y/o el apoyo a la supervisión.
 Consolidar los diferentes informes relacionados con la gestión de la Alcaldía Local de Suba.
Elaborar los diagnósticos, documentos técnicos, análisis de sector, estudios de mercado y todos los demás que hagan parte de la formulación de los proyectos y/o componentes a su cargo.
Responder a las solicitudes de la ciudadanía como de entes de control, oficios, derechos de petición y/o similares que sean radicados en el aplicativo Orfeo y/o por diferentes medios, que le sean asignados.  
Las demás que sean inherentes al objeto contractual, que se encuentren en la normatividad o que sean solicitadas por el supervisor del contrato.</t>
  </si>
  <si>
    <t>01-05-PP-2813-01-04</t>
  </si>
  <si>
    <t>FDLSUBA-CD-176-2026 (147188)</t>
  </si>
  <si>
    <t>440-2026-CPS-AG (147188)</t>
  </si>
  <si>
    <t>440-2026</t>
  </si>
  <si>
    <t>440</t>
  </si>
  <si>
    <t>SARAY MARIA MENDOZA LEONES</t>
  </si>
  <si>
    <t>https://community.secop.gov.co/Public/Tendering/OpportunityDetail/Index?noticeUID=CO1.NTC.9467470&amp;isFromPublicArea=True&amp;isModal=true&amp;asPopupView=true</t>
  </si>
  <si>
    <t>CO1.REQ.9558826</t>
  </si>
  <si>
    <t>CO1.PCCNTR.8852029</t>
  </si>
  <si>
    <t>PRESTAR SERVICIOS DE APOYO EN LAS ACTIVIDADES DE CUIDADO DEL ESPACIO PÚBLICO PARA EL LOGRO DE LAS METAS DE GESTIÓN DE LA VIGENCIA.</t>
  </si>
  <si>
    <t>saraymaria090@gmail.com</t>
  </si>
  <si>
    <t>CALLE 170 B # 6-22</t>
  </si>
  <si>
    <t>36047994000057387</t>
  </si>
  <si>
    <t>Acompañar los procesos de reubicación y organización del espacio público.
Mediar y propiciar confianza y comunicación fluida entre la Administración Local y Distrital, así como con los diferentes actores sociales que ocupan el espacio público.
Entregar reportes semanalmente de las situaciones encontradas y las gestiones realizadas en cada uno de los territorios asignados, en relación con el espacio público recuperado.
Realizar campañas de sensibilización a las juntas de acción comunal, colegios y comunidad en general en temas de espacio público.
Asistir y apoyar los operativos que se realicen de recuperación del espacio público, en coordinación con el área de gestión policiva y demás entidades de orden Local o Distrital.
Orientar a la ciudadanía frente a los procedimientos de recuperación del espacio público y convivencia ciudadana.
Asistir a los encuentros comunitarios que sean realizados por parte de la Alcaldía y hacer seguimiento a los compromisos adquiridos por parte de las entidades Locales y/o Distritales
Las demás actividades que le sean asignadas por el supervisor y que estén relacionadas con el objeto del contrato.</t>
  </si>
  <si>
    <t>19.2 Meses</t>
  </si>
  <si>
    <t>01-05-PP-2813-01-05</t>
  </si>
  <si>
    <t>441-2026-CPS-AG (147188)</t>
  </si>
  <si>
    <t>441-2026</t>
  </si>
  <si>
    <t>441</t>
  </si>
  <si>
    <t>IRMA JOHANA JIMENEZ LAGUNA</t>
  </si>
  <si>
    <t>CO1.PCCNTR.8837738</t>
  </si>
  <si>
    <t>Jovisj_13@hotmail.com</t>
  </si>
  <si>
    <t>311 8955065</t>
  </si>
  <si>
    <t>CARRERA 109 A # 150 B - 79</t>
  </si>
  <si>
    <t>360 47 994000057759</t>
  </si>
  <si>
    <t>01-05-PP-2813-01-06</t>
  </si>
  <si>
    <t>442-2026-CPS-AG (147188)</t>
  </si>
  <si>
    <t>442-2026</t>
  </si>
  <si>
    <t>442</t>
  </si>
  <si>
    <t>LUIS GUILLERMO CABUYA SALINAS</t>
  </si>
  <si>
    <t>CO1.PCCNTR.8852831</t>
  </si>
  <si>
    <t>guillermocabuya@hotmail.com</t>
  </si>
  <si>
    <t>CALLE 11 # 8 - 17</t>
  </si>
  <si>
    <t>02-10-GP-2309-01-07</t>
  </si>
  <si>
    <t>FDLSUBA-CD-177-2026 (147447)</t>
  </si>
  <si>
    <t>443-2026-CPS-P (147447)</t>
  </si>
  <si>
    <t>443-2026</t>
  </si>
  <si>
    <t>443</t>
  </si>
  <si>
    <t>LINA MARIA ZEA CAMPIÑO</t>
  </si>
  <si>
    <t>https://community.secop.gov.co/Public/Tendering/OpportunityDetail/Index?noticeUID=CO1.NTC.9504544&amp;isFromPublicArea=True&amp;isModal=true&amp;asPopupView=true</t>
  </si>
  <si>
    <t>CO1.REQ.9656733</t>
  </si>
  <si>
    <t>CO1.PCCNTR.8873802</t>
  </si>
  <si>
    <t>PRESTAR SERVICIOS PROFESIONALES DE APOYO EN EL ÁREA DE GESTIÓN DEL DESARROLLO LOCAL DE LA ALCALDÍA LOCAL DE SUBA; PARA APOYAR EN EL PROCESO DE FORMULACIÓN; EJECUCIÓN; SEGUIMIENTO; SUPERVISIÓN; LIQUIDACIÓN Y EVALUACIÓN DE LAS ACCIONES ENCAMINADAS AL FORTALECIMIENTO DEL TEJIDO SOCIAL DE LA LOCALIDAD D</t>
  </si>
  <si>
    <t>linamariazeacampino@gmail.com</t>
  </si>
  <si>
    <t>Apoyar la supervisión de contratos y convenios que le sean designados por el alcalde(sa) Local, conforme con lo establecido en el Manual de Supervisión e Interventoría de la Secretaría Distrital de Gobierno.
Responder a las solicitudes de la ciudadanía como de entes de control, oficios, derechos de petición y/o similares que sean radicados en el aplicativo Orfeo y/o por diferentes medios, que le sean asignados
Acompañar las actividades de formulación ,planeación presupuestal y seguimiento de los proyectos de inversión que le sean asignados.
Asistir a las reuniones de las instancias a las que sea designado por el alcalde Local y/o el apoyo a la supervisión.
Consolidar los diferentes informes relacionados con la gestión de la Alcaldía Local de Suba.
Realizar formulación, diagnósticos,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Las demás que sean inherentes al objeto contractual, que se encuentren en la normatividad o que sean solicitadas por el supervisor del contrato.</t>
  </si>
  <si>
    <t>02-10-GP-2309-01-08</t>
  </si>
  <si>
    <t>444-2026-CPS-P (147447)</t>
  </si>
  <si>
    <t>444-2026</t>
  </si>
  <si>
    <t>444</t>
  </si>
  <si>
    <t>MARIA CAROLINA VILLAMARIN JIMENEZ</t>
  </si>
  <si>
    <t>CO1.PCCNTR.8921458</t>
  </si>
  <si>
    <t>PRESTAR SERVICIOS PROFESIONALES DE APOYO EN EL
ÁREA DE GESTIÓN DEL DESARROLLO LOCAL DE LA ALCALDÍA LOCAL DE SUBA; PARA APOYAR EN EL PROCESO DE
FORMULACIÓN; EJECUCIÓN; SEGUIMIENTO; SUPERVISIÓN; LIQUIDACIÓN Y EVALUACIÓN DE LAS ACCIONES ENCAMINADAS
AL FORTALECIMIENTO DEL TEJIDO SOCIAL DE LA LOCALIDAD D</t>
  </si>
  <si>
    <t>carovilla32@hotmail.com</t>
  </si>
  <si>
    <t>318 629 5300</t>
  </si>
  <si>
    <t>CALLE 129 # 72 A - 26</t>
  </si>
  <si>
    <t>30.5 Meses</t>
  </si>
  <si>
    <t>05-33-GP-2537-02-01</t>
  </si>
  <si>
    <t>FDLSUBA-CD-178-2026 (144776)</t>
  </si>
  <si>
    <t>445-2026-CPS-P (144776)</t>
  </si>
  <si>
    <t>445-2026</t>
  </si>
  <si>
    <t>445</t>
  </si>
  <si>
    <t>MAYRA YINETH HENAO CONDE</t>
  </si>
  <si>
    <t>https://community.secop.gov.co/Public/Tendering/OpportunityDetail/Index?noticeUID=CO1.NTC.9503954&amp;isFromPublicArea=True&amp;isModal=true&amp;asPopupView=true</t>
  </si>
  <si>
    <t>CO1.REQ.9636470</t>
  </si>
  <si>
    <t>CO1.PCCNTR.8873162</t>
  </si>
  <si>
    <t>PRESTAR SERVICIOS PROFESIONALES EN EL ÁREA DE GESTIÓN DEL DESARROLLO LOCAL DE LA ALCALDÍA LOCAL DE SUBA EN EL PROCESO DE FORMULACIÓN Y SEGUIMIENTO DE DOCUMENTOS PRE CONTRACTUALES; GARANTIZANDO EL MANEJO; VALIDACIÓN Y ACTUALIZACIÓN DE LA INFORMACIÓN EN APLICATIVO SIPSE.</t>
  </si>
  <si>
    <t>mairayhc@hotmail.com</t>
  </si>
  <si>
    <t>CALLE 66 # 70 A - 30</t>
  </si>
  <si>
    <t>MARI LUZ CASAS</t>
  </si>
  <si>
    <t>C.C. No.1.024.483.230 de Bogotá D.C.</t>
  </si>
  <si>
    <t>PLANEACIÓN</t>
  </si>
  <si>
    <t xml:space="preserve">Realizar las actividades  relacionadas con la implementación cargue, manejo, seguimiento y_x000D_
actualización de información en aplicativo SIPSE._x000D_
Realizar los diferentes informes relacionados con la gestión de la Alcaldía Local de Suba, al igual que mantener las bases de datos actualizadas.
Mantener actualizado el expediente precontractual de los procesos gestionados mediante SIPSE de la Alcaldía local de Suba. 
Apoyar la actualización y seguimiento al Plan Anual de Adquisiciones. 
Proyectar documentos y responder a las solicitudes de la ciudadanía, entes de control, derechos de petición y/o similares que sean radicados en el aplicativo Orfeo y/o por diferentes medios, que le sean asignados.
Participar en las reuniones en las cuales sea designado por el apoyo a la supervisión y/o la supervisión._x000D_
Apoyar las actividades de orden administrativo que sean designadas por el apoyo a la supervisión. 
Apoyar las demás actividades que le sean asignadas por el Alcalde Local y/o el apoyo a la supervisión del contrato. </t>
  </si>
  <si>
    <t>05-33-GP-2537-02-02</t>
  </si>
  <si>
    <t>FDLSUBA-CD-179-2026 (144779)</t>
  </si>
  <si>
    <t>446-2026-CPS-P (144779)</t>
  </si>
  <si>
    <t>446-2026</t>
  </si>
  <si>
    <t>446</t>
  </si>
  <si>
    <t>ANDRÉS FELIPE CURREA ROJAS</t>
  </si>
  <si>
    <t>https://community.secop.gov.co/Public/Tendering/OpportunityDetail/Index?noticeUID=CO1.NTC.9465340&amp;isFromPublicArea=True&amp;isModal=true&amp;asPopupView=true</t>
  </si>
  <si>
    <t>CO1.REQ.9557971</t>
  </si>
  <si>
    <t>CO1.PCCNTR.8835029</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</si>
  <si>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</si>
  <si>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afcurrea@gmail.com</t>
  </si>
  <si>
    <t>CALLE 66 B # 70 - 40</t>
  </si>
  <si>
    <t xml:space="preserve">Elaborar diagnósticos, estudios previos, documentos técnicos, análisis del sector, estudios de mercado y todos los demás que hagan parte de la formulación de proyectos, así como todas las actividades que se deriven de los procesos precontractuales, contractuales y post contractuales de los proyectos_x000D_
que le sean asignados.
Realizar las evaluaciones en el componente técnico y/o financiero de los proponentes y las propuestas que le sean asignadas en el marco de los procesos de selección de contratistas que adelanta en el Área de Gestión de Desarrollo Local._x000D_
Participar en las reuniones en los cuales sea designado por el apoyo a la supervisión y/o la supervisión.
Apoyar el seguimiento a los proyectos de inversión y la inclusión de presupuestos participativos en la estructuración de procesos derivados del Plan de Desarrollo_x000D_
Local de Suba.
Proyectar documentos y responder a las solicitudes de la ciudadanía, entes de control, derechos de petición y/o similares que sean radicados en el aplicativo Orfeo y/o por diferentes medios, que le sean asignados._x000D_
Apoyar las demás actividades que le sean asignadas por el Alcalde Local y/o el apoyo a la supervisión del contrato y que surjan de la naturaleza del contrato. </t>
  </si>
  <si>
    <t>05-33-GP-2537-02-03</t>
  </si>
  <si>
    <t>447-2026-CPS-P (144779)</t>
  </si>
  <si>
    <t>447-2026</t>
  </si>
  <si>
    <t>447</t>
  </si>
  <si>
    <t>SERGIO  MEJIA DUSSAN</t>
  </si>
  <si>
    <t>CO1.PCCNTR.8919638</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</si>
  <si>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</si>
  <si>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mejiadsergio@gmail.com</t>
  </si>
  <si>
    <t>CARRERA 54 D # 135 - 65</t>
  </si>
  <si>
    <t>3946101018373 Anexo 0</t>
  </si>
  <si>
    <t>28 Meses</t>
  </si>
  <si>
    <t>05-33-GP-2537-02-04</t>
  </si>
  <si>
    <t>448-2026-CPS-P (144779)</t>
  </si>
  <si>
    <t>448-2026</t>
  </si>
  <si>
    <t>448</t>
  </si>
  <si>
    <t>SANTIAGO ALEJANDRO CARDENAS CABALLERO</t>
  </si>
  <si>
    <t>CO1.PCCNTR.8919499</t>
  </si>
  <si>
    <t>cardenassantiago94@hotmail.com</t>
  </si>
  <si>
    <t>320 4915721</t>
  </si>
  <si>
    <t>AVENIDA CALLE 78 # 56 A - 37</t>
  </si>
  <si>
    <t>73.4 Meses</t>
  </si>
  <si>
    <t>05-33-GP-2537-02-05</t>
  </si>
  <si>
    <t>449-2026-CPS-P (144779)</t>
  </si>
  <si>
    <t>449-2026</t>
  </si>
  <si>
    <t>449</t>
  </si>
  <si>
    <t>ANDREA CAROLINA SANCHEZ TORRES</t>
  </si>
  <si>
    <t>CO1.PCCNTR.8919691</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</si>
  <si>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</si>
  <si>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carolina.st20@gmail.com</t>
  </si>
  <si>
    <t>CALLE 134 A # 55 - 45 INT 3 APTO 202</t>
  </si>
  <si>
    <t>05-33-GP-2537-02-15</t>
  </si>
  <si>
    <t>FDLSUBA-CD-180-2026 (144780)</t>
  </si>
  <si>
    <t>450-2026-CPS-P (144780)</t>
  </si>
  <si>
    <t>450-2026</t>
  </si>
  <si>
    <t>450</t>
  </si>
  <si>
    <t>MARIA ANGELICA GOMEZ FERNANDEZ</t>
  </si>
  <si>
    <t>https://community.secop.gov.co/Public/Tendering/OpportunityDetail/Index?noticeUID=CO1.NTC.9532653&amp;isFromPublicArea=True&amp;isModal=true&amp;asPopupView=true</t>
  </si>
  <si>
    <t>CO1.REQ.9682061</t>
  </si>
  <si>
    <t>CO1.PCCNTR.8899481</t>
  </si>
  <si>
    <t>PRESTAR SERVICIOS PROFESIONALES EN EL
ÁREA DE GESTIÓN DEL DESARROLLO LOCAL DE LA ALCALDÍA LOCAL DE SUBA; EN EL PROCESO DE FORMULACIÓN; EJECUCIÓN; SEGUIMIENTO Y EVALUACIÓN DE LAS POLÍTICAS; PLANES; PROGRAMAS Y PROYECTOS DE DESARROLLO LOCAL</t>
  </si>
  <si>
    <t>angelicaf2411@hotmail.com</t>
  </si>
  <si>
    <t>CALLE 136 BIS # 101 B - 25</t>
  </si>
  <si>
    <t>Apoyar el proceso de consolidación de la información y actualización de bases de datos en los diferentes aplicativos
Proyectar documentos y responder a las solicitudes de la ciudadanía, entes de control, derechos de petición y/o similares que sean radicados en el aplicativo Orfeo y/o por diferentes medios que le sean asignados.
Apoyar la elaboración de documentos técnicos y presentaciones que hagan parte de las acciones realizadas en la oficina de planeación
Acompañar las actividades relacionadas con la implementación, cargue, manejo, validación y actualización de información el aplicativo SIPSE.
Acompañar las actividades relacionadas con la elaboración de documentos técnicos y seguimiento que hagan parte del proceso de presupuestos participativos.
Apoyar la actualización del banco de proyectos, fichas EBI, DTS y demás documentos necesarios para los proyectos de inversión que le sean asignados_x000D_
Participar en las reuniones en los cuales sea designado por el apoyo a la supervisión y/o la supervisión.
Apoyar las demás actividades que le sean asignadas por el Alcalde Local y/o el apoyo a la supervisión del contrato y que surjan de la naturaleza del contrato</t>
  </si>
  <si>
    <t>05-33-GP-2537-02-16</t>
  </si>
  <si>
    <t>451-2026-CPS-P (144780)</t>
  </si>
  <si>
    <t>451-2026</t>
  </si>
  <si>
    <t>451</t>
  </si>
  <si>
    <t>LAURA JULIANA PISCO LOPEZ</t>
  </si>
  <si>
    <t>CO1.PCCNTR.8920722</t>
  </si>
  <si>
    <t>PRESTAR SERVICIOS PROFESIONALES EN EL
ÁREA DE GESTIÓN DEL DESARROLLO LOCAL DE LA ALCALDÍA LOCAL DE SUBA; EN EL PROCESO DE FORMULACIÓN; EJECUCIÓN; SEGUIMIENTO Y EVALUACIÓN DE LAS POLÍTICAS; PLANES; PROGRAMAS Y PROYECTOS DE DESARROLLO LOCAL.</t>
  </si>
  <si>
    <t xml:space="preserve">piscolaura12@gmail.com
</t>
  </si>
  <si>
    <t>316620-8481</t>
  </si>
  <si>
    <t>CALLE 186 A # 16 - 60</t>
  </si>
  <si>
    <t>05-33-GP-2537-02-20</t>
  </si>
  <si>
    <t>FDLSUBA-CD-181-2026 (144783)</t>
  </si>
  <si>
    <t>452-2026-CPS-P (144783)</t>
  </si>
  <si>
    <t>452-2026</t>
  </si>
  <si>
    <t>452</t>
  </si>
  <si>
    <t>YUDI MARCELA GONZALEZ GONZALEZ</t>
  </si>
  <si>
    <t>https://community.secop.gov.co/Public/Tendering/OpportunityDetail/Index?noticeUID=CO1.NTC.9500597&amp;isFromPublicArea=True&amp;isModal=true&amp;asPopupView=true</t>
  </si>
  <si>
    <t>CO1.REQ.9642929</t>
  </si>
  <si>
    <t>CO1.PCCNTR.8870805</t>
  </si>
  <si>
    <t>PRESTAR LOS SERVICIOS PROFESIONALES EN EL ÁREA DE GESTIÓN DEL DESARROLLO LOCAL; REALIZANDO ACTIVIDADES ADMINISTRATIVAS DE APOYO QUE CONTRIBUYAN AL CUMPLIMIENTO DE LAS METAS DEL PLAN
DE DESARROLLO LOCAL.</t>
  </si>
  <si>
    <t>a.jimenezfandino@hotmail.com</t>
  </si>
  <si>
    <t>CARRERA 77 # 20 - 53</t>
  </si>
  <si>
    <t xml:space="preserve">Generar herramientas de seguimiento, mantener actualizadas las bases  de datos y todo relacionado con el almacenamiento oportuno de la información.
Realizar la revisión y ajuste de  los estudios de mercado que hagan parte del proceso precontractual de proyectos que le sean asignadas en el marco de los procesos de_x000D_
selección de contratistas que adelanta en el Área de Gestión de Desarrollo Local.  
Apoyar las actividades relacionadas con el proceso de presupuesto participativo.
Apoyar la elaboración de documentos técnicos que hagan parte del proceso precontractual de proyectos así como las evaluaciones en el componente técnico y/o financiero de los proponentes y las propuestas que le sean asignadas en el marco de los procesos de selección de contratistas que adelanta en el Área de Gestión de Desarrollo Local. 
Realizar las actividades técnicas operativas y administrativas  que le sean designadas por el apoyo a la supervisión. 
Realizar actividades de implementación, manejo, validación y actualización de información en aplicativo SIPSE. 
Apoyar las demás actividades que le sean asignadas por el Alcalde Local y/o el apoyo a _x000D_
la supervisión del contrato y que surjan de la naturaleza del  contrato _x000D_
</t>
  </si>
  <si>
    <t>05-33-GP-2537-02-21</t>
  </si>
  <si>
    <t>FDLSUBA-CD-182-2026 (144785)</t>
  </si>
  <si>
    <t>453-2026-CPS-AG (144785)</t>
  </si>
  <si>
    <t>453-2026</t>
  </si>
  <si>
    <t>453</t>
  </si>
  <si>
    <t>LUISA FERNANDA ROSADA AZUERO</t>
  </si>
  <si>
    <t>https://community.secop.gov.co/Public/Tendering/OpportunityDetail/Index?noticeUID=CO1.NTC.9500468&amp;isFromPublicArea=True&amp;isModal=true&amp;asPopupView=true</t>
  </si>
  <si>
    <t>CO1.REQ.9644319</t>
  </si>
  <si>
    <t>CO1.PCCNTR.8870668</t>
  </si>
  <si>
    <t>PRESTAR SERVICIOS TECNICOS DE APOYO A LA GESTIÓN MEDIANTE LABORES ADMINISTRATIVAS EN EL ÁREA DE GESTIÓN DEL DESARROLLO LOCAL</t>
  </si>
  <si>
    <t>marcelagzg87@gmail.com</t>
  </si>
  <si>
    <t>CALLE 145 # 46 - 13</t>
  </si>
  <si>
    <t xml:space="preserve">Realizar las actividades técnicas operativas y administrativas  que le sean designadas por el apoyo a la supervisión 
Realizar la verificación, depuración, reasignación y seguimiento al trámite de los radicados en el sistema de correspondencia Orfeo, así como correo electrónico en los temas de planeación. 
Implementar y actualizar el archivo digital y físico, garantizando la custodia de la información y la veracidad del mismo.
Realizar las actividades de orden logístico y operativo para coadyuvar en el desarrollo de las funciones de la oficina de planeación. 
Generar y mantener actualizadas las bases de datos que sean necesarias para el almacenamiento oportuno de la información.
Participar en las reuniones en los cuales sea designado por el apoyo a la supervisión y/o la supervisión.
Las demás actividades que le sean asignadas por el Alcalde Local y/o el apoyo a la supervisión del contrato y que surjan de la naturaleza del contrato. </t>
  </si>
  <si>
    <t>24.8 Meses</t>
  </si>
  <si>
    <t>05-33-GP-2537-02-122</t>
  </si>
  <si>
    <t>FDLSUBA-CD-183-2026 (145147)</t>
  </si>
  <si>
    <t>454-2026-CPS-P (145147)</t>
  </si>
  <si>
    <t>454-2026</t>
  </si>
  <si>
    <t>454</t>
  </si>
  <si>
    <t>JULIAN OSORIO ARROYO</t>
  </si>
  <si>
    <t>https://community.secop.gov.co/Public/Tendering/OpportunityDetail/Index?noticeUID=CO1.NTC.9465886&amp;isFromPublicArea=True&amp;isModal=true&amp;asPopupView=true</t>
  </si>
  <si>
    <t>CO1.REQ.9610120</t>
  </si>
  <si>
    <t>CO1.PCCNTR.8922233</t>
  </si>
  <si>
    <t>PRESTAR SERVICIOS PROFESIONALES ESPECIALIZADOS EN EL ÁREA DE GESTIÓN DEL DESARROLLO LOCAL DE LA ALCALDÍA LOCAL DE SUBA EN TEMAS DE PLANEACIÓN; PARA LOGRAR EL CUMPLIMIENTO DE LAS METAS DEL PLAN DE DESARROLLO LOCAL DE LA VIGENCIA</t>
  </si>
  <si>
    <t>julianoso8@hotmail.com</t>
  </si>
  <si>
    <t>316 535 7552</t>
  </si>
  <si>
    <t>CARRERA 69 B # 24 - 39</t>
  </si>
  <si>
    <t xml:space="preserve">Realizar el proceso de consolidación de la información para generar reportes, así como la actualización del aplicativo SEGPLAN y demás procesos de seguimiento a la gestión que se les sean asignados.
Apoyar la elaboración de informes que hagan parte del seguimiento al plan de gestión local, el plan de desarrollo local y los planes de mejoramiento del área de gestión para el desarrollo local
Revisar, analizar y atender los requerimientos  de la ciudadanía, entes de control, derechos de petición y/o similares que sean radicados en el aplicativo Orfeo y/o por diferentes medios, _x000D_
que le sean asignados._x000D_
Realizar la actualización del banco de proyectos, fichas EBI, DTS y demás documentos necesarios para los  proyectos de inversión que le sean asignados.
Participar en las reuniones en los cuales sea designado por el apoyo a la supervisión y/o la supervisión.
Apoyar la elaboración de documentos técnicos que hagan parte del proceso pre contractual de proyectos en el marco del cumplimiento del Plan de Desarrollo Local.
Apoyar la elaboración, revisión, actualización y seguimiento del presupuesto de los proyectos de inversión del Plan de Desarrollo Local.
Las demás actividades que le sean asignadas por el Alcalde Local y/o el apoyo a la _x000D_
supervisión del contrato y que surjan de la naturaleza del contrato._x000D_
</t>
  </si>
  <si>
    <t>84.3 Meses</t>
  </si>
  <si>
    <t>05-33-GP-2537-02-123</t>
  </si>
  <si>
    <t>455-2026-CPS-P (145147)</t>
  </si>
  <si>
    <t>455-2026</t>
  </si>
  <si>
    <t>455</t>
  </si>
  <si>
    <t>JUAN  CAMILO CRUZ CRUZ</t>
  </si>
  <si>
    <t>CO1.PCCNTR.8836025</t>
  </si>
  <si>
    <t>Camilo.299@hotmail.com</t>
  </si>
  <si>
    <t>321954 2807</t>
  </si>
  <si>
    <t>CALLE 44 # 78 I - 36 SUR CASA</t>
  </si>
  <si>
    <t>360 47 994000057276</t>
  </si>
  <si>
    <t>05-33-GP-2537-02-170-145894</t>
  </si>
  <si>
    <t>456-2026-CPS-AG (145894)</t>
  </si>
  <si>
    <t>456-2026</t>
  </si>
  <si>
    <t>456</t>
  </si>
  <si>
    <t>DIANA PAOLA PEDRAZA GARZÓN</t>
  </si>
  <si>
    <t>CO1.PCCNTR.8849880</t>
  </si>
  <si>
    <t>PAOCAMI12@HOTMAIL.COM</t>
  </si>
  <si>
    <t>CALLE 145 B # 82 - 33</t>
  </si>
  <si>
    <t xml:space="preserve">05-33-GP-2537-02-206-146514 </t>
  </si>
  <si>
    <t>FDLSUBA-CD-184-2026 (146514)</t>
  </si>
  <si>
    <t>457-2026-CPS-P (146514)</t>
  </si>
  <si>
    <t>457-2026</t>
  </si>
  <si>
    <t>457</t>
  </si>
  <si>
    <t>MARIA PILAR SOTO VARGAS</t>
  </si>
  <si>
    <t>https://community.secop.gov.co/Public/Tendering/OpportunityDetail/Index?noticeUID=CO1.NTC.9500664&amp;isFromPublicArea=True&amp;isModal=true&amp;asPopupView=true</t>
  </si>
  <si>
    <t>CO1.REQ.9638461</t>
  </si>
  <si>
    <t>CO1.PCCNTR.8870344</t>
  </si>
  <si>
    <t>PRESTAR LOS SERVICIOS PROFESIONALES A LA JUNTA ADMINISTRADORA LOCAL.</t>
  </si>
  <si>
    <t>pilarsoto_solonabogados@hotmail.com</t>
  </si>
  <si>
    <t>AK 94 152 90</t>
  </si>
  <si>
    <t xml:space="preserve">Dirigir las actividades relacionadas con el desarrollo de las sesiones de la JAL.
Llevar actualizado el listado de asistencia de los ediles a las sesiones 
Ejercer apoyo a la supervisión 
Llevar el registro numérico, continuo ascendente y permanente de los acuerdos locales.
Orientar jurídicamente a la Junta Administradora Local  en las sesiones, mesas de trabajo, comités y eventos de acuerdo con los temas que le sean designados y en el cumplimiento de las atribuciones a su cargo de conformidad con la normatividad vigente.
Brindar apoyo en la revisión y/o proyección jurídica de los acuerdos locales de la Junta Administradora Local y demás actos administrativos, conforme con la normatividad vigente. 
Elaborar y revisar los requerimientos, derechos de petición, solicitudes y/o documentos técnicos de información que deba atender la Junta Administradora Local.
Asistir a las reuniones a las que sea citado o designado, para la atención de los asuntos relacionados con el objeto contractual.
Las demás que le sean asignadas y que estén relacionadas con el objeto del contrato. </t>
  </si>
  <si>
    <t xml:space="preserve">ANDRÉS FELIPE JIMÉNEZ FANDIÑO </t>
  </si>
  <si>
    <t>CALLE 166 #9-45</t>
  </si>
  <si>
    <t>05-33-GP-2537-02-19-144781</t>
  </si>
  <si>
    <t>458-2026-CPS-AG (144781)</t>
  </si>
  <si>
    <t>458-2026</t>
  </si>
  <si>
    <t>458</t>
  </si>
  <si>
    <t>WILLIAM ANDRES PEREIRA ZEA</t>
  </si>
  <si>
    <t>CO1.PCCNTR.9085979</t>
  </si>
  <si>
    <t>wapereiraz@unal.edu.co</t>
  </si>
  <si>
    <t>KR 57 128 B 14</t>
  </si>
  <si>
    <t>05-33-GP-2537-02-06-144779</t>
  </si>
  <si>
    <t>459-2026-CPS-P (144779)</t>
  </si>
  <si>
    <t>459-2026</t>
  </si>
  <si>
    <t>459</t>
  </si>
  <si>
    <t>CAROLINA VALENCIA BAUTISTA</t>
  </si>
  <si>
    <t>CO1.PCCNTR.8920311</t>
  </si>
  <si>
    <t>ingvalencia.b@gmail.com</t>
  </si>
  <si>
    <t>CARRERA 100 # 72 - 20</t>
  </si>
  <si>
    <t>895 47 994000009117</t>
  </si>
  <si>
    <t>05-33-GP-2537-02-07-144779</t>
  </si>
  <si>
    <t>460-2026-CPS-P (144779)</t>
  </si>
  <si>
    <t>460-2026</t>
  </si>
  <si>
    <t>460</t>
  </si>
  <si>
    <t>CRISTIAN ANDRES MONROY CARANTON</t>
  </si>
  <si>
    <t>CO1.PCCNTR.8933541</t>
  </si>
  <si>
    <t>cristianmonroy91@gmail.com</t>
  </si>
  <si>
    <t>CALLE 95 # 71 - 75</t>
  </si>
  <si>
    <t>47.4 Meses</t>
  </si>
  <si>
    <t>05-33-GP-2537-02-22-144793</t>
  </si>
  <si>
    <t>FDLSUBA-CD-185-2026 (144793)</t>
  </si>
  <si>
    <t>461-2026-CPS-AG (144793)</t>
  </si>
  <si>
    <t>461-2026</t>
  </si>
  <si>
    <t>461</t>
  </si>
  <si>
    <t xml:space="preserve">CAROL YASMINE LOPEZ MARTINEZ </t>
  </si>
  <si>
    <t>https://community.secop.gov.co/Public/Tendering/OpportunityDetail/Index?noticeUID=CO1.NTC.9552094&amp;isFromPublicArea=True&amp;isModal=true&amp;asPopupView=true</t>
  </si>
  <si>
    <t>CO1.REQ.9635437</t>
  </si>
  <si>
    <t>CO1.PCCNTR.8919259</t>
  </si>
  <si>
    <t>PRESTAR SERVICIOS EN EL ÁREA DE GESTIÓN DEL DESARROLLO LOCAL; REALIZANDO ACTIVIDADES DE APOYO QUE CONTRIBUYAN AL CUMPLIMIENTO DE LAS METAS DEL PLAN DE DESARROLLO LOCAL</t>
  </si>
  <si>
    <t>karolopez1114@gmail.com</t>
  </si>
  <si>
    <t>CALLE 42 # 90 C - 4</t>
  </si>
  <si>
    <t xml:space="preserve">Generar y mantener actualizadas las bases de datos que sean necesarias para el almacenamiento oportuno de la información, garantizando la custodia de la información y su veracidad. 
Realizar  la solicitud de cotizaciones requeridas para la elaboración de estudios de mercado de los proyectos a formular a través de diferentes mecanismos (contactos, vía telefónica, correo electrónico y visita presencial), organizando los soportes y la matriz que permita consolidar los elementos y/o servicios requeridos.
Apoyar las actividades relacionadas con el proceso de presupuesto participativo.
Participar en las reuniones en los cuales sea designado por el apoyo a la supervisión y/o la supervisión. 
Realizar las actividades logísticas, técnicas, operativas y administrativas  que le sean designadas por el apoyo a la supervisión para coadyudar en el desarrollo de las funciones de la oficina de planeación. 
Apoyar las demás actividades que le sean asignadas por el Alcalde Local y/o el apoyo a _x000D_
la supervisión del contrato y que surjan de la naturaleza del mismo_x000D_
</t>
  </si>
  <si>
    <t>05-33-GP-2537-02-23-144793</t>
  </si>
  <si>
    <t>462-2026-CPS-AG (144793)</t>
  </si>
  <si>
    <t>462-2026</t>
  </si>
  <si>
    <t>462</t>
  </si>
  <si>
    <t>MICHAEL ANDRES BAUTISTA CESPEDES</t>
  </si>
  <si>
    <t>CO1.PCCNTR.8932820</t>
  </si>
  <si>
    <t>michaelbautista920612@gmail.com</t>
  </si>
  <si>
    <t>CARRERA 136 A # 17 D - 66</t>
  </si>
  <si>
    <t>05-33-GP-2537-02-24-144793</t>
  </si>
  <si>
    <t>463-2026-CPS-AG (144793)</t>
  </si>
  <si>
    <t>463-2026</t>
  </si>
  <si>
    <t>463</t>
  </si>
  <si>
    <t>SANDRA MILENA VARGAS TAMAYO</t>
  </si>
  <si>
    <t>CO1.PCCNTR.9207815</t>
  </si>
  <si>
    <t>PRESTAR SERVICIOS EN EL ÁREA DE GESTIÓN DEL DESARROLLO LOCAL; REALIZANDO ACTIVIDADES DE APOYO QUE CONTRIBUYAN AL CUMPLIMIENTO DE LAS METAS DEL PLAN DE DESARROLLO LOCAL.</t>
  </si>
  <si>
    <t xml:space="preserve"> ALEXANDRA_P17@HOTMAIL.COM</t>
  </si>
  <si>
    <t>CLL 1 D # 25-51</t>
  </si>
  <si>
    <t>05-33-GP-2537-02-25-144793</t>
  </si>
  <si>
    <t>464-2026-CPS-AG (144793)</t>
  </si>
  <si>
    <t>464-2026</t>
  </si>
  <si>
    <t>464</t>
  </si>
  <si>
    <t>LUZ NELIDA JIMENEZ MENDIETA</t>
  </si>
  <si>
    <t>CO1.PCCNTR.8919284</t>
  </si>
  <si>
    <t>luzj430@gmail.com</t>
  </si>
  <si>
    <t>TRANSVERSAL 94 D # 88 - 36</t>
  </si>
  <si>
    <t>29.5 Meses</t>
  </si>
  <si>
    <t>05-33-GP-2537-02-08-144779</t>
  </si>
  <si>
    <t>465-2026-CPS-P (144779)</t>
  </si>
  <si>
    <t>465-2026</t>
  </si>
  <si>
    <t>465</t>
  </si>
  <si>
    <t>SARITA RICO VALDES</t>
  </si>
  <si>
    <t>CO1.PCCNTR.8959806</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</si>
  <si>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</si>
  <si>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saritaricov1@gmail.com</t>
  </si>
  <si>
    <t>CALLE 115 #52-30</t>
  </si>
  <si>
    <t>04-26-PP-2456-01-24-147186</t>
  </si>
  <si>
    <t>466-2026-CPS-P (147186)</t>
  </si>
  <si>
    <t>466-2026</t>
  </si>
  <si>
    <t>466</t>
  </si>
  <si>
    <t>JHONATAN ALEXANDER MARROQUIN VASQUEZ</t>
  </si>
  <si>
    <t>CO1.PCCNTR.8890919</t>
  </si>
  <si>
    <t>ing.jamarroquin@gmail.com</t>
  </si>
  <si>
    <t>CARRERA 1ª NO 6C-35 SUR</t>
  </si>
  <si>
    <t>05-33-GP-2537-02-110-153250</t>
  </si>
  <si>
    <t>FDLSUBA-CD-186-2026 (153250)</t>
  </si>
  <si>
    <t>467-2026-CPS-P (153250)</t>
  </si>
  <si>
    <t>467-2026</t>
  </si>
  <si>
    <t>467</t>
  </si>
  <si>
    <t>SONIA  CAROLINA  RIAÑO DAZA</t>
  </si>
  <si>
    <t>https://community.secop.gov.co/Public/Tendering/OpportunityDetail/Index?noticeUID=CO1.NTC.9511802&amp;isFromPublicArea=True&amp;isModal=true&amp;asPopupView=true</t>
  </si>
  <si>
    <t>CO1.BDOS.9491786</t>
  </si>
  <si>
    <t>CO1.PCCNTR.8879667</t>
  </si>
  <si>
    <t>Prestar los servicios profesionales especializados al Área Gestión del Desarrollo Local en el Centro de Documentación e Información CDI de la Alcaldía Local de Suba.</t>
  </si>
  <si>
    <t>socarida1@hotmail.com</t>
  </si>
  <si>
    <t>KR 14 B 161 54 AP 1201</t>
  </si>
  <si>
    <t>LIDER CDI</t>
  </si>
  <si>
    <t xml:space="preserve">Guiar la gestión correspondiente al trámite de documentos a través del CDI_x000D_
Dirigir las actividades necesarias para la radicación de documentos a través del CDI_x000D_
Apoyar la supervisión de contratos y convenios que le sean designados por el alcalde(sa) Local, conforme con lo establecido en el Manual de Supervisión e Interventoría de la Secretaría Distrital de Gobierno._x000D_
_x000D_
Garantizar que todos los documentos radicados sean digitalizados para su respectivo trámite_x000D_
Programar la logística de reparto externo de los documentos generados por la Entidad_x000D_
Garantizar la digitalización de todos los documentos remitidos por la Entidad para acuse de recibo_x000D_
Organizar la entrega al archivo de la Alcaldía para su respectivo almacenamiento_x000D_
Las demás que le sean asignadas y de cumplimiento a su objeto contractual_x000D_
</t>
  </si>
  <si>
    <t>05-33-GP-2537-02-204-146506</t>
  </si>
  <si>
    <t>FDLSUBA-CD-187-2026 (146506)</t>
  </si>
  <si>
    <t>468-2026-CPS-P (146506)</t>
  </si>
  <si>
    <t>468-2026</t>
  </si>
  <si>
    <t>468</t>
  </si>
  <si>
    <t>JAZMIN ASTRID MOYANO ORDOÑEZ</t>
  </si>
  <si>
    <t>https://community.secop.gov.co/Public/Tendering/OpportunityDetail/Index?noticeUID=CO1.NTC.9513183&amp;isFromPublicArea=True&amp;isModal=true&amp;asPopupView=true</t>
  </si>
  <si>
    <t>CO1.REQ.9659760</t>
  </si>
  <si>
    <t>CO1.PCCNTR.8881532</t>
  </si>
  <si>
    <t>PRESTAR SERVICIOS PROFESIONALES COMO APOYO AL ÁREA DE GERENCIAS DE LA SOLUCIÓN; EN PROCESOS Y PROCEDIMIENTOS DE PRESUPUESTO DE LA ALCALDÍA LOCAL DE SUBA.</t>
  </si>
  <si>
    <t>jazmina.moyanoo@gmail.com</t>
  </si>
  <si>
    <t>CARRERA 94 # 151 - 36</t>
  </si>
  <si>
    <t>MARIA ALEJANDRA BARBOSA VALDERRAMA</t>
  </si>
  <si>
    <t>C.C. No.1110505661 de Bogotá D.C.</t>
  </si>
  <si>
    <t xml:space="preserve">GERENCIAS DE LA SOLUCIÓN </t>
  </si>
  <si>
    <t>Realizar el seguimiento de las comunicaciones oficiales, incluyendo la elaboración, radicación, envío y respuesta de los oficios dirigidos a entidades externas y dependencias internas de la Alcaldía Local de Suba, garantizando la trazabilidad y el adecuado control de los mismos.
Asistir a las reuniones convocadas por el supervisor del contrato, elaborando los respectivos registros, actas o reportes que se deriven de las mismas, conforme a lo dispuesto en el objeto contractual
Verificar, organizar y depurar los registros del sistema ORFEO y de la plataforma Bogotá Te Escucha (BTE) que ingresen al área de Gerencias de la Solución, asegurando la correcta clasificación, gestión y archivo documental, conforme a la normatividad vigente en materia de gestión documental.
Organizar, custodiar y administrar el archivo físico y digital del área de Gerencias, garantizando el cumplimiento de las políticas institucionales de gestión documental, conservación y acceso a la información.
Apoyar la planeación y ejecución logística de reuniones, jornadas y eventos relacionados con las Gerencias de la Solución y demás actividades institucionales, asegurando el cumplimiento de los requerimientos técnicos, operativos y administrativos establecidos por la entidad.
Hacer seguimiento y actualizar las solicitudes registradas en la plataforma GERSON por el equipo de Gerencias, documentando los avances y resultados de gestión, y elaborando los reportes necesarios para la toma de decisiones.
Elaborar un informe mensual que consolide el seguimiento a las actividades desarrolladas y a la gestión de las solicitudes registradas por los equipos en las plataformas institucionales, con el fin de generar indicadores y mediciones de desempeño que contribuyan al control y evaluación de la gestión contractual.
Cumplir con las demás obligaciones que sean inherentes al objeto contractual, que se deriven de la normatividad vigente o que sean asignadas por el supervisor y/o el apoyo a la supervisión del contrato.</t>
  </si>
  <si>
    <t xml:space="preserve">05-33-GP-2537-02-207-146548 </t>
  </si>
  <si>
    <t>FDLSUBA-CD-188-2026 (146548)</t>
  </si>
  <si>
    <t>469-2026-CPS-P (146548)</t>
  </si>
  <si>
    <t>469-2026</t>
  </si>
  <si>
    <t>469</t>
  </si>
  <si>
    <t>ADY JOHANNA CUASTUZA RODRÍGUEZ</t>
  </si>
  <si>
    <t>https://community.secop.gov.co/Public/Tendering/OpportunityDetail/Index?noticeUID=CO1.NTC.9591819&amp;isFromPublicArea=True&amp;isModal=true&amp;asPopupView=true</t>
  </si>
  <si>
    <t>CO1.REQ.9727081</t>
  </si>
  <si>
    <t>CO1.PCCNTR.8960531</t>
  </si>
  <si>
    <t>PRESTAR SERVICIOS PROFESIONALES COMO ENLACE TERRITORIAL PARA LA ARTICULACIÓN; PLANEACIÓN Y EJECUCIÓN DE LA GERENCIA DE SOLUCIÓN CON LAS ACTIVIDADES ESTABLECIDAS POR LA ALCALDÍA LOCAL DE SUBA EN EL TERRITORIO ASIGNADO.</t>
  </si>
  <si>
    <t>adyjoha@gmail.com</t>
  </si>
  <si>
    <t>CL  132 C     92 A  05</t>
  </si>
  <si>
    <t>Canalizar las necesidades de la comunidad al interior de las diferentes áreas de la Alcaldía Local según su competencia, y ante las entidades públicas del orden Distrital y Nacional según sea el caso.
Identificar las necesidades del territorio asignado y de los ciudadanos que la habitan teniendo en cuenta sus características culturales, étnicas, edades, estratos etc.
Realizar una caracterización del territorio apoyándose en el diagnóstico de la localidad, e identificando sus características demográficas, de infraestructura y servicios públicos, de salud, educación, vivienda, seguridad, desarrollo económico, deportes, etc.
Identificar y caracterizar a los líderes comunitarios, deportivos, sociales, religiosos y empresariales del territorio asignado, así como representantes de entidades públicas y distritales. Con base en esta identificación, articular una red de actores estratégicos que_x000D_
permita establecer alianzas y generar acciones coordinadas orientadas a la solución de problemáticas y necesidades prioritarias de la comunidad.
Realizar recorridos territoriales de manera periódica en el área asignada, con el fin de garantizar presencia institucional continua en el marco de la Gerencia de la Solución a su cargo, documentando cada recorrido mediante registros, informes o reportes mensuales que evidencien las acciones realizadas, los actores contactados y las situaciones identificadas en el territorio.
Asistir a todas las reuniones que se citen relacionadas con las Gerencias de la Solución.
Atender a los ciudadanos, dejando registro de al menos el 100 % de las interacciones en los medios institucionales establecidos para tal fin.
Apoyar en la revisión y seguimiento de las respuestas peticiones, quejas, reclamos y sugerencias presentadas por los ciudadanos y entes de control, que le sean asignadas mediante el aplicativo ORFEO y/o Bogotá te escucha, de manera oportuna y dentro de los términos de ley.
Las demás que sean inherentes al objeto contractual, que se encuentren en la normatividad vigente o sean solicitadas por el supervisor y/o apoyo a la supervisión del contrato.</t>
  </si>
  <si>
    <t>11.7 Meses</t>
  </si>
  <si>
    <t xml:space="preserve">05-33-GP-2537-02-208-146548 </t>
  </si>
  <si>
    <t>470-2026-CPS-P (146548)</t>
  </si>
  <si>
    <t>470-2026</t>
  </si>
  <si>
    <t>470</t>
  </si>
  <si>
    <t>CAMILA ALEXANDRA SILVA PAEZ</t>
  </si>
  <si>
    <t>CO1.PCCNTR.8960736</t>
  </si>
  <si>
    <t>ALEXANDRA.SILVAP@GMAIL.COM</t>
  </si>
  <si>
    <t>CALLE 145 A # 45 A - 11</t>
  </si>
  <si>
    <t xml:space="preserve">05-33-GP-2537-02-209-146548 </t>
  </si>
  <si>
    <t>471-2026-CPS-P (146548)</t>
  </si>
  <si>
    <t>471-2026</t>
  </si>
  <si>
    <t>471</t>
  </si>
  <si>
    <t>DIANA PAOLA PERDOMO FERNANDEZ</t>
  </si>
  <si>
    <t>CO1.PCCNTR.9095724</t>
  </si>
  <si>
    <t>dianaperdomof@outlook.com</t>
  </si>
  <si>
    <t>CALLE 83 # 96 - 51</t>
  </si>
  <si>
    <t>22.4 Meses</t>
  </si>
  <si>
    <t xml:space="preserve">05-33-GP-2537-02-210-146548 </t>
  </si>
  <si>
    <t>472-2026-CPS-P (146548)</t>
  </si>
  <si>
    <t>472-2026</t>
  </si>
  <si>
    <t>472</t>
  </si>
  <si>
    <t xml:space="preserve">JOSE  CAMILO GOMEZ ALBORNOZ </t>
  </si>
  <si>
    <t>CO1.PCCNTR.8961022</t>
  </si>
  <si>
    <t>Jvsolucioneselectricas@gmail.com</t>
  </si>
  <si>
    <t>CARRERA 141 A BIS # 143 B - 19</t>
  </si>
  <si>
    <t xml:space="preserve">05-33-GP-2537-02-211-146548 </t>
  </si>
  <si>
    <t>473-2026-CPS-P (146548)</t>
  </si>
  <si>
    <t>473-2026</t>
  </si>
  <si>
    <t>473</t>
  </si>
  <si>
    <t>LEYDI PAOLA AVILA</t>
  </si>
  <si>
    <t>CO1.PCCNTR.8961240</t>
  </si>
  <si>
    <t>leluzavila@gmail.com</t>
  </si>
  <si>
    <t>CALLE 143 # 138 B - 5</t>
  </si>
  <si>
    <t xml:space="preserve">05-33-GP-2537-02-212-146548 </t>
  </si>
  <si>
    <t>474-2026-CPS-P (146548)</t>
  </si>
  <si>
    <t>474-2026</t>
  </si>
  <si>
    <t>474</t>
  </si>
  <si>
    <t>NICOLAS ROMÁN GUTIERREZ</t>
  </si>
  <si>
    <t>CO1.PCCNTR.8961521</t>
  </si>
  <si>
    <t>nickrom.26@hotmail.com</t>
  </si>
  <si>
    <t>315 711 7777</t>
  </si>
  <si>
    <t>CARRERA 9 # 23 - 5</t>
  </si>
  <si>
    <t xml:space="preserve">05-33-GP-2537-02-213-146548 </t>
  </si>
  <si>
    <t>475-2026-CPS-P (146548)</t>
  </si>
  <si>
    <t>475-2026</t>
  </si>
  <si>
    <t>475</t>
  </si>
  <si>
    <t>ROSA INES GUIO LOPEZ</t>
  </si>
  <si>
    <t>CO1.PCCNTR.8961548</t>
  </si>
  <si>
    <t>PRESTAR SERVICIOS PROFESIONALES COMO ENLACE TERRITORIAL PARA LA ARTICULACIÓN; PLANEACIÓN Y EJECUCIÓN DE LA GERENCIA DE SOLUCIÓN CON LAS ACTIVIDADES ESTABLECIDAS POR LA ALCALDÍA LOCAL DE SUBA EN EL TERRITORIO ASIGNADO</t>
  </si>
  <si>
    <t>leroguio@hotmail.com</t>
  </si>
  <si>
    <t>CALLE 143 F # 127 - 6</t>
  </si>
  <si>
    <t>360  47  994000059467</t>
  </si>
  <si>
    <t xml:space="preserve">05-33-GP-2537-02-214-146548 </t>
  </si>
  <si>
    <t>476-2026-CPS-P (146548)</t>
  </si>
  <si>
    <t>476-2026</t>
  </si>
  <si>
    <t>476</t>
  </si>
  <si>
    <t>CARMEN LILIANA PALOMINO VALENCIA</t>
  </si>
  <si>
    <t>CO1.PCCNTR.8994675</t>
  </si>
  <si>
    <t>seguridadplancolina@gmail.com</t>
  </si>
  <si>
    <t>320 395 0164</t>
  </si>
  <si>
    <t>CALLE 152 # 58 - 51</t>
  </si>
  <si>
    <t xml:space="preserve">NO APLICA </t>
  </si>
  <si>
    <t>32047994000035451</t>
  </si>
  <si>
    <t>20.2 Meses</t>
  </si>
  <si>
    <t xml:space="preserve">05-33-GP-2537-02-215-146548 </t>
  </si>
  <si>
    <t>477-2026-CPS-P (146548)</t>
  </si>
  <si>
    <t>477-2026</t>
  </si>
  <si>
    <t>477</t>
  </si>
  <si>
    <t>LILIA ALEXANDRA ARJONA MARIN</t>
  </si>
  <si>
    <t>CO1.PCCNTR.8961448</t>
  </si>
  <si>
    <t>laamsj@gmail.com</t>
  </si>
  <si>
    <t>300-3918879</t>
  </si>
  <si>
    <t>CARRERA 101 # 151 - 33</t>
  </si>
  <si>
    <t xml:space="preserve">05-33-GP-2537-02-216-146548 </t>
  </si>
  <si>
    <t>478-2026-CPS-P (146548)</t>
  </si>
  <si>
    <t>478-2026</t>
  </si>
  <si>
    <t>478</t>
  </si>
  <si>
    <t>JUAN CARLOS PIEDRAHÍTA SÁNCHEZ</t>
  </si>
  <si>
    <t>CO1.PCCNTR.8962347</t>
  </si>
  <si>
    <t>juank.ps78@gmail.com</t>
  </si>
  <si>
    <t>DG 146 136A 59</t>
  </si>
  <si>
    <t xml:space="preserve">05-33-GP-2537-02-218-146571 </t>
  </si>
  <si>
    <t>FDLSUBA-CD-189-2026 (146571)</t>
  </si>
  <si>
    <t>479-2026-CPS-AG (146571)</t>
  </si>
  <si>
    <t>479-2026</t>
  </si>
  <si>
    <t>479</t>
  </si>
  <si>
    <t>EDWIN ALEXANDER JIMENEZ GUERRERO</t>
  </si>
  <si>
    <t>https://community.secop.gov.co/Public/Tendering/OpportunityDetail/Index?noticeUID=CO1.NTC.9514562&amp;isFromPublicArea=True&amp;isModal=true&amp;asPopupView=true</t>
  </si>
  <si>
    <t>CO1.REQ.9660345</t>
  </si>
  <si>
    <t>CO1.PCCNTR.8882377</t>
  </si>
  <si>
    <t>PRESTAR SERVICIOS TECNICOS COMO
ENLACE TERRITORIAL PARA LA ARTICULACIÓN; PLANEACIÓN Y EJECUCIÓN DE LA GERENCIA
DE SOLUCIÓN CON LAS ACTIVIDADES ESTABLECIDAS POR LA ALCALDÍA LOCAL DE SUBA EN EL
TERRITORIO ASIGNADO.</t>
  </si>
  <si>
    <t>alexjimbass@gmail.com</t>
  </si>
  <si>
    <t>CL 129 D 103 45</t>
  </si>
  <si>
    <t>Generar espacios de escucha activa con la comunidad, recepcionando solicitudes y gestionando su trámite mediante los oficios correspondientes, a través de los canales establecidos por la Alcaldía Local para tal fin.
Realizar recorridos y participar en mesas de trabajo en el territorio asignado, con el fin de reconocer e identificar las necesidades de la comunidad.
Elaborar mensualmente un plan de trabajo basado en las necesidades del territorio asignado, en articulación con los lineamientos de la Alcaldía Local.
Promover la articulación estratégica con la comunidad, líderes y organizaciones del sector asignado, orientada a la construcción de acciones de impacto que fortalezcan el desarrollo comunitario.
Realizar seguimiento a los compromisos adquiridos en las reuniones mensuales con la comunidad y las entidades participantes, garantizando su adecuada gestión.
Las demás obligaciones inherentes al objeto contractual que le sean asignadas por el supervisor y/o el apoyo a la supervisión del contrato.</t>
  </si>
  <si>
    <t xml:space="preserve">05-33-GP-2537-02-219-146572 </t>
  </si>
  <si>
    <t>FDLSUBA-CD-190-2026 (146572)</t>
  </si>
  <si>
    <t>480-2026-CPS-AG (146572)</t>
  </si>
  <si>
    <t>480-2026</t>
  </si>
  <si>
    <t>480</t>
  </si>
  <si>
    <t>ANDRES FELIPE MEZA DIAZ</t>
  </si>
  <si>
    <t>https://community.secop.gov.co/Public/Tendering/OpportunityDetail/Index?noticeUID=CO1.NTC.9561790&amp;isFromPublicArea=True&amp;isModal=true&amp;asPopupView=true</t>
  </si>
  <si>
    <t>CO1.REQ.9700362</t>
  </si>
  <si>
    <t>CO1.PCCNTR.8934325</t>
  </si>
  <si>
    <t>PRESTAR SERVICIOS DE APOYO PARA LAS ACTIVIDADES ADMINISTRATIVAS Y DE GESTIÓN DOCUMENTAL; QUE SEAN PARTE DEL DESARROLLO DE LA ESTRATEGIA GERENCIA DE LA SOLUCIÓN EN EL TERRITORIO ASIGNADO POR PARTE DEL LA ALCALDÍA LOCAL DE SUBA</t>
  </si>
  <si>
    <t>andresmezad2519@gmail.com</t>
  </si>
  <si>
    <t>CARRERA 141 A # 132 D - 11</t>
  </si>
  <si>
    <t>Ejecutar las actividades administrativas y de gestión documental para clasificar las peticiones y solicitudes de la comunidad, y mantener la trazabilidad de estas, ante las diferentes áreas de la Alcaldía Local según su competencia, y ante las entidades públicas del orden Distrital y Nacional según sea el caso._x000D_
Levantar las actas de todas las reuniones de la Gerencia de la Solución señalando las necesidades del territorio asignado y de los ciudadanos que la habitan teniendo en cuenta sus características culturales, étnicas, edades, estratos etc., de conformidad con los lineamientos dados por el Gerente de la Solución.
Construir y hacer seguimiento a la base de datos de los líderes comunitarios, entidades distritales y empresarios para generar alianzas estratégicas y solución para coadyuvar a resolver los problemas y las necesidades más sentidas de la ciudadanía del territorio asignado.
Apoyar la gestión logística de los espacios en los que se desarrollen los encuentros relacionados con las Gerencias de la Solución, garantizando el cumplimiento de los requerimientos operativos definidos por la entidad.
Apoyar en la revisión y seguimiento de las respuestas peticiones, quejas, reclamos y sugerencias presentadas por los ciudadanos y entes de control, que le sean asignadas mediante el aplicativo ORFEO y/o Bogotá te escucha, de manera oportuna y dentro de los términos de ley.
Las demás que demande la Administración Local a través de su supervisor, que correspondan a la naturaleza del contrato y que sean necesarias para la consecución del fin del objeto contractual.</t>
  </si>
  <si>
    <t xml:space="preserve">05-33-GP-2537-02-220-146572 </t>
  </si>
  <si>
    <t>481-2026-CPS-AG (146572)</t>
  </si>
  <si>
    <t>481-2026</t>
  </si>
  <si>
    <t>481</t>
  </si>
  <si>
    <t>MAYERLY VARGAS CASTILLO</t>
  </si>
  <si>
    <t>CO1.PCCNTR.8934913</t>
  </si>
  <si>
    <t>mayerly21ang@hotmail.com</t>
  </si>
  <si>
    <t>CALLE 147 D 92 30</t>
  </si>
  <si>
    <t xml:space="preserve">05-33-GP-2537-02-221-146572 </t>
  </si>
  <si>
    <t>482-2026-CPS-AG (146572)</t>
  </si>
  <si>
    <t>482-2026</t>
  </si>
  <si>
    <t>482</t>
  </si>
  <si>
    <t>ANDRES CAUSTUZA RODRIGUEZ</t>
  </si>
  <si>
    <t>CO1.PCCNTR.8935028</t>
  </si>
  <si>
    <t>acrdrums83@gmail.com</t>
  </si>
  <si>
    <t>320 8150811</t>
  </si>
  <si>
    <t>TV 120 A 129 D 68</t>
  </si>
  <si>
    <t xml:space="preserve">05-33-GP-2537-02-222-146572 </t>
  </si>
  <si>
    <t>483-2026-CPS-AG (146572)</t>
  </si>
  <si>
    <t>483-2026</t>
  </si>
  <si>
    <t>483</t>
  </si>
  <si>
    <t>PAULINA ALEJANDRA GONZALEZ MONTES</t>
  </si>
  <si>
    <t>CO1.PCCNTR.8936211</t>
  </si>
  <si>
    <t>alejandra1979bb@gmail.com</t>
  </si>
  <si>
    <t>31047994000020351</t>
  </si>
  <si>
    <t>05-33-GP-2537-02-160-145562</t>
  </si>
  <si>
    <t>FDLSUBA-CD-191-2026 (145562)</t>
  </si>
  <si>
    <t>484-2026-CPS-P (145562)</t>
  </si>
  <si>
    <t>484-2026</t>
  </si>
  <si>
    <t>484</t>
  </si>
  <si>
    <t>HUGO ORTEGA</t>
  </si>
  <si>
    <t>https://community.secop.gov.co/Public/Tendering/OpportunityDetail/Index?noticeUID=CO1.NTC.9459859&amp;isFromPublicArea=True&amp;isModal=true&amp;asPopupView=true</t>
  </si>
  <si>
    <t>CO1.REQ.9601843</t>
  </si>
  <si>
    <t>CO1.PCCNTR.8829934</t>
  </si>
  <si>
    <t xml:space="preserve"> ESPECIALIZADO MAGISTER PROFESIONAL</t>
  </si>
  <si>
    <t>heog0519@gmail.com</t>
  </si>
  <si>
    <t>KR 7 A 0 72 CHIA</t>
  </si>
  <si>
    <t>27.9 Meses</t>
  </si>
  <si>
    <t xml:space="preserve">05-33-GP-2537-02-223-146572 </t>
  </si>
  <si>
    <t>485-2026-CPS-P (146572)</t>
  </si>
  <si>
    <t>485-2026</t>
  </si>
  <si>
    <t>485</t>
  </si>
  <si>
    <t>ALBA NELLYMAR CAMACHO BORREGO</t>
  </si>
  <si>
    <t>CO1.PCCNTR.8936198</t>
  </si>
  <si>
    <t>produccionesalbacamacho@gmail.com</t>
  </si>
  <si>
    <t>KR 101 A 130 C 47</t>
  </si>
  <si>
    <t>18.5 Meses</t>
  </si>
  <si>
    <t>05-33-GP-2537-02-136-145368</t>
  </si>
  <si>
    <t>486-2026-CPS-AG (145368)</t>
  </si>
  <si>
    <t>486-2026</t>
  </si>
  <si>
    <t>486</t>
  </si>
  <si>
    <t>DARLY VANNESA SOTELO BORDA</t>
  </si>
  <si>
    <t>CO1.PCCNTR.8892188</t>
  </si>
  <si>
    <t>vanesotelo10@gmail.com</t>
  </si>
  <si>
    <t>TRANSVERSAL 127 C BIS # 139 A - 76</t>
  </si>
  <si>
    <t>360 47 994000058418 0</t>
  </si>
  <si>
    <t>05-33-GP-2537-02-94-145029</t>
  </si>
  <si>
    <t>487-2026-CPS-P (145029)</t>
  </si>
  <si>
    <t>487-2026</t>
  </si>
  <si>
    <t>487</t>
  </si>
  <si>
    <t>CLAUDIA MARCELA MONTERO ROJAS</t>
  </si>
  <si>
    <t>CO1.PCCNTR.8831696</t>
  </si>
  <si>
    <t>marcela.montero1@hotmail.com</t>
  </si>
  <si>
    <t>CARRERA 81 A # 13 F - 67</t>
  </si>
  <si>
    <t>05-33-GP-2537-02-126-145205</t>
  </si>
  <si>
    <t>FDLSUBA-CD-192-2026 (145205)</t>
  </si>
  <si>
    <t>488-2026-CPS-P (145205)</t>
  </si>
  <si>
    <t>488-2026</t>
  </si>
  <si>
    <t>488</t>
  </si>
  <si>
    <t>CARLOS ALBERTO VARGAS CARPINTERO</t>
  </si>
  <si>
    <t>https://community.secop.gov.co/Public/Tendering/OpportunityDetail/Index?noticeUID=CO1.NTC.9557761&amp;isFromPublicArea=True&amp;isModal=true&amp;asPopupView=true</t>
  </si>
  <si>
    <t>CO1.REQ.9704845</t>
  </si>
  <si>
    <t>CO1.PCCNTR.8924400</t>
  </si>
  <si>
    <t>PRESTAR SERVICIOS PROFESIONALES ESPECIALIZADOS EN EL ÁREA DE GESTIÓN DEL DESARROLLO LOCAL DE LA ALCALDÍA LOCAL DE SUBA; EN EL PROCESO DE SEGUIMIENTO Y EVALUACIÓN DE LOS PLANES; PROGRAMAS; PROYECTOS Y POLÍTICAS; EN EL CUMPLIMIENTO DE LOS OBJETIVOS TRAZADOS EN EL PLAN
DE DESARROLLO LOCAL</t>
  </si>
  <si>
    <t>cvargascarpinetro@gmail.com</t>
  </si>
  <si>
    <t>3187938876_x000D_</t>
  </si>
  <si>
    <t>CALLE 71 SUR # 14 B - 57</t>
  </si>
  <si>
    <t xml:space="preserve">Consolidar y revisar documentos precontractuales del Área de Gestión del Desarrollo verificando el cumplimiento de las metas establecidas en el Plan de Desarrollo Local y la normatividad aplicable.
Acompañar el seguimiento y control a la ejecución de los proyectos de inversión, propuestas de ciudadanos a través del mecanismo de participación de presupuestos participativos y funcionamiento de la alcaldía local, conforme a los lineamientos institucionales y distritales en materia.
Consolidar la información de la formulación y ejecución de los Proyectos de Inversión realizada por el Área de Gestión del Desarrollo Local.
Acompañar la ejecución de los procesos administrativos, técnicos que se adelanten en el Área de Gestión del Desarrollo Local, así como el control y evaluación de los diferentes planes, programas y proyectos adoptados en el plan de desarrollo local.
Revisar, analizar y atender los requerimientos de la ciudadanía, entes de control, derechos de petición y/o similares que sean radicados en el aplicativo Orfeo y/o por diferentes medios, que le sean asignados.			
Las demás actividades que se generen en temas de Planeación Local y que le sean asignadas por el Alcalde Local y/o el Apoyo a la Supervisión del contrato.		</t>
  </si>
  <si>
    <t>68.6 Meses</t>
  </si>
  <si>
    <t>05-33-GP-2537-03-33-145410</t>
  </si>
  <si>
    <t>489-2026-CPS-P (145410)</t>
  </si>
  <si>
    <t>489-2026</t>
  </si>
  <si>
    <t>489</t>
  </si>
  <si>
    <t>AYDA VANESA RUIZ RIVERA</t>
  </si>
  <si>
    <t>CO1.PCCNTR.8872888</t>
  </si>
  <si>
    <t>CARRERA 107 A # 141 A - 9</t>
  </si>
  <si>
    <t>02-07-GP-2599-03-09-149753</t>
  </si>
  <si>
    <t>FDLSUBA-CD-193-2026 (149753)</t>
  </si>
  <si>
    <t>490-2026-CPS-P (149753)</t>
  </si>
  <si>
    <t>490-2026</t>
  </si>
  <si>
    <t>490</t>
  </si>
  <si>
    <t>JENNY REBECA MOGOLLON CASTILLO</t>
  </si>
  <si>
    <t>https://community.secop.gov.co/Public/Tendering/OpportunityDetail/Index?noticeUID=CO1.NTC.9524894&amp;isFromPublicArea=True&amp;isModal=true&amp;asPopupView=true</t>
  </si>
  <si>
    <t>CO1.REQ.9661968</t>
  </si>
  <si>
    <t>CO1.PCCNTR.8892467</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</si>
  <si>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t>
  </si>
  <si>
    <t>consultorio.limpiamente@gmail.com</t>
  </si>
  <si>
    <t>CARRERA 89 # 127 - 5</t>
  </si>
  <si>
    <t xml:space="preserve">ANDRES SANTOS PETREL </t>
  </si>
  <si>
    <t>C.C No 80.257.080 de Bogotá</t>
  </si>
  <si>
    <t>SUBSIDIO C</t>
  </si>
  <si>
    <t xml:space="preserve">Implementar los procesos y procedimientos oficiales  para la operación y prestación del servicio como (Identificación, ingreso, prestacion,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Capital._x000D_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vigente._x000D_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mayor._x000D_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social._x000D_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otros._x000D_
Realizar la visitas de validación de condiciones de las personas mayores que presentan novedades por los cruces de bases de datos o en procedimiento de seguimiento y control que adelanta la Subdirección para la Vejez y la Alcaldia Local._x000D_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Capital_x000D_
Aplicar los instrumentos necesarios (fichas, formatos, entre otros) para realizar seguimiento a las actualizaciones y registro en el Sistema Misional SIRBE y las bases de datos, realizando las respectivas consultas, además de realizar la crítica (verificación) de dichos instrumentos._x000D_
Diseñar, implementar y evaluar las actividades relacionadas con los encuentros de desarrollo humano, de acuerdo con los lineamientos técnicos brindados por la Subdirección para la Vejez_x000D_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_x000D_
Participar en las reuniones y diferentes actividades que programe la Alcaldía Local, la Secretaría Distrital de Integración Social  - Subdirección para la Vejez y la Subdireccion  Local_x000D_
Las demás inherentes a su obligaciones contractuales y que se requieran para el cabal cumplimiento del contrato. _x000D_
</t>
  </si>
  <si>
    <t xml:space="preserve">APOYO Y OPORTUNIDADES PARA UNA VIDA DIGNA			</t>
  </si>
  <si>
    <t>01-05-GP-2583-01-110-147371</t>
  </si>
  <si>
    <t>FDLSUBA-CD-194-2026 (147371)</t>
  </si>
  <si>
    <t>491-2026-CPS-P (147371)</t>
  </si>
  <si>
    <t>491-2026</t>
  </si>
  <si>
    <t>491</t>
  </si>
  <si>
    <t>LAURA STEFANÍA OCHOA DOMINGUEZ</t>
  </si>
  <si>
    <t>https://community.secop.gov.co/Public/Tendering/OpportunityDetail/Index?noticeUID=CO1.NTC.9515268&amp;isFromPublicArea=True&amp;isModal=true&amp;asPopupView=true</t>
  </si>
  <si>
    <t>CO1.REQ.9661890</t>
  </si>
  <si>
    <t>CO1.PCCNTR.8883255</t>
  </si>
  <si>
    <t>PRESTAR SERVICIOS PROFESIONALES COMO REFERENTE DE DERECHOS HUMANOS; PARA APOYAR EL DISEÑO; IMPLEMENTACIÓN Y SEGUIMIENTO DE ACCIONES DE PROMOCIÓN; PROTECCIÓN Y GARANTÍA DE DERECHOS HUMANOS EN LA LOCALIDAD DE SUBA; EN EL MARCO DEL PLAN DE DESARROLLO LOCAL: CONFIANDO EN SU VECI; SUBA CAMINA SEGURA Y EN</t>
  </si>
  <si>
    <t>ochoalaura.2@gmail.com</t>
  </si>
  <si>
    <t>CALLE 19 # 5 - 30</t>
  </si>
  <si>
    <t>CBC100073853</t>
  </si>
  <si>
    <t>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y se relacionen con el objeto contractual y que le sean designados por el supervisor y/o apoyo a la supervisión del contrato. 
Elaborar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Apoyar técnica y estratégicamente el diseño, implementación, seguimiento y evaluación de acciones, estrategias y actividades orientadas a la promoción, protección y garantía de los derechos humanos.
Elaborar y cargar mensualmente a la plataforma SECOP II, el informe de ejecución de la gestión adelantada debidamente firmado por el supervisor, que evidencie el cumplimiento de las obligaciones pactadas en el contrato, en las fechas establecidas en el mismo.
Las demás actividades que le sean asignadas por el supervisor y/o apoyo a la supervisión del contrato que sean relacionadas con el objeto del contrato.</t>
  </si>
  <si>
    <t>01-05-GP-2583-01-21-147350</t>
  </si>
  <si>
    <t>492-2026-CPS-AG (147350)</t>
  </si>
  <si>
    <t>492-2026</t>
  </si>
  <si>
    <t>492</t>
  </si>
  <si>
    <t>JHEYSSON ALEXANDER NARANJO SILVA</t>
  </si>
  <si>
    <t>CO1.PCCNTR.8901309</t>
  </si>
  <si>
    <t xml:space="preserve">Alexandernaran35@gmail.com
</t>
  </si>
  <si>
    <t>CRA 51D NO 41ª ¿ 27 SUR</t>
  </si>
  <si>
    <t>02-12-PP-2439-04-01-147126</t>
  </si>
  <si>
    <t>FDLSUBA-CD-195-2026 (147126)</t>
  </si>
  <si>
    <t>493-2026-CPS-P (147126)</t>
  </si>
  <si>
    <t>493-2026</t>
  </si>
  <si>
    <t>493</t>
  </si>
  <si>
    <t>CAMILO ANDRES BELTRAN MUÑOZ</t>
  </si>
  <si>
    <t>https://community.secop.gov.co/Public/Tendering/OpportunityDetail/Index?noticeUID=CO1.NTC.9560959&amp;isFromPublicArea=True&amp;isModal=true&amp;asPopupView=true</t>
  </si>
  <si>
    <t>CO1.REQ.9673744</t>
  </si>
  <si>
    <t>CO1.PCCNTR.8927077</t>
  </si>
  <si>
    <t>PRESTAR SERVICIOS PROFESIONALES AL ÁREA DE GESTIÓN DEL DESARROLLO LOCAL DE LA ALCALDÍA LOCAL DE SUBA; PARA APOYAR LA ESTRUCTURACIÓN; FORMULACIÓN; EVALUACIÓN Y SEGUIMIENTO A LOS PROYECTOS DE INVERSIÓN ENFOCADOS EN EL FORTALECIMIENTO DEL TEJIDO SOCIAL DE LA LOCALIDADDE SUBA.</t>
  </si>
  <si>
    <t>camilob1990@outlook.com</t>
  </si>
  <si>
    <t>CALLE 127 # 58 - 45 BOGOTÁ</t>
  </si>
  <si>
    <t>Implementar con oportunidad y calidad los procedimientos, protocolos e instructivos establecidos por la Entidad para la operación y prestación del servicio Apoyos Económicos para personas mayores - Apoyo Económico Tipo C.
Realizar las visitas de validación de condiciones de ingreso, las reportadas por informe único o por novedades identificadas en las Subdirecciones Locales; así como una visita de validación de condiciones anual de las personas mayores que no reportan novedad, procurando la oportunidad y calidad de la información.
Realizar las consultas y cruces de bases de datos en SIRBE, VUR, Fosyga, Ruaf, Registraduría, Inhumados, rama judicial, comprobador de derechos, DNP (Lugar puntaje de SISBEN) y las demás consultas que permitan identificar alguna novedad de los participantes del servicio.
Diligenciar de manera oportuna, sistemática y permanente la ficha SIRBE y demás instrumentos o formatos institucionales inherentes a los procedimientos del servicio Apoyos Económicos para personas mayores - Apoyo Económico Tipo C
Verificar que se realice el registro de la totalidad de las variables contenidas en la ficha SIRBE en el Sistema de información Misional - SIRBE, las fichas de seguimiento y registro de visitas de validación de condiciones y los documentos que soportan la gestión y seguimiento de la operación y prestación del servicio.
Clasificar, ordenar y archivar la documentación que genera el servicio Apoyos Económicos para personas mayores  - Apoyo Económico Tipo C, de acuerdo con la normatividad vigente y los procedimientos establecidos por la Entidad, procurando el adecuado manejo y conservación de la documentación generada con ocasión de la prestación del servicio.
Brindar la información requerida para dar respuesta a solicitudes de los ciudadanos, entes de control y demás agentes internos y externos o para la elaboración de informes o presentaciones de la Secretaría Distrital de Integración social, con calidad y oportunidad. 
Preparar, asistir y participar en los consejos, comités, comisiones, reuniones, mesas y/o demás espacios que indique el supervisor del contrato o sea convocado, socializando con oportunidad las actividades e información que de ellas se deriven.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Apoyar las contingencias y emergencias del Distrito Capital, de acuerdo con la normatividad, los lineamientos y protocolos establecidos por la administración Distrital y el Gobierno Nacional
Cumplir con las demás actividades designadas por el supervisor del contrato relacionadas con el objeto contractual</t>
  </si>
  <si>
    <t>27.8 Meses</t>
  </si>
  <si>
    <t>02-07-GP-2599-03-01-146423</t>
  </si>
  <si>
    <t>FDLSUBA-CD-196-2026 (146423)</t>
  </si>
  <si>
    <t>494-2026-CPS-P (146423)</t>
  </si>
  <si>
    <t>494-2026</t>
  </si>
  <si>
    <t>494</t>
  </si>
  <si>
    <t>YURY ANDRÉS SANTOS PETREL</t>
  </si>
  <si>
    <t>https://community.secop.gov.co/Public/Tendering/OpportunityDetail/Index?noticeUID=CO1.NTC.9532104&amp;isFromPublicArea=True&amp;isModal=true&amp;asPopupView=true</t>
  </si>
  <si>
    <t>CO1.REQ.9671017</t>
  </si>
  <si>
    <t>CO1.PCCNTR.8899046</t>
  </si>
  <si>
    <t>O23011745992024259901000</t>
  </si>
  <si>
    <t>PRESTAR LOS SERVICIOS PROFESIONALES ESPECIALIZADOS PARA LA COORDINACIÓN GENERAL ADMINISTRATIVA; TÉCNICA Y FINANCIERA; GARANTIZANDO LA OPERACIÓN; PRESTACIÓN DEL SERVICIO; SEGUIMIENTO Y CUMPLIMIENTO DE LOS PROCESOS ADMINISTRATIVOS; OPERATIVOS Y PROGRAMÁTICOS DEL APOYO ECONÓMICO TIPO C.</t>
  </si>
  <si>
    <t>yury.santos@gobiernobogota.gov.co</t>
  </si>
  <si>
    <t>CARRERA 79 A # 11 A - 40</t>
  </si>
  <si>
    <t>Coordinar la operación, seguimiento y cumplimiento de los procedimientos generales de los servicios, procedimientos específicos del servicio Apoyos Económicos. Así como, implementar el procedimiento administrativo de cobro, de conformidad con lo previsto en los artículos 7,8 y 9 del Decreto Distrital 397 de 2011 ¿Por el cual se establece el reglamento interno del recaudo de cartera en el Distrito Capital y se dictan otras disposiciones¿ y la Resolución 257 de 2013 ¿Por medio de la cual se adoptan los Manuales de Administración y Cobro de Cartera de la Secretaría Distrital de Gobierno y el Sector Localidades, y se dictan otras disposiciones¿.
Articular las acciones de seguimiento, verificación y puntos de control que permitan consolidar la gestión, los reportes de novedades de la operación y prestación del servicio en el marco de la implementación de los procedimientos generales y específicos del servicio (Apoyo Económico Tipo C) y los lineamientos Técnicos establecidos por la Subdirección para la Vejez ¿ Secretaría Distrital de Integración Social.
Verificar y revisar que los profesionales administrativos, de seguimiento y técnicos realicen los cruces de bases de datos individuales de las personas mayores que se encuentran como participantes del servicio (Apoyo económico Tipo C), así como las personas que se encuentran registrados en la modalidad de identificación (Solicitud de Servicio e Inscritos) previo al ingreso, en el marco del procedimiento de seguimiento y control.
Emitir los conceptos técnicos que le sean requeridos en el desarrollo de las acciones / actividades establecidos en los procedimientos generales, específicos, protocolos e instructivos del servicio y del Proyecto de Inversión.
Proyectar y/o revisar los actos administrativos que deban expedirse con ocasión de la prestación del servicio social "Apoyos para la seguridad económica" de acuerdo con los procedimientos y los lineamientos establecidos por la Subdirección para la Vejez ¿ Secretaría Distrital de Integración Social.
Realizar acciones de seguimiento al registro y actualización de la información que contribuyan al correcto cumplimiento del procedimiento estipulado para la prestación del servicio Apoyos Económicos Tipo C, aplicando los instrumentos técnicos y tecnológicos previstos para tal fin; así como aplicar los instrumentos aprobados para la ejecución del Proyecto (fichas, formatos, entre otros), con el fin de realizar seguimiento a las actualizaciones del Sistema Misional SIRBE y las bases de datos, realizando las respectivas consultas, verificación, revisión y aprobación.
Elaborar y analizar mensualmente la información de la meta física, las acciones de seguimiento, verificación y control que permitan consolidar los reportes de gestión del servicio social y el reporte de las novedades como: ingresos, egresos, saldos altos, cobros y no cobros, bloqueos, retiros fuera de la ciudad, y o las novedades reportadas en el informe único, o las identificadas en el seguimiento. 
Revisar y verificar que se realicen las visitas de validación de condiciones (Diligenciamiento de la Ficha SIRBE - descripción y concepto) a las personas mayores que se encuentran en la lista de espera y que son priorizadas para el ingreso al servicio y cumplen con los criterios y lineamientos establecidos.
Atender, tramitar y dar respuesta oportuna a las solicitudes, derechos de petición y acciones de tutela, de las y los ciudadanas-os y entes de control, teniendo en cuenta los lineamientos y términos establecidos para este fin.
Presentar los casos de las personas mayores priorizadas de acuerdo con los criterios, ante el Comité Operativo Local de Envejecimiento y Vejez ¿ Mesa técnica, así como los egresos.
Realizar seguimiento y ejecutar los planes de mejoramiento derivados de los hallazgos internos y auditorías externas, cobros indebidos, hallazgos administrativos y/o fiscales, con sus respectivos reportes, así como adelantar oportunamente las actuaciones y procesos administrativos q</t>
  </si>
  <si>
    <t>80.2 Meses</t>
  </si>
  <si>
    <t>02-07-GP-2599-03-03-146532</t>
  </si>
  <si>
    <t>FDLSUBA-CD-197-2026 (146532)</t>
  </si>
  <si>
    <t>495-2026-CPS-P (146532)</t>
  </si>
  <si>
    <t>495-2026</t>
  </si>
  <si>
    <t>495</t>
  </si>
  <si>
    <t>VIVIANA MEJIA PRADA</t>
  </si>
  <si>
    <t>https://community.secop.gov.co/Public/Tendering/OpportunityDetail/Index?noticeUID=CO1.NTC.9560129&amp;isFromPublicArea=True&amp;isModal=true&amp;asPopupView=true</t>
  </si>
  <si>
    <t>CO1.REQ.9671816</t>
  </si>
  <si>
    <t>CO1.PCCNTR.8926568</t>
  </si>
  <si>
    <t>Vivis.0602.vm@gmail.com</t>
  </si>
  <si>
    <t>Calle 131 c bis 94 d 27</t>
  </si>
  <si>
    <t>1 .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4 .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6 .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t>
  </si>
  <si>
    <t>Apoyo y oportunidades para una vida digna</t>
  </si>
  <si>
    <t>02-07-GP-2599-03-04-146532</t>
  </si>
  <si>
    <t>496-2026-CPS-P (146532)</t>
  </si>
  <si>
    <t>496-2026</t>
  </si>
  <si>
    <t>496</t>
  </si>
  <si>
    <t>JENNIFER LOPEZ RUIZ</t>
  </si>
  <si>
    <t>CO1.PCCNTR.8927164</t>
  </si>
  <si>
    <t>PRESTAR LOS SERVICIOS PROFESIONALES PARA LABOPERACIÓN; PRESTACIÓN; SEGUIMIENTO Y CUMPLIMIENTO DE LOS PROCEDIMIENTOS ADMINISTRATIVOS; OPERATIVOS Y PROGRAMÁTICOS DEL SERVICIO APOYO ECONÓMICO TIPO C; QUE CONTRIBUYAN A LA GARANTÍA DE LOS DERECHOS DE LA POBLACIÓN MAYOR EN EL MARCO DE LA POLÍTICA PÚBLICA</t>
  </si>
  <si>
    <t>psicologalopezruiz@gmail.com</t>
  </si>
  <si>
    <t>CL 167 D 8 58 TO 9 APTO 930</t>
  </si>
  <si>
    <t xml:space="preserve">1 .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4 .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6 .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
</t>
  </si>
  <si>
    <t>02-07-GP-2599-03-05-146554</t>
  </si>
  <si>
    <t>FDLSUBA-CD-198-2026 (146554)</t>
  </si>
  <si>
    <t>497-2026-CPS-P (146554)</t>
  </si>
  <si>
    <t>497-2026</t>
  </si>
  <si>
    <t>497</t>
  </si>
  <si>
    <t>NATALIA DEL PILAR GAMBA ELIAS</t>
  </si>
  <si>
    <t>https://community.secop.gov.co/Public/Tendering/OpportunityDetail/Index?noticeUID=CO1.NTC.9548239&amp;isFromPublicArea=True&amp;isModal=true&amp;asPopupView=true</t>
  </si>
  <si>
    <t>CO1.REQ.9672144</t>
  </si>
  <si>
    <t>CO1.PCCNTR.8915324</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</si>
  <si>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t>
  </si>
  <si>
    <t>nataliad.gambae@outlook.com</t>
  </si>
  <si>
    <t>TRANSVERSAL 96 A # 75 D - 10</t>
  </si>
  <si>
    <t xml:space="preserve">Realizar la supervisión de contratos y convenios que le sean designados por el alcalde(sa) Local, conforme con lo establecido en el Manual de Supervisión e Interventoría de la Secretaría Distrital de Gobierno._x000D_
Realizar la elaboración de los estudios previos de los proyectos de inversión designados por el ordenador del gasto, de acuerdo con el plan de compras del Área de Gestión del Desarrollo Local_x000D_
Realizar actividades de planeación presupuestal y seguimiento de los proyectos de inversión que le sean asignados._x000D_
Asistir a las reuniones de las instancias a las que sea designado por el Alcalde Local y/o el apoyo a la supervisión.
Consolidar los diferentes informes relacionados con la gestión de la Alcaldía Local de Suba._x000D_
Elaborar los diagnósticos, documentos técnicos, análisis de sector, estudios de mercado y todos los demás que hagan parte de la formulación de los proyectos y/o componentes a su cargo._x000D_
Responder a las solicitudes de la ciudadanía como de entes de control, oficios, derechos de petición y/o similares que sean radicados en el aplicativo Orfeo y/o por diferentes medios, que le sean asignados.  
Las demás que sean inherentes al objeto contractual, que se encuentren en la normatividad o que sean solicitadas por el supervisor del contrato._x000D_
</t>
  </si>
  <si>
    <t>02-07-GP-2599-03-06-146554</t>
  </si>
  <si>
    <t>498-2026-CPS-P (146554)</t>
  </si>
  <si>
    <t>498-2026</t>
  </si>
  <si>
    <t>498</t>
  </si>
  <si>
    <t>LUZ ADRIANA VARGAS RENDON</t>
  </si>
  <si>
    <t>CO1.PCCNTR.8915187</t>
  </si>
  <si>
    <t>adrivargasrendon@hotmail.com</t>
  </si>
  <si>
    <t>BOGOTA DC</t>
  </si>
  <si>
    <t xml:space="preserve">02-07-GP-2599-03-07-146561 </t>
  </si>
  <si>
    <t>FDLSUBA-CD-199-2026 (146561)</t>
  </si>
  <si>
    <t>499-2026-CPS-AG (146561)</t>
  </si>
  <si>
    <t>499-2026</t>
  </si>
  <si>
    <t>499</t>
  </si>
  <si>
    <t>CHRISTIAN DAVID ROMERO BAQUERO</t>
  </si>
  <si>
    <t>https://community.secop.gov.co/Public/Tendering/OpportunityDetail/Index?noticeUID=CO1.NTC.9565315&amp;isFromPublicArea=True&amp;isModal=true&amp;asPopupView=true</t>
  </si>
  <si>
    <t>CO1.REQ.9672534</t>
  </si>
  <si>
    <t>CO1.PCCNTR.8931483</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</si>
  <si>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t>
  </si>
  <si>
    <t>davidromerosk8@gmail.com</t>
  </si>
  <si>
    <t>CARRERA 20 A # 40 B - 19</t>
  </si>
  <si>
    <t>Registrar en los tiempos establecidos con oportunidad y calidad las novedades y actuaciones relacionadas (Cambios de estados, ingresos, egresos, traslados, solicitud de bloqueos) de acuerdo con la implementación de los procedimientos establecidos para la operación y prestación del servicio de apoyos económicos para personas mayores ¿ Apoyo Económico Tipo C, así como los actos administrativos.
Registrar con oportunidad y calidad en el aplicativo de focalización los datos de las personas mayores que solicitan el servicio, y/o que se encuentran atendidas y/o vinculadas al servicio de apoyo económico para personas mayores, teniendo en cuenta los instructivos que para tal efecto expida la Entidad.
Registrar en el SIRBE, con calidad y oportunidad la actualización de la información de las personas mayores en estado "En Atención", de acuerdo con los instructivos, protocolos, procedimientos en los tiempos establecidos por la SDIS y la Subdirección para la Vejez.
Realizar las consultas y cruces de bases de datos en SIRBE, VUR, Fosyga, Ruaf Registraduría, Inhumados, rama judicial, comprobador de derechos, DNP (Lugar puntaje de SISBEN) y las demás consultas que permitan identificar alguna novedad de los participantes del servicio. 
Apoyar en la implementación de los procedimientos generales, procedimientos específicos, protocolos e instructivos establecidos por la Entidad para la operación y prestación del servicio Apoyos Económicos para Personas Mayores y el procedimiento de gestión de cartera.  Así como apoyar el desarrollo de las actividades de los servicios de la Subdirección para la Vejez.
Clasificar, ordenar y archivar la documentación que genera el servicio de Apoyos Económicos para Personas Mayores, de acuerdo con la normatividad vigente y los procedimientos establecidos por la Entidad, procurando el adecuado manejo y conservación de la documentación generada con ocasión de la prestación del servicio._x000D_
Brindar la información requerida para dar respuesta a solicitudes de los ciudadanos, entes de control y demás agentes internos y externos o para la elaboración de informes o presentaciones requeridas, con calidad y oportunidad. 
Preparar, asistir y participar en los consejos, comités, comisiones, reuniones, mesas y/o demás espacios que indique el supervisor del contrato o sea convocado, socializando con oportunidad las actividades e información que de ellas se deriven.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contrato._x000D_
Apoyar las contingencias y emergencias del Distrito Capital, de acuerdo con la normatividad, los lineamientos y protocolos establecidos por la administración Distrital y el Gobierno Nacional
Cumplir con las demás actividades designadas por el supervisor del contrato relacionadas con el objeto contractual</t>
  </si>
  <si>
    <t>45 Meses</t>
  </si>
  <si>
    <t xml:space="preserve">02-07-GP-2599-03-08-146561 </t>
  </si>
  <si>
    <t>500-2026-CPS-AG (146561)</t>
  </si>
  <si>
    <t>500-2026</t>
  </si>
  <si>
    <t>500</t>
  </si>
  <si>
    <t>ALFONSO ORLANDO SUÁREZ DÍAZ</t>
  </si>
  <si>
    <t>CO1.PCCNTR.8931980</t>
  </si>
  <si>
    <t>alfsuarezdiaz@gmail.com</t>
  </si>
  <si>
    <t>CALLE 74 A # 26 - 50 CASO 95210 CASO NO. 135813 -169341</t>
  </si>
  <si>
    <t xml:space="preserve">Compensar EPS </t>
  </si>
  <si>
    <t>02-07-GP-2599-01-01-146566</t>
  </si>
  <si>
    <t>FDLSUBA-CD-200-2026 (146566)</t>
  </si>
  <si>
    <t>501-2026-CPS-AG (146566)</t>
  </si>
  <si>
    <t>501-2026</t>
  </si>
  <si>
    <t>501</t>
  </si>
  <si>
    <t>SEBASTIAN RODRIGUEZ SOLORZANO</t>
  </si>
  <si>
    <t>https://community.secop.gov.co/Public/Tendering/OpportunityDetail/Index?noticeUID=CO1.NTC.9543554&amp;isFromPublicArea=True&amp;isModal=true&amp;asPopupView=true</t>
  </si>
  <si>
    <t>CO1.REQ.9673161</t>
  </si>
  <si>
    <t>CO1.PCCNTR.8912511</t>
  </si>
  <si>
    <t>PRESTAR SERVICIOS DE APOYO A LA GESTIÓN PARA EL SEGUIMIENTO DEL CUMPLIMIENTO DE LOS PROCEDIMIENTOS ADMINISTRATIVOS; OPERATIVOS Y TÉCNICOS ASOCIADOS A LA INCLUSIÓN SOCIAL Y SEGURIDAD ECONÓMICA EN LA LOCALIDAD DE SUBA</t>
  </si>
  <si>
    <t>sebastianrs1993@gmail.com</t>
  </si>
  <si>
    <t>CALLE 147 # 76 - 29</t>
  </si>
  <si>
    <t>Apoyar el acompañamiento y seguimiento a la implementación de la estrategia de apoyos económicos IMG.
Realizar las actividades de carácter administrativo que se requieran para el adecuado funcionamiento de los proyectos y metas del Plan de Desarrollo Local, con especial énfasis en el proyecto 2599 ¿ 'Apoyo y oportunidades para una vida digna'. Dichas actividades incluyen, entre otras, la atención a la ciudadanía, elaboración de respuestas a derechos de petición, preparación y trámite de notificaciones, labores de archivo, procesos de bancarización, así como cualquier otra tarea administrativa que sea necesaria para el cumplimiento de los objetivos del proyecto.
Clasificar, ordenar y archivar la documentación que genera el proyecto 2599 y sus respectivas metas del Plan de Desarrollo Local, en especial lo relacionado con la meta de Ingreso Mínimo garantizado, de acuerdo con la normatividad vigente y los procedimientos establecidos por la Entidad, procurando el adecuado manejo y conservación de la documentación generada con ocasión de la prestación del servicio.
Brindar la información requerida para atender oportunamente solicitudes formuladas por la ciudadanía, entes de control y demás actores internos y externos, así como para la elaboración de informes, presentaciones o documentos solicitados por la entidad. De igual forma, atender de manera presencial a los ciudadanos que realicen consultas relacionadas con el funcionamiento de los diferentes proyectos a cargo de la oficina.
Preparar, asistir y/o participar en los consejos, comités, comisiones, reuniones, mesas y/o demás espacios que indique el supervisor del contrato o sea convocado, socializando con oportunidad las actividades e información que de ellas se deriven.
Rendir los informes que le sean solicitados por la entidad, relacionados con el avance, resultados y cumplimiento de actividades del programa asignado, en los formatos y plazos que se indiquen.
Elaborar, al inicio del contrato, un plan de trabajo que permita evidenciar el cumplimiento del objeto y de las obligaciones contractuales. Así mismo, presentar informes mensuales de avance que incluyan las evidencias correspondientes de las actividades y/o productos ejecutados. Al finalizar la vigencia contractual, deberá entregarse al(la) supervisor(a), en medio digital, un informe final acompañado de los archivos y productos generados durante la ejecución del contrato.
Las demás que sean inherentes al objeto contractual, que se encuentren en la normatividad o que sean solicitadas por el supervisor del contrato.</t>
  </si>
  <si>
    <t>02-07-GP-2599-03-12-152160</t>
  </si>
  <si>
    <t>FDLSUBA-CD-201-2026 (152160)</t>
  </si>
  <si>
    <t>502-2026-CPS-P (152160)</t>
  </si>
  <si>
    <t>502-2026</t>
  </si>
  <si>
    <t>502</t>
  </si>
  <si>
    <t>SANDRA LILIANA CASTILLO BARRERO</t>
  </si>
  <si>
    <t>https://community.secop.gov.co/Public/Tendering/OpportunityDetail/Index?noticeUID=CO1.NTC.9738436&amp;isFromPublicArea=True&amp;isModal=true&amp;asPopupView=true</t>
  </si>
  <si>
    <t>CO1.REQ.9859442</t>
  </si>
  <si>
    <t>CO1.PCCNTR.9101693</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</si>
  <si>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t>
  </si>
  <si>
    <t xml:space="preserve"> BACHILLER ESPECIALIZADO PROFESIONAL</t>
  </si>
  <si>
    <t>sandralcastillob@gmail.com</t>
  </si>
  <si>
    <t>CARRERA 89 # 152 - 42</t>
  </si>
  <si>
    <t>52 Meses</t>
  </si>
  <si>
    <t>02-07-GP-2599-03-13-152160</t>
  </si>
  <si>
    <t>503-2026-CPS-P (152160)</t>
  </si>
  <si>
    <t>503-2026</t>
  </si>
  <si>
    <t>503</t>
  </si>
  <si>
    <t>SANDRA PATRICIA CASTELLANOS SANCHEZ</t>
  </si>
  <si>
    <t>CO1.PCCNTR.9102731</t>
  </si>
  <si>
    <t>sandra_castellanos@hotmail.com</t>
  </si>
  <si>
    <t>CALLE 158 # 96 - 25</t>
  </si>
  <si>
    <t>02-07-GP-2599-03-14-152162</t>
  </si>
  <si>
    <t>FDLSUBA-CD-202-2026 (152162)</t>
  </si>
  <si>
    <t>504-2026-CPS-AG (152162)</t>
  </si>
  <si>
    <t>504-2026</t>
  </si>
  <si>
    <t>504</t>
  </si>
  <si>
    <t>FANY RUBIELA SIERRA VARGAS</t>
  </si>
  <si>
    <t>https://community.secop.gov.co/Public/Tendering/OpportunityDetail/Index?noticeUID=CO1.NTC.9689793&amp;isFromPublicArea=True&amp;isModal=true&amp;asPopupView=true</t>
  </si>
  <si>
    <t>CO1.REQ.9819438</t>
  </si>
  <si>
    <t>CO1.PCCNTR.9055273</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</si>
  <si>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t>
  </si>
  <si>
    <t>Fanysierra11@gmail.com</t>
  </si>
  <si>
    <t>CALLE 169 A # 51 - 12</t>
  </si>
  <si>
    <t>05-33-GP-2537-03-109-151809</t>
  </si>
  <si>
    <t>FDLSUBA-CD-203-2026 (151809)</t>
  </si>
  <si>
    <t>505-2026-CPS-P (151809)</t>
  </si>
  <si>
    <t>505-2026</t>
  </si>
  <si>
    <t>505</t>
  </si>
  <si>
    <t>LILIA ZAMBRANO DURAN</t>
  </si>
  <si>
    <t>https://community.secop.gov.co/Public/Tendering/OpportunityDetail/Index?noticeUID=CO1.NTC.9678718&amp;isFromPublicArea=True&amp;isModal=true&amp;asPopupView=true</t>
  </si>
  <si>
    <t>CO1.BDOS.9651435</t>
  </si>
  <si>
    <t>CO1.PCCNTR.9042689</t>
  </si>
  <si>
    <t>PRESTAR LOS SERVICIOS PROFESIONALES DE ABOGADO PARA ESTRUCTURAR Y ADELANTAR LAS GESTIONES JURÍDICAS Y ADMINISTRATIVAS RELACIONADAS CON EL RÉGIMEN DE PROPIEDAD HORIZONTAL EN LA ALCALDÍA LOCAL DE  SUBA</t>
  </si>
  <si>
    <t>lzambranod@hotmail.com</t>
  </si>
  <si>
    <t>CALLE 128 C # 45 A - 41</t>
  </si>
  <si>
    <t>Resolver los recursos y revocatorias asignadas dentro de los 15 días siguientes a su reasignación. 
Servir de Enlace con la Secretaria Distrital de Gobierno y el Instituto Distrital de Participación y Acción comunal (IDPAC) para dar trámite a los asuntos relacionados con el régimen de propiedad horizontal.
Realizar los trámites necesarios a la Alcaldía Local para surtir la diligencia de notificación y/o comunicación de actualización a los representantes legales de la copropiedad con el fin de que alleguen o subsanen los documentos que para tal efecto exija la Ley 675 de 2001.
Responder los derechos de petición que se deriven de las competencias que da la Ley 675 de 2001 y normas reglamentarias a la Alcaldía local de Suba.
Mantener comunicación con la Secretaría Distrital de Gobierno para mantener el aplicativo BIZAGI sin fallas asincrónicas para el buen registro de la documentación de las copropiedades.
Realizar el reparto y seguimiento de este sobre los procesos de inscripción radicados en el aplicativo BIZAGI correspondiente a la Alcaldía Local de Suba._x000D_
Verificar jurídicamente los documentos para expedir los certificados de propiedad Horizontal._x000D_
Acudir a las reuniones que sean programadas por la supervisión o el apoyo a la supervisión.
Las demás que sean inherentes al objeto contractual y sean solicitadas por el supervisor del contrato.</t>
  </si>
  <si>
    <t>02-14-PP-2498-02-17-146670</t>
  </si>
  <si>
    <t>506-2026-CPS-AG (146670)</t>
  </si>
  <si>
    <t>506-2026</t>
  </si>
  <si>
    <t>506</t>
  </si>
  <si>
    <t>OSCAR DAVID PINO GASCA</t>
  </si>
  <si>
    <t>CO1.PCCNTR.9188912</t>
  </si>
  <si>
    <t>PRESTAR SERVICIOS DE APOYO A LA GESTIÓN PROMOVIENDO LA PARTICIPACIÓN CIUDADANA EN LAS  PRÁCTICAS DEPORTIVAS; MEDIANTE EL USO DE METODOLOGÍAS; IMPULSANDO PARA UNA MEJOR CALIDAD DE VIDA Y APROVECHAMIENTO 
DEL TIEMPO LIBRE EN LOS HABITANTES DE LA LOCALIDAD DE SUBA</t>
  </si>
  <si>
    <t>OPINOGASCA@GMAIL.COM</t>
  </si>
  <si>
    <t>CALLE 7 # 87 B - 53</t>
  </si>
  <si>
    <t>05-33-GP-2537-03-108-14974</t>
  </si>
  <si>
    <t>FDLSUBA-CD-204-2026 (149749)</t>
  </si>
  <si>
    <t>507-2026-CPS-P (149749)</t>
  </si>
  <si>
    <t>507-2026</t>
  </si>
  <si>
    <t>507</t>
  </si>
  <si>
    <t>JOHN GUTIERREZ HERNANDEZ</t>
  </si>
  <si>
    <t>https://community.secop.gov.co/Public/Tendering/OpportunityDetail/Index?noticeUID=CO1.NTC.9822408&amp;isFromPublicArea=True&amp;isModal=true&amp;asPopupView=true</t>
  </si>
  <si>
    <t>CO1.REQ.9961789</t>
  </si>
  <si>
    <t>CO1.PCCNTR.9189398</t>
  </si>
  <si>
    <t>PRESTAR SERVICIOS PROFESIONALES PARA REALIZAR EL 
MONITOREO; EVALUACIÓN Y MEDICIÓN DEL RUIDO GENERADO POR FUENTES FIJAS Y  MÓVILES EN LA LOCALIDAD DE SUBA EN EL MARCO DE LAS ACTIVIDADES DE INSPECCIÓN;  VIGILANCIA Y CONTROL</t>
  </si>
  <si>
    <t>johngutierrez.0514@gmail.com</t>
  </si>
  <si>
    <t>CALLE 65 A SUR # 70 H - 10</t>
  </si>
  <si>
    <t>Realizar la identificación de las actividades generadoras de altos niveles de ruido para la implementación de las acciones y estrategias encaminadas a mitigar el fenómeno del ruido en la localidad.
Verificar e identificar en los IVC y recorridos planeados la presencia de fuentes generadoras de ruido Asociados a la actividad económica, como en el espacio público de conformidad con la normatividad vigente._x000D_
Formular las estrategias y acciones de intervención encaminadas a controlar y mitigar el fenómeno del ruido en la localidad.
Planear y mitigar con el apoyo de los referentes de Seguridad, Ambiente, Espacio Público y Riesgos del Área Jurídica los operativos encaminados a disminuir el fenómeno de ruido en la localidad._x000D_
Participar en las reuniones virtuales y presenciales programadas por la Secretaría de Gobierno, y/o la Alcaldía Local, y/o entidades del orden nacional y/o distrital para la organización de las actividades en el territorio relacionadas con la temática de ruido en la localidad._x000D_
Realizar un diagnóstico mensual de la problemática de ruido local generada por las fuentes fijas y móviles que afectan a la localidad a través de un informe técnico que permita identificar los factores, características y evolución del fenómeno de ruido._x000D_
Asistir a las áreas de trabajo y en general de la alcaldía local en las actividades de acompañamiento en calle para la preparación de operativos, espacios de intervención o situaciones de emergencia, que se requieran._x000D_
Elaborar y/o actualizar los mapas de ruido de la localidad de Suba que permitan efectuar el seguimiento y control a las acciones desplegadas en el marco de las actividades de Inspección, Vigilancia y Control._x000D_
Articular con Policía Nacional e Inspecciones de Policía, las actividades necesarias para dar cumplimiento al protocolo establecido para la incautación y entrega de las fuentes sonoras._x000D_
Dar cumplimiento al protocolo de Inspección, Vigilancia y Control vigente en materia de ruido en la localidad.
Contar con los equipos de sonometría ¿hardware y software¿ necesarios para dar cumplimiento al objeto y a las obligaciones contractuales, los cuales deberán encontrarse debidamente calibrados y con certificación vigente expedida por la autoridad competente, renovación que deberá realizarse de manera anual.
Proyectar las respuestas a derechos de petición y demás comunicaciones oficiales, gestionando la administración de esta información en el aplicativo ORFEO.
Las demás obligaciones que sean inherentes al objeto contractual, que se encuentren en la normatividad vigente o que sean solicitadas por el supervisor o apoyo a la supervisión del contrato.</t>
  </si>
  <si>
    <t>05-33-GP-2537-02-09-144779</t>
  </si>
  <si>
    <t>508-2026-CPS-P (144779)</t>
  </si>
  <si>
    <t>508-2026</t>
  </si>
  <si>
    <t>508</t>
  </si>
  <si>
    <t>FAVIO ZAMORA VALERO</t>
  </si>
  <si>
    <t>CO1.PCCNTR.9100258</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</si>
  <si>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</si>
  <si>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zvalero@gmail.com</t>
  </si>
  <si>
    <t>CALLE 74D NO 70A -41</t>
  </si>
  <si>
    <t>01-05-GP-2583-01-104-147365</t>
  </si>
  <si>
    <t>509-2026-CPS-AG (147365)</t>
  </si>
  <si>
    <t>509-2026</t>
  </si>
  <si>
    <t>509</t>
  </si>
  <si>
    <t>LUZ YANIRA HURTADO POVEDA</t>
  </si>
  <si>
    <t>CO1.PCCNTR.8955201</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</si>
  <si>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</si>
  <si>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yanirahurtado171071@gmail.com</t>
  </si>
  <si>
    <t>CALLE 139 B # 114 - 2</t>
  </si>
  <si>
    <t>15.8 Meses</t>
  </si>
  <si>
    <t>05-33-GP-2537-02-35-145008</t>
  </si>
  <si>
    <t>FDLSUBA-CD-205-2026 (145008)</t>
  </si>
  <si>
    <t>510-2026-CPS-P (145008)</t>
  </si>
  <si>
    <t>510-2026</t>
  </si>
  <si>
    <t>510</t>
  </si>
  <si>
    <t>MONICA MARIA MARQUINEZ RAMIREZ</t>
  </si>
  <si>
    <t>https://community.secop.gov.co/Public/Tendering/OpportunityDetail/Index?noticeUID=CO1.NTC.9726525&amp;isFromPublicArea=True&amp;isModal=true&amp;asPopupView=true</t>
  </si>
  <si>
    <t>CO1.REQ.9851143</t>
  </si>
  <si>
    <t>CO1.PCCNTR.9091932</t>
  </si>
  <si>
    <t>PRESTAR LOS SERVICIOS PROFESIONALES COMO ABOGADO (A) PARA APOYAR LA GESTIÓN  CONTRACTUAL RELACIONADA CON LAS COMUNICACIONES DE LA ALCALDÍA LOCAL DE SUBA; EN LOS DIFERENTES PROCESOS DE SELECCIÓN  EN SUS ETAPAS PRECONTRACTUAL; CONTRACTUAL Y POSTCONTRACTUAL</t>
  </si>
  <si>
    <t>monimarr6@hotmail.com</t>
  </si>
  <si>
    <t>KR 77 19 87</t>
  </si>
  <si>
    <t>Nueva EPS</t>
  </si>
  <si>
    <t>Porvenir</t>
  </si>
  <si>
    <t xml:space="preserve">Realizar acompañamiento en las distintas etapas del proceso de contratación en relación con los contratos, convenios y demás acuerdos de voluntades que suscriba el Área de comunicaciones de la Alcaldía Local de Suba.
Proyectar los actos administrativos de carácter general o particular que se generan en la etapa_x000D_
precontractual, contractual y postcontractual que le sean asignados.
Participar en los diferentes comités y audiencias de contratación de los procesos de selección que le_x000D_
sean asignados.
Revisar y hacer seguimiento de temas de tipo contractual, que por su naturaleza tenga o requieran una atención especial por parte del área de comunicaciones de la Alcaldía local de Suba y los órganos de control
Revisar y/o proyectar las actas de liquidación de los contratos o convenios y demás acuerdos de_x000D_
voluntades que suscriba el Fondo de Desarrollo Local de Suba- Alcaldía Local de Suba
Emitir los conceptos jurídicos de carácter contractual y realizar los análisis de tipo jurídico de la misma índole que le sean asignados por la supervisión del contrato._x000D_
Realizar evaluaciones jurídicas de los proponentes y propuestas presentadas dentro de los procesos de_x000D_
selección de contratistas que le sean asignados.
Entregar los documentos generados en los diferentes procesos de selección en las etapas_x000D_
precontractual, contractual y postcontractual para el cargue en el SECOP y demás plataformas virtuales involucradas en procesos de contratación, al responsable designado por el supervisor de forma oportuna.
Realizar el apoyo a la supervisión de los contratos y/o convenios que le sean asignados por el supervisor del contrato.
Realizar y proyectar las actuaciones administrativas sancionatorias de tipo contractual que deba adelantar el Fondo de Desarrollo Local de Suba-Alcaldía Local de Suba
Remitir los documentos que le sean solicitados y mantener actualizadas las bases de datos que se manejen_x000D_
Las demás inherentes a su obligaciones contractuales y que se requieran para el cabal cumplimiento del contrato. _x000D_
</t>
  </si>
  <si>
    <t>42.6 Meses</t>
  </si>
  <si>
    <t>ANGELA VIVIANA OROZCO CUBILLOS</t>
  </si>
  <si>
    <t>avorozco@hotmail.com</t>
  </si>
  <si>
    <t>04-27-GP-2581-01-01-147340</t>
  </si>
  <si>
    <t>FDLSUBA-CD-206-2026 (147340)</t>
  </si>
  <si>
    <t>511-2026-CPS-P (147340)</t>
  </si>
  <si>
    <t>511-2026</t>
  </si>
  <si>
    <t>511</t>
  </si>
  <si>
    <t>FREDY ARMANDO ORTIZ HERNANDEZ</t>
  </si>
  <si>
    <t>https://community.secop.gov.co/Public/Tendering/OpportunityDetail/Index?noticeUID=CO1.NTC.9606171&amp;isFromPublicArea=True&amp;isModal=true&amp;asPopupView=true</t>
  </si>
  <si>
    <t>CO1.REQ.9749366</t>
  </si>
  <si>
    <t>CO1.PCCNTR.8988317</t>
  </si>
  <si>
    <t>PRESTAR LOS SERVICIOS PROFESIONALES A LA ALCALDÍA LOCAL DE SUBA COMO ENLACE EN LOS 
TEMAS DE GESTIÓN DEL RIESGO DE CONFORMIDAD CON EL MARCO NORMATIVO APLICABLE PARA LA MATERIA EN LA LOCALIDAD DE 
SUBA</t>
  </si>
  <si>
    <t xml:space="preserve"> PROFESIONAL TITULO PROFESIONAL CON TRES (3) AÑOS DE EXPERIENCIA PROFESIONAL</t>
  </si>
  <si>
    <t>fredmorphis@gmail.com</t>
  </si>
  <si>
    <t>CARRERA 77 BIS N # 74 I - 15</t>
  </si>
  <si>
    <t>Apoya la formulación e implementación del Plan local de Gestión del Riesgo y Cambio Climático - PDGR CC- y las orientaciones del IDIGER, como entidad coordinadora del Sistema Distrital de Gestión de Riesgos y Cambio Climático SDGR-CC. 
Hacer seguimiento a la implementación de los proyectos de gestión de riesgos y cambio climático que se ejecuten en la Localidad.
Realizar y apoyar el proceso de formulación, ejecución, seguimiento y evaluación de la políticas, planes, programas y proyectos relacionados con el sector en temas de riesgo, evaluación y control de aglomeraciones y atracciones mecánicas y dispositivos de entretenimiento y coordinación del Consejo Local de Gestión del Riesgo y Cambio Climático
Participar y acompañar las actividades del PIRE de la localidad de Suba.
Articular, coordinar y gestionar ante las autoridades competentes, los requerimientos logísticos, en materia del Plan Institucional de Respuesta a Emergencias o demás instrumentos que lo modifiquen o sustituyan de la Localidad y su canalización a través del Fondo de Desarrollo Local de Suba.
Realizar la evaluación y control de las aglomeraciones registradas en la jurisdicción de la Localidad de Suba, conceptuando y cargando los conceptos en el módulo SUGA. 
Apoyar a la Alcaldía Local en el seguimiento a las recomendaciones derivadas de estudios, diagnósticos técnicos, conceptos técnicos y conceptos de amenaza ruina que se emitan en materia de riesgo por parte del IDIGER para la localidad y a los compromisos interinstitucionales producto de la atención de emergencias.
Participar en la respuesta a emergencias, calamidades o desastres, de conformidad con los lineamientos y funciones que establece la Estrategia Distrital de Respuesta a Emergencias.
Proyectar los informes y respuesta a los derechos de petición, solicitudes de entidades o comunidad que se formulen a la entidad, absolver las consultas y demás requerimientos relacionados con las actividades contractuales, en los plazos legalmente establecidos y realizar seguimiento a las respuestas proyectadas para la correspondencia asignada a su cargo incorporando dichas respuestas en las bases de datos. 
Acompañamiento en la realización de actividades, eventos y operativos que realice la administración local cuando sea necesario.
Brindar apoyo profesional para las actividades de gestión social y humanitaria que requiera la localidad, en el marco de reducción de riesgos de la Ciudad.
Realizar la verificación técnica y emitir concepto sobre los Permisos Unificados para Filmaciones Audiovisuales (PUFA) que se tramiten en la Localidad, conforme a la normatividad vigente y los lineamientos establecidos. 
Elaborar y cargar mensualmente a la plataforma SECOP II, el informe de ejecución de la gestión adelantada debidamente firmado por el supervisor, que evidencie el cumplimiento de las obligaciones pactadas en el contrato, en las fechas establecidas en el mismo. 
Las demás actividades que le sean asignadas por el supervisor y/o apoyo a la supervisión del contrato que sean relacionadas con el objeto del contrato.</t>
  </si>
  <si>
    <t>64.8 Meses</t>
  </si>
  <si>
    <t>01-02-PP-2442-01-02-152491</t>
  </si>
  <si>
    <t>FDLSUBA-CD-207-2026 (152491)</t>
  </si>
  <si>
    <t>512-2026-CPS-P (152491)</t>
  </si>
  <si>
    <t>512-2026</t>
  </si>
  <si>
    <t>512</t>
  </si>
  <si>
    <t>INGRID CAROLINA AVILA ALZATE</t>
  </si>
  <si>
    <t>https://community.secop.gov.co/Public/Tendering/OpportunityDetail/Index?noticeUID=CO1.NTC.9613444&amp;isFromPublicArea=True&amp;isModal=true&amp;asPopupView=true</t>
  </si>
  <si>
    <t>CO1.REQ.9724543</t>
  </si>
  <si>
    <t>CO1.PCCNTR.8983216</t>
  </si>
  <si>
    <t>PRESTAR LOS SERVICIOS PROFESIONALES ESPECIALIZADOS PARA EL DISEÑO; ARTICULACIÓN TÉCNICA Y EJECUCIÓN DE ESTRATEGIAS DE INCIDENCIA QUE PROMUEVAN LA PARTICIPACIÓN DE LAS MUJERES Y SECTORES LGBTI PARA ASEGURAR LA TRANSVERSALIZACIÓN Y TERRITORIALIZACIÓN DE LA POLÍTICA PÚBLICA DE MUJERES Y EQUIDAD DE GÉN</t>
  </si>
  <si>
    <t>carolina.avila089@gmail.com</t>
  </si>
  <si>
    <t>DIAGONAL 98 C SUR # 6 - 34 ESTE</t>
  </si>
  <si>
    <t>Realizar la supervisión de contratos que le sean designados por el Alcalde Local, conforme con lo establecido en el Manual de Supervisión e Interventoría de la Secretaría Distrital de Gobierno.
Contribuir a la elaboración de estudios previos, documentos técnicos, análisis del sector, estudios de mercado y todos los demás que hagan parte de la formulación de proyectos, así como todas las actividades que se deriven de los procesos precontractuales, contractuales y post contractuales de los proyectos que le sean asignados.
Realizar acciones de planeación estratégica promoviendo la incorporación de enfoques poblacionales y diferenciales, atendiendo las necesidades específicas de grupos como mujeres, jóvenes, adultos mayores, personas en situación de discapacidad, comunidades étnicas y población LGBTIQ+ para territorializar la Política Pública de Mujeres y Equidad de Género (PPMYEG) en la localidad de Suba.
Diseñar e implementar planes de fortalecimiento del talento humano del equipo territorial de Mujer y Equidad de Género que estén alineados con los objetivos estratégicos locales a fin de garantizar el cumplimiento de las metas del Plan de Desarrollo Local promoviendo la disminución de la violencia de género en la localidad.
Realizar la sistematización de experiencias y el análisis de datos cualitativos/cuantitativos resultantes de la implementación territorial produciendo informes técnicos con recomendaciones estratégicas.
Implementar mecanismos de seguimiento y evaluación (M&amp;E) basados en indicadores de impacto y resultado para medir el avance de la territorialización de la política pública.
Revisar, analizar y atender los requerimientos de la ciudadanía, entes de control, derechos de petición y/o similares que sean radicados en el aplicativo Orfeo y/o por diferentes medios que le sean asignados.
Contribuir estratégicamente y técnicamente la implementación de los Presupuestos Participativos de la localidad.
Las demás actividades que le sean asignadas por el Alcalde Local que surjan de la naturaleza del contrato.</t>
  </si>
  <si>
    <t>65.5 Meses</t>
  </si>
  <si>
    <t>05-33-GP-2537-02-171-145894</t>
  </si>
  <si>
    <t>513-2026-CPS-P (145894)</t>
  </si>
  <si>
    <t>513-2026</t>
  </si>
  <si>
    <t>513</t>
  </si>
  <si>
    <t>DAYANNA STEPHANNIE FONSECA VIVAS</t>
  </si>
  <si>
    <t>CO1.PCCNTR.9032020</t>
  </si>
  <si>
    <t>PRESTAR EL APOYO ASISTENCIAL A LAS COMISIONES DE LA
JUNTA ADMINISTRADORA LOCAL</t>
  </si>
  <si>
    <t>dayannafonseca.0508@gmail.com</t>
  </si>
  <si>
    <t>CL 142 C BIS 139 53</t>
  </si>
  <si>
    <t>36047994000060789</t>
  </si>
  <si>
    <t>05-33-GP-2537-02-172-145894</t>
  </si>
  <si>
    <t>514-2026-CPS-P (145894)</t>
  </si>
  <si>
    <t>514-2026</t>
  </si>
  <si>
    <t>514</t>
  </si>
  <si>
    <t>VLADIMIR MALAMBO SARMIENTO</t>
  </si>
  <si>
    <t>CO1.PCCNTR.9223355</t>
  </si>
  <si>
    <t>PRESTAR EL APOYO ASISTENCIAL A LAS COMISIONES DE LA JUNTA ADMINISTRADORA LOCAL</t>
  </si>
  <si>
    <t>vladimirmalambosar@gmail.com</t>
  </si>
  <si>
    <t>CL 94 72A 51 AP 9-203</t>
  </si>
  <si>
    <t xml:space="preserve">04-26-PP-2456-01-11-146574 </t>
  </si>
  <si>
    <t>515-2026-CPS-AG (146574)</t>
  </si>
  <si>
    <t>515-2026</t>
  </si>
  <si>
    <t>515</t>
  </si>
  <si>
    <t>HENGEMBER CASTILLO NAVARRO</t>
  </si>
  <si>
    <t>CO1.PCCNTR.8949214</t>
  </si>
  <si>
    <t>jeannavarrocastilllo272@gmail.com</t>
  </si>
  <si>
    <t>KR  132 A     130  15</t>
  </si>
  <si>
    <t>05-33-GP-2537-02-184-147307</t>
  </si>
  <si>
    <t>516-2026-CPS-AG (147307)</t>
  </si>
  <si>
    <t>516-2026</t>
  </si>
  <si>
    <t>516</t>
  </si>
  <si>
    <t>ROSA MARINA  RESTREPO PINEDA</t>
  </si>
  <si>
    <t>CO1.PCCNTR.8962869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</si>
  <si>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</si>
  <si>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restrepopinedo@yahoo.com</t>
  </si>
  <si>
    <t>310 2725398</t>
  </si>
  <si>
    <t>CALLE 129 # 55 - 70</t>
  </si>
  <si>
    <t>SEGUROS DEL  ESTADO SA</t>
  </si>
  <si>
    <t>05-33-GP-2537-02-137-145368</t>
  </si>
  <si>
    <t>517-2026-CPS-AG (145368)</t>
  </si>
  <si>
    <t>517-2026</t>
  </si>
  <si>
    <t>517</t>
  </si>
  <si>
    <t>WIMER ENDERSON PARRA SEPULVEDA</t>
  </si>
  <si>
    <t>CO1.PCCNTR.8991865</t>
  </si>
  <si>
    <t>PRESTAR LOS SERVICIOS DE APOYO AL ÁREA GESTIÓN DE DESARROLLO 
LOCAL EN EL CENTRO DE DOCUMENTACIÓN E INFORMACIÓN CDI DE LA ALCALDÍA LOCAL DE SUBA</t>
  </si>
  <si>
    <t>H2swilmer@hotmail.com</t>
  </si>
  <si>
    <t>TV  78 H  BIS  A  SUR  42 C  33  SUR</t>
  </si>
  <si>
    <t>11.1 Meses</t>
  </si>
  <si>
    <t>05-33-GP-2537-03-70-145515</t>
  </si>
  <si>
    <t>518-2026-CPS-P (145515)</t>
  </si>
  <si>
    <t>518-2026</t>
  </si>
  <si>
    <t>518</t>
  </si>
  <si>
    <t>DIANA CAROLINA AVILA CRUZ</t>
  </si>
  <si>
    <t>CO1.PCCNTR.8963169</t>
  </si>
  <si>
    <t>PRESTAR LOS SERVICIOS PROFESIONALES PARA APOYAR JURÍDICAMENTE LA EJECUCIÓN DE LAS ACCIONES REQUERIDAS PARA EL TRÁMITE E IMPULSO PROCESAL DE LAS ACTUACIONES CONTRAVENCIONALES Y/O QUERELLAS QUE CURSEN  EN LAS INSPECCIONES DE POLICÍA DE LA LOCALIDAD</t>
  </si>
  <si>
    <t>caro.avila93@gmail.com</t>
  </si>
  <si>
    <t>CARRERA 96 F # 22 K - 40</t>
  </si>
  <si>
    <t>36047994000059436</t>
  </si>
  <si>
    <t>50.5 Meses</t>
  </si>
  <si>
    <t>02-10-PP-2309-05-01-147035</t>
  </si>
  <si>
    <t>FDLSUBA-CD-208-2026 (147035)</t>
  </si>
  <si>
    <t>519-2026-CPS-P (147035)</t>
  </si>
  <si>
    <t>519-2026</t>
  </si>
  <si>
    <t>519</t>
  </si>
  <si>
    <t>ANGELICA MARÍA AMAYA MORALES</t>
  </si>
  <si>
    <t>https://community.secop.gov.co/Public/Tendering/OpportunityDetail/Index?noticeUID=CO1.NTC.9726437&amp;isFromPublicArea=True&amp;isModal=true&amp;asPopupView=true</t>
  </si>
  <si>
    <t>CO1.REQ.9860464</t>
  </si>
  <si>
    <t>CO1.PCCNTR.9103027</t>
  </si>
  <si>
    <t>PRESTAR SERVICIOS PROFESIONALES AL ÁREA DE GESTIÓN DEL 
DESARROLLO LOCAL DE LA ALCALDÍA LOCAL DE SUBA; PARA EJECUTAR ACCIONES DE 
DIÁLOGO CONSCIENTE Y TRANSFORMADOR; PLANES PARTICIPATIVOS PARA EL CUIDADO Y 
CANALIZACIÓN TRANSECTORIAL PARA LA DISMINUCIÓN DE LOS FACTORES DE RIESGO 
FRENTE AL CONSUMO</t>
  </si>
  <si>
    <t>amayaangelica2015@gmail.com</t>
  </si>
  <si>
    <t>CALLE 147 # 94 C - 75</t>
  </si>
  <si>
    <t>Realizar las actividades precontractuales, contractuales y/o de seguimiento que sean necesarias para la correcta ejecución del componente de acciones para la disminución los factores de riesgo frente al consumo de sustancias psicoactivas.
Realizar las actividades de facilitador(a) del componente acciones para la disminución los factores de riesgo frente al consumo de sustancias psicoactivas, de conformidad con las disposiciones legales.
Realizar seguimiento al equipo ejecutor del componente acciones para la disminución los factores de riesgo frente al consumo de sustancias psicoactivas, de conformidad con las disposiciones legales.
Responder a las solicitudes de la ciudadanía como entes de control, oficios, derechos de petición y/o similares que sean radicados en el aplicativo Orfeo y/o por diferentes medios, que le sean asignados. 
Asistir a las reuniones, consejos, mesas e instancias de participación que se generen o se relacionen con los asuntos locales o que se desarrollen en la localidad, que le sean designadas por el Alcalde Local y/o el apoyo a la supervisión del contrato. 
Realizar los documentos necesarios para la rendición de informes, rendición de cuentas y avances del Plan de Desarrollo Local a entes de control, entidades, instancias de participación y comunidad en general.
Proyectar y presentar el informe ejecutivo mensual de avance del componente acciones para la disminución los factores de riesgo frente al consumo de sustancias psicoactivas.
Convocar y realizar la Secretaría Técnica del Comité Técnico de Seguimiento del componente Acciones para la disminución los factores de riesgo frente al consumo de sustancias psicoactivas.
Realizar el seguimiento de la matriz programática, proyección físico-financiera y revisar las presentaciones e informes. 
Realizar el proceso de articulación con PSPIC y otras áreas de la Subred de Servicio de Salud que desarrollen acciones relacionadas con el concepto de gasto con el fin favorecer la canalización y complementariedad en el desarrollo del proyecto. 
Realizar verificación de los soportes documentales aportados por el equipo ejecutor del proyecto para emitir aval de las actividades. 
Las demás actividades que se le sean asignadas por el supervisor y/o apoyo a la supervisión del contrato que sean relacionadas con el objeto del contrato.</t>
  </si>
  <si>
    <t>19.1 Meses</t>
  </si>
  <si>
    <t>01-05-GP-2583-01-22-147350</t>
  </si>
  <si>
    <t>520-2026-CPS-AG (147350)</t>
  </si>
  <si>
    <t>520-2026</t>
  </si>
  <si>
    <t>520</t>
  </si>
  <si>
    <t>CARMEN EVELIA RODELO GONZALEZ</t>
  </si>
  <si>
    <t>CO1.PCCNTR.9223942</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</si>
  <si>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</si>
  <si>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car.ro.gonza5@gmail.com</t>
  </si>
  <si>
    <t>CL  152 D     136 A  38</t>
  </si>
  <si>
    <t>02-10-GP-2309-01-05-147066</t>
  </si>
  <si>
    <t>521-2026-CPS-P (147066)</t>
  </si>
  <si>
    <t>521-2026</t>
  </si>
  <si>
    <t>521</t>
  </si>
  <si>
    <t>MALORI PATRICIA QUIROGA AFRICANO</t>
  </si>
  <si>
    <t>CO1.PCCNTR.8949426</t>
  </si>
  <si>
    <t>PRESTAR SERVICIOS PROFESIONALES AL ÁREA DE GESTIÓN
DEL DESARROLLO LOCAL DE LA ALCALDÍA LOCAL DE SUBA; PARA APOYAR EN EL PROCESO DE FORMULACIÓN; EJECUCIÓN;
SEGUIMIENTO Y EVALUACIÓN DE LAS ACCIONES ENCAMINADAS AL FORTALECIMIENTO DEL TEJIDO SOCIAL DE LA LOCALIDAD
DE SUBA.</t>
  </si>
  <si>
    <t>mquirogaafr@outlook.es</t>
  </si>
  <si>
    <t>CARRERA 103 C # 139 - 84</t>
  </si>
  <si>
    <t>02-10-GP-2309-01-06-147066</t>
  </si>
  <si>
    <t>522-2026-CPS-P (147066)</t>
  </si>
  <si>
    <t>522-2026</t>
  </si>
  <si>
    <t>522</t>
  </si>
  <si>
    <t>DAHIAN R RUIZ CAMPOS</t>
  </si>
  <si>
    <t>CO1.PCCNTR.9221594</t>
  </si>
  <si>
    <t>PRESTAR SERVICIOS PROFESIONALES AL ÁREA DE GESTIÓN DEL DESARROLLO LOCAL DE LA ALCALDÍA LOCAL DE SUBA; PARA APOYAR EN EL PROCESO DE FORMULACIÓN; EJECUCIÓN; SEGUIMIENTO Y EVALUACIÓN DE LAS ACCIONES ENCAMINADAS AL FORTALECIMIENTO DEL TEJIDO SOCIAL DE LA LOCALIDAD DE SUBA</t>
  </si>
  <si>
    <t>drocioruiz@gmail.com</t>
  </si>
  <si>
    <t>CALLE 152B # 104-50</t>
  </si>
  <si>
    <t>02-10-PP-2309-02-11-147455</t>
  </si>
  <si>
    <t>FDLSUBA-CD-209-2026 (147455)</t>
  </si>
  <si>
    <t>523-2026-CPS-P (147455)</t>
  </si>
  <si>
    <t>523-2026</t>
  </si>
  <si>
    <t>523</t>
  </si>
  <si>
    <t>YANITZA CATHERINE GOMEZ AVILA</t>
  </si>
  <si>
    <t>https://community.secop.gov.co/Public/Tendering/OpportunityDetail/Index?noticeUID=CO1.NTC.9618990&amp;isFromPublicArea=True&amp;isModal=true&amp;asPopupView=true</t>
  </si>
  <si>
    <t>CO1.REQ.9755151</t>
  </si>
  <si>
    <t>CO1.PCCNTR.8988671</t>
  </si>
  <si>
    <t>PRESTAR SERVICIOS PROFESIONALES DE APOYO EN EL ÁREA DE GESTIÓN DEL DESARROLLO LOCAL  DE LA ALCALDÍA LOCAL DE SUBA; PARA APOYAR EN EL PROCESO DE FORMULACIÓN; EJECUCIÓN; SEGUIMIENTO; SUPERVISIÓN;  LIQUIDACIÓN Y EVALUACIÓN DE LAS ACCIONES ENCAMINADAS AL FORTALECIMIENTO DEL TEJIDO SOCIAL DE LA LOCALIDAD</t>
  </si>
  <si>
    <t>catherinegomez863@gmail.com</t>
  </si>
  <si>
    <t>CARRERA 132 A # 89 - 51</t>
  </si>
  <si>
    <t>61 Meses</t>
  </si>
  <si>
    <t>05-33-GP-2537-02-31-144880</t>
  </si>
  <si>
    <t>524-2026-CPS-P (144880)</t>
  </si>
  <si>
    <t>524-2026</t>
  </si>
  <si>
    <t>524</t>
  </si>
  <si>
    <t>JORGE ALEJANDRO CASTILLO HERRERA</t>
  </si>
  <si>
    <t>CO1.PCCNTR.8994885</t>
  </si>
  <si>
    <t>PRESTAR SERVICIOS PROFESIONALES PARA LA CREACIÓN; 
REALIZACIÓN; PRODUCCIÓN Y EDICIÓN DE VÍDEOS; ASÍ COMO EL REGISTRO; EDICIÓN Y LA 
PRESENTACIÓN DE FOTOGRAFÍAS DE LOS ACONTECIMIENTOS HECHOS Y EVENTOS EXTERNOS 
E INTERNOS DE LA ALCALDÍA LOCAL; PARA SER UTILIZADOS COMO INSUMOS DE 
COMUNICACIÓN EN LOS</t>
  </si>
  <si>
    <t>joalcahe@hotmail.com</t>
  </si>
  <si>
    <t>KR 8 A 151 83</t>
  </si>
  <si>
    <t xml:space="preserve">04-25-PP-2524-02-01-147189 </t>
  </si>
  <si>
    <t>FDLSUBA-CD-211-2026 (147189)</t>
  </si>
  <si>
    <t>526-2026-CPS-P (147189)</t>
  </si>
  <si>
    <t>526-2026</t>
  </si>
  <si>
    <t>526</t>
  </si>
  <si>
    <t>ADRIANA ISSIS RAMOS DOMINGUEZ</t>
  </si>
  <si>
    <t>https://community.secop.gov.co/Public/Tendering/OpportunityDetail/Index?noticeUID=CO1.NTC.9796942&amp;isFromPublicArea=True&amp;isModal=true&amp;asPopupView=true</t>
  </si>
  <si>
    <t>CO1.REQ.9860770</t>
  </si>
  <si>
    <t>CO1.PCCNTR.9164736</t>
  </si>
  <si>
    <t>O23011745992024252401000</t>
  </si>
  <si>
    <t>PRESTAR SERVICIOS PROFESIONALES EN ACCIONES ENFOCADAS  A  LA GENERACIÓN Y PROMOCIÓN DEL TERRITORIO; REALIZANDO ACCIONES  ENCAMINADAS A LA INTERVENCIÓN CON PROCESOS DE RESTAURACIÓN; REHABILITACIÓN  O RECUPERACIÓN ECOLÓGICA</t>
  </si>
  <si>
    <t>adrianaramosd@gmail.com</t>
  </si>
  <si>
    <t>CARRERA 2 # 8 - 27</t>
  </si>
  <si>
    <t>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Las demás actividades que le sean asignadas por el supervisor y/o apoyo a la supervisión del contrato que sean relacionadas con el objeto del contrato.</t>
  </si>
  <si>
    <t>43 Meses</t>
  </si>
  <si>
    <t>SUBA CONSERVANDO ECOSISTEMAS</t>
  </si>
  <si>
    <t>01-05-GP-2583-01-23-147350</t>
  </si>
  <si>
    <t>527-2026-CPS-AG (147350)</t>
  </si>
  <si>
    <t>527-2026</t>
  </si>
  <si>
    <t>527</t>
  </si>
  <si>
    <t>MARTHA GRACIELA ROJAS SOTO</t>
  </si>
  <si>
    <t>CO1.PCCNTR.9164850</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</si>
  <si>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</si>
  <si>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info@andaresidayvuelta.org</t>
  </si>
  <si>
    <t>CALLE 132 NO.158B - 20</t>
  </si>
  <si>
    <t>01-05-GP-2583-01-24-147350</t>
  </si>
  <si>
    <t>528-2026-CPS-AG (147350)</t>
  </si>
  <si>
    <t>528-2026</t>
  </si>
  <si>
    <t>528</t>
  </si>
  <si>
    <t>JOHN ALEXANDER CARDENAS ROA</t>
  </si>
  <si>
    <t>CO1.PCCNTR.9288421</t>
  </si>
  <si>
    <t>jhonalexandercardenasroa@gmail.com</t>
  </si>
  <si>
    <t>KR  6  #23  70</t>
  </si>
  <si>
    <t>SEGUROS DEL ESTADOS</t>
  </si>
  <si>
    <t>05-33-GP-2537-02-173-145894</t>
  </si>
  <si>
    <t>529-2026-CPS-AG (145894)</t>
  </si>
  <si>
    <t>529-2026</t>
  </si>
  <si>
    <t>529</t>
  </si>
  <si>
    <t>JULIÁN FELIPE DÍAZ BELTRÁN</t>
  </si>
  <si>
    <t>CO1.PCCNTR.8963540</t>
  </si>
  <si>
    <t>PRESTAR EL APOYO ASISTENCIAL A LAS COMISIONES DE LA JUNTA ADMINISTRADORA 
LOCAL.</t>
  </si>
  <si>
    <t>julianf.diazb@gmail.com</t>
  </si>
  <si>
    <t>KR 145 150 35 CA 8</t>
  </si>
  <si>
    <t>05-33-GP-2537-03-94-145522</t>
  </si>
  <si>
    <t>530-2026-CPS-AG (145522)</t>
  </si>
  <si>
    <t>530-2026</t>
  </si>
  <si>
    <t>530</t>
  </si>
  <si>
    <t>INGRID VANESSA GOMEZ SEGURA</t>
  </si>
  <si>
    <t>CO1.PCCNTR.9101090</t>
  </si>
  <si>
    <t>APOYAR ADMINISTRATIVA Y ASISTENCIALMENTE A LAS INSPECCIONES DE  POLICÍA DE LA LOCALIDAD</t>
  </si>
  <si>
    <t>ingridvanessagomezsegura@gmail.com</t>
  </si>
  <si>
    <t>KR 95 A #129 B 23</t>
  </si>
  <si>
    <t>05-33-GP-2537-03-51-145499</t>
  </si>
  <si>
    <t>531-2026-CPS-P (145499)</t>
  </si>
  <si>
    <t>531-2026</t>
  </si>
  <si>
    <t>531</t>
  </si>
  <si>
    <t>EDIRAIDI RODRIGUEZ VALERO</t>
  </si>
  <si>
    <t>CO1.PCCNTR.9098030</t>
  </si>
  <si>
    <t>PRESTAR LOS SERVICIOS PROFESIONALES PARA APOYAR TÉCNICAMENTE LAS DISTINTAS ETAPAS DE LOS  PROCESOS DE COMPETENCIA DE LAS INSPECCIONES DE POLICÍA DE LA LOCALIDAD; SEGÚN REPARTO</t>
  </si>
  <si>
    <t>edira_21@hotmail.com</t>
  </si>
  <si>
    <t>CALLE 24 A # 56 - 35</t>
  </si>
  <si>
    <t>01-05-GP-2583-01-25-147350</t>
  </si>
  <si>
    <t>532-2026-CPS-AG (147350)</t>
  </si>
  <si>
    <t>532-2026</t>
  </si>
  <si>
    <t>532</t>
  </si>
  <si>
    <t>SANDRA MILENA RUBIANO VALBUENA</t>
  </si>
  <si>
    <t>CO1.PCCNTR.8994830</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</si>
  <si>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</si>
  <si>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sami554879@hotmail.com</t>
  </si>
  <si>
    <t>CRA 51 # 128A - 27</t>
  </si>
  <si>
    <t>8.9 Meses</t>
  </si>
  <si>
    <t xml:space="preserve">TERMINADO </t>
  </si>
  <si>
    <t>05-33-GP-2537-03-55-145510</t>
  </si>
  <si>
    <t>533-2026-CPS-P (145510)</t>
  </si>
  <si>
    <t>533-2026</t>
  </si>
  <si>
    <t>533</t>
  </si>
  <si>
    <t>CAMILO MOSQUERA BELTRÁN</t>
  </si>
  <si>
    <t>CO1.PCCNTR.8877670</t>
  </si>
  <si>
    <t>camilomosquerabeltran@gmail.com</t>
  </si>
  <si>
    <t>CALLE 146 # 58 - 12</t>
  </si>
  <si>
    <t>CBC100073640</t>
  </si>
  <si>
    <t>26.7 Meses</t>
  </si>
  <si>
    <t>02-10-PP-2309-02-02-146727</t>
  </si>
  <si>
    <t>FDLSUBA-CD-212-2026 (146727)</t>
  </si>
  <si>
    <t>534-2026-CPS-P (146727)</t>
  </si>
  <si>
    <t>534-2026</t>
  </si>
  <si>
    <t>534</t>
  </si>
  <si>
    <t>ANDRES REYES</t>
  </si>
  <si>
    <t>https://community.secop.gov.co/Public/Tendering/OpportunityDetail/Index?noticeUID=CO1.NTC.9538046&amp;isFromPublicArea=True&amp;isModal=true&amp;asPopupView=true</t>
  </si>
  <si>
    <t>CO1.REQ.9675788</t>
  </si>
  <si>
    <t>CO1.PCCNTR.8904946</t>
  </si>
  <si>
    <t>PRESTAR LOS SERVICIOS PROFESIONALES COMO ABOGADO (A) PARA APOYAR LA GESTIÓN DEL ÁREA GESTIÓN DEL DESARROLLO LOCAL DE
LA ALCALDÍA LOCAL DE SUBA; EN TEMAS DE POLÍTICA SOCIAL.</t>
  </si>
  <si>
    <t>mutis17@gmail.com</t>
  </si>
  <si>
    <t>CALLE 146-13-91 APTO 512</t>
  </si>
  <si>
    <t>Apoyar la supervisión de contratos y convenios que den cumplimiento a las metas del Plan de Desarrollo Local, designados por el alcalde(sa) Local, conforme con lo establecido en el Manual de Supervisión e Interventoría de la Secretaría Distrital de Gobierno
Realizar apoyo jurídico en la formulación, estudios previos, elaboración de estudios de sector y estudios de mercado para los proyectos de inversión que le sean asignados en relación con la gestión ambiental de la localidad. 
Asistir a las reuniones a las que sea citado o designado, para la atención de los asuntos relacionados con el objeto contractual.
Realizar el seguimiento del estado jurídico de los contratos y convenios relacionados con la gestión ambiental
Atender proposiciones, derechos de petición y solicitudes de los entes de control allegados a la Alcaldia
Las demás que se le asignen y que surjan de la naturaleza del Contrato</t>
  </si>
  <si>
    <t>02-10-PP-2309-02-10-147150</t>
  </si>
  <si>
    <t>FDLSUBA-CD-213-2026 (147150)</t>
  </si>
  <si>
    <t>535-2026-CPS-P (147150)</t>
  </si>
  <si>
    <t>535-2026</t>
  </si>
  <si>
    <t>535</t>
  </si>
  <si>
    <t>JOHANNA LOPEZ SUAREZ</t>
  </si>
  <si>
    <t>https://community.secop.gov.co/Public/Tendering/OpportunityDetail/Index?noticeUID=CO1.NTC.9591508&amp;isFromPublicArea=True&amp;isModal=true&amp;asPopupView=true</t>
  </si>
  <si>
    <t>CO1.REQ.9678777</t>
  </si>
  <si>
    <t>CO1.PCCNTR.8959015</t>
  </si>
  <si>
    <t>PRESTAR SERVICIOS PROFESIONALES ESPECIALIZADOS AL ÁREA DE GESTIÓN DEL DESARROLLO LOCAL PARA APOYAR LA COORDINACIÓN DE LAS ACCIONES INTEGRALES EN PROGRAMAS SOCIALES DE LA ALCALDÍA LOCAL DE SUBA.</t>
  </si>
  <si>
    <t>jua712@hotmail.com</t>
  </si>
  <si>
    <t>CARRERA 29 C # 0 - 36</t>
  </si>
  <si>
    <t xml:space="preserve">Realizar la supervisión de contratos y convenios que le sean designados por el Alcalde(sa) Local, conforme con lo establecido en el Manual de Supervisión e Interventoría de la Secretaría Distrital de Gobierno._x000D_
Proveer soporte especializado al Alcalde(sa) Local en todos los temas relacionados con los proyectos a cargo del Área de Gestión para el Desarrollo Local, ante las entidades estatales y de interacción de la comunidad._x000D_
Revisar y hacer seguimiento a la elaboración de los estudios previos de los proyectos de inversión designados por el ordenador del gasto, de acuerdo con el plan de compras del Área de Gestión del Desarrollo Local_x000D_
Elaborar los diagnósticos, documentos técnicos, análisis del sector, estudios de mercado y todos los demás que hagan parte de la formulación de los proyectos y componentes a su cargo_x000D_
Asistir a los consejos, mesas e instancias de participación que se generen o se relacionen con los asuntos locales o que se desarrollen en la localidad, que le sea solicitados por el Alcalde._x000D_
Realizar las actividades de apoyo a la supervisión de los contratos o convenios que le sean asignados, de conformidad con las disposiciones legales_x000D_
Servir de enlace al interior del Fondo de Desarrollo Local de Suba, para la formulación y seguimiento de los diferentes proyectos de inversión y/o funcionamiento con miras al cumplimiento de las metas del Plan de Desarrollo Local._x000D_
Consolidar los diferentes informes relacionados con la gestión de los propósitos del Plan de Desarrollo Local relacionados con salud, educación y subsidios.
Generar procesos de comunicación con las diferentes instancias internas a fin de depurar e integrar la información y preparar respuestas a requerimientos específicos de Órganos de control y a Derechos de Petición en referencia a los temas de política social_x000D_
Las demás que sean inherentes al objeto contractual, que se encuentren en la normatividad o que sean asignadas por el supervisor del contrato._x000D_
</t>
  </si>
  <si>
    <t>37 Meses</t>
  </si>
  <si>
    <t>02-10-GP-2309-01-01-147018</t>
  </si>
  <si>
    <t>FDLSUBA-CD-214-2026 (147018)</t>
  </si>
  <si>
    <t>536-2026-CPS-P (147018)</t>
  </si>
  <si>
    <t>536-2026</t>
  </si>
  <si>
    <t>536</t>
  </si>
  <si>
    <t>DIEGO FERNANDO ESPÍNDOLA ABRIL</t>
  </si>
  <si>
    <t>https://community.secop.gov.co/Public/Tendering/OpportunityDetail/Index?noticeUID=CO1.NTC.9561222&amp;isFromPublicArea=True&amp;isModal=true&amp;asPopupView=true</t>
  </si>
  <si>
    <t>CO1.REQ.9680924</t>
  </si>
  <si>
    <t>CO1.PCCNTR.8927468</t>
  </si>
  <si>
    <t>PRESTAR SERVICIOS PROFESIONALES PARA APORTAR AL CUMPLIMIENTO DE LAS METAS; OBJETIVOS Y PLAN DE ACCIÓN DE LA MESA DE SALUD MENTAL DE LA LOCALIDAD DE SUBA.</t>
  </si>
  <si>
    <t>dfespindolaa@unal.edu.co</t>
  </si>
  <si>
    <t>CALLE 31 # 13A - 51 TORRE 1 APTO 1906</t>
  </si>
  <si>
    <t>05-33-GP-2537-02-95-145029</t>
  </si>
  <si>
    <t>537-2026-CPS-P (145029)</t>
  </si>
  <si>
    <t>537-2026</t>
  </si>
  <si>
    <t>537</t>
  </si>
  <si>
    <t>MARIA PAULA ROJAS BETANCOURT</t>
  </si>
  <si>
    <t>CO1.PCCNTR.9132879</t>
  </si>
  <si>
    <t>mariapaulabogada@gmail.com</t>
  </si>
  <si>
    <t>CARRERA 1 SUR # 32 - 25</t>
  </si>
  <si>
    <t>05-33-GP-2537-02-67-144898</t>
  </si>
  <si>
    <t>538-2026-CPS-P (144898)</t>
  </si>
  <si>
    <t>538-2026</t>
  </si>
  <si>
    <t>538</t>
  </si>
  <si>
    <t>GINA PAOLA BRICEÑO CASAS</t>
  </si>
  <si>
    <t>CO1.PCCNTR.9063075</t>
  </si>
  <si>
    <t>Gpbc5962@gmail.com</t>
  </si>
  <si>
    <t>KR 7 E 5 27</t>
  </si>
  <si>
    <t xml:space="preserve">05-33-GP-2537-02-224-146572 </t>
  </si>
  <si>
    <t>539-2026-CPS-AG (146572)</t>
  </si>
  <si>
    <t>539-2026</t>
  </si>
  <si>
    <t>539</t>
  </si>
  <si>
    <t>LEIDY JHOANA CHITIVA SÁENZ</t>
  </si>
  <si>
    <t>CO1.PCCNTR.8977407</t>
  </si>
  <si>
    <t>PRESTAR SERVICIOS DE APOYO PARA LAS ACTIVIDADES ADMINISTRATIVAS Y DE GESTIÓN DOCUMENTAL; QUE SEAN PARTE DEL DESARROLLO DE LA ESTRATEGIA GERENCIA DE LA SOLUCIÓN EN EL TERRITORIO ASIGNADO POR PARTE DEL LA ALCALDÍA LOCAL DE SUBA.</t>
  </si>
  <si>
    <t>ladyjoechitiva@gmail.com</t>
  </si>
  <si>
    <t>CL 144 147 A 20 IN 85</t>
  </si>
  <si>
    <t xml:space="preserve">05-33-GP-2537-02-225-146572 </t>
  </si>
  <si>
    <t>540-2026-CPS-AG (146572)</t>
  </si>
  <si>
    <t>540-2026</t>
  </si>
  <si>
    <t>540</t>
  </si>
  <si>
    <t>PAULA ALEJANDRA GALINDO ALARCON</t>
  </si>
  <si>
    <t>CO1.PCCNTR.9064333</t>
  </si>
  <si>
    <t>aleja.alarcon2020@gmail.com</t>
  </si>
  <si>
    <t>AC 102 15 19</t>
  </si>
  <si>
    <t xml:space="preserve">05-33-GP-2537-02-226-146572 </t>
  </si>
  <si>
    <t>541-2026-CPS-AG (146572)</t>
  </si>
  <si>
    <t>541-2026</t>
  </si>
  <si>
    <t>541</t>
  </si>
  <si>
    <t>CAMILO ANDRES MORALES MORENO</t>
  </si>
  <si>
    <t>CO1.PCCNTR.8928539</t>
  </si>
  <si>
    <t>granpezm@gmail.com</t>
  </si>
  <si>
    <t>CARRERA 101 A # 152 A - 30</t>
  </si>
  <si>
    <t>05-33-GP-2537-03-104-145534</t>
  </si>
  <si>
    <t>542-2026-CPS-P (145534)</t>
  </si>
  <si>
    <t>542-2026</t>
  </si>
  <si>
    <t>542</t>
  </si>
  <si>
    <t>ANGELA YOLIMA LOZADA CAO</t>
  </si>
  <si>
    <t>CO1.PCCNTR.8941410</t>
  </si>
  <si>
    <t>PRESTAR LOS SERVICIOS PROFESIONALES EN LA ALCALDÍA LOCAL DE SUBA; REALIZANDO ACCIONES PEDAGÓGICAS PREVENTIVAS Y DE SENSIBILIZACIÓN PARA EL ACATAMIENTO VOLUNTARIO DE LAS NORMAS EN LA LOCALIDAD.</t>
  </si>
  <si>
    <t>angerina02@gmail.com</t>
  </si>
  <si>
    <t>CALLE 86 # 102 - 80</t>
  </si>
  <si>
    <t>05-33-GP-2537-02-230-147040</t>
  </si>
  <si>
    <t>FDLSUBA-CD-215-2026 (147040)</t>
  </si>
  <si>
    <t>543-2026-CPS-P (147040)</t>
  </si>
  <si>
    <t>543-2026</t>
  </si>
  <si>
    <t>543</t>
  </si>
  <si>
    <t>JULIA ESPERANZA PEÑA PINILLA</t>
  </si>
  <si>
    <t>https://community.secop.gov.co/Public/Tendering/OpportunityDetail/Index?noticeUID=CO1.NTC.9695184&amp;isFromPublicArea=True&amp;isModal=true&amp;asPopupView=true</t>
  </si>
  <si>
    <t>CO1.REQ.9830813</t>
  </si>
  <si>
    <t>CO1.PCCNTR.9064684</t>
  </si>
  <si>
    <t>PRESTAR LOS SERVICIOS PROFESIONALES AL ÁREA DE GESTIÓN DEL DESARROLLO LOCAL REALIZANDO LAS ACTIVIDADES FINANCIERAS RELACIONADAS CON LAS DIFERENTES ETAPAS CONTRACTUALES DE LOS PROCESOS DE ADQUISICIÓN DE BIENES Y SERVICIOS QUE REALICE
LA ALCALDÍA LOCAL DE SUBA.</t>
  </si>
  <si>
    <t>asesorcontableip016@gmail.com</t>
  </si>
  <si>
    <t>DG  182     20  72</t>
  </si>
  <si>
    <t>Establecer los indicadores financieros para cada una de las necesidades de contratación que adelanta la entidad.
Acompañar financieramente en la formulación de procesos de contratación de la entidad, realizando análisis financiero y de riesgos, elaboración estudios de mercado, análisis del sector y estudios previos requeridos para las necesidades de contratación de bienes y servicios de la entidad, con el fin de establecer las condiciones técnicas, jurídicas y económicas de los contratos a celebrar, conforme a la normativa vigente._x000D_
Realizar documentos financieros necesarios para los procesos de contratación en la etapa precontractual, contractual y liquidación que se adelanten en el Fondo de Desarrollo Local.
Participar en los comités de estructuración y evaluación de los procesos contractuales que se adelanten en la entidad._x000D_
Atender, analizar y dar respuesta a las observaciones de carácter financiero y económico de los procesos de contratación de bienes y servicios._x000D_
Elaborar los informes de evaluación de las propuestas presentadas en los procesos de contratación, en calidad de integrante del comité evaluador, realizando el análisis financiero de los proponentes y propuestas que le sean asignadas, conforme a los lineamientos, criterios y normativa vigente que rigen la contratación estatal.
Las demás que sean inherentes al objeto contractual y que sean solicitadas por el supervisor y/o apoyo a la supervisión del contrato.</t>
  </si>
  <si>
    <t>05-33-GP-2537-02-96-145029</t>
  </si>
  <si>
    <t>544-2026-CPS-P (145029)</t>
  </si>
  <si>
    <t>544-2026</t>
  </si>
  <si>
    <t>544</t>
  </si>
  <si>
    <t>JUAN GUILLERMO RAMIREZ VILLALBA</t>
  </si>
  <si>
    <t>CO1.PCCNTR.8982663</t>
  </si>
  <si>
    <t xml:space="preserve"> No Aplica PROFESIONAL</t>
  </si>
  <si>
    <t>uanravi9915@gmail.com</t>
  </si>
  <si>
    <t>TRANSVERSAL 80 # 65 F - 39 SUR</t>
  </si>
  <si>
    <t>05-35-PP-2563-01-03-150305</t>
  </si>
  <si>
    <t>545-2026-CPS-AG (150305)</t>
  </si>
  <si>
    <t>545-2026</t>
  </si>
  <si>
    <t>545</t>
  </si>
  <si>
    <t>JUAN DAVID TEOBALDO MUÑETON SANABRIA</t>
  </si>
  <si>
    <t>CO1.PCCNTR.8962724</t>
  </si>
  <si>
    <t>PRESTAR LOS SERVICIOS DE APOYO A LA GESTIÓN PARA APOYAR Y DAR SOPORTE TÉCNICO AL ADMINISTRADOR Y USUARIO FINAL DE LA RED DE SISTEMAS Y TECNOLOGÍA E NFORMACIÓN DE LA ALCALDÍA LOCAL.</t>
  </si>
  <si>
    <t>Teobaldo23@gmail.com</t>
  </si>
  <si>
    <t>KR  2     33  42</t>
  </si>
  <si>
    <t>01-02-PP-2442-01-19-146631</t>
  </si>
  <si>
    <t>546-2026-CPS-P (146631)</t>
  </si>
  <si>
    <t>546-2026</t>
  </si>
  <si>
    <t>546</t>
  </si>
  <si>
    <t>CINDY LORENA PARADA</t>
  </si>
  <si>
    <t>CO1.PCCNTR.9010341</t>
  </si>
  <si>
    <t>lorena_8216@hotmail.com</t>
  </si>
  <si>
    <t>DG 150 142 40 TO 2 AP 614</t>
  </si>
  <si>
    <t>05-33-GP-2537-02-192-152148</t>
  </si>
  <si>
    <t>FDLSUBA-CD-216-2026 (152148)</t>
  </si>
  <si>
    <t>547-2026-CPS-P (152148)</t>
  </si>
  <si>
    <t>547-2026</t>
  </si>
  <si>
    <t>547</t>
  </si>
  <si>
    <t>https://community.secop.gov.co/Public/Tendering/OpportunityDetail/Index?noticeUID=CO1.NTC.9620277&amp;isFromPublicArea=True&amp;isModal=true&amp;asPopupView=true</t>
  </si>
  <si>
    <t>CO1.REQ.9767188</t>
  </si>
  <si>
    <t>CO1.PCCNTR.8988803</t>
  </si>
  <si>
    <t>PRESTAR SERVICIOS PROFESIONALES ESPECIALIZADOS EN LA ESTRUCTURACION; FORMULACION; EVALUACION Y SEGUIMIENTO A LOS PROYECTOS DE INVERSION Y GASTOS DE FUNCIONAMIENTO DE LA ENTIDAD; RELACIONADOS CON EL COMPONENTE DE LAS TECNOLOGIAS DE LA INFORMACION Y LA  COMUNICACION - TIC DE LA ALCALDIA LOCAL DE SUBA.</t>
  </si>
  <si>
    <t>rerozov@gmail.com</t>
  </si>
  <si>
    <t>CARRERA 52 A # 134 D - 34</t>
  </si>
  <si>
    <t xml:space="preserve">Acompañar la supervisión de contratos y convenios que le sean designados por el alcalde(sa) Local, conforme con lo establecido en el Manual de Supervisión e Interventoría de la Secretaría Distrital de Gobierno._x000D_
Acompañar el cumplimiento de la política de gobierno digital, manejo de datos abiertos, propender la transformación digital y demás lineamientos y políticas concernientes a las TIC, que se establezcan desde el MINTIC, la Alta consejería Distrital para las TIC, IDECA y demás entidades Distritales y Nacionales, en lo que le corresponda al Fondo de Desarrollo Local de Suba, con el fin de propender la transformación digital de la entidad. _x000D_
Prestar apoyo al Alcalde local de Suba en lo que respecta al funcionamiento de la firma digital, la plataforma de la Secretaria Distrital de Hacienda, Contraloría de Bogotá y todas las plataformas digitales que se requieran. _x000D_
Acompañar y gestionar el cumplimiento de las actividades contractuales de los Contratos de Prestación de Servicios Profesionales y de Apoyo a la Gestión, cuyos objetos se sean enfocados en asuntos de tecnología y el laboratorio de innovación del FDLS._x000D_
Realizar la administración de la red del FDLS a fin de atender de manera oportuna los requerimientos en materia de sistemas y tecnológicos. _x000D_
Atender y articular con la ciudadanía y las entidades públicas las actividades y proyectos referentes a los temas de innovación, TIC, emprendimiento digital y tecnología educativa._x000D_
Incluir y mantener actualizada la información de la plataforma SIVICOF de Bogotá, así como solicitar la información necesaria de acuerdo con la temática._x000D_
Realizar seguimiento y control a las metas y la asignación presupuestal del plan de desarrollo local en materia de cobertura tecnológica. _x000D_
Brindar acompañamiento al cumplimiento de la Ley 1712 de 2014 Ley de transparencia, implementando y gestionando la construcción y mantenimiento del modelo de gobernanza de la localidad GABO. _x000D_
Proyectar las respuestas a requerimientos de ciudadanos o entes de control que le sean asignados por la supervisión del contrato, que se encuentren en el aplicativo Orfeo._x000D_
Realizar el seguimiento con relación a los proyectos de inversión, la debida formulación y el seguimiento correspondiente, realizar el acompañamiento en el desarrollo del seguimiento a la ejecución de los recursos asignados._x000D_
Contribuir en la formulación de lineamientos técnicos para las diferentes etapas de planes, programas y proyectos y demás acciones relacionadas con la gestión presupuestal y contable, así como lo que tenga relación con los temas financieros y administrativos del Área de Gestión de Desarrollo.
Las demás que sean inherentes al objeto contractual, que se encuentren en la normatividad o que sean solicitadas por el supervisor del contrato._x000D_
</t>
  </si>
  <si>
    <t>01-05-GP-2583-01-26-147350</t>
  </si>
  <si>
    <t>549-2026-CPS-AG (147350)</t>
  </si>
  <si>
    <t>549-2026</t>
  </si>
  <si>
    <t>549</t>
  </si>
  <si>
    <t>JORGE LEONARDO PEDRAZA CONTRERAS</t>
  </si>
  <si>
    <t>CO1.PCCNTR.9088068</t>
  </si>
  <si>
    <t>Leocontreras560@gmail.com</t>
  </si>
  <si>
    <t>CALLE 23 # 98 - 85</t>
  </si>
  <si>
    <t xml:space="preserve">1.Acompañar los procesos de movilización ciudadana, monitoreo a disturbios, operativos de
seguridad, actividades interinstitucionales, atención de emergencias, eventos masivos o de alta
complejidad que constituyan un riesgo para la seguridad y convivencia ciudadana en la localidad.
2.Identificar y analizar riesgos que puedan afectar la convivencia y seguridad ciudadana en los
territorios.
3.Mediar y propiciar confianza y comunicación fluida entre la Administración Local y Distrital, así
como con los diferentes actores sociales que se manifiestan y movilizan.
4.Asistir mensualmente a mínimo quince (15) actividades que se programen con ocasión del
cumplimiento del Plan de Desarrollo Local 2025-2028 “CONFIANDO EN SU VECI, SUBA
CAMINA SEGURA”, por parte de la Alcaldía Local, de acuerdo con la solicitud del supervisor y/o
apoyo a la supervisión.
5.Monitorear y generar espacios para el diálogo en los disturbios que se desarrollen en la
localidad.
6.Mediar y concertar con la ciudadanía y las instituciones en los eventos masivos, propendiendo
evitar la alteración del orden público.
7.Mediar con los diferentes colectivos urbanos antes y en medio de la ocurrencia de las
situaciones que alteren la convivencia y seguridad ciudadana y apoyar a la Administración frente
a la ocurrencia de emergencias.
8.Entregar reportes de forma semanal, de las situaciones encontradas y las gestiones realizadas
en cada uno de los territorios asignados, en relación con el espacio público recuperado.
9.Realizar campañas de sensibilización a las juntas de acción comunal, colegios y comunidad
en general en temas de convivencia ciudadana y recuperación del espacio público.
10.Asistir y apoyar los operativos que se realicen de recuperación del espacio público, en
coordinación con el área de gestión policiva y demás entidades de orden Local o Distrital.
11.Orientar a la ciudadanía frente a los procedimientos de recuperación del espacio público y
convivencia ciudadana.
12.Asistir a los encuentros comunitarios que sean realizados por parte de la Alcaldía y hacer
seguimiento a los compromisos adquiridos por parte de las entidades Locales y/o Distritales.
13.Las demás actividades que le sean asignadas por el supervisor y/o apoyo a la supervisión y
que sean relacionadas con el objeto del contrato.
</t>
  </si>
  <si>
    <t xml:space="preserve">MODIFICACIÓN OBLIGACIONES </t>
  </si>
  <si>
    <t>05-33-GP-2537-03-52-145499</t>
  </si>
  <si>
    <t>550-2026-CPS-P (145499)</t>
  </si>
  <si>
    <t>550-2026</t>
  </si>
  <si>
    <t>550</t>
  </si>
  <si>
    <t>REINALDO PUENTES VASQUEZ</t>
  </si>
  <si>
    <t>CO1.PCCNTR.8958258</t>
  </si>
  <si>
    <t>PRESTAR LOS SERVICIOS PROFESIONALES PARA APOYAR TÉCNICAMENTE LAS DISTINTAS ETAPAS DE LOS PROCESOS DE COMPETENCIA DE LAS INSPECCIONES DE POLICÍA DE LA LOCALIDAD; SEGÚN REPARTO.</t>
  </si>
  <si>
    <t>reinaldopuentesv@gmail.com</t>
  </si>
  <si>
    <t>312-4783146</t>
  </si>
  <si>
    <t>CARRERA 92 # 162 - 40 INT 8-2028</t>
  </si>
  <si>
    <t>55 Meses</t>
  </si>
  <si>
    <t>01-05-GP-2583-01-27-147350</t>
  </si>
  <si>
    <t>551-2026-CPS-AG (147350)</t>
  </si>
  <si>
    <t>551-2026</t>
  </si>
  <si>
    <t>551</t>
  </si>
  <si>
    <t>HANNA PULIDO PEREZ</t>
  </si>
  <si>
    <t>CO1.PCCNTR.8997292</t>
  </si>
  <si>
    <t>hannismanuela@gmail.com</t>
  </si>
  <si>
    <t>KR 91 137 70 BL 1</t>
  </si>
  <si>
    <t>1.Acompañar los procesos de movilización ciudadana, monitoreo a disturbios, operativos de
seguridad, actividades interinstitucionales, atención de emergencias, eventos masivos o de alta
complejidad que constituyan un riesgo para la seguridad y convivencia ciudadana en la localidad.
2.Identificar y analizar riesgos que puedan afectar la convivencia y seguridad ciudadana en los
territorios.
3.Mediar y propiciar confianza y comunicación fluida entre la Administración Local y Distrital, así
como con los diferentes actores sociales que se manifiestan y movilizan.
4.Asistir mensualmente a mínimo quince (15) actividades que se programen con ocasión del
cumplimiento del Plan de Desarrollo Local 2025-2028 “CONFIANDO EN SU VECI, SUBA
CAMINA SEGURA”, por parte de la Alcaldía Local, de acuerdo con la solicitud del supervisor y/o
apoyo a la supervisión.
5.Monitorear y generar espacios para el diálogo en los disturbios que se desarrollen en la
localidad.
6.Mediar y concertar con la ciudadanía y las instituciones en los eventos masivos, propendiendo
evitar la alteración del orden público.
7.Mediar con los diferentes colectivos urbanos antes y en medio de la ocurrencia de las
situaciones que alteren la convivencia y seguridad ciudadana y apoyar a la Administración frente
a la ocurrencia de emergencias.
8.Entregar reportes de forma semanal, de las situaciones encontradas y las gestiones realizadas
en cada uno de los territorios asignados, en relación con el espacio público recuperado.
9.Realizar campañas de sensibilización a las juntas de acción comunal, colegios y comunidad
en general en temas de convivencia ciudadana y recuperación del espacio público.
10.Asistir y apoyar los operativos que se realicen de recuperación del espacio público, en
coordinación con el área de gestión policiva y demás entidades de orden Local o Distrital.
11.Orientar a la ciudadanía frente a los procedimientos de recuperación del espacio público y
convivencia ciudadana.
12.Asistir a los encuentros comunitarios que sean realizados por parte de la Alcaldía y hacer
seguimiento a los compromisos adquiridos por parte de las entidades Locales y/o Distritales.
13.Las demás actividades que le sean asignadas por el supervisor y/o apoyo a la supervisión y
que sean relacionadas con el objeto del contrato</t>
  </si>
  <si>
    <t>01-05-GP-2583-01-28-147350</t>
  </si>
  <si>
    <t>552-2026-CPS-AG (147350)</t>
  </si>
  <si>
    <t>552-2026</t>
  </si>
  <si>
    <t>552</t>
  </si>
  <si>
    <t>KAREN LIZETH BUSTOS GIL</t>
  </si>
  <si>
    <t>CO1.PCCNTR.8972073</t>
  </si>
  <si>
    <t>PRESTAR LOS SERVICIOS DE APOYO A LA GESTIÓN DE MANERA ADMINISTRATIVA Y ASISTENCIAL EN LAS ACTIVIDADES DE EGURIDAD;
CONVIVENCIA CIUDADANA Y GESTIÓN DEL RIESGO EN LA ALCALDÍA LOCAL DE SUBA EN EL MARCO DEL PROYECTO CONFIANDO EN SU VECI; SUBA CAMINA SEGURA PLAN DE DESARROLLO LOCAL 2025-2028.</t>
  </si>
  <si>
    <t>bustoskaren159@gmail.com</t>
  </si>
  <si>
    <t>CL 128 92 C 30</t>
  </si>
  <si>
    <t>05-33-GP-2537-02-244-152386</t>
  </si>
  <si>
    <t>FDLSUBA-CD-218-2026 (152386)</t>
  </si>
  <si>
    <t>553-2026-CPS-AG (152386)</t>
  </si>
  <si>
    <t>553-2026</t>
  </si>
  <si>
    <t>553</t>
  </si>
  <si>
    <t>JUAN GABRIEL DÍAZ CARDENAS</t>
  </si>
  <si>
    <t>https://community.secop.gov.co/Public/Tendering/OpportunityDetail/Index?noticeUID=CO1.NTC.9695442&amp;isFromPublicArea=True&amp;isModal=true&amp;asPopupView=true</t>
  </si>
  <si>
    <t>CO1.REQ.9842206</t>
  </si>
  <si>
    <t>CO1.PCCNTR.9060986</t>
  </si>
  <si>
    <t>PRESTAR SERVICIOS DE APOYO PARA LAS ACTIVIDADES ADMINISTRATIVAS Y DE GESTION DOCUMENTAL; QUE SEAN PARTE DEL DESARROLLO DE LA ESTRATEGIA GERENCIA DE LA SOLUCION EN EL TERRITORIO ASIGNADO POR PARTE DEL LA ALCALDIA LOCAL DE SUBA.</t>
  </si>
  <si>
    <t>juangabrieldiazcardenas@gmail.com</t>
  </si>
  <si>
    <t>CALLE 136 A # 154 C - 10</t>
  </si>
  <si>
    <t>19.7 Meses</t>
  </si>
  <si>
    <t>05-33-GP-2537-03-53-145499</t>
  </si>
  <si>
    <t>554-2026-CPS-P (145499)</t>
  </si>
  <si>
    <t>554-2026</t>
  </si>
  <si>
    <t>554</t>
  </si>
  <si>
    <t>MATEO GUÍO PANTANO</t>
  </si>
  <si>
    <t>CO1.PCCNTR.9032247</t>
  </si>
  <si>
    <t>mateoguiopt@hotmail.com</t>
  </si>
  <si>
    <t>CL 52 A 25 66</t>
  </si>
  <si>
    <t>CBC100074231</t>
  </si>
  <si>
    <t>05-33-GP-2537-02-111-145082</t>
  </si>
  <si>
    <t>FDLSUBA-CD-219-2026 (152840)</t>
  </si>
  <si>
    <t>555-2026-CPS-P (152840)</t>
  </si>
  <si>
    <t>555-2026</t>
  </si>
  <si>
    <t>555</t>
  </si>
  <si>
    <t>ANGELICA MERCEDES RIVERA ROJAS</t>
  </si>
  <si>
    <t>https://community.secop.gov.co/Public/Tendering/OpportunityDetail/Index?noticeUID=CO1.NTC.9842949&amp;isFromPublicArea=True&amp;isModal=true&amp;asPopupView=true</t>
  </si>
  <si>
    <t>CO1.REQ.9971820</t>
  </si>
  <si>
    <t>CO1.PCCNTR.9211149</t>
  </si>
  <si>
    <t>PRESTAR SERVICIOS PROFESIONALES PARA LA ARTICULACIÓN; PLANEACIÓN Y EJECUCIÓN DE LA PROYECCIÓN INTERNACIONAL DE LA ALCALDÍA LOCAL DE SUBA.</t>
  </si>
  <si>
    <t>angelicariverarojas@gmail.com</t>
  </si>
  <si>
    <t>CARRERA 51 A # 127 - 52</t>
  </si>
  <si>
    <t xml:space="preserve">LAURA ALEJANDRA CASTRO </t>
  </si>
  <si>
    <t>C.C. No. 1.019.100.072 de Bogotá D.C.</t>
  </si>
  <si>
    <t>INTERNACIONALIZACIÓN</t>
  </si>
  <si>
    <t>FORTALECER LAS RELACIONES INTERINSTITUCIONALES Y EL DESARROLLO DE ALIANZAS ESTRATÉGICAS PARA LA PROYECCIÓN INTERNACIONAL DE LA ALCALDÍA LOCAL DE SUBA. 
CANALIZAR LA INFORMACIÓN DE INICIATIVAS, PROYECTOS Y ACCIONES PARA EL ENLACE PERTINENTE DENTRO DE LA ALCALDÍA LOCAL DE SUBA.
IDENTIFICAR NECESIDADES Y OPORTUNIDADES PARA LA PROYECCIÓN INTERNACIONAL DE LA ALCALDÍA LOCAL DE SUBA. 
ARTICULAR LA ESTRATEGIA DE PROYECCIÓN INTERNACIONAL CON ACTORES TERRITORIALES LOCALES
REALIZAR ACOMPAÑAMIENTO A LA ESTRATEGIA DE PROYECCION INTERNACIONAL
ASISTIR A LAS REUNIONES Y MESAS DE TRABAJO PARA LA CONSECUCIÓN DE LA ESTRATEGIA DE PROYECCIÓN INTERNACIONAL</t>
  </si>
  <si>
    <t>MARLEN</t>
  </si>
  <si>
    <t>02-14-PP-2498-02-18-146670</t>
  </si>
  <si>
    <t>556-2026-CPS-AG (146670)</t>
  </si>
  <si>
    <t>556-2026</t>
  </si>
  <si>
    <t>556</t>
  </si>
  <si>
    <t>DEYBID ALEJANDRO RAMOS ALAPE</t>
  </si>
  <si>
    <t>CO1.PCCNTR.9245739</t>
  </si>
  <si>
    <t>PRESTAR SERVICIOS DE APOYO A LA GESTIÓN PROMOVIENDO LA PARTICIPACIÓN CIUDADANA EN LAS PRÁCTICAS DEPORTIVAS; MEDIANTE EL USO DE METODOLOGÍAS; IMPULSANDO PARA UNA MEJOR CALIDAD DE VIDA Y APROVECHAMIENTO DEL TIEMPO LIBRE EN LOS HABITANTES DE LA LOCALIDAD DE SUBA.</t>
  </si>
  <si>
    <t>ramosaalejandro00@gmail.com</t>
  </si>
  <si>
    <t>KR 105 F 67 D 45</t>
  </si>
  <si>
    <t>CHU100071190</t>
  </si>
  <si>
    <t>05-33-GP-2537-03-02-144853</t>
  </si>
  <si>
    <t>FDLSUBA-CD-220-2026 (144853)</t>
  </si>
  <si>
    <t>557-2026-CPS-P (144853)</t>
  </si>
  <si>
    <t>557-2026</t>
  </si>
  <si>
    <t>557</t>
  </si>
  <si>
    <t>ÁNGELA BIBIANA ROJAS PUERTAS</t>
  </si>
  <si>
    <t>https://community.secop.gov.co/Public/Tendering/OpportunityDetail/Index?noticeUID=CO1.NTC.9606399&amp;isFromPublicArea=True&amp;isModal=true&amp;asPopupView=true</t>
  </si>
  <si>
    <t>CO1.REQ.9750679</t>
  </si>
  <si>
    <t>CO1.PCCNTR.8975956</t>
  </si>
  <si>
    <t>PRESTAR SERVICIOS PROFESIONALES ESPECIALIZADOS PARA ACOMPAÑAR LA EJECUCIÓN DE LOS PROYECTOS ESTRATÉGICOS DEL PLAN DE DESARROLLO LOCAL; RELACIONADOS CON LA COORDINACIÓN Y TRÁMITE DE DESPACHOS COMISORIOS DE LA ALCALDÍA LOCAL DE SUBA.</t>
  </si>
  <si>
    <t>3134523549_x000D_</t>
  </si>
  <si>
    <t>CARRERA 45 # 45 - 71 IN 7 APTO302</t>
  </si>
  <si>
    <t xml:space="preserve">Acompañar la gestión de coordinación de todas las actividades relacionadas con los despachos comisorios
Acompañar la supervisión de contratos que le sean designados por el alcalde(sa) Local, conforme con lo establecido en el Manual de Supervisión e Interventoría de la Secretaría Distrital de Gobierno._x000D_
Recibir y revisar los Despachos comisorios que son radicados en la Alcaldía, seleccionando aquellos que deban ser devueltos o requieran trámites adicionales. 
Mantener actualizada la base de datos o libro de Despachos comisorios junto con su respectivo archivo
Hacer las citaciones, notificaciones telegramas, autos y demás documentos que se requieran para llevar a cabo las diligencias comisionadas_x000D_
Responder las Acciones de Tutela o peticiones que tengan por objeto asuntos de Despachos Comisorios
Llevar actualizadas las estadísticas de Despachos Comisorios recibidos, diligenciados, devueltos
Acompañar al Alcalde Local en la realización de diligencias comisionadas
Elaborar las constancias, avisos y demás que se requieran en el ejercicio de las diligencias de Despachos Comisorios
Asistir a las reuniones a que haya lugar con motivo del adelantamiento de diligencias comisionadas.
Fijar fecha a cada uno de los Despachos recibidos dentro de los 10 días hábiles siguientes a su radicación
Atender las solicitudes de la ciudadanía en materia de Despachos Comisorios.
Las demás que sean inherentes al objeto contractual, que se encuentren en la normatividad o que sean solicitadas por el supervisor del contrato._x000D_
</t>
  </si>
  <si>
    <t>01-05-GP-2583-01-105-147365</t>
  </si>
  <si>
    <t>558-2026-CPS-AG (147365)</t>
  </si>
  <si>
    <t>558-2026</t>
  </si>
  <si>
    <t>558</t>
  </si>
  <si>
    <t>PAOLA ALEXANDRA RAMIREZ RAMIREZ</t>
  </si>
  <si>
    <t>CO1.PCCNTR.8996414</t>
  </si>
  <si>
    <t>paola.ramirezr27@gmail.com</t>
  </si>
  <si>
    <t>KR 113 C 143 A 20 AP 159</t>
  </si>
  <si>
    <t>01-05-GP-2583-01-29-147350</t>
  </si>
  <si>
    <t>559-2026-CPS-AG (147350)</t>
  </si>
  <si>
    <t>559-2026</t>
  </si>
  <si>
    <t>559</t>
  </si>
  <si>
    <t>JUAN DAVID AMEZQUITA SERRATO</t>
  </si>
  <si>
    <t>CO1.PCCNTR.9254178</t>
  </si>
  <si>
    <t>jdamezquitaserrato@gmail.com</t>
  </si>
  <si>
    <t>KR 58 C 152 B 22</t>
  </si>
  <si>
    <t>1.Acompañar los procesos de movilización ciudadana, monitoreo a disturbios, operativos de seguridad, actividades interinstitucionales, atención de emergencias, eventos masivos o de alta complejidad que constituyan un riesgo para la seguridad y convivencia ciudadana en la localidad. 2.Identificar y analizar riesgos que puedan afectar la convivencia y seguridad ciudadana en los territorios. 3.Mediar y propiciar confianza y comunicación fluida entre la Administración Local y Distrital, así como con los diferentes actores sociales que se manifiestan y movilizan. 4.Asistir mensualmente a mínimo quince (15) actividades que se programen con ocasión del cumplimiento del Plan de Desarrollo Local 2025-2028 “CONFIANDO EN SU VECI, SUBA CAMINA SEGURA”, por parte de la Alcaldía Local, de acuerdo con la solicitud del supervisor y/o apoyo a la supervisión. 5.Monitorear y generar espacios para el diálogo en los disturbios que se desarrollen en la localidad. 6.Mediar y concertar con la ciudadanía y las instituciones en los eventos masivos, propendiendo evitar la alteración del orden público. 7.Mediar con los diferentes colectivos urbanos antes y en medio de la ocurrencia de las situaciones que alteren la convivencia y seguridad ciudadana y apoyar a la Administración frente a la ocurrencia de emergencias. 8.Entregar reportes de forma semanal, de las situaciones encontradas y las gestiones realizadas en cada uno de los territorios asignados, en relación con el espacio público recuperado. 9.Realizar campañas de sensibilización a las juntas de acción comunal, colegios y comunidad en general en temas de convivencia ciudadana y recuperación del espacio público. 10.Asistir y apoyar los operativos que se realicen de recuperación del espacio público, en coordinación con el área de gestión policiva y demás entidades de orden Local o Distrital. 11.Orientar a la ciudadanía frente a los procedimientos de recuperación del espacio público y convivencia ciudadana. 12.Asistir a los encuentros comunitarios que sean realizados por parte de la Alcaldía y hacer seguimiento a los compromisos adquiridos por parte de las entidades Locales y/o Distritales. 13.Las demás actividades que le sean asignadas por el supervisor y/o apoyo a la supervisión y que sean relacionadas con el objeto del contrato</t>
  </si>
  <si>
    <t>MODIFICACIÓN OBLIGACIONES</t>
  </si>
  <si>
    <t>05-33-GP-2537-02-242-151833</t>
  </si>
  <si>
    <t>FDLSUBA-CD-221-2026 (151833)</t>
  </si>
  <si>
    <t>560-2026-CPS-P (151833)</t>
  </si>
  <si>
    <t>560-2026</t>
  </si>
  <si>
    <t>560</t>
  </si>
  <si>
    <t>ELSA CRISTINA JIMÉNEZ TIBADUIZA</t>
  </si>
  <si>
    <t>https://community.secop.gov.co/Public/Tendering/OpportunityDetail/Index?noticeUID=CO1.NTC.9657027&amp;isFromPublicArea=True&amp;isModal=true&amp;asPopupView=true</t>
  </si>
  <si>
    <t>CO1.REQ.9793395</t>
  </si>
  <si>
    <t>CO1.PCCNTR.9026774</t>
  </si>
  <si>
    <t>PRESTAR SERVICIOSPROFESIONALES COMO COMUNICADOR(A) SOCIAL Y PERIODISTA; PARA EL DISEÑO;
IMPLEMENTACION Y EJECUCION DE ESTRATEGIAS DE COMUNICACION INSTITUCIONAL; MEDIANTE LA GENERACION DE CONTENIDOS PERIODISTICOS; EL CUBRIMIENTO INFORMATIVO DE LAS ACCIONES; PROGRAMAS Y ACTIVIDADES DE LA ALCALDIA LOCA</t>
  </si>
  <si>
    <t>cristina.jimeneztib@gmail.com</t>
  </si>
  <si>
    <t>CL 144 136 A 09</t>
  </si>
  <si>
    <t>Diseñar y apoyar la implementación de estrategias de comunicación institucional, orientadas a visibilizar las acciones, programas, proyectos y resultados de la Alcaldía Local de Suba.
Redactar, editar y producir contenidos periodísticos tales como comunicados de prensa, notas informativas, boletines y artículos para su difusión en medios de comunicación y canales institucionales.
Realizar el cubrimiento periodístico de actividades, eventos, operativos, jornadas y demás acciones desarrolladas por la Alcaldía Local de Suba, tanto en escenarios internos como externos.
Gestionar la divulgación de contenidos en medios de comunicación, incluyendo la identificación de oportunidades de publicación y el relacionamiento con medios locales, distritales y comunitarios.
Producir contenidos informativos para plataformas digitales (redes sociales, página web y otros canales oficiales), en articulación con el equipo de comunicaciones y conforme a la parrilla y lineamientos definidos.
Acompañar la conceptualización, redacción de guiones y copy para piezas audiovisuales y campañas comunicativas requeridas por la Alcaldía Local de Suba.
Realizar el monitoreo y seguimiento de medios de comunicación, identificando menciones, publicaciones y tendencias relacionadas con la gestión de la Alcaldía Local, y presentar reportes cuando sean requeridos.
Mantener actualizada la información noticiosa y periodística de la Alcaldía Local de Suba en los canales digitales institucionales que se definan.
Acompañar el manejo de situaciones de crisis comunicacional, mediante la identificación temprana de riesgos reputacionales, la elaboración de insumos periodísticos y mensajes estratégicos, y el acompañamiento en la difusión de información oficial, conforme a los lineamientos institucionales y bajo la coordinación del supervisor del contrato.
Las demás que sean inherentes al objeto contractual y que sean solicitadas por el supervisor y/o apoyo a la supervisión del contrato.</t>
  </si>
  <si>
    <t>01-05-GP-2583-01-106-147365</t>
  </si>
  <si>
    <t>561-2026-CPS-AG (147365)</t>
  </si>
  <si>
    <t>561-2026</t>
  </si>
  <si>
    <t>561</t>
  </si>
  <si>
    <t>MICHAEL ANDRES PEREZ CASTELLANOS</t>
  </si>
  <si>
    <t>CO1.PCCNTR.9066241</t>
  </si>
  <si>
    <t>Mperezcastellanos12@gmail.com</t>
  </si>
  <si>
    <t>CLL 81 SUR 87 J 55</t>
  </si>
  <si>
    <t>05-33-GP-2537-02-68-144898</t>
  </si>
  <si>
    <t>562-2026-CPS-P (144898)</t>
  </si>
  <si>
    <t>562-2026</t>
  </si>
  <si>
    <t>562</t>
  </si>
  <si>
    <t>DARÍO LUIS GÓMEZ GARCÍA</t>
  </si>
  <si>
    <t>CO1.PCCNTR.9022203</t>
  </si>
  <si>
    <t>dariogomez92@hotmail.com</t>
  </si>
  <si>
    <t>CL 159 54 42</t>
  </si>
  <si>
    <t>NB100429341</t>
  </si>
  <si>
    <t>05-33-GP-2537-02-10-144779</t>
  </si>
  <si>
    <t>563-2026-CPS-P (144779)</t>
  </si>
  <si>
    <t>563-2026</t>
  </si>
  <si>
    <t>563</t>
  </si>
  <si>
    <t>OMAR ENRIQUE HANGGI VALOYES</t>
  </si>
  <si>
    <t>CO1.PCCNTR.9093094</t>
  </si>
  <si>
    <t>omarhanggi@gmail.com</t>
  </si>
  <si>
    <t>CL 98 A 71 C 45</t>
  </si>
  <si>
    <t xml:space="preserve">04-26-PP-2456-01-37-147160 </t>
  </si>
  <si>
    <t>564-2026-CPS-P (147160)</t>
  </si>
  <si>
    <t>564-2026</t>
  </si>
  <si>
    <t>564</t>
  </si>
  <si>
    <t>CARLOS ANDRÉS FONSECA ELZE</t>
  </si>
  <si>
    <t>CO1.PCCNTR.9148538</t>
  </si>
  <si>
    <t xml:space="preserve">
elzestudio@gmail.com</t>
  </si>
  <si>
    <t>KR 8 95 33</t>
  </si>
  <si>
    <t>02-14-PP-2498-02-19-146670</t>
  </si>
  <si>
    <t>565-2026-CPS-AG (146670)</t>
  </si>
  <si>
    <t>565-2026</t>
  </si>
  <si>
    <t>565</t>
  </si>
  <si>
    <t>LUIS ENRIQUE CELIS CORREDOR</t>
  </si>
  <si>
    <t>CO1.PCCNTR.9092951</t>
  </si>
  <si>
    <t>celisluisenrique@gmail.com</t>
  </si>
  <si>
    <t>CL  62 A    SUR  73 C  21</t>
  </si>
  <si>
    <t>03-20-PP-2489-01-01-146391</t>
  </si>
  <si>
    <t>FDLSUBA-CD-222-2026 (146391)</t>
  </si>
  <si>
    <t>566-2026-CPS-P (146391)</t>
  </si>
  <si>
    <t>566-2026</t>
  </si>
  <si>
    <t>566</t>
  </si>
  <si>
    <t>YANIZ LISSET VARGAS GARCIA</t>
  </si>
  <si>
    <t>https://community.secop.gov.co/Public/Tendering/OpportunityDetail/Index?noticeUID=CO1.NTC.9885117&amp;isFromPublicArea=True&amp;isModal=true&amp;asPopupView=true</t>
  </si>
  <si>
    <t>CO1.REQ.10030174</t>
  </si>
  <si>
    <t>CO1.PCCNTR.9252399</t>
  </si>
  <si>
    <t>PRESTAR SERVICIOS PROFESIONALES PARA PROMOVER LOS PROCESOS CULTURALES EN LA ALCALDÍA LOCAL DE SUBA; PARA DAR CUMPLIMIENTO A LAS METAS DEL PLAN DE DESARROLLO LOCAL Y DEMÁS TEMAS AFINES DEL PROYECTO DE INVERSIÓN.</t>
  </si>
  <si>
    <t>ylug_25@hotmail.com</t>
  </si>
  <si>
    <t>CALLE 10 # 10 - 50</t>
  </si>
  <si>
    <t>NB100431730</t>
  </si>
  <si>
    <t>Dinamizar, promover y fortalecer la cultura a nivel local, dentro del marco de las políticas públicas del sector cultural. 
Desarrollar y ejecutar las políticas culturales locales, alineándose con las directrices del sector cultural, las instancias de participación y otros organismos locales, para implementar proyectos culturales que respondan a las necesidades y particularidades de la comunidad.
Promover las actividades culturales a través de diferentes canales, como redes sociales, medios de comunicación, y colaboraciones, para atraer al público y aumentar la visibilidad del proyecto.
Actualizar la base de datos del sector de arte, cultura y patrimonio local.
Responder a las solicitudes de la ciudadanía como de entes, de control, oficios derechos de petición y o similares que sean radicados en el aplicativo Orfeo y o diferentes medios que le sean asignados.
Asistir a las reuniones consejos, mesas e instancias de participación que se generen o se relacionen con asuntos locales o que se desarrollen en la localidad que les sean designados por el alcalde y o el apoyo a la supervisión del contrato.
Realizar los documentos necesarios para la rendición de informes, rendición de cuentas y avances en sus obligaciones frente a los centros de control, entidades, instancias de participación y comunidad en general.
Monitorear y evaluar los proyectos y actividades culturales implementadas, a través de indicadores que midan su impacto en la comunidad.
Orientar a los ciudadanos y organizaciones culturales locales en la formulación y gestión de proyectos culturales, a gestionar recursos, formación y espacios para el desarrollo de sus proyectos. Acciones para el fortalecimiento del sector.
Impulsar y gestionar proyectos que promuevan la cultura local, fomenten la participación ciudadana y fortalezcan la identidad de la comunidad, todo dentro del marco de las políticas culturales del Distrito Capital.
Apoyar la supervisión de los contratos y/o convenios que le sean asignados por el supervisor. 
Acompañar todas las etapas de presupuestos participativos de la localidad de suba.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t>
  </si>
  <si>
    <t>34.4 Meses</t>
  </si>
  <si>
    <t>05-33-GP-2537-02-174-145894</t>
  </si>
  <si>
    <t>567-2026-CPS-AG (145894)</t>
  </si>
  <si>
    <t>567-2026</t>
  </si>
  <si>
    <t>567</t>
  </si>
  <si>
    <t>KAREN TORRES</t>
  </si>
  <si>
    <t>CO1.PCCNTR.9058784</t>
  </si>
  <si>
    <t>karentorres.95@hotmail.com</t>
  </si>
  <si>
    <t>CALLE 144 # 144 A - 30 INT.56 MANZANA 5</t>
  </si>
  <si>
    <t>35 Meses</t>
  </si>
  <si>
    <t>02-14-PP-2743-02-01-146400</t>
  </si>
  <si>
    <t>FDLSUBA-CD-223-2026 (146400)</t>
  </si>
  <si>
    <t>568-2026-CPS-P (146400)</t>
  </si>
  <si>
    <t>568-2026</t>
  </si>
  <si>
    <t>568</t>
  </si>
  <si>
    <t>LILIANA MARCELA RODRIGUEZ CRUZ</t>
  </si>
  <si>
    <t>https://community.secop.gov.co/Public/Tendering/OpportunityDetail/Index?noticeUID=CO1.NTC.9780128&amp;isFromPublicArea=True&amp;isModal=true&amp;asPopupView=true</t>
  </si>
  <si>
    <t>CO1.REQ.9899821</t>
  </si>
  <si>
    <t>CO1.PCCNTR.9148135</t>
  </si>
  <si>
    <t>PRESTAR LOS SERVICIOS PROFESIONALES CON EL OBJETIVO DE GESTIONAR Y SUPERVISAR EL DESARROLLO DE LOS ESPACIOS DE FORMACIÓN ARTÍSTICA EN LA ALCALDÍA LOCAL DE SUBA.</t>
  </si>
  <si>
    <t>lilymarce77@gmail.com</t>
  </si>
  <si>
    <t>Implementar los talleres de artes, en concordancia con los lineamientos establecidos por la ALS y la propuesta de los formadores 
Ofrecer apoyo y retroalimentación en la metodología, organización de talleres, y evaluaciones de los formadores de artes.
Promover y organizar actividades de retroalimentación continua como formadores de artes.
Evaluar los avances y resultados del proceso tanto a nivel de formadores como de beneficiarios realizando los ajustes necesarios.
Promover actividades relacionadas con las artes, como exposiciones, concursos, eventos, muestras entre otros.
Servir de enlace entre los formadores de artes, formadores de cultura y otros actores culturales para garantizar la correcta fluidez de la información y la toma de decisiones frente a las actividades.
Gestionar los recursos necesarios para el adecuado desarrollo de los talleres incluyendo materiales didácticos y presupuestos asignados
Acompañar todas las etapas de presupuestos participativos de la localidad.
Acompañar la organización y desarrollo de las actividades relacionadas con la gestión de participación, conforme a las instrucciones impartidas, los manuales, métodos, procedimientos, sistemas y normas vigentes establecidas por la Alcaldía Local de Suba y el Fondo de Desarrollo Local.
Acompañar la administracion de la casa de la cultura de Suba. 
Las demás actividades que le sean asignadas por el supervisor y/o apoyo a la supervisión del contrato que sean relacionadas con el objeto del contrato.</t>
  </si>
  <si>
    <t>05-33-GP-2537-02-112-152840</t>
  </si>
  <si>
    <t>569-2026-CPS-P (152840)</t>
  </si>
  <si>
    <t>569-2026</t>
  </si>
  <si>
    <t>569</t>
  </si>
  <si>
    <t>ESTEFANIA ROSAS MARQUEZ</t>
  </si>
  <si>
    <t>CO1.PCCNTR.9211891</t>
  </si>
  <si>
    <t>marquezestefan23@gmail.com</t>
  </si>
  <si>
    <t>CARRERA 24 D # 6 - 47 SUR</t>
  </si>
  <si>
    <t>01-05-GP-2583-01-30-147350</t>
  </si>
  <si>
    <t>570-2026-CPS-AG (147350)</t>
  </si>
  <si>
    <t>570-2026</t>
  </si>
  <si>
    <t>570</t>
  </si>
  <si>
    <t>RITZ MERY MEJIA AGAMEZ</t>
  </si>
  <si>
    <t>CO1.PCCNTR.9091994</t>
  </si>
  <si>
    <t>yeyopo123@gmail.com</t>
  </si>
  <si>
    <t>CARRERA 149 A NO. 143 -09 PRIMER PISO</t>
  </si>
  <si>
    <t>01-05-GP-2583-01-31-147350</t>
  </si>
  <si>
    <t>571-2026-CPS-AG (147350)</t>
  </si>
  <si>
    <t>571-2026</t>
  </si>
  <si>
    <t>571</t>
  </si>
  <si>
    <t>LEYDY KATERIN BUITRAGO SERRANO</t>
  </si>
  <si>
    <t>CO1.PCCNTR.9102839</t>
  </si>
  <si>
    <t>katerinserrano777@gmail.com</t>
  </si>
  <si>
    <t>CALLE 145 # 45 - 12</t>
  </si>
  <si>
    <t>01-05-GP-2583-01-32-147350</t>
  </si>
  <si>
    <t>572-2026-CPS-AG (147350)</t>
  </si>
  <si>
    <t>572-2026</t>
  </si>
  <si>
    <t>572</t>
  </si>
  <si>
    <t>JESUS EMIRO MURILLO MENA</t>
  </si>
  <si>
    <t>CO1.PCCNTR.9091893</t>
  </si>
  <si>
    <t>emiritomurillomena@gmail.com</t>
  </si>
  <si>
    <t>KR 151 D D ESTE 139 B 19 ESTE</t>
  </si>
  <si>
    <t>01-05-GP-2583-01-33-147350</t>
  </si>
  <si>
    <t>573-2026-CPS-AG (147350)</t>
  </si>
  <si>
    <t>573-2026</t>
  </si>
  <si>
    <t>573</t>
  </si>
  <si>
    <t>INGRID JOSEFINA MARTINEZ MARIN</t>
  </si>
  <si>
    <t>CO1.PCCNTR.9087107</t>
  </si>
  <si>
    <t>ingrid_0319@hotmail.com</t>
  </si>
  <si>
    <t>CALLE 52C NRO.34E 64</t>
  </si>
  <si>
    <t>01-05-GP-2583-01-34-147350</t>
  </si>
  <si>
    <t>574-2026-CPS-AG (147350)</t>
  </si>
  <si>
    <t>574-2026</t>
  </si>
  <si>
    <t>574</t>
  </si>
  <si>
    <t>ANDRES DAVID MENDEZ MARTINEZ APARICIO</t>
  </si>
  <si>
    <t>CO1.PCCNTR.9103642</t>
  </si>
  <si>
    <t>mamdandres.1502@gmail.com</t>
  </si>
  <si>
    <t>DG 139 A BIS 127 A 30</t>
  </si>
  <si>
    <t>01-05-GP-2583-01-35-147350</t>
  </si>
  <si>
    <t>575-2026-CPS-AG (147350)</t>
  </si>
  <si>
    <t>575-2026</t>
  </si>
  <si>
    <t>575</t>
  </si>
  <si>
    <t>ALDO ENRIQUE MENDEZ PEREZ</t>
  </si>
  <si>
    <t>CO1.PCCNTR.9091954</t>
  </si>
  <si>
    <t>morro1578@gmail.com</t>
  </si>
  <si>
    <t>CL 146 B 90 37</t>
  </si>
  <si>
    <t>01-05-GP-2583-01-36-147350</t>
  </si>
  <si>
    <t>576-2026-CPS-AG (147350)</t>
  </si>
  <si>
    <t>576-2026</t>
  </si>
  <si>
    <t>576</t>
  </si>
  <si>
    <t>EDIXON LEMUSCUEVAS</t>
  </si>
  <si>
    <t>CO1.PCCNTR.9192661</t>
  </si>
  <si>
    <t>lemuschimeneas@gmail.com</t>
  </si>
  <si>
    <t>CARRERA 98ª NO. 158ª - 04</t>
  </si>
  <si>
    <t>Colfondos</t>
  </si>
  <si>
    <t>ANDRES FELIPE VACA CHIVATA</t>
  </si>
  <si>
    <t>03-19-PP-2544-01-05-152747</t>
  </si>
  <si>
    <t>FDLSUBA-CD-224-2026 (152747)</t>
  </si>
  <si>
    <t>577-2026-CPS-AG (152747)</t>
  </si>
  <si>
    <t>577-2026</t>
  </si>
  <si>
    <t>577</t>
  </si>
  <si>
    <t>INGRID CAROLINA GARCÍA SALVADOR</t>
  </si>
  <si>
    <t>https://community.secop.gov.co/Public/Tendering/OpportunityDetail/Index?noticeUID=CO1.NTC.9817323&amp;isFromPublicArea=True&amp;isModal=true&amp;asPopupView=true</t>
  </si>
  <si>
    <t>CO1.REQ.9960471</t>
  </si>
  <si>
    <t>CO1.PCCNTR.9191330</t>
  </si>
  <si>
    <t>PRESTAR LOS SERVICIOS DE APOYO AL ÁREA DE GESTIÓN DEL DESARROLLO LOCAL EN LA ASISTENCIA TÉCNICA Y EJECUCIÓN DE ACCIONES RELACIONADAS CON TURISMO Y EMPLEO LOCAL; EN CUMPLIMIENTO DE LAS METAS DEL PLAN DE DESARROLLO LOCAL Y DEMAS TEMAS AFINES DEL PROYECTO.</t>
  </si>
  <si>
    <t>cdamian17garcia@gmail.com</t>
  </si>
  <si>
    <t>KR CR 140A#137-78</t>
  </si>
  <si>
    <t>Atender las solicitudes ciudadanas en los puntos de información de turismo y en la Alcaldia Local (presencial, virtual, telefónico, chat)._x000D_
Representar a la Alcaldia Local en ferias de servicios y empleo.
Realizar acompañamiento a recorridos turísticos.
Acompañamiento en reuniones de turismo y asistir a visitas técnicas que se requieran 
Levantar actas y realizar seguimiento de los compromisos adquiridos en las mismas
Apoyar en la elaboracion de las bases de datos que se requieran
Gestionar la correspondencia asociada a las iniciativas turísticas y de empleo.
Apoyar los eventos coordinados por la Alcaldia Local de Suba </t>
  </si>
  <si>
    <t>04-26-PP-2456-01-25-147186</t>
  </si>
  <si>
    <t>578-2026-CPS-P (147186)</t>
  </si>
  <si>
    <t>578-2026</t>
  </si>
  <si>
    <t>578</t>
  </si>
  <si>
    <t>ALEJANDRA FONSECA BERNAL</t>
  </si>
  <si>
    <t>CO1.PCCNTR.9223679</t>
  </si>
  <si>
    <t>fonsecabernalalejandra@gmail.com</t>
  </si>
  <si>
    <t>KR 113 83 A 42</t>
  </si>
  <si>
    <t>11 46 101107208</t>
  </si>
  <si>
    <t>03-19-PP-2544-01-07-152748</t>
  </si>
  <si>
    <t>FDLSUBA-CD-225-2026 (152748)</t>
  </si>
  <si>
    <t>579-2026-CPS-P (152748)</t>
  </si>
  <si>
    <t>579-2026</t>
  </si>
  <si>
    <t>579</t>
  </si>
  <si>
    <t>FERNANDO MARTINEZ NARANJO</t>
  </si>
  <si>
    <t>https://community.secop.gov.co/Public/Tendering/OpportunityDetail/Index?noticeUID=CO1.NTC.9840983&amp;isFromPublicArea=True&amp;isModal=true&amp;asPopupView=true</t>
  </si>
  <si>
    <t>CO1.REQ.9976106</t>
  </si>
  <si>
    <t>CO1.PCCNTR.9209195</t>
  </si>
  <si>
    <t>PRESTAR LOS SERVICIOS PROFESIONALES AL ÁREA DE GESTIÓN DEL DESARROLLO LOCAL EN LA ASISTENCIA TÉCNICA Y EJECUCIÓN DE ACCIONES RELACIONADAS CON LA REACTIVACIÓN Y DESARROLLO ECONÓMICO EN LA LOCALIDAD; EN CUMPLIMIENTO DE LAS METAS DEL PLAN DE DESARROLLO LOCAL Y DEMAS TEMAS AFINES DEL PROYECTO.</t>
  </si>
  <si>
    <t>fermartin56@yahoo.es</t>
  </si>
  <si>
    <t xml:space="preserve">312 4661872 </t>
  </si>
  <si>
    <t>CALLE 148 # 107 - 50</t>
  </si>
  <si>
    <t>Atender las solicitudes ciudadanas en los puntos de información de turismo y en la Alcaldia Local a través de distintos medios (presencial, virtual, telefónico, chat).
Realizar acompañamiento en reuniones de emprendimiento y ruralidad.
Asistir a visitas técnicas que no requieran toma de decisiones.
Levantar actas y realizar seguimiento.
Gestionar correspondencia asociada a las iniciativas de emprendimiento y empleo.
Contribuir en la elaboracion de las bases de datos que se requieran
Participar en los eventos coordinados por la Alcaldia Local de Suba </t>
  </si>
  <si>
    <t>05-33-GP-2537-03-106-145534</t>
  </si>
  <si>
    <t>580-2026-CPS-P (145534)</t>
  </si>
  <si>
    <t>580-2026</t>
  </si>
  <si>
    <t>580</t>
  </si>
  <si>
    <t>CRISTIAN JOAQUIN GIL APONTE</t>
  </si>
  <si>
    <t>CO1.PCCNTR.9071511</t>
  </si>
  <si>
    <t>PRESTAR LOS SERVICIOS PROFESIONALES EN LA ALCALDÍA
LOCAL DE SUBA; REALIZANDO ACCIONES PEDAGÓGICAS PREVENTIVAS Y DE SENSIBILIZACIÓN PARA EL ACATAMIENTO
VOLUNTARIO DE LAS NORMAS EN LA LOCALIDAD</t>
  </si>
  <si>
    <t xml:space="preserve"> EXPERTO ASESOR</t>
  </si>
  <si>
    <t xml:space="preserve"> cristianjoaquin.gil@hotmail.com</t>
  </si>
  <si>
    <t>05-33-GP-2537-02-11-144779</t>
  </si>
  <si>
    <t>581-2026-CPS-P (144779)</t>
  </si>
  <si>
    <t>581-2026</t>
  </si>
  <si>
    <t>581</t>
  </si>
  <si>
    <t>WILSON HERNAN JR MUÑOZ COLORADO</t>
  </si>
  <si>
    <t>CO1.PCCNTR.9069903</t>
  </si>
  <si>
    <t xml:space="preserve">
wilmucol90@gmail.com</t>
  </si>
  <si>
    <t>CALLE 45 # 16 - 14</t>
  </si>
  <si>
    <t>NB100429898</t>
  </si>
  <si>
    <t>05-33-GP-2537-02-185-147307</t>
  </si>
  <si>
    <t>582-2026-CPS-AG (147307)</t>
  </si>
  <si>
    <t>582-2026</t>
  </si>
  <si>
    <t>582</t>
  </si>
  <si>
    <t>ALEJANDRA HERNANDEZ CAMACHO</t>
  </si>
  <si>
    <t>CO1.PCCNTR.9088235</t>
  </si>
  <si>
    <t>Alejandra.hernandezc@javeriana.edu.co</t>
  </si>
  <si>
    <t>KR 58 119 A 49</t>
  </si>
  <si>
    <t>10.8 Meses</t>
  </si>
  <si>
    <t>05-33-GP-2537-02-129-145328</t>
  </si>
  <si>
    <t>583-2026-CPS-P (145328)</t>
  </si>
  <si>
    <t>583-2026</t>
  </si>
  <si>
    <t>583</t>
  </si>
  <si>
    <t>DAVID ALEJANDRO VELA RODRIGUEZ</t>
  </si>
  <si>
    <t>CO1.PCCNTR.9061351</t>
  </si>
  <si>
    <t>alejodavr@hotmail.com</t>
  </si>
  <si>
    <t>CL 162 B 56 B</t>
  </si>
  <si>
    <t>01-05-GP-2583-01-37-147350</t>
  </si>
  <si>
    <t>584-2026-CPS-AG (147350)</t>
  </si>
  <si>
    <t>584-2026</t>
  </si>
  <si>
    <t>584</t>
  </si>
  <si>
    <t>JULIETH CAMILA SACHICA D ALEMAN</t>
  </si>
  <si>
    <t>CO1.PCCNTR.9182532</t>
  </si>
  <si>
    <t>jsachicadaleman@gmail.com</t>
  </si>
  <si>
    <t>KR 1 A 36 G 68 SUR</t>
  </si>
  <si>
    <t>01-02-PP-2442-01-20-146631</t>
  </si>
  <si>
    <t>585-2026-CPS-P (146631)</t>
  </si>
  <si>
    <t>585-2026</t>
  </si>
  <si>
    <t>585</t>
  </si>
  <si>
    <t>JERA ANDREA CARDONA CARDONA</t>
  </si>
  <si>
    <t>CO1.PCCNTR.9087607</t>
  </si>
  <si>
    <t>PRESTAR LOS SERVICIOS PROFESIONALES PARA LA GESTIÓN; ACOMPAÑAMIENTO Y DESARROLLO DE ACTIVIDADES SOCIALES; COMUNITARIAS E INSTITUCIONALES ORIENTADAS A PROMOVER LA PARTICIPACIÓN ACTIVA EN SUBA DE LAS MUJERES; CON EL FIN DE APOYAR LA TERRITORIALIZACIÓN DE LA POLÍTICA PÚBLICA DE MUJERES Y EQUIDAD DE GÉN</t>
  </si>
  <si>
    <t>garabis21@hotmail.com</t>
  </si>
  <si>
    <t>CALLE 152 D # 102 B - 10</t>
  </si>
  <si>
    <t>05-33-GP-2537-03-71-145515</t>
  </si>
  <si>
    <t>586-2026-CPS-P (145515)</t>
  </si>
  <si>
    <t>586-2026</t>
  </si>
  <si>
    <t>586</t>
  </si>
  <si>
    <t>ERIKA MERCEDES MEDINA FONTECHA</t>
  </si>
  <si>
    <t>CO1.PCCNTR.9062337</t>
  </si>
  <si>
    <t>erikamefo_5@hotmail.com</t>
  </si>
  <si>
    <t>CARRERA 66 NO.73-04 APT 302</t>
  </si>
  <si>
    <t>05-33-GP-2537-02-97-145029</t>
  </si>
  <si>
    <t>587-2026-CPS-P (145029)</t>
  </si>
  <si>
    <t>587-2026</t>
  </si>
  <si>
    <t>587</t>
  </si>
  <si>
    <t>KAREN YAMILE ESLAVA VELASQUEZ</t>
  </si>
  <si>
    <t>CO1.PCCNTR.9183132</t>
  </si>
  <si>
    <t>karenyamile@gmail.com</t>
  </si>
  <si>
    <t>CARRERA 54 A # 59 - 52</t>
  </si>
  <si>
    <t>PENDIETE LINEA PAA</t>
  </si>
  <si>
    <t>FDLSUBA-CD-226-2026 (152648)</t>
  </si>
  <si>
    <t>588-2026-CPS-P (152648)</t>
  </si>
  <si>
    <t>588-2026</t>
  </si>
  <si>
    <t>588</t>
  </si>
  <si>
    <t>HECTOR W ORTIZ ROSERO</t>
  </si>
  <si>
    <t>https://community.secop.gov.co/Public/Tendering/OpportunityDetail/Index?noticeUID=CO1.NTC.9813185&amp;isFromPublicArea=True&amp;isModal=true&amp;asPopupView=true</t>
  </si>
  <si>
    <t>CO1.REQ.9958186</t>
  </si>
  <si>
    <t>CO1.PCCNTR.9181078</t>
  </si>
  <si>
    <t>PRESTAR LOS SERVICIOS PROFESIONALES EN LAS DISTINTAS ETAPAS DE LOS PROCESOS DE COMPETENCIA DE LA ALCALDÍA LOCAL PARA LA DEPURACIÓN DE ACTUACIONES ADMINISTRATIVAS.</t>
  </si>
  <si>
    <t>hectorortizrosero76@gmail.com</t>
  </si>
  <si>
    <t>CARRERA 73 B # 146 F - 50</t>
  </si>
  <si>
    <t>Acompañar y apoyar al Alcalde (sa) Local o a quien este designe en las diligencias de inspección, vigilancia y control.
Presentar al profesional responsable del área jurídica designado por el Alcalde Local un plan de trabajo mensual que contenga como mínimo la programación georreferenciada de las actividades a llevar a cabo en el territorio al igual que el tiempo de dedicación a la preparación y entrega de informes.
Solicitar al archivo local los expedientes que hacen parte de las visitas establecidas en el plan de trabajo y de ser necesario establecer dialogo con el abogado que genera la solicitud para aclarar cualquier inquietud.
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Realizar las visitas que, en materia de urbanismo, espacio público o actividad económica, le sean asignadas, en desarrollo de la práctica de pruebas ordenadas dentro de una actuación y presentar el respectivo informe en los términos y formatos establecidos.
Utilizar las plataformas tecnológicas, aplicativos distritales, planos, planchas catastrales y demás herramientas avaladas por las instancias técnicas estatales como soporte adicional a los informes presentados.
Registrar correctamente en el Aplicativo ¿SI ACTUA¿ el informe técnico realizado en cada uno de los expedientes asignados.
Proyectar respuesta oportuna a la totalidad de las solicitudes radicadas en el aplicativo institucional ORFEO asociándolos en debida forma al radicado que lo origina.
Garantizar los mecanismos de movilidad que le permitan realizar los desplazamientos en la localidad para la correcta ejecución de las visitas programadas.
Asistir a las reuniones a las que sea citado o designado, para la atención de los asuntos relacionados con el objeto contractual.
Presentar informe mensual de las actividades realizadas, dando cuenta del cumplimiento de las obligaciones pactadas.
Entregar mensualmente al archivo los documentos que genere en cumplimiento del objeto y obligaciones contractuales, los cuales deben estar debidamente suscritos.
Asistir a las reuniones a las que sea citado o designado, para la atención de los asuntos relacionados con el objeto contractual.
Presentar informe mensual de las actividades realizadas en cumplimiento de las obligaciones pactadas.
Entregar, mensualmente, el archivo de los documentos suscritos que haya generado en cumplimiento del objeto y obligaciones contractuales.
Las demás que se le asignen y que surjan de la naturaleza del contrato.</t>
  </si>
  <si>
    <t>589-2026-CPS-P (152648)</t>
  </si>
  <si>
    <t>589-2026</t>
  </si>
  <si>
    <t>589</t>
  </si>
  <si>
    <t>CO1.PCCNTR.9181489</t>
  </si>
  <si>
    <t>cardonaca@gmail.com</t>
  </si>
  <si>
    <t>01-05-GP-2583-01-38-147350</t>
  </si>
  <si>
    <t>590-2026-CPS-AG (147350)</t>
  </si>
  <si>
    <t>590-2026</t>
  </si>
  <si>
    <t>590</t>
  </si>
  <si>
    <t>JUAN CAMILO ALVAREZ SABOGAL</t>
  </si>
  <si>
    <t>CO1.PCCNTR.9181623</t>
  </si>
  <si>
    <t>juancsabogal21@gmail.com</t>
  </si>
  <si>
    <t>CL 93 SUR 8 B 09</t>
  </si>
  <si>
    <t>01-05-GP-2583-01-39-147350</t>
  </si>
  <si>
    <t>591-2026-CPS-AG (147350)</t>
  </si>
  <si>
    <t>591-2026</t>
  </si>
  <si>
    <t>591</t>
  </si>
  <si>
    <t>ESTRELLA INES RODRIGUEZ APONTE</t>
  </si>
  <si>
    <t>CO1.PCCNTR.9256663</t>
  </si>
  <si>
    <t>estrellarodriguezaponte@gmail.com</t>
  </si>
  <si>
    <t>CL 151 B BIS A 117 27</t>
  </si>
  <si>
    <t>05-33-GP-2537-02-201-145682</t>
  </si>
  <si>
    <t>FDLSUBA-CD-227-2026 (145682)</t>
  </si>
  <si>
    <t>592-2026-CPS-P (145682)</t>
  </si>
  <si>
    <t>592-2026</t>
  </si>
  <si>
    <t>592</t>
  </si>
  <si>
    <t>LEIDY PAOLA VALDES SOLANO</t>
  </si>
  <si>
    <t>https://community.secop.gov.co/Public/Tendering/OpportunityDetail/Index?noticeUID=CO1.NTC.9678402&amp;isFromPublicArea=True&amp;isModal=true&amp;asPopupView=true</t>
  </si>
  <si>
    <t>CO1.BDOS.9652650</t>
  </si>
  <si>
    <t>CO1.PCCNTR.9043001</t>
  </si>
  <si>
    <t>PRESTAR SERVICIOS PROFESIONALES COMO ABOGADO PARA APOYAR AL DESPACHO DEL FONDO DE DESARROLLO LOCAL DE SUBA; EN EL SEGUIMIENTO Y RESPUESTA A REQUERIMIENTOS DE LOS ENTES DE CONTROL; GESTIÓN CONTRACTUAL; DERECHOS DE PETICIÓN Y DEMÁS ASUNTOS DE ÍNDOLE JURÍDICO QUE SEAN DESIGNADOS POR EL ALCALDE LOCAL.</t>
  </si>
  <si>
    <t>leidyabogada25@gmail.com</t>
  </si>
  <si>
    <t>CALLE 20 NO 5 47</t>
  </si>
  <si>
    <t>620  47  994000059726</t>
  </si>
  <si>
    <t xml:space="preserve">Proyectar las respuestas a trámites y requerimientos de los entes de control relacionados con la gestión del Fondo de Desarrollo Local de Suba, recopilando la información necesaria para su posterior revisión y aprobación del supervisor._x000D_
Preparar respuestas preliminares a derechos de petición, quejas, reclamos y demás requerimientos administrativos vinculados a los proyectos, contratos y actuaciones jurídicas del Fondo de Desarrollo Local de Suba._x000D_
Apoyar al despacho en la consolidación de insumos jurídicos y normativos que faciliten la gestión contractual y jurídica del despacho incluyendo la recopilación de jurisprudencia, normas técnicas y antecedentes relevantes._x000D_
Participar en las diferentes reuniones en relación con órganos de control, así como asistir a mesas de trabajo, juntas y comités relacionadas con asuntos legales del despacho, que sean designadas por el supervisor.
Apoyar la radicación, organización, seguimiento y control de términos, de los requerimientos y respuestas a los Entes de Control., informando oportunamente al supervisor sobre vencimientos o plazos relevantes._x000D_
Las demás actividades que le sean asignadas por el supervisor del contrato y que sean inherente al objeto contractual._x000D_
</t>
  </si>
  <si>
    <t>34.5 Meses</t>
  </si>
  <si>
    <t>05-33-GP-2537-03-34-145410</t>
  </si>
  <si>
    <t>593-2026-CPS-P (145410)</t>
  </si>
  <si>
    <t>593-2026</t>
  </si>
  <si>
    <t>593</t>
  </si>
  <si>
    <t>MARTIN IVAN HERNANDEZ GUTIERREZ</t>
  </si>
  <si>
    <t>CO1.PCCNTR.9175363</t>
  </si>
  <si>
    <t xml:space="preserve"> internet.david@hotmail.com</t>
  </si>
  <si>
    <t>KR  107     140  59</t>
  </si>
  <si>
    <t>03-19-PP-2544-01-06-152747</t>
  </si>
  <si>
    <t>594-2026-CPS-AG (152747)</t>
  </si>
  <si>
    <t>594-2026</t>
  </si>
  <si>
    <t>594</t>
  </si>
  <si>
    <t>EDGAR RICARDO JIMENEZ RODRIGUEZ</t>
  </si>
  <si>
    <t>CO1.PCCNTR.9185142</t>
  </si>
  <si>
    <t>PRESTAR LOS SERVICIOS DE APOYO AL ÁREA DE GESTIÓN DEL DESARROLLO LOCAL EN LA ASISTENCIA TÉCNICA Y EJECUCIÓN DE ACCIONES RELACIONADAS CON TURISMO Y EMPLEO LOCAL; EN CUMPLIMIENTO DE LAS METAS DEL PLAN DE DESARROLLO LOCAL Y DEMAS TEMAS AFINES DEL PROYECTO</t>
  </si>
  <si>
    <t>edgartour70@gmail.com</t>
  </si>
  <si>
    <t>CALLE 126 F BIS 119 30</t>
  </si>
  <si>
    <t>05-33-GP-2537-02-48-144843</t>
  </si>
  <si>
    <t>595-2026-CPS-P (144843)</t>
  </si>
  <si>
    <t>595-2026</t>
  </si>
  <si>
    <t>595</t>
  </si>
  <si>
    <t>KATERINE SHIRLEY CONTRERAS GUERRERO</t>
  </si>
  <si>
    <t>CO1.PCCNTR.9285935</t>
  </si>
  <si>
    <t>PRESTAR SERVICIOS PROFESIONALES AL ÁREA DE GESTIÓN DEL DESARROLLO LOCAL PARA APOYAR LA GESTIÓN ADMINISTRATIVA Y FINANCIERA EN LA ALCALDÍA LOCAL DE SUBA</t>
  </si>
  <si>
    <t>shirley.230898@gmail.com</t>
  </si>
  <si>
    <t>CALLE 114 # 148 - 65</t>
  </si>
  <si>
    <t>6 Meses</t>
  </si>
  <si>
    <t>05-35-PP-2563-01-01-150301</t>
  </si>
  <si>
    <t>FDLSUBA-CD-228-2026 (150301)</t>
  </si>
  <si>
    <t>596-2026-CPS-P (150301)</t>
  </si>
  <si>
    <t>596-2026</t>
  </si>
  <si>
    <t>596</t>
  </si>
  <si>
    <t>MARCIA LIDIA CHAVARRO PINZON</t>
  </si>
  <si>
    <t>https://community.secop.gov.co/Public/Tendering/OpportunityDetail/Index?noticeUID=CO1.NTC.9690578&amp;isFromPublicArea=True&amp;isModal=true&amp;asPopupView=true</t>
  </si>
  <si>
    <t>CO1.REQ.9823117</t>
  </si>
  <si>
    <t>CO1.PCCNTR.9056106</t>
  </si>
  <si>
    <t>PRESTAR SERVICIOS PROFESIONALES EN TEMAS DE TECNOLOGÍA Y/O SISTEMAS EN EL LEVANTAMIENTO Y ANÁLISIS DE REQUISITOS; DESARROLLO; DOCUMENTACIÓN; PRUEBAS Y PUESTA EN MARCHA DE LOS SISTEMAS DE ADQUISICIONES.</t>
  </si>
  <si>
    <t>marcia_chavarro@yahoo.com</t>
  </si>
  <si>
    <t>KR  11 B     119  25</t>
  </si>
  <si>
    <t>NB100430137</t>
  </si>
  <si>
    <t xml:space="preserve">Diseñar y desarrollar aplicaciones web, móviles o sistemas de información necesarios en la Alcaldía Local de Suba
Administrar las herramientas digitales para la información y los sistemas de información con que cuente la Alcaldía Local de Suba._x000D_
Mantener y configurar el servidor y los aplicativos que se gestionan desde allí.
Realizar gestión a las máquinas virtuales y file server_x000D_
Prestar soporte para el correcto funcionamiento de las aplicaciones desarrolladas por la Alcaldía Local de Suba._x000D_
Administrar, actualizar y gestionar las bases de datos de la entidad y garantizar la disposición de la información en el centro de mando._x000D_
Realizar proyectos de transformación digital y propender la política cero papel, salvaguardando la memoria institucional y de los procesos que se desarrollan en la entidad._x000D_
Congregar la información misional de la entidad en aras de realizar, gestionar y mantener las bases de datos de la entidad en su capa de Gestión de la Información y Sistemas de la Información de la arquitectura TI._x000D_
Dar soporte y capacitar a los funcionarios de la Alcaldía Local de Suba en cuanto al uso y apropiación de los sistemas de información_x000D_
Apoyar la generación de mecanismos de transparencia, participación y colaboración procurando que las acciones de Gobierno Abierto respondan a las necesidades de la ciudadanía y sean un medio para facilitar la rendición de cuentas de la entidad_x000D_
Apoyar contenidos de desarrollo que requiera la página web de la Alcaldía, así como el apoyo al cumplimiento a la ley de transparencia 1712 de 2014._x000D_
Las demás que sean inherentes al objeto contractual, que se encuentren en la normatividad o que sean solicitadas por el supervisor del contrato._x000D_
</t>
  </si>
  <si>
    <t>05-33-GP-2537-02-49-144843</t>
  </si>
  <si>
    <t>597-2026-CPS-P (144843)</t>
  </si>
  <si>
    <t>597-2026</t>
  </si>
  <si>
    <t>597</t>
  </si>
  <si>
    <t>LAURA MARCELA HERRERA CABRERA</t>
  </si>
  <si>
    <t>CO1.PCCNTR.9067779</t>
  </si>
  <si>
    <t>lao_3657@hotmail.com</t>
  </si>
  <si>
    <t>CLL 70 NO 97 - 85</t>
  </si>
  <si>
    <t xml:space="preserve">04-26-PP-2456-01-38-147160 </t>
  </si>
  <si>
    <t>598-2026-CPS-P (147160)</t>
  </si>
  <si>
    <t>598-2026</t>
  </si>
  <si>
    <t>598</t>
  </si>
  <si>
    <t>LUISA FERNANDA GARCIA ROSAS</t>
  </si>
  <si>
    <t>CO1.PCCNTR.9086517</t>
  </si>
  <si>
    <t xml:space="preserve"> lufegarosas@gmail.com</t>
  </si>
  <si>
    <t>KR 2 B 13 165 AP 102 IN 9</t>
  </si>
  <si>
    <t>COQ100008243</t>
  </si>
  <si>
    <t>05-33-GP-2537-02-130-145358</t>
  </si>
  <si>
    <t>FDLSUBA-CD-229-2026 (145358)</t>
  </si>
  <si>
    <t>599-2026-CPS-P (145358)</t>
  </si>
  <si>
    <t>599-2026</t>
  </si>
  <si>
    <t>599</t>
  </si>
  <si>
    <t>JHON ALEXANDER TORRES PARADA</t>
  </si>
  <si>
    <t>https://community.secop.gov.co/Public/Tendering/OpportunityDetail/Index?noticeUID=CO1.NTC.9721883&amp;isFromPublicArea=True&amp;isModal=true&amp;asPopupView=true</t>
  </si>
  <si>
    <t>CO1.REQ.9821009</t>
  </si>
  <si>
    <t>CO1.PCCNTR.9087100</t>
  </si>
  <si>
    <t>PRESTAR LOS SERVICIOS PROFESIONALES PARA ACOMPAÑAR ADMINISTRATIVA Y CONTABLEMENTE EL PROYECTO DE INTERVENCIÓN; RECUPERACIÓN Y MODERNIZACIÓN EN LAS ACTIVIDADES DE COBRO PERSUASIVO Y QUE DEN CUMPLIMIENTO A LOS PROCESOS CONTABLES A FAVOR DEL FONDO DE DESARROLLO LOCAL DE SUBA</t>
  </si>
  <si>
    <t>j_hontorres10@hotmail.com</t>
  </si>
  <si>
    <t>DIAGONAL 3 # 25 - 58</t>
  </si>
  <si>
    <t>Elaborar y mantener actualizados las actuaciones administrativas de obras, establecimiento de comercio, espacio público y en general actos administrativos que se consideren cuentas por cobrar las cuales ingresan en etapa persuasiva, y son reportadas por el área de jurídicas con sus soportes.
Realizar registro de las ordenes de pagos y contabilización en Interfaz Tesorería y en las conciliaciones de los procesos contables.
Realizar el informe SIVICOF, descargar los reportes de ingresos de Bogdata y consolidar los estados de cuenta de los procesos en cobro persuasivo y cobro coactivo.
Realizar la revisión, liquidación y causación de las cuentas personas naturales, jurídicas, ingresos, egresos y ajustes correspondientes entre aplicativos.
Organizar la ejecución del comité de sostenibilidad contable y depuración de cartera.
Identificar y tasar las obligaciones de difícil recaudo en aras de presentar estas en una depuración de saneamiento contable.
Realizar el cierre contable mensual, trimestral y anual con base en el manual de política contable y revelaciones a los estados de situación financiera.
Elaborar los informes contables que se deben presentar a las entidades y a los diferentes órganos de control.
Rendir informe de gestión de la recuperación de las obligaciones causadas y por causar en forma mensual.
Las demás funciones que sean inherentes al objeto contractual, que se encuentren en la normatividad vigente o sean solicitadas por el supervisor y/o apoyo a la supervisión del contrato.</t>
  </si>
  <si>
    <t>05-39-PP-2504-05-12-150329</t>
  </si>
  <si>
    <t>FDLSUBA-CD-230-2026 (150329)</t>
  </si>
  <si>
    <t>600-2026-CPS-P (150329)</t>
  </si>
  <si>
    <t>600-2026</t>
  </si>
  <si>
    <t>600</t>
  </si>
  <si>
    <t>LOISE GARCIA CARRILLO</t>
  </si>
  <si>
    <t>https://community.secop.gov.co/Public/Tendering/OpportunityDetail/Index?noticeUID=CO1.NTC.9848869&amp;isFromPublicArea=True&amp;isModal=true&amp;asPopupView=true</t>
  </si>
  <si>
    <t>CO1.REQ.9976978</t>
  </si>
  <si>
    <t>CO1.PCCNTR.9217021</t>
  </si>
  <si>
    <t>PRESTAR SERVICIOS PROFESIONALES PARA APOYAR AL REFERENTE DE ORGANIZACIONES; EN EL CONTROL; SEGUIMIENTO Y APOYO A LA SUPERVISION DE LA EJECUCION PROGRAMAS Y PROYECTOS ENFOCADOS EN LA PROMOCION; ACOMPAÑAMIENTO Y ATENCION DE LAS INSTANCIAS DE PARTICIPACION LOCALES; ASI COMO LOS PROCESOS COMUNITARIOS EN</t>
  </si>
  <si>
    <t>loisegarcia@hotmail.com</t>
  </si>
  <si>
    <t>CALLE 15 # 21 - 72</t>
  </si>
  <si>
    <t>Realizar las actividades precontractuales, contractuales y/o de seguimiento que sean necesarias para la correcta ejecución del proyecto de inversión. 
Realizar las actividades de apoyo a la supervisión de los contratos o convenios que le sean asignados, de conformidad con las disposiciones legales.
Responder a las solicitudes de la ciudadanía como de entes de control, oficios, derechos de petición y/o similares que sean radicados en el aplicativo Orfeo y/o por diferentes medios, que le sean asignados.
Realizar las actividades necesarias para la depuración de los compromisos constituidos como obligaciones por pagar.
Asistir a las reuniones, consejos, mesas e instancias de participación que se generen o se relacionen con los asuntos locales o que se desarrollen en la localidad, que le sean designados por el Alcalde y/o el apoyo a la supervisión del contrato.
Realizar los documentos necesarios para la rendición de informes, rendición de cuentas y avances del Plan de Desarrollo Local a entes de control, entidades, instancias de participación y comunidad en general.
Apoyar la elaboración de los diagnósticos, documentos técnicos, análisis de sector, estudios de mercado y todos los demás que hagan parte de la formulación de los proyectos a su cargo.
Organizar la documentación física y digital relacionada con los procesos de participación ciudadana, conforme a las instrucciones impartidas, así como a los manuales, métodos, procedimientos y normas vigentes.
Apoyar todas las etapas de presupuestos participativos de la localidad.
Las demás actividades que le sean asignadas por el supervisor y/o apoyo a la supervisión del contrato que sean relacionadas con el objeto del contrato.</t>
  </si>
  <si>
    <t>14.5 Meses</t>
  </si>
  <si>
    <t>02-10-PP-2309-02-12-147455</t>
  </si>
  <si>
    <t>601-2026-CPS-P (147455)</t>
  </si>
  <si>
    <t>601-2026</t>
  </si>
  <si>
    <t>601</t>
  </si>
  <si>
    <t>NATHALY CALDERON CASTAÑEDA</t>
  </si>
  <si>
    <t>CO1.PCCNTR.9212330</t>
  </si>
  <si>
    <t>nathalycalderonc17@gmail.com</t>
  </si>
  <si>
    <t>KR 127 D BIS 142 D 64</t>
  </si>
  <si>
    <t>02-07-GP-2599-03-02-146496</t>
  </si>
  <si>
    <t>FDLSUBA-CD-231-2026 (146496)</t>
  </si>
  <si>
    <t>602-2026-CPS-P (146496)</t>
  </si>
  <si>
    <t>602-2026</t>
  </si>
  <si>
    <t>602</t>
  </si>
  <si>
    <t>ERIKA CRISTINA GUEVARA GUATAQUIRA</t>
  </si>
  <si>
    <t>https://community.secop.gov.co/Public/Tendering/OpportunityDetail/Index?noticeUID=CO1.NTC.9682398&amp;isFromPublicArea=True&amp;isModal=true&amp;asPopupView=true</t>
  </si>
  <si>
    <t>CO1.REQ.9820970</t>
  </si>
  <si>
    <t>CO1.PCCNTR.9047046</t>
  </si>
  <si>
    <t>PRESTAR SERVICIOS PROFESIONALES AL ÁREA DE GESTIÓN DEL DESARROLLO LOCAL DE LA ALCALDÍA LOCAL DE SUBA; PARA APOYAR LAS ACCIONES ORIENTADAS A GARANTIZAR LA ENTREGA DE TRASFERENCIAS.</t>
  </si>
  <si>
    <t>erikacguevarag@hotmail.com</t>
  </si>
  <si>
    <t>CALLE 22I # 114A - 90</t>
  </si>
  <si>
    <t>Apoyar la supervisión de contratos y convenios que le sean asignados por el Alcalde (sa) Local, conforme con lo establecido en el manual de Supervisión e interventoría de la Secretaría Distrital de Gobierno_x000D_
Asistir a las reuniones de las instancias a las que sea designado por el Alcalde Local_x000D_
Realizar las diferentes actividades de índole administrativo que sean requeridas para el adecuado funcionamiento de los proyectos y metas del Plan de Desarrollo Local, en especial del proyecto 2599 ¿Apoyo y oportunidades para una vida digna¿, actividades tales como atención a la ciudadanía, respuestas a derechos de petición, elaboración de notificaciones, labores de archivo y demás que se requieran.
Participar en la consolidación de informes que sean requeridos para responder a solicitudes de información de entidades del orden Distrital_x000D_
Realizar la convocatoria de las personas mayores que ingresan al servicio y desarrollar con ellas el proceso de entrega de tarjetas, así como el proceso de reexpedición de tarjetas cuando se requiera según los lineamientos y protocolos establecidos_x000D_
Proyectar las respuestas a derechos de petición y demás comunicaciones de la ciudadanía y/o entes de control y apoyar la administración de esta información en el aplicativo orfeo_x000D_
Realizar las actividades necesarias para la solicitud de espacios para la realización de los encuentros de desarrollo humano que se realizan de forma mensual, en cumplimiento de la política pública de envejecimiento y vejez.
Las demás que se requieran o sean solicitadas por el supervisor conforme al objeto contractual.</t>
  </si>
  <si>
    <t>02-14-PP-2743-02-15-146521</t>
  </si>
  <si>
    <t>603-2026-CPS-P (146521)</t>
  </si>
  <si>
    <t>603-2026</t>
  </si>
  <si>
    <t>603</t>
  </si>
  <si>
    <t>HAROLD GIOVANNY VELANDIA SANCHEZ</t>
  </si>
  <si>
    <t>CO1.PCCNTR.9221998</t>
  </si>
  <si>
    <t>PRESTAR SERVICIOS PROFESIONALES PARA DESARROLLAR PROCESOS DE FORMACIÓN; REACCIÓN Y CIRCULACIÓN DE CULTURAL; CONTRIBUYENDO AL FORTALECIMIENTO DEL ECOSISTEMA DEL ARTE; LA CULTURA Y EL PATRIMONIO DE LA LOCALIDAD.</t>
  </si>
  <si>
    <t>g_ovani6@hotmail.com</t>
  </si>
  <si>
    <t>KR 82 41 F 42 SUR</t>
  </si>
  <si>
    <t>360 47 994000062588</t>
  </si>
  <si>
    <t xml:space="preserve">05-33-GP-2537-02-203-146466 </t>
  </si>
  <si>
    <t>FDLSUBA-CD-232-2026 (146466)</t>
  </si>
  <si>
    <t>604-2026-CPS-P (146466)</t>
  </si>
  <si>
    <t>604-2026</t>
  </si>
  <si>
    <t>604</t>
  </si>
  <si>
    <t>https://community.secop.gov.co/Public/Tendering/OpportunityDetail/Index?noticeUID=CO1.NTC.9815310&amp;isFromPublicArea=True&amp;isModal=true&amp;asPopupView=true</t>
  </si>
  <si>
    <t>CO1.REQ.9938669</t>
  </si>
  <si>
    <t>CO1.PCCNTR.9183218</t>
  </si>
  <si>
    <t>PRESTAR SERVICIOS PROFESIONALES ESPECIALIZADOS PARA ACOMPAÑAR A LOS RESPONSABLES E INTEGRANTES DE LOS PROCESOS EN LA IMPLEMENTACIÓN DE HERRAMIENTAS DE GESTIÓN; SIGUIENDO LOS LINEAMIENTOS METODOLÓGICOS ESTABLECIDOS POR LA OFICINA ASESORA DE PLANEACIÓN DE LA SECRETARÍA DISTRITAL DE GOBIERNO</t>
  </si>
  <si>
    <t>abarbosavalderrama@gmail.com</t>
  </si>
  <si>
    <t>CL  137     55  42</t>
  </si>
  <si>
    <t>Planificar y ejecutar el desarrollo de la estrategia de las Gerencias de la Solución.
Apoyar la supervisión de contratos y convenios que le sean designados por el alcalde(sa) Local, conforme con lo establecido en el Manual de Supervisión e Interventoría de la Secretaría Distrital de Gobierno.
Capacitar y supervisar a los gerentes de la solución territoriales de suba, y procurar que su trabajo e interacción con la comunidad cumpla con lo establecido en la estrategia.
Realizar el acompañamiento a los procesos de implementación de las Gerencias de la Solución, con el fin de que las mismas cumplan sus funciones y operen de conformidad con las directrices del alcalde local.
Gestionar ante los líderes de las áreas del Fondo de Desarrollo Local de Suba los apoyos específicos para dar solución a los ciudadanos de conformidad con las priorizaciones, trámites y peticiones recogidos en las mesas de trabajo con la ciudadanía. 
Preparar los comités de Gerentes de la solución y hacer seguimiento a las actividades establecidas por la Alcaldía Local de suba en cada Unidad de Planeación Local.
Responder oportunamente los derechos de petición y demás solicitudes presentadas por los entes de control, corporaciones públicas y ciudadanía en general, que le sean asignadas y que estén relacionados con el objeto contractual.
Gestionar con los Gerentes de la Solución y los líderes de área, la realización de los encuentros de las gerencias en los territorios y llevar la trazabilidad y estadísticas de las soluciones efectivas dadas a los ciudadanos en las diferentes Unidad de Planeación Local.
Gestionar con el equipo de comunicaciones de la Alcaldía Local la estrategia de difusión de la información de las Gerencias de la Solución.
Las demás que demande la Administración Local a través de su supervisor, que correspondan a la naturaleza del contrato y que sean necesarias para la consecución del fin del objeto contractual..</t>
  </si>
  <si>
    <t>05-33-GP-2537-03-98-145533</t>
  </si>
  <si>
    <t>FDLSUBA-CD-233-2026 (145533)</t>
  </si>
  <si>
    <t>605-2026-CPS-P (145533)</t>
  </si>
  <si>
    <t>605-2026</t>
  </si>
  <si>
    <t>605</t>
  </si>
  <si>
    <t>VIVIANA PAOLA PULIDO SUÁREZ</t>
  </si>
  <si>
    <t>https://community.secop.gov.co/Public/Tendering/OpportunityDetail/Index?noticeUID=CO1.NTC.9843753&amp;isFromPublicArea=True&amp;isModal=true&amp;asPopupView=true</t>
  </si>
  <si>
    <t>CO1.REQ.9966346</t>
  </si>
  <si>
    <t>CO1.PCCNTR.9218582</t>
  </si>
  <si>
    <t>PRESTAR SERVICIOS PROFESIONALES PARA APOYAR AL FONDO DE DESARROLLO LOCAL DE SUBA Y A LA RED NACIONAL DE PROTECCIÓN AL CONSUMIDOR; EN TODAS LAS ACTUACIONES TÉCNICAS Y ADMINISTRATIVAS ADELANTADAS EN LAS VISITAS; ACOMPAÑAMIENTO; CAPACITACIÓN; SOCIALIZACIÓN Y/O SENSIBILIZACIÓN PARA EL CONTROL Y VERIFICA</t>
  </si>
  <si>
    <t>vivianpul@gmail.com</t>
  </si>
  <si>
    <t>KR 62 64 75</t>
  </si>
  <si>
    <t>Realizar visitas de control, vigilancia y verificación sobre las disposiciones técnicas conforme a las normas legales vigentes y las rutas y operaciones que para el efecto establezca la RNPC, conforme lo señalen los supervisores del contrato
Elaborar informes técnicos de acuerdo con las visitas de control, vigilancia y verificación de cumplimiento, de las disposiciones técnicas y la recaudación de material probatorio pertinente para las investigaciones administrativas de rigor y las demás propias de la experticia técnica, conforme lo señalen los supervisores del contrato.
Dar concepto técnico en las investigaciones que surjan producto de las visitas o por denuncias relacionadas con el cumplimiento de las disposiciones técnicas a cargo de la Dirección de Investigaciones para el control y verificación de reglamentos técnicos y metrología legal, conforme lo señalen los supervisores del contrato.
Proyectar requerimientos de información, informes y actividades de apoyo, como reportes mensuales de gestión, resultados, plan de acción, planeación de enfoque de metrología legal, bases de datos, consultas y conceptos, precampañas entre otros, conforme lo señalen los supervisores del contrato,
Realizar investigaciones que surjan producto de las visitas o por visitas relacionadas con el cumplimiento de las normas relacionadas con las disposiciones técnicas.
Adelantar visitas preventivas a establecimientos de comercio para observar el cumplimiento de las normas de reglamentos Técnicos y metrología legal, conforme a las rutas establecidas por los supervisores del contrato.
Adelantar socializaciones y capacitaciones a las autoridades locales, administrativas y en general a todos los actores involucrados, en materia de control y verificación de reglamentos técnicos y metrología legal, conforme los señalen los supervisores del contrato y de acuerdo a las rutas y operación establecida por la RNCP
Verificar, alimentar, actualizar y depurar las bases de datos relacionadas con las visitas, sensibilización, prevención y socialización, realizada en materia de control y verificación de reglamentos técnicos y metrología legal y realizar su seguimiento.
Llevar el registro, control y archivo de los documentos de acuerdo con los procedimientos establecidos por los supervisores del contrato que se generen en la ejecución del contrato.
Planear y ejecutar las actividades preparatorias de los diferentes eventos previstos por la red nacional de protección al consumidor para el control y verificación de reglamentos técnicos y metrología legal. Apoyar en la proyección de traslados/ archivos / requerimiento de información, con la debida argumentación de las denuncias e investigaciones que le sean asignadas por el supervisor del contrato.
Realizar la proyección, investigación vigilancia de los tramites que resulten relacionados con la protección al consumidor, que le sean asignados por el supervisor.
Proyectar los actos administrativos que le sean asignados en el mes.
Prestar asistencia y orientación a los usuarios - consumidores que se acerquen a la casa del consumidor en busca de asesoría profesional respecto al estatuto del consumidor y en especial de los temas de control y verificación de reglamentos técnicos y metrología legal
Las demás que sean asignadas y den cumplimiento al objeto contractual</t>
  </si>
  <si>
    <t>01-04-PP-2676-02-01-147182</t>
  </si>
  <si>
    <t>FDLSUBA-CD-234-2026 (147182)</t>
  </si>
  <si>
    <t>606-2026-CPS-P (147182)</t>
  </si>
  <si>
    <t>606-2026</t>
  </si>
  <si>
    <t>606</t>
  </si>
  <si>
    <t>IVAN ANDRES HERNANDEZ CABEZAS</t>
  </si>
  <si>
    <t>https://community.secop.gov.co/Public/Tendering/OpportunityDetail/Index?noticeUID=CO1.NTC.9915561&amp;isFromPublicArea=True&amp;isModal=true&amp;asPopupView=true</t>
  </si>
  <si>
    <t>CO1.REQ.10028674</t>
  </si>
  <si>
    <t>CO1.PCCNTR.9284216</t>
  </si>
  <si>
    <t>O23011745992024267601000</t>
  </si>
  <si>
    <t>PRESTAR LOS SERVICIOS PROFESIONALES PARA APOYAR JURÍDICAMENTE EN LA SUSTANCIACIÓN
Y REVISIÓN DE LAS DISTINTAS ACTUACIONES DEL ÁREA DE GESTIÓN DEL DESARROLLO LOCAL DE LA ALCALDÍA LOCAL DE SUBA; PARA LA
REALIZACIÓN DE ACCIONES PARA EL DESARROLLO AMBIENTAL SOSTENIBLE; DANDO CUMPLIMIENTO A LAS METAS DEL</t>
  </si>
  <si>
    <t xml:space="preserve">ivahernandez@hotmail.com </t>
  </si>
  <si>
    <t>Apoyar la supervisión de contratos y convenios que den cumplimiento a las metas del Plan de Desarrollo Local, designados por el alcalde(sa) Local, conforme con lo establecido en el Manual de Supervisión e Interventoría de la Secretaría Distrital de Gobierno
Revisar la proyección de documentos de formulación de proyectos de inversión a cargo de la dependencia. 
Tramitar, hacer seguimiento y levantar un inventario a las medidas ambientales, cobros persuasivos y coactivos, requeridos por la autoridad ambiental.
Asistir a las reuniones, consejos, mesas e instancias de participación que se generen o se relacionen con los asuntos locales o que se desarrollen en la localidad, que le sean designados por el Alcalde y/o el apoyo a la supervisión del contrato.
Seguimiento y trámite del cumplimiento de acciones populares, proferidas en pro de la conservación de zonas de importancia ambiental y afines.
Atender proposiciones, derechos de petición y solicitudes de los entes de control allegados a la oficina de gestión Ambiental.
Realizar reportes administrativos e informes requeridos a la dependencia, en especial insumos MUSSI, reporte SIVICOF y PAL. 
Dar respuesta a las solicitudes que le sean asignadas a través de Orfeo o cualquier otro medio de notificación.
Las demás actividades que le sean asignadas por el supervisor y/o apoyo a la supervisión del contrato que sean relacionadas con el objeto del contrato.
Realizar reportes administrativos cuando sean solicitados de SIPSE, SECOP, SIVICOF y PAL. 
Las demás que se le asignen y que surjan de la naturaleza del Contrato</t>
  </si>
  <si>
    <t>VECINOS EN ENCUENTRO: CREANDO ESPACIOS DE CONVIVENCIA Y RECONCILIACIÓN</t>
  </si>
  <si>
    <t>05-33-GP-2537-02-114-145099</t>
  </si>
  <si>
    <t>FDLSUBA-CD-235-2026 (145099)</t>
  </si>
  <si>
    <t>607-2026-CPS-P (145099)</t>
  </si>
  <si>
    <t>607-2026</t>
  </si>
  <si>
    <t>607</t>
  </si>
  <si>
    <t>MONICA ELIANA MEJIA JIMENEZ</t>
  </si>
  <si>
    <t>https://community.secop.gov.co/Public/Tendering/OpportunityDetail/Index?noticeUID=CO1.NTC.9782380&amp;isFromPublicArea=True&amp;isModal=true&amp;asPopupView=true</t>
  </si>
  <si>
    <t>CO1.REQ.9846498</t>
  </si>
  <si>
    <t>CO1.PCCNTR.9152266</t>
  </si>
  <si>
    <t>PRESTAR SERVICIOS PROFESIONALES PARA APOYAR LAS ACTIVIDADES DE PEDAGOGÍA E INNOVACIÓN SOCIAL DEL LABORATORIO DE INNOVACIÓN DE SUBA.</t>
  </si>
  <si>
    <t>monicaelianamejia@gmail.com</t>
  </si>
  <si>
    <t>CALLE 154 # 91 - 56</t>
  </si>
  <si>
    <t>Realizar el plan de trabajo y cronograma de actividades al inicio de la ejecución, el cual deberá ser aprobado por el supervisor y/o el apoyo a la supervisión del contrato.
Apoyar a las personas que realizarán los procesos de experimentación, investigación, observatorio de tendencias y oportunidades, así como la estructuración de proyectos, acompañamiento a los participantes en el proceso para maximizar su potencial, que pueden ser representantes líderes, representantes de las juntas de acción comunal, entre otros, que podrían participar en el laboratorio
Elaborar las propuestas metodológicas y proporcionar los contenidos para llevar a cabo los procesos de investigación sobre diferentes métodos y técnicas de innovación requeridos por SubaLab.
Acompañar las diferentes reuniones que se programen para coordinar la realización de los procesos en la localidad de Suba
Diseñar y/o vincular talleres presenciales y/o virtuales en materia de innovación para los funcionarios y contratistas de la Entidad.
Brindar apoyo a la gestión institucional que se requiera para la adecuada realización de modelos de mejoramiento organizacional
Realizar eventos y muestras de los prototipos creados durante el programa 
Elaborar y diseñar fichas de idea o de concepto de los prototipos para orientar la implementación hacia el plan de desarrollo, presupuestos participativos, vinculación con el sector u otra ruta de solución
Asistir a los eventos que sean liderados por Subalab y realizar la logística para garantizar el éxito de eventos virtuales y presenciales
Elaborar informe que reporte los alcances de ciudadanos y el impacto de los diseños desarrollados
Todas las demás actividades en el marco del objeto contractual</t>
  </si>
  <si>
    <t>03-20-PP-2489-01-03-147438</t>
  </si>
  <si>
    <t>FDLSUBA-CD-236-2026 (147438)</t>
  </si>
  <si>
    <t>608-2026-CPS-P (147438)</t>
  </si>
  <si>
    <t>608-2026</t>
  </si>
  <si>
    <t>608</t>
  </si>
  <si>
    <t>DIANA MILENA TIBAQUICHA ZAPATA</t>
  </si>
  <si>
    <t>https://community.secop.gov.co/Public/Tendering/OpportunityDetail/Index?noticeUID=CO1.NTC.9830698&amp;isFromPublicArea=True&amp;isModal=true&amp;asPopupView=true</t>
  </si>
  <si>
    <t>CO1.REQ.9887887</t>
  </si>
  <si>
    <t>CO1.PCCNTR.9198568</t>
  </si>
  <si>
    <t>PRESTAR LOS SERVICIOS PROFESIONALES PARA PLANIFICAR Y SUPERVISAR LAS ACTIVIDADES QUE SE REALICEN EN LA CASA DE LA CULTURA DE LA LOCALIDAD SUBA.</t>
  </si>
  <si>
    <t>maxymilliano1023@gmail.com</t>
  </si>
  <si>
    <t>CARRERA 109 # 142 - 16</t>
  </si>
  <si>
    <t>Generar espacios de diálogo, consulta y concertación con los agentes culturales, colectivos, organizaciones e instancias de participación de la localidad, promoviendo la construcción colectiva y la articulación comunitaria.
Consolidar, actualizar y hacer seguimiento a los protocolos de los procesos de formación artística, garantizando su adecuada implementación y la calidad pedagógica de las actividades desarrolladas en la Casa de la Cultura.
Consolidar, actualizar y hacer seguimiento a los protocolos para el préstamo y uso de espacios destinados a prácticas libres, reuniones y demás actividades de la base cultural y de la Alcaldía Local de Suba.
Gestionar e impulsar acciones de investigación cultural, artística y patrimonial que fortalezcan el conocimiento, la memoria y la identidad de la localidad de Suba.
Articular acciones y estrategias con entidades distritales del sector de arte, cultura y patrimonio, con el fin de enriquecer la programación, el intercambio de saberes y el aprovechamiento de recursos institucionales.
Implementar y supervisar las estrategias de divulgación, comunicación y promoción de las actividades de la Casa de la Cultura, en coordinación con el equipo de comunicaciones y prensa de la Alcaldía Local de Suba.
Diseñar, implementar y desarrollar una programación de actividades culturales y artísticas coherente con los intereses, necesidades y expresiones de la comunidad local.
Generar acciones orientadas al posicionamiento y reconocimiento de la Casa de la Cultura ante la comunidad y los diferentes actores culturales del territorio.
Promover acciones de descentralización cultural, garantizando la presencia de actividades artísticas, formativas y patrimoniales en diferentes sectores y barrios de la localidad.
Presentar informes de avance y resultados que den cuenta de la ejecución, impactos y logros alcanzados en el marco de las acciones desarrolladas.
Acompañar todas las etapas de presupuestos participativos de la localidad.
Organizar toda la gestión de participación, de acuerdo con las instrucciones recibidas, los manuales, métodos, procedimientos, sistemas y normas vigentes.</t>
  </si>
  <si>
    <t>32.5 Meses</t>
  </si>
  <si>
    <t xml:space="preserve">04-26-PP-2456-01-30-147444 </t>
  </si>
  <si>
    <t>FDLSUBA-CD-237-2026 (147444)</t>
  </si>
  <si>
    <t>609-2026-CPS-P (147444)</t>
  </si>
  <si>
    <t>609-2026</t>
  </si>
  <si>
    <t>609</t>
  </si>
  <si>
    <t>ANA  JOHANNA SANTAMARÍA  BUSTAMANTE</t>
  </si>
  <si>
    <t>https://community.secop.gov.co/Public/Tendering/OpportunityDetail/Index?noticeUID=CO1.NTC.9876426&amp;isFromPublicArea=True&amp;isModal=true&amp;asPopupView=true</t>
  </si>
  <si>
    <t>CO1.REQ.9961577</t>
  </si>
  <si>
    <t>CO1.PCCNTR.9244196</t>
  </si>
  <si>
    <t>PRESTACIÓN DE SERVICIOS PROFESIONALES PARA BRINDAR EL APOYO EN LA SUPERVISIÓSUPERVISIÓN RELACIONADA CON LA GESTIÓN SOCIAL EN LOS PROYECTOS DE INFRAESTRUCTURA</t>
  </si>
  <si>
    <t>johannita80@hotmail.com</t>
  </si>
  <si>
    <t>CARRERA 53 C # 130 - 49</t>
  </si>
  <si>
    <t xml:space="preserve">EPS Sanitas S.A. </t>
  </si>
  <si>
    <t>Verificar los informes de los proyectos que se desarrollen de acuerdo con los lineamientos establecidos en el Contrato.
Acompañar y evaluar continuamente la gestión de los proyectos a cargo. 
Efectuar control, seguimiento y aprobación para la elaboración de documentos y de todas las actividades que se deban adelantar para cumplir con las obligaciones de Gestión Social.
Realizar recomendaciones a los proyectos en todo lo relacionado al tema social.
Supervisar que los proyectos dispongan de la infraestructura y personal que cumpla con los requerimientos definidos en el Plan de Gestión
Las demás que sean definidas por el supervisor.</t>
  </si>
  <si>
    <t>22.8 Meses</t>
  </si>
  <si>
    <t>05-33-GP-2537-02-175-144870</t>
  </si>
  <si>
    <t>FDLSUBA-CD-238-2026 (144870)</t>
  </si>
  <si>
    <t>610-2026-CPS-P (144870)</t>
  </si>
  <si>
    <t>610-2026</t>
  </si>
  <si>
    <t>610</t>
  </si>
  <si>
    <t>https://community.secop.gov.co/Public/Tendering/OpportunityDetail/Index?noticeUID=CO1.NTC.9915985&amp;isFromPublicArea=True&amp;isModal=true&amp;asPopupView=true</t>
  </si>
  <si>
    <t>CO1.BDOS.9892020</t>
  </si>
  <si>
    <t>CO1.PCCNTR.9284396</t>
  </si>
  <si>
    <t>Prestar los servicios profesionales especializados al área de gestión del desarrollo local para apoyar la coordinación de proyectos, con énfasis en la implementación de las acciones y lineamientos técnicos surtidos del programa de gestión documental y demás instrumentos técnicos archivísticos.</t>
  </si>
  <si>
    <t xml:space="preserve">
luzmydev@gmail.com</t>
  </si>
  <si>
    <t>CALLE 8 BIS A NO. 78 C - 37</t>
  </si>
  <si>
    <t>LIDER ARCHIVO</t>
  </si>
  <si>
    <t>Gestionar la Gestión Documental de acuerdo al objeto del contrato.
Implementar las acciones acordadas por el Grupo de Gestión del Patrimonio Documental de la Dirección Administrativa frente al cumplimiento de los lineamientos técnicos, procesos y procedimientos encaminados al cumplimiento del Programa de Gestión Documental de la Entidad._x000D_
Implementar la operación de organización documental verificando que los procesos técnicos archivísticos se cumplan de manera idónea de acuerdo con lo establecido en la normativa nacional, distrital e interna establecida por la Secretaria Distrital de Gobierno.
Llevar en estricto orden y en el formato único de inventario documental establecido por el Proceso de Gestión del Patrimonio Documental los inventarios del archivo de gestión que tenga la Alcaldía Local del fondo documental acumulado.
Apoyar la supervisión de las acciones y actividades del grupo de trabajo que tenga a su cargo, así como rendir informes mensuales del avance sobre el proceso.
Responder por las actividades que le sean encomendadas como referente de gestión documental de la Alcaldía Local.
Las demás obligaciones que sean asignadas y que surjan de la naturaleza del contrato.</t>
  </si>
  <si>
    <t xml:space="preserve">04-26-PP-2456-01-39-147160 </t>
  </si>
  <si>
    <t>611-2026-CPS-P (147160)</t>
  </si>
  <si>
    <t>611-2026</t>
  </si>
  <si>
    <t>611</t>
  </si>
  <si>
    <t>ANGARITA MOLINA MIGUEL ANGEL</t>
  </si>
  <si>
    <t>CO1.PCCNTR.9149487</t>
  </si>
  <si>
    <t>miguelangaritam@gmail.com</t>
  </si>
  <si>
    <t>KR 57 B 67 B 26</t>
  </si>
  <si>
    <t>05-33-GP-2537-03-35-145410</t>
  </si>
  <si>
    <t>612-2026-CPS-P (145410)</t>
  </si>
  <si>
    <t>612-2026</t>
  </si>
  <si>
    <t>612</t>
  </si>
  <si>
    <t>MELISA ROMERO OROZCO</t>
  </si>
  <si>
    <t>CO1.PCCNTR.9101238</t>
  </si>
  <si>
    <t>mro.abogada@gmail.com</t>
  </si>
  <si>
    <t>CARRERA 11 # 4 - 25</t>
  </si>
  <si>
    <t>360 47 994000061200</t>
  </si>
  <si>
    <t>01-05-GP-2583-01-107-147365</t>
  </si>
  <si>
    <t>613-2026-CPS-AG (147365)</t>
  </si>
  <si>
    <t>613-2026</t>
  </si>
  <si>
    <t>613</t>
  </si>
  <si>
    <t>CARLOS GUSTAVO TONCON MURILLO</t>
  </si>
  <si>
    <t>CO1.PCCNTR.9101589</t>
  </si>
  <si>
    <t>karlostoncon79@hotmail.com</t>
  </si>
  <si>
    <t>CRA. 72 BIS N° 81-05 INT. 2  APTO. 502</t>
  </si>
  <si>
    <t>05-33-GP-2537-02-98-145029</t>
  </si>
  <si>
    <t>614-2026-CPS-P (145029)</t>
  </si>
  <si>
    <t>614-2026</t>
  </si>
  <si>
    <t>614</t>
  </si>
  <si>
    <t>JUSSEIDY RODRIGUEZ VILLANUEVA</t>
  </si>
  <si>
    <t>CO1.PCCNTR.9102198</t>
  </si>
  <si>
    <t>PRESTAR LOS SERVICIOS PROFESIONALES COMO ABOGADO (A) PARA APOYAR LA GESTIÓN CONTRACTUAL DEL ÁREA GESTIÓN DEL DESARROLLO LOCAL; EN LAS ETAPAS PRECONTRACTUAL Y CONTRACTUAL DE LOS PROCESOS DE SELECCIÓN DE LA ALCALDÍA LOCAL DE SUBA</t>
  </si>
  <si>
    <t>Jusse_1092@hotmail.com</t>
  </si>
  <si>
    <t>CRA 72 Q NO.41C-71 SU</t>
  </si>
  <si>
    <t>ASEGURADORA SOLIDARIA DE COLOMBIAA</t>
  </si>
  <si>
    <t>360479940000608260</t>
  </si>
  <si>
    <t>01-02-PP-2442-01-21-146631</t>
  </si>
  <si>
    <t>616-2026-CPS-P (146631)</t>
  </si>
  <si>
    <t>616-2026</t>
  </si>
  <si>
    <t>616</t>
  </si>
  <si>
    <t>LAURA CAMILA CARVAJAL PRIETO</t>
  </si>
  <si>
    <t>CO1.PCCNTR.9151040</t>
  </si>
  <si>
    <t>camila.c21@outlook.com</t>
  </si>
  <si>
    <t>CALLE 129 D # 121 C - 51</t>
  </si>
  <si>
    <t>05-33-GP-2537-02-83-144899</t>
  </si>
  <si>
    <t>617-2026-CPS-P (144899)</t>
  </si>
  <si>
    <t>617-2026</t>
  </si>
  <si>
    <t>617</t>
  </si>
  <si>
    <t>DIEGO ANDRÉS TRIANA TRUJILLO</t>
  </si>
  <si>
    <t>CO1.PCCNTR.9187453</t>
  </si>
  <si>
    <t>trianatrujillo@yahoo.es</t>
  </si>
  <si>
    <t>TV 56 106 A 13 AP 402</t>
  </si>
  <si>
    <t xml:space="preserve">05-33-GP-2537-02-217-146548 </t>
  </si>
  <si>
    <t>619-2026-CPS-P (146548)</t>
  </si>
  <si>
    <t>619-2026</t>
  </si>
  <si>
    <t>619</t>
  </si>
  <si>
    <t>JORGE MARIO SUAREZ MUÑOZ</t>
  </si>
  <si>
    <t>CO1.PCCNTR.9120783</t>
  </si>
  <si>
    <t>PRESTAR SERVICIOS PROFESIONALES COMO ENLACE TERRITORIAL PARA LA ARTICULACION; PLANEACION Y EJECUCION DE LA GERENCIA DE SOLUCION CON LAS ACTIVIDADES ESTABLECIDAS POR LA ALCALDIA LOCAL DE SUBA EN EL TERRITORIO ASIGNADO</t>
  </si>
  <si>
    <t>jorudca@hotmail.com</t>
  </si>
  <si>
    <t>CALLE 130 D # 124 - 36</t>
  </si>
  <si>
    <t>05-33-GP-2537-03-72-145515</t>
  </si>
  <si>
    <t>620-2026-CPS-P (145515)</t>
  </si>
  <si>
    <t>620-2026</t>
  </si>
  <si>
    <t>620</t>
  </si>
  <si>
    <t>PILAR PATRICIA PALOMO NEGRETTE</t>
  </si>
  <si>
    <t>CO1.PCCNTR.9254155</t>
  </si>
  <si>
    <t>pilarpalomo_12@hotmail.co
m</t>
  </si>
  <si>
    <t>CALLE 159 # 54 - 42 INTERIOR 2</t>
  </si>
  <si>
    <t>NB100431979</t>
  </si>
  <si>
    <t>621-2026-CPS-P (145410)</t>
  </si>
  <si>
    <t>621-2026</t>
  </si>
  <si>
    <t>LUX ALEXANDRA BEJARANO GALINDO</t>
  </si>
  <si>
    <t>CO1.BDOS.9449967</t>
  </si>
  <si>
    <t>CO1.PCCNTR.9257851</t>
  </si>
  <si>
    <t>Prestar los servicios profesionales para apoyar jurídicamente la ejecución de las acciones requeridas para la depuración de las actuaciones administrativas que cursan en la Alcaldía Local</t>
  </si>
  <si>
    <t>alexabg30@hotmail.com</t>
  </si>
  <si>
    <t>Carrera 5 26 120</t>
  </si>
  <si>
    <t>46432000</t>
  </si>
  <si>
    <t>360 47 994000062756</t>
  </si>
  <si>
    <t>1. Clasificar los expedientes asignados por vigencia y tipologías: espacio público, establecimientos de comercio Ley
232 de 1995 y régimen de obras y urbanismo.
2. Analizar jurídicamente los expedientes asignados y emitir como mínimo treinta (30) impulsos procesales de acuerdo
con la revisión realizada, que permitan ejecutar la actuación jurídica conforme con la naturaleza del proceso que
corresponda.
3. Determinar del reparto asignado, los expedientes que pueden ser archivados a partir de las causales de caducidad
y/o prescripción y/o pérdida de fuerza de ejecutoria del acto administrativo.
4. Proyectar mínimo cincuenta (50) actos administrativos conforme a la normatividad vigente, que permitan impulsar
efectivamente los expedientes propendiendo por una decisión de fondo y/o su oportuna terminación o cierre.
Realizando mínimo treinta (30) inactivaciones y mínimo veinte (20) fallos de fondo debidamente presentados al
profesional que cumpla con el rol de apoyo a la supervisión estratégica de depuración e impulso procesal local para su
revisión.
5. Ajustar dentro del mismo mes todos los proyectos de actos administrativos que contengan observaciones y/o
modificaciones sugeridas por el profesional que cumpla con el rol de supervisión estratégica de depuración e impulso
procesal local de la Alcaldía, o quien este designe.
6. Proyectar para firma del alcalde local las solicitudes de información y/o concepto dirigidas a las instancias distritales
competentes y realizar su respectivo seguimiento.
7. Realizar seguimiento a las visitas técnicas solicitadas y a la oportuna entrega del correspondiente informe.
8. Revisar, analizar y proyectar respuesta oportuna a la totalidad de las solicitudes que le sean asignadas en el mes
dentro del aplicativo institucional ORFEO y presentarlos al Profesional que cumpla con el rol de supervisión
estratégica de depuración e impulso procesal local de la Alcaldía, para su revisión.
9. Incorporar al expediente físico los actos administrativos y/o la documentación generada por cada impulso procesal
realizado
10. Apoyar cuando sea requerido los trámites necesarios a la Alcaldía Local para surtir el trámite de
notificación personal y mediante edicto de los actos administrativos y decisiones, en los términos de la Ley 1437 de
2011.
11. Registrar correctamente en el Aplicativo SI ACTUA la actuación realizada en cada uno de los expedientes
asignados, dejando constancia en el expediente físico de dicha actualización.
12. Asistir a las reuniones a las que sea citado o designado, para la atención de los asuntos relacionados con el objeto
contractual
13. Presentar informe mensual de las actividades realizadas en cumplimiento de las obligaciones pactadas.
14. Entregar, mensualmente, el archivo de los documentos suscritos que haya generado en cumplimiento del objeto y
obligaciones contractuales.
15. Las demás que se le asignen y que surjan de la naturaleza del contrato al objeto contractual, que se encuentren en
la normatividad o que sean solicitadas por el supervisor del contrato</t>
  </si>
  <si>
    <t>VALENTINO ENRIQUE RAMOS</t>
  </si>
  <si>
    <t>valentinokikeabogado@gmail.com</t>
  </si>
  <si>
    <t>05-39-PP-2504-05-11-152612</t>
  </si>
  <si>
    <t>FDLSUBA-CD-239-2026 (152612)</t>
  </si>
  <si>
    <t>622-2026-CPS-P (152612)</t>
  </si>
  <si>
    <t>622-2026</t>
  </si>
  <si>
    <t>622</t>
  </si>
  <si>
    <t>DANIELA MORALES GUTIERREZ</t>
  </si>
  <si>
    <t>https://community.secop.gov.co/Public/Tendering/OpportunityDetail/Index?noticeUID=CO1.NTC.9887966&amp;isFromPublicArea=True&amp;isModal=true&amp;asPopupView=true</t>
  </si>
  <si>
    <t>CO1.REQ.10030214</t>
  </si>
  <si>
    <t>CO1.PCCNTR.9255295</t>
  </si>
  <si>
    <t>PRESTAR LOS SERVICIOS PROFESIONALES PARA APOYAR LA ARTICULACIÓN; ASISTENCIA Y ACOMPAÑAMIENTO DE LOS PROCESOS DE PLANEACIÓN LOCAL ENFOCADOS EN LA PROMOCIÓN DE LA PARTICIPACIÓN E INCIDENCIA DE LOS PUEBLOS INDÍGENAS; CON EL PROPÓSITO DE MATERIALIZAR LA POLÍTICA PÚBLICA PARA LOS PUEBLOS INDÍGENAS.</t>
  </si>
  <si>
    <t>danimg0999@gmail.com</t>
  </si>
  <si>
    <t>Funza (Cundinamarca)</t>
  </si>
  <si>
    <t>Gestionar la implementación de la Política Pública para los Pueblos Indígenas a nivel local.
Elaborar los estudios previos de los proyectos de inversión designados por el ordenador del gasto, de acuerdo con el plan de compras del Área de Gestión del Desarrollo Local_x000D_
Articular con los enlaces de la Subdirección de Asuntos Étnicos, la realización de un diagnóstico que evidencie las situaciones de los Pueblos Indígenas de la localidad y articular el desarrollo de acciones para mitigar sus necesidades._x000D_
Efectuar la planeación, gestión, convocatoria, acompañamiento y seguimiento a la participación e instancias de los Pueblos Indígenas, en vía de fortalecer sus procesos de participación, representación, diálogo, concertación e incidencia en la dinámica a nivel local. _x000D_
Elaborar el diagnóstico, formulación y aprobación de planes, programas, proyectos y actividades de gestión pública en la localidad, con el propósito de garantizar la inclusión del enfoque diferencial étnico en el marco de la Política Pública para los Pueblos Indígenas._x000D_
Servir de enlace entre la instancia de los Pueblos Indígenas y con las autoridades locales, a fin de visibilizar sus demandas y propuestas para garantizar el ejercicio de sus derechos _x000D_
Atender los requerimientos verbales y escritos que presenten los Pueblos Indígenas residentes en la localidad.
Colaborar en la realización de eventos ciudadanos y/o comunitarios que le sean designados._x000D_
Dar respuesta a los requerimientos y peticiones relacionados con el tema de participación, que se requieran._x000D_
Suministrar la información para la presentación o rendición de informes a los entes de control, entidades, instancias de participación y comunidad en general._x000D_
Asistir a las reuniones a las que sea citado o designado, para la atención de los asuntos relacionados con el objeto contractual._x000D_
Realizar supervisión de contratos y convenios que le sean designados por el alcalde(sa) Local, conforme con lo establecido en el Manual de Supervisión e Interventoría de la Secretaría Distrital de Gobierno._x000D_
Apoyar  todas las etapas de presupuestos participativos de la localidad.
Organizar toda la gestión de participación, de acuerdo con las instrucciones recibidas, los manuales, métodos, procedimientos, sistemas y normas vigentes.
Las demás que sean inherentes al objeto contractual, que se encuentren en la normatividad o que sean solicitadas por el supervisor del contrato.</t>
  </si>
  <si>
    <t>01-05-GP-2583-01-108-147365</t>
  </si>
  <si>
    <t>623-2026-CPS-AG (147365)</t>
  </si>
  <si>
    <t>623-2026</t>
  </si>
  <si>
    <t>623</t>
  </si>
  <si>
    <t>FABIO ANDRES GIL SUAREZ</t>
  </si>
  <si>
    <t>CO1.PCCNTR.9156626</t>
  </si>
  <si>
    <t>santaanatocaima12@hotmail.es</t>
  </si>
  <si>
    <t>CALLE 42F # 79 C - 71 SUR APTO 101</t>
  </si>
  <si>
    <t>05-39-PP-2504-05-09-147120</t>
  </si>
  <si>
    <t>FDLSUBA-CD-240-2026 (147120)</t>
  </si>
  <si>
    <t>624-2026-CPS-P (147120)</t>
  </si>
  <si>
    <t>624-2026</t>
  </si>
  <si>
    <t>624</t>
  </si>
  <si>
    <t>CATERIN GARCIA</t>
  </si>
  <si>
    <t>https://community.secop.gov.co/Public/Tendering/OpportunityDetail/Index?noticeUID=CO1.NTC.9800841&amp;isFromPublicArea=True&amp;isModal=true&amp;asPopupView=true</t>
  </si>
  <si>
    <t>CO1.REQ.9936736</t>
  </si>
  <si>
    <t>CO1.PCCNTR.9168284</t>
  </si>
  <si>
    <t>k_te1019@hotmail.com</t>
  </si>
  <si>
    <t>Elaborar diagnósticos, estudios previos, documentos técnicos, análisis del sector, estudios de mercado y todos los demás que hagan parte de la formulación de proyectos, así como todas_x000D_
las actividades que se deriven de los procesos precontractuales, contractuales y post contractuales de los proyectos que le sean asignados._x000D_
Realizar las evaluaciones en el componente técnico y/o financiero de los proponentes y las propuestas que le sean asignadas en el marco de los procesos de selección de contratistas que adelanta en el Área de Gestión de Desarrollo Local
Participar en las reuniones en los cuales sea designado por el apoyo a la supervisión y/o la supervisión.
Acompañar el seguimiento a los proyectos de inversión, politica pública, así como la inclusión de presupuestos participativos en la estructuración de procesos derivados del Plan de Desarrollo Local de Suba, especialmente lo relacionado con la línea étnica.
Acompañar la elaboración de documentos técnicos, matrices y demás insumos necesarios para el cumplimiento y seguimiento del Plan de Desarrollo Local
Proyectar documentos y responder a las solicitudes de la ciudadanía, entes de control, derechos de petición y/o similares que sean radicados en el aplicativo Orfeo y/o por diferentes medios, que le sean asignados.
Realizar supervisión de contratos y/o convenios que le sean designados por el Alcalde Local, conforme con lo establecido en el Manual de Supervisión e Interventoría de la Secretaría Distrital de Gobierno.
Acompañar todas las etapas de presupuestos participativos de la localidad.
Organizar toda  la gestión de participación, de acuerdo con las instrucciones recibidas, los manuales, métodos, procedimientos, sistemas y normas vigentes.
Realizar las demás actividades que le sean asignadas por el Alcalde Local y/o el apoyo a la supervisión del contrato y que surjan de la naturaleza del contrato</t>
  </si>
  <si>
    <t>05-33-GP-2537-02-189-152611</t>
  </si>
  <si>
    <t>FDLSUBA-CD-241-2026 (152611)</t>
  </si>
  <si>
    <t>625-2026-CPS-P (152611)</t>
  </si>
  <si>
    <t>625-2026</t>
  </si>
  <si>
    <t>625</t>
  </si>
  <si>
    <t>KAREN ALEJANDRA REY ROJAS</t>
  </si>
  <si>
    <t>https://community.secop.gov.co/Public/Tendering/OpportunityDetail/Index?noticeUID=CO1.NTC.9814027&amp;isFromPublicArea=True&amp;isModal=true&amp;asPopupView=true</t>
  </si>
  <si>
    <t>CO1.REQ.9939849</t>
  </si>
  <si>
    <t>CO1.PCCNTR.9181835</t>
  </si>
  <si>
    <t>PRESTAR SERVICIOS PROFESIONALES EN TEMAS DE CALIDAD DE LA ALCALDÍA LOCAL DE SUBA; EN EL PROCESO DE SEGUIMIENTO Y EVALUACIÓN DE LA GESTIÓN DE LA ALCALDÍA; DE LOS PLANES; PROGRAMAS; PROYECTOS Y POLÍTICAS; EN EL CUMPLIMIENTO DE LOS OBJETIVOS TRAZADOS EN EL PLAN DE DESARROLLO LOCAL Y DEMÁS OBJETIVOS Y M</t>
  </si>
  <si>
    <t>alereyr7@gmail.com</t>
  </si>
  <si>
    <t>KR 86 17 96</t>
  </si>
  <si>
    <t>Realizar el seguimiento y control a la ejecución de los planes, proyectos de inversión y funcionamiento de la Alcaldía Local, conforme a los lineamientos institucionales y distritales en materia.
Alimentar herramientas de control y seguimiento que permitan visibilizar el estado de la gestión de cada una de las áreas de Fondo de Desarrollo Local de Suba y generar los reportes solicitados para el efectivo seguimiento y control de los indicadores planteados.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Oficina Asesora de Planeación.
Generar las alertas tempranas a los responsables del cumplimiento de acciones e indicadores de los diferentes planes, proyectos del Fondo de Desarrollo Local.
Dar respuesta oportuna a las solicitudes allegadas a través del aplicativo ORFEO.
Participar en las reuniones en los cuales sea asignado por el supervisor, de conformidad con el objeto de su contrato
Las demás actividades que le sean asignadas por al alcalde Local y/o apoyo a la supervisión del contrato que surjan de la naturaleza del contrato.</t>
  </si>
  <si>
    <t>01-05-PP-2813-01-07-147458</t>
  </si>
  <si>
    <t>FDLSUBA-CD-242-2026 (147458)</t>
  </si>
  <si>
    <t>626-2026-CPS-P (147458)</t>
  </si>
  <si>
    <t>626-2026</t>
  </si>
  <si>
    <t>626</t>
  </si>
  <si>
    <t>FREDDY SANTIAGO ORTEGON TORO</t>
  </si>
  <si>
    <t>https://community.secop.gov.co/Public/Tendering/OpportunityDetail/Index?noticeUID=CO1.NTC.9855959&amp;isFromPublicArea=True&amp;isModal=true&amp;asPopupView=true</t>
  </si>
  <si>
    <t>CO1.REQ.9960764</t>
  </si>
  <si>
    <t>CO1.PCCNTR.9224370</t>
  </si>
  <si>
    <t>PRESTAR SERVICIOS PROFESIONALES EN LAS ACTIVIDADES DE CUIDADO DEL ESPACIO PÚBLICO PARA EL LOGRO DE LAS METAS DE GESTIÓN DE LA VIGENCIA</t>
  </si>
  <si>
    <t>santiagoortegontoro@gmail.com</t>
  </si>
  <si>
    <t>CARRERA 96 A # 156 C - 4</t>
  </si>
  <si>
    <t xml:space="preserve">Acompañar los procesos de reubicación y organización del espacio público.
Mediar y propiciar confianza y comunicación fluida entre la Administración Local y Distrital, así como con los diferentes actores sociales que ocupan el espacio público._x000D_
Entregar reportes semanalmente de las situaciones encontradas y las gestiones realizadas en cada uno de los territorios asignados, en relación con el espacio público recuperado._x000D_
Realizar campañas de sensibilización y pedagógicas a las juntas de acción comunal, colegios y comunidad en general en temas de espacio público._x000D_
Asistir y apoyar los operativos que se realicen de recuperación del espacio público, en coordinación con el área de gestión policiva y demás entidades de orden Local o Distrital._x000D_
Orientar a la ciudadanía frente a los procedimientos de recuperación del espacio público, manejo de habitabilidad de calle y convivencia ciudadana. _x000D_
Asistir a los encuentros comunitarios que sean realizados por parte de la Alcaldía y hacer seguimiento a los compromisos adquiridos por parte de las entidades Locales y/o Distritales
Las demás actividades que le sean asignadas por el supervisor y que estén relacionadas con el objeto del contrato._x000D_
</t>
  </si>
  <si>
    <t>05-33-GP-2537-02-186-147307</t>
  </si>
  <si>
    <t>627-2026-CPS-AG (147307)</t>
  </si>
  <si>
    <t>627-2026</t>
  </si>
  <si>
    <t>627</t>
  </si>
  <si>
    <t>LUIS CARLOS VARGAS CONTRERAS</t>
  </si>
  <si>
    <t>CO1.PCCNTR.9211452</t>
  </si>
  <si>
    <t>luis.vargasco97@gmail.com</t>
  </si>
  <si>
    <t>KR 53 #37 A 18 SUR</t>
  </si>
  <si>
    <t>01-05-GP-2583-01-109-147365</t>
  </si>
  <si>
    <t>628-2026-CPS-AG (147365)</t>
  </si>
  <si>
    <t>628-2026</t>
  </si>
  <si>
    <t>628</t>
  </si>
  <si>
    <t>LEIDI JOHANA RAMIREZ CASTAÑEDA</t>
  </si>
  <si>
    <t>CO1.PCCNTR.9175394</t>
  </si>
  <si>
    <t>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</si>
  <si>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leimahen@gmail.com</t>
  </si>
  <si>
    <t>CALLE 128 A # 122 C - 28</t>
  </si>
  <si>
    <t>05-33-GP-2537-02-43-144831</t>
  </si>
  <si>
    <t>629-2026-CPS-P (144831)</t>
  </si>
  <si>
    <t>629-2026</t>
  </si>
  <si>
    <t>629</t>
  </si>
  <si>
    <t>JULIO CORVA MARTÍNEZ</t>
  </si>
  <si>
    <t>CO1.PCCNTR.9194972</t>
  </si>
  <si>
    <t>PRESTAR SERVICIOS PROFESIONALES AL ÁREA DE GESTIÓN DEL DESARROLLO LOCAL PARA LA FORMULACIÓN; SEGUIMIENTO Y EJECUCIÓN DE LOS PROYECTOS Y/O PROCESOS DE INVERSIÓN Y/O FUNCIONAMIENTO Y
DEMÁS ACCIONES AFINES PARA EL CUMPLIMIENTO DEL PLAN DE GESTIÓN DE LA ALCALDÍA</t>
  </si>
  <si>
    <t>Jcorva@gmail.com</t>
  </si>
  <si>
    <t>DIAGONAL 9 # 78 C - 42</t>
  </si>
  <si>
    <t>01-05-GP-2583-01-05-146679</t>
  </si>
  <si>
    <t>630-2026-CPS-AG (146679)</t>
  </si>
  <si>
    <t>630-2026</t>
  </si>
  <si>
    <t>630</t>
  </si>
  <si>
    <t>ADRIANA ROSA LUNA SILGADO</t>
  </si>
  <si>
    <t>CO1.PCCNTR.9102564</t>
  </si>
  <si>
    <t>adrilunasilgado@hotmail.com</t>
  </si>
  <si>
    <t>CARRERA 145 # 150 - 64</t>
  </si>
  <si>
    <t>FONDO DE DESARROLLO LOCAL DE SUBA</t>
  </si>
  <si>
    <t xml:space="preserve">05-33-GP-2537-02-227-146572 </t>
  </si>
  <si>
    <t>631-2026-CPS-AG (146572)</t>
  </si>
  <si>
    <t>631-2026</t>
  </si>
  <si>
    <t>631</t>
  </si>
  <si>
    <t>LIDA ROCIO ROA MONSALVE</t>
  </si>
  <si>
    <t>CO1.PCCNTR.9218447</t>
  </si>
  <si>
    <t>PRESTAR SERVICIOS DE APOYO PARA LAS ACTIVIDADES ADMINISTRATIVAS Y DE GESTIÓN DOCUMENTAL; QUE SEAN PARTE DEL DESARROLLO DE LA  ESTRATEGIA GERENCIA DE LA SOLUCIÓN EN EL TERRITORIO ASIGNADO
POR PARTE DEL LA ALCALDÍA LOCAL DE SUBA</t>
  </si>
  <si>
    <t>lida.rrm@gmail.com</t>
  </si>
  <si>
    <t>CALLE 153 97B 30</t>
  </si>
  <si>
    <t>05-33-GP-2537-02-12-144779</t>
  </si>
  <si>
    <t>632-2026-CPS-P (144779)</t>
  </si>
  <si>
    <t>632-2026</t>
  </si>
  <si>
    <t>632</t>
  </si>
  <si>
    <t>YENY MARCELA VALBUENA MOLINA VALBUENA MOLINA</t>
  </si>
  <si>
    <t>CO1.PCCNTR.9195726</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</si>
  <si>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</si>
  <si>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jenni.valbuena@hotmail.com</t>
  </si>
  <si>
    <t>CALLE 98 # 89 - 90</t>
  </si>
  <si>
    <t>01-02-PP-2442-01-22-146631</t>
  </si>
  <si>
    <t>633-2026-CPS-P (146631)</t>
  </si>
  <si>
    <t>633-2026</t>
  </si>
  <si>
    <t>633</t>
  </si>
  <si>
    <t>LEYDI CAROLINA BAUTISTA FRANCO</t>
  </si>
  <si>
    <t>CO1.PCCNTR.9196510</t>
  </si>
  <si>
    <t>bautistacarolina92@gmail.com</t>
  </si>
  <si>
    <t>CL 130 D 100 A 58</t>
  </si>
  <si>
    <t>05-33-GP-2537-03-95-145522</t>
  </si>
  <si>
    <t>634-2026-CPS-AG (145522)</t>
  </si>
  <si>
    <t>634-2026</t>
  </si>
  <si>
    <t>634</t>
  </si>
  <si>
    <t>JORGE DAVID PAEZ ESPINOSA</t>
  </si>
  <si>
    <t>CO1.PCCNTR.9245381</t>
  </si>
  <si>
    <t>jorgedavidpaezespinosa2@gmail.com</t>
  </si>
  <si>
    <t>CRA 87 N.128 A -40</t>
  </si>
  <si>
    <t>02-14-PP-2743-02-16-146521</t>
  </si>
  <si>
    <t>635-2026-CPS-P (146521)</t>
  </si>
  <si>
    <t>635-2026</t>
  </si>
  <si>
    <t>635</t>
  </si>
  <si>
    <t>NICOLÁS ANDRÉS LUGO BELTRÁN</t>
  </si>
  <si>
    <t>CO1.PCCNTR.9258889</t>
  </si>
  <si>
    <t>nicolas.beltran.art@gmail.com</t>
  </si>
  <si>
    <t>KR 24 39 91 ED PARKWAY PALACE</t>
  </si>
  <si>
    <t>04-26-PP-2456-01-29-147441</t>
  </si>
  <si>
    <t>FDLSUBA-CD-243-2026 (147441)</t>
  </si>
  <si>
    <t>636-2026-CPS-P (147441)</t>
  </si>
  <si>
    <t>636-2026</t>
  </si>
  <si>
    <t>636</t>
  </si>
  <si>
    <t>LINA MARGARITA MEDINA AREVALO</t>
  </si>
  <si>
    <t>https://community.secop.gov.co/Public/Tendering/OpportunityDetail/Index?noticeUID=CO1.NTC.9877453&amp;isFromPublicArea=True&amp;isModal=true&amp;asPopupView=true</t>
  </si>
  <si>
    <t>CO1.REQ.9998961</t>
  </si>
  <si>
    <t>CO1.PCCNTR.9244873</t>
  </si>
  <si>
    <t>PRESTACIÓN DE SERVICIOS PROFESIONALES PARA BRINDAR EL APOYO EN LA SUPERVISIÓN RELACIONADA CON LA SEGURIDAD Y SALUD EN EL TRABAJO Y COMPONENTES AMBIENTALES EN LOS PROYECTOS QUE SE DESARROLLEN EN EL FONDO DE DESARROLLO LOCAL</t>
  </si>
  <si>
    <t>linamedina525@gmail.com</t>
  </si>
  <si>
    <t>CALLE 18 SUR # 20 - 51 SUR CASA</t>
  </si>
  <si>
    <t>Verificar, observar y aprobar el programa de capacitación en promoción y prevención en los de los proyectos a cargo del área. Incluye los peligros/riesgos prioritarios.
Verificar, observar y aprobar los Programas de Vigilancia Epidemiológica, de acuerdo con los riesgos los diferentes de los proyectos a cargo del área.
Verificar, observar y aprobar las políticas de Seguridad y Salud en el Trabajo, y medio ambiente necesarias para el manejo de los proyectos a cargo del área.
Verificar, observar y aprobar la matriz de riesgos de los proyectos a cargo del área.
 Realizar inspecciones programadas y no programadas a los proyectos a cargo del área.
Verificar, observar y aprobar los procedimientos de trabajo seguro y de aquellas actividades que generen riesgos prioritarios a los proyectos a cargo del área, sean estas rutinarias o no rutinarias.
Dar respuesta a la correspondencia asignada en el área.
Las demás que sean definidas por el supervisor.</t>
  </si>
  <si>
    <t>18.3 Meses</t>
  </si>
  <si>
    <t>01-05-PP-2813-01-08-147458</t>
  </si>
  <si>
    <t>637-2026-CPS-P (147458)</t>
  </si>
  <si>
    <t>637-2026</t>
  </si>
  <si>
    <t>637</t>
  </si>
  <si>
    <t>NATALY FERNANDEZ GUTIERREZ</t>
  </si>
  <si>
    <t>CO1.PCCNTR.9223240</t>
  </si>
  <si>
    <t>nagufii_07@hotmail.com</t>
  </si>
  <si>
    <t>KR 72 C 22 A 70</t>
  </si>
  <si>
    <t>05-33-GP-2537-02-145-145419</t>
  </si>
  <si>
    <t>638-2026-CPS-P (145419)</t>
  </si>
  <si>
    <t>638-2026</t>
  </si>
  <si>
    <t>638</t>
  </si>
  <si>
    <t>ALVARO COSTO PARGA</t>
  </si>
  <si>
    <t>CO1.PCCNTR.9251917</t>
  </si>
  <si>
    <t>al.vaco@hotmail.com</t>
  </si>
  <si>
    <t>CALLE 11 # 8 - 18</t>
  </si>
  <si>
    <t>01-02-PP-2442-01-23-146631</t>
  </si>
  <si>
    <t>639-2026-CPS-P (146631)</t>
  </si>
  <si>
    <t>639-2026</t>
  </si>
  <si>
    <t>639</t>
  </si>
  <si>
    <t>LILIBETH ANDREA OLIVAR TORRES</t>
  </si>
  <si>
    <t>CO1.PCCNTR.9225589</t>
  </si>
  <si>
    <t>psicolivart@gmail.com</t>
  </si>
  <si>
    <t>TV 1 ESTE 68 50</t>
  </si>
  <si>
    <t>05-33-GP-2537-02-202-153247</t>
  </si>
  <si>
    <t>FDLSUBA-CD-244-2026 (153247)</t>
  </si>
  <si>
    <t>640-2026-CPS-P (153247)</t>
  </si>
  <si>
    <t>640-2026</t>
  </si>
  <si>
    <t>640</t>
  </si>
  <si>
    <t>CINDY KATHERINE HERRERA RAMOS</t>
  </si>
  <si>
    <t>https://community.secop.gov.co/Public/Tendering/OpportunityDetail/Index?noticeUID=CO1.NTC.9888212&amp;isFromPublicArea=True&amp;isModal=true&amp;asPopupView=true</t>
  </si>
  <si>
    <t>CO1.REQ.10009109</t>
  </si>
  <si>
    <t>CO1.PCCNTR.9255620</t>
  </si>
  <si>
    <t>PRESTAR SERVICIOS PROFESIONALES PARA LA GESTIÓN Y ANÁLISIS DE INFORMACIÓN TERRITORIAL DEL MODELO GERENCIAS DE LA SOLUCIÓN; MEDIANTE TABLEROS DE CONTROL; MAPAS DE CALOR; INDICADORES Y REPORTES DE SEGUIMIENTO PARA LA EVIDENCIA DE CIERRES DE GESTIÓN.</t>
  </si>
  <si>
    <t>katherine.herrerar1@gmail.com</t>
  </si>
  <si>
    <t>KR 85 58 C 95 SUR</t>
  </si>
  <si>
    <t>Estructurar, consolidar y depurar la información territorial asociada a Gerencias de la Solución, garantizando consistencia, trazabilidad y disponibilidad para análisis y seguimiento de la información.
Elaborar y actualizar tableros de control e indicadores (KPI) para el seguimiento de la operación del modelo, incluyendo métricas de gestión, avance, tiempos de respuesta, cierres y cobertura territorial.
Construir mapas de calor y visualizaciones geoespaciales por UPL, barrio y punto crítico, para apoyar el análisis, focalización y priorización de intervenciones institucionales.
Generar reportes periódicos (semanales y/o mensuales) de análisis territorial y resultados de gestión, incluyendo hallazgos, tendencias, alertas y recomendaciones de mejora para la coordinación del modelo.
Estandarizar procesos y procedimientos del componente interno de Gerencias de la Solución, mediante la elaboración y actualización de formatos, flujos, criterios de registro, validación y lineamientos de calidad de datos.
Diseñar, consolidar y mantener actualizado el directorio y la base de actores territoriales del modelo, registrando información de contacto, caracterización, priorización y seguimiento de compromisos, garantizando trazabilidad de la gestión.
Presentar los informes de ejecución contractual, con soportes y evidencias verificables de los productos desarrollados, resultados alcanzados y actividades adelantadas durante el periodo.
Revisar, analizar y proyectar respuesta oportuna a la totalidad de las solicitudes que le sean asignadas en el mes dentro del aplicativo institucional ORFEO.
Realizar el apoyo a la supervisión de los contratos y/o convenios que le sean asignados por el supervisor del contrato.
Atender las demás actividades y requerimientos que le sean asignados por el Supervisor del contrato, relacionadas directamente con el objeto contractual y dentro del marco de sus funciones y competencias.</t>
  </si>
  <si>
    <t>641-2026-CPS-P (145515)</t>
  </si>
  <si>
    <t>641-2026</t>
  </si>
  <si>
    <t>641</t>
  </si>
  <si>
    <t>CAMILA VALENTINA RODRIGUEZ SILVA</t>
  </si>
  <si>
    <t>CO1.PCCNTR.9225253</t>
  </si>
  <si>
    <t xml:space="preserve"> camilav.rodriguez@urosario.edu.co</t>
  </si>
  <si>
    <t>DG  16 B     110  55</t>
  </si>
  <si>
    <t>05-33-GP-2537-02-74-144899</t>
  </si>
  <si>
    <t>642-2026-CPS-P (144899)</t>
  </si>
  <si>
    <t>642-2026</t>
  </si>
  <si>
    <t>642</t>
  </si>
  <si>
    <t>LUZ AIDA SOSA VARGAS</t>
  </si>
  <si>
    <t>CO1.PCCNTR.9194224</t>
  </si>
  <si>
    <t xml:space="preserve">
luzaidasosa@gmail.com</t>
  </si>
  <si>
    <t>KR 79 35 C 16 SUR</t>
  </si>
  <si>
    <t>NB100430870</t>
  </si>
  <si>
    <t>05-33-GP-2537-02-84-144899</t>
  </si>
  <si>
    <t>643-2026-CPS-P (144899)</t>
  </si>
  <si>
    <t>643-2026</t>
  </si>
  <si>
    <t>643</t>
  </si>
  <si>
    <t>RAUL ENRIQUE DANGOND CONTRERAS</t>
  </si>
  <si>
    <t>CO1.PCCNTR.9278307</t>
  </si>
  <si>
    <t>rauldangond@gmail.com</t>
  </si>
  <si>
    <t>CALLE 45 # 45 - 16 TORRE 3 APT 802</t>
  </si>
  <si>
    <t>FDLSUBA-CD-245-2026 (153326)</t>
  </si>
  <si>
    <t>644-2026-CPS-AG (153326)</t>
  </si>
  <si>
    <t>644-2026</t>
  </si>
  <si>
    <t>644</t>
  </si>
  <si>
    <t>ERIKA JOHANNA LARA SANCHEZ</t>
  </si>
  <si>
    <t>https://community.secop.gov.co/Public/Tendering/OpportunityDetail/Index?noticeUID=CO1.NTC.9909470&amp;isFromPublicArea=True&amp;isModal=true&amp;asPopupView=true</t>
  </si>
  <si>
    <t>CO1.BDOS.9826782</t>
  </si>
  <si>
    <t>CO1.PCCNTR.9277819</t>
  </si>
  <si>
    <t>PRESTAR SERVICIOS TÉCNICOS COMO APOYO AL ÁREA GESTIÓN DEL DESARROLLO LOCAL; EN 
PROCESOS Y PROCEDIMIENTOS DE PRESUPUESTO DE LA ALCALDÍA LOCAL DE SUBA.</t>
  </si>
  <si>
    <t>ejolasa82@gmail.com</t>
  </si>
  <si>
    <t>CL 159 54-81</t>
  </si>
  <si>
    <t xml:space="preserve">Realizar la expedición de copias de CDP y CRP de acuerdo a las solicitudes allegadas a la dependencia.
Apoyar al responsable de presupuesto en la manejo y depuracion del correo institucional del area de presupuesto._x000D_
Acompañar al responsable de presupuesto en la expedicion de copias de Órdenes de Pago._x000D_
Acompañar al responsable de presupuesto en la elaboración de informes cuando así se requiera.
Acompañar al responsable de presupuesto en la realización de Evaluaciones Financieras
Acompañar al responsable de presupuesto en la elaboración mensual de la planilla para pago de ARL de los contratistas Riesgo IV y V del FDL Suba_x000D_
Apoyar al responsable de presupuesto en la expedición de los Certificados de Ingresos y Retenciones._x000D_
Acompañar al responsable de presupuesto en la expedición de estados de cuenta y/o solicitudes de los ciudadanos_x000D_
Realizar la organización de la información y documentación presupuestal de conformidad a las normas de gestión documental_x000D_
Las demás que sean asignadas por el Supervisor y/o inherentes al objeto contractual._x000D_
</t>
  </si>
  <si>
    <t>01-05-PP-2813-01-03-147181</t>
  </si>
  <si>
    <t>FDLSUBA-CD-246-2026 (147181)</t>
  </si>
  <si>
    <t>645-2026-CPS-P (147181)</t>
  </si>
  <si>
    <t>645-2026</t>
  </si>
  <si>
    <t>645</t>
  </si>
  <si>
    <t>ANDRES LOPEZ GARCIA</t>
  </si>
  <si>
    <t>https://community.secop.gov.co/Public/Tendering/OpportunityDetail/Index?noticeUID=CO1.NTC.9843062&amp;isFromPublicArea=True&amp;isModal=true&amp;asPopupView=true</t>
  </si>
  <si>
    <t>CO1.REQ.9976769</t>
  </si>
  <si>
    <t>CO1.PCCNTR.9210978</t>
  </si>
  <si>
    <t>PRESTAR LOS SERVICIOS PROFESIONALES AL ÁREA DE GESTIÓN DESARROLLO LOCAL EN LA ASISTENCIA TÉCNICA Y EJECUCIÓN DE ACCIONES RELACIONADAS CON EL APROVECHAMIENTO DEL ESPACIO PÚBLICO EN LA LOCALIDAD; EN CUMPLIMIENTO DE LAS METAS DEL PLAN DE DESARROLLO LOCAL Y DEMÁS TEMAS AFINES DE LA GESTIÓN LOCAL.</t>
  </si>
  <si>
    <t>ANDRESLOPEZG72@GMAIL.COM</t>
  </si>
  <si>
    <t>CALLE 137 # 91 - 97 TORRE 5 APTO 1004</t>
  </si>
  <si>
    <t>56.1 Meses</t>
  </si>
  <si>
    <t xml:space="preserve">05-33-GP-2537-02-228-146572 </t>
  </si>
  <si>
    <t>646-2026-CPS-AG (146572)</t>
  </si>
  <si>
    <t>646-2026</t>
  </si>
  <si>
    <t>646</t>
  </si>
  <si>
    <t>NATALIA RODRÍGUEZ ROMERO</t>
  </si>
  <si>
    <t>CO1.PCCNTR.9213239</t>
  </si>
  <si>
    <t>nataliarodriguezromero2411@gmail.com</t>
  </si>
  <si>
    <t>AVENIDA CALLE 114 # 147 - 30</t>
  </si>
  <si>
    <t>05-33-GP-2537-02-187-147307</t>
  </si>
  <si>
    <t>647-2026-CPS-AG (147307)</t>
  </si>
  <si>
    <t>647-2026</t>
  </si>
  <si>
    <t>647</t>
  </si>
  <si>
    <t>MARIO ALBERTO AYA ABRIL</t>
  </si>
  <si>
    <t>CO1.PCCNTR.9211873</t>
  </si>
  <si>
    <t>mario23aya@gmail.com</t>
  </si>
  <si>
    <t>CALLE 78 C # 130 - 55</t>
  </si>
  <si>
    <t>05-33-GP-2537-02-124-145151</t>
  </si>
  <si>
    <t>FDLSUBA-CD-247-2026 (145151)</t>
  </si>
  <si>
    <t>648-2026-CPS-P (145151)</t>
  </si>
  <si>
    <t>648-2026</t>
  </si>
  <si>
    <t>648</t>
  </si>
  <si>
    <t>https://community.secop.gov.co/Public/Tendering/OpportunityDetail/Index?noticeUID=CO1.NTC.9843572&amp;isFromPublicArea=True&amp;isModal=true&amp;asPopupView=true</t>
  </si>
  <si>
    <t>CO1.REQ.9972769</t>
  </si>
  <si>
    <t>CO1.PCCNTR.9211298</t>
  </si>
  <si>
    <t>PRESTAR LOS SERVICIOS JURÍDICOS ESPECIALIZADOS A LA ALCALDÍA LOCAL DE SUBA EN MATERIA CONTRACTUAL Y DE SEGUIMIENTO A LA EJECUCIÓN DE LOS PROYECTOS DE INVERSIÓN; ADEMÁS DEL ACOMPAÑAMIENTO A LOS TEMAS QUE SE GESTIONAN EN ESTA DEPENDENCIA.</t>
  </si>
  <si>
    <t>michellebarrios51213@gmail.com</t>
  </si>
  <si>
    <t>CARRERA 99A # 70-97, INTERIOR 1 APTO 403</t>
  </si>
  <si>
    <t>Realizar acompañamiento en las distintas etapas del proceso de contratación en relación con los contratos, convenios y demás acuerdos de voluntades que suscriba el Área de Gestión del Desarrollo Local- Alcaldía Local de Suba.
Realizar la orientación jurídica para la formulación de proyectos de inversión de la Alcaldía Local de Suba para cumplir las metas asociadas, según el Plan_x000D_
de Desarrollo Local 2025- 2028.
Participar en los diferentes comités, reuniones, mesas de trabajo y audiencias de contratación de los procesos de selección que le sean asignados.
Revisar y apoyar las evaluaciones jurídicas y/o técnicas de los proponentes y propuestas presentadas dentro de los procesos de selección de contratistas que le asignadas
Remitir los documentos que le sean solicitados y mantener actualizadas las bases de datos que se manejen en la oficina de planeación
Apoyar juridicamente  las respuestas de los requerimientos que efectúen los diferentes entes de control, corporaciones públicas y/o la comunidad en general, que le sean asignados por el apoyo a la  supervisión del contr ato y/o el Alcalde Local, y suministrar la información para la consolidación de aquellos que se requieran.
Participar en las reuniones en los cuales sea designado por el apoyo a la supervisión y/o la supervisión.
Las demás que sean inherentes al objeto contractual y que sean solicitadas por el supervisor y/o apoyo a la supervisión del contrato.</t>
  </si>
  <si>
    <t>05-33-GP-2537-02-88-145026</t>
  </si>
  <si>
    <t>FDLSUBA-CD-248-2026 (145026)</t>
  </si>
  <si>
    <t>649-2026-CPS-P (145026)</t>
  </si>
  <si>
    <t>649-2026</t>
  </si>
  <si>
    <t>649</t>
  </si>
  <si>
    <t>LAURA STELLA VALERO CRUZ</t>
  </si>
  <si>
    <t>https://community.secop.gov.co/Public/Tendering/OpportunityDetail/Index?noticeUID=CO1.NTC.9848575&amp;isFromPublicArea=True&amp;isModal=true&amp;asPopupView=true</t>
  </si>
  <si>
    <t>CO1.BDOS.9796169</t>
  </si>
  <si>
    <t>CO1.PCCNTR.9216619</t>
  </si>
  <si>
    <t>O230117459920242537010
00</t>
  </si>
  <si>
    <t>PRESTAR SERVICIOS PROFESIONALES PARA APOYAR LA GESTIÓN ADMINISTRATIVA DEL ÁREA DE GESTIÓN DEL DESARROLLO LOCAL DE LA ALCALDÍA LOCAL DE SUBA.</t>
  </si>
  <si>
    <t>laurita3021@hotmail.com</t>
  </si>
  <si>
    <t>CALLE 152 # 45-95</t>
  </si>
  <si>
    <t>Realizar las diferentes actividades administrativas, en el marco de la gestión contractual que sean asignadas.
2. Realizar los procesos y procedimientos de revisión archivo que resulten necesarios para garantizar la adecuada
organización, conservación y administración de la documentación contractual, en cumplimiento de la
normatividad vigente en materia de gestión documental.
3. Suministrar, en forma completa y oportuna, la documentación e información contractual que le sea solicitada
por el supervisor y/o apoyo a la supervisión.
4. Proyectar y hacer seguimiento de las respuestas Peticiones, Quejas, Reclamos y sugerencias presentadas por los
ciudadanos y entes de control, que le sean asignadas mediante el aplicativo ORFEO y/o Bogotá te escucha, de
manera oportuna y dentro de los términos de ley.
5. Participar en reuniones y comités a los cuales sea citado y/o designado en los temas de conformidad con su
objeto contractual.
6. Las demás que se le asignen y que surjan de la naturaleza del Contrato o que sean solicitadas por el supervisor
del contrato.</t>
  </si>
  <si>
    <t>05-33-GP-2537-02-02-144779
05-33-GP-2537-02-03-144779
05-33-GP-2537-02-04-144779
05-33-GP-2537-02-05-144779
05-33-GP-2537-02-06-144779</t>
  </si>
  <si>
    <t>650-2026-CPS-P (144779)</t>
  </si>
  <si>
    <t>650-2026</t>
  </si>
  <si>
    <t>650</t>
  </si>
  <si>
    <t>MARLYNELLA  CASTELLANOS LUENGAS</t>
  </si>
  <si>
    <t>CO1.BDOS.9390316</t>
  </si>
  <si>
    <t>CO1.PCCNTR.9217535</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</si>
  <si>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</si>
  <si>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marlycl10@gmail.com</t>
  </si>
  <si>
    <t>CL 40 S 72 I 33</t>
  </si>
  <si>
    <t xml:space="preserve">	4746101033627</t>
  </si>
  <si>
    <t>1 . Elaborar diagnósticos, estudios previos, documentos técnicos, análisis del sector, estudios de mercado y
todos los demás que hagan parte de la formulación de proyectos, así como todas las actividades que se deriven
de los procesos precontractuales, contractuales y post contractuales de los proyectos que le sean asignados.
2 . Realizar las evaluaciones en el componente técnico y/o financiero de los proponentes y las propuestas que
le sean asignadas en el marco de los procesos de selección de contratistas que adelanta en el Área de Gestión de
Desarrollo Local.
3 . Participar en las reuniones en los cuales sea designado por el apoyo a la supervisión y/o la supervisión.
4 . Apoyar el seguimiento a los proyectos de inversión y la inclusión de presupuestos participativos en la
estructuración de procesos derivados del Plan de Desarrollo Local de Suba.
5 . Proyectar documentos y responder a las solicitudes de la ciudadanía, entes de control, derechos de petición
y/o similares que sean radicados en el aplicativo Orfeo y/o por diferentes medios, que le sean asignados.
6 . Apoyar las demás actividades que le sean asignadas por el Alcalde Local y/o el apoyo a la supervisión del
contrato y que surjan de la naturaleza del contrato.</t>
  </si>
  <si>
    <t>04-26-PP-2456-01-50-153255</t>
  </si>
  <si>
    <t>FDLSUBA-CD-249-2026 (153255)</t>
  </si>
  <si>
    <t>651-2026-CPS-AG (153255)</t>
  </si>
  <si>
    <t>651-2026</t>
  </si>
  <si>
    <t>651</t>
  </si>
  <si>
    <t>https://community.secop.gov.co/Public/Tendering/OpportunityDetail/Index?noticeUID=CO1.NTC.9819923&amp;isFromPublicArea=True&amp;isModal=true&amp;asPopupView=true</t>
  </si>
  <si>
    <t>CO1.BDOS.9782226</t>
  </si>
  <si>
    <t>CO1.PCCNTR.9187703</t>
  </si>
  <si>
    <t>O230117459920242456010
00</t>
  </si>
  <si>
    <t>PRESTAR SERVICIOS DE APOYO TÉCNICO EN EL ÁREA DE GESTIÓN DEL DESARROLLO LOCAL REALIZANDO LAS LABORES ASISTENCIALES PARA LAS ACTIVIDADES DE TEMAS DE INFRAESTRUCTURA LOCAL EN CUMPLIMIENTO DE LAS METAS DEL PLAN DE GESTIÓN DE LA VIGENCIA.</t>
  </si>
  <si>
    <t>LINA MARCELA LESMES RAMIREZ</t>
  </si>
  <si>
    <t>mafalda18@hotmail.com</t>
  </si>
  <si>
    <t>CRA 81B # 17 90 CONJUNTO HAYUELOS DE LA SABANA TORRE D AP 802</t>
  </si>
  <si>
    <t>SEGUROS DEL ESTADO S.A.</t>
  </si>
  <si>
    <t>1. Entregar mensualmente el archivo de los documentos suscritos que haya generado en cumplimiento del objeto y obligaciones contractuales.
2. Apoyar la elaboración, radicación, entrega y archivo de documentos, memorandos y oficios correspondientes a temas de infraestructura.
3. ingresar la información a los aplicativos dispuestos para el manejo de la correspondencia y memorandos que se generen en temas de infraestructura.
4. Apoyar en la organización del archivo de gestión y la verificación y depuración documental.
5. Garantizar la entrega de los documentos e informes de manera oportuna cuando le sean solicitados.
6. Atender y orientar personal y telefónicamente a los ciudadanos que lo requieran.
7. Apoyar al área en los asuntos relacionados con disponibilidad de espacios, equipos, transporte, suministros y demás elementos requeridos para el desarrollo de las actividades que allí se generen.
8. Asistir a las reuniones a las que sea citado o designado, para la atención de los asuntos relacionados con el objeto contractual.
9. Las demás actividades que le sean asignadas por el supervisor del contrato y que sean inherentes al objeto contractual</t>
  </si>
  <si>
    <t>MOVILIDAD INTEGRAL, SEGURA Y
SOSTENIBLE EN SUBA</t>
  </si>
  <si>
    <t>04-26-PP-2456-01-02-153248</t>
  </si>
  <si>
    <t>FDLSUBA-CD-250-2026 (153248)</t>
  </si>
  <si>
    <t>652-2026-CPS-AG (153248)</t>
  </si>
  <si>
    <t>652-2026</t>
  </si>
  <si>
    <t>652</t>
  </si>
  <si>
    <t>DANIEL FELIPE GONZÁLEZ GONZÁLEZ</t>
  </si>
  <si>
    <t>https://community.secop.gov.co/Public/Tendering/OpportunityDetail/Index?noticeUID=CO1.NTC.9820815&amp;isFromPublicArea=True&amp;isModal=true&amp;asPopupView=true</t>
  </si>
  <si>
    <t>CO1.BDOS.9791990</t>
  </si>
  <si>
    <t>CO1.PCCNTR.9188244</t>
  </si>
  <si>
    <t>PRESTAR LOS SERVICIOS COMO OPERARIO DE MAQUINARIA AMARILLA DEL ÁREA GESTIÓN DEL DESARROLLO DE LA ALCALDÍA LOCAL DE SUBA.</t>
  </si>
  <si>
    <t>JUAN FRANCISCO CALDERON HUERTASA</t>
  </si>
  <si>
    <t>BACHILLER</t>
  </si>
  <si>
    <t>danielfelipe2301@gmail.com</t>
  </si>
  <si>
    <t>CARRERA 103A #159 51</t>
  </si>
  <si>
    <t>1. Realizar la operación de la maquinaria de forma puntual y atendiendo todos los requerimientos de seguridad estipulados para tal fin.
2. Cumplir con la normatividad vigente en el desarrollo de sus actividades. Todo material que sea manipulado deberá hacerse teniendo en cuenta los parámetros SISO ambientales vigentes en el distrito.
3. Velar por el buen manejo y correcta conducción de la maquinaria asignada.
4. Hacer buen uso y correcta operación del equipo que le sea asignado, velando por la seguridad e integridad del equipo durante el tiempo que le sea asignado para su operación y traslado.
5. Avisar oportunamente y por escrito al Supervisor del contrato o a quien haga sus veces, respecto del estado general de la maquinaria y de la vigencia de los documentos que se requieran para su movilidad.
6. Retirar y guardar la maquinaria en el sitio establecido para ello o donde el Supervisor del contrato lo requiere. 7. Hacer seguimiento a los cambios de aceite y llevar una hoja de control, donde se haga seguimiento detallado del consumo de combustible, kilometraje (horómetro), vencimiento de seguros, y demás aspectos relacionados con los vehículos y/o equipos.
8. Entregar de forma oportuna los CHIPS y solicitar oportunamente el combustible, los lubricantes y colaborar en la supervisión de las reparaciones de los equipos.
9. Informar en debida forma y oportunidad cualquier novedad que se presente durante la ejecución de los trabajos. 10. Cumplir con los cronogramas de trabajo que se concreten en el Área De Gestión Del Desarrollo Local.
11. Cumplir con las demás labores que le sean asignadas y que correspondan a la naturaleza de las actividades objeto del contrato.</t>
  </si>
  <si>
    <t>05-33-GP-2537-02-26-153285</t>
  </si>
  <si>
    <t>FDLSUBA-CD-251-2026 (153285)</t>
  </si>
  <si>
    <t>653-2026-CPS-AG (153285)</t>
  </si>
  <si>
    <t>653-2026</t>
  </si>
  <si>
    <t>653</t>
  </si>
  <si>
    <t>DANIEL FELIPE ARTEAGA RAMIREZ</t>
  </si>
  <si>
    <t>https://community.secop.gov.co/Public/Tendering/OpportunityDetail/Index?noticeUID=CO1.NTC.9852938&amp;isFromPublicArea=True&amp;isModal=true&amp;asPopupView=true</t>
  </si>
  <si>
    <t>CO1.BDOS.9832915</t>
  </si>
  <si>
    <t>CO1.PCCNTR.9220348</t>
  </si>
  <si>
    <t>PRESTAR SERVICIOS TECNICOS EN EL ÁREA DE GESTIÓN DEL DESARROLLO LOCAL DE LA ALCALDÍA LOCAL DE SUBA PARA APOYAR EN EL PROCESO DE FORMULACIÓN Y SEGUIMIENTO DE DOCUMENTOS PRE CONTRACTUALES, GARANTIZANDO EL MANEJO, VALIDACIÓN Y ACTUALIZACIÓN DE LA INFORMACIÓN EN APLICATIVO SIPSE.</t>
  </si>
  <si>
    <t>CESAR AUGUSTO MALAGON GOMEZ</t>
  </si>
  <si>
    <t>danielarteaga903@gmail.com</t>
  </si>
  <si>
    <t>CL 139 94 90</t>
  </si>
  <si>
    <t xml:space="preserve">	1446101166894</t>
  </si>
  <si>
    <t xml:space="preserve">1. Acompañar las actividades relacionadas con la implementación cargue, manejo, seguimiento y actualización de
información en aplicativo SIPSE.
2. Apoyar a la referente SIPSE en el mantenimiento de las bases de datos de acuerdo a la plataforma SIPSE.
3. Apoyar la solicitud VIA SIPSE de Adición y prórroga para los contratos de prestación de servicios que sean
requeridos por la Alcaldía por la no existencia de personal disponible con los conocimientos y/o experiencia
requeridos.
4. Acompañar la actualización del expediente pre contractual de los procesos gestionados mediante SIPSE de la
Alcaldía local de Suba
5. Apoyar la actualización y seguimiento al Plan Anual de Adquisiciones
6. Proyectar documentos y responder a las solicitudes de la ciudadanía, entes de control, derechos de petición y/o
similares que sean radicados en el aplicativo Orfeo y/o por diferentes medios, que le sean asignados.
7. Participar en las reuniones en los cuales sea designado por el apoyo a la supervisión y/o la supervisión.
8. Apoyar a la profesional SIPSE en la solución de las fallas técnicas y procedimentales que presente el aplicativo.
9. Apoyar las demás actividades que le sean asignadas por el Alcalde Local y/o el apoyo a la supervisión del
contrato. </t>
  </si>
  <si>
    <t>TECNICO</t>
  </si>
  <si>
    <t>02-10-PP-2309-02-03-147007</t>
  </si>
  <si>
    <t>FDLSUBA-CD-252-2026 (147007)</t>
  </si>
  <si>
    <t>654-2026-CPS-P (147007)</t>
  </si>
  <si>
    <t>654-2026</t>
  </si>
  <si>
    <t>654</t>
  </si>
  <si>
    <t>https://community.secop.gov.co/Public/Tendering/OpportunityDetail/Index?noticeUID=CO1.NTC.9873729&amp;isFromPublicArea=True&amp;isModal=true&amp;asPopupView=true</t>
  </si>
  <si>
    <t>CO1.BDOS.9822437</t>
  </si>
  <si>
    <t>CO1.PCCNTR.9241530</t>
  </si>
  <si>
    <t>O230117459920242309010
00</t>
  </si>
  <si>
    <t>PRESTAR SERVICIOS PROFESIONALES DE APOYO EN EL ÁREA DE GESTIÓN DEL DESARROLLO LOCAL DE LA ALCALDÍA LOCAL DE SUBA, PARA APOYAR EN EL PROCESO DE FORMULACIÓN, EJECUCIÓN, SEGUIMIENTO Y EVALUACIÓN DE LAS ACCIONES ENCAMINADAS AL FORTALECIMIENTO DEL TEJIDO SOCIAL DE LA LOCALIDAD DE SUBA.</t>
  </si>
  <si>
    <t>LICETH  DAYANA QUINTERO  HERNANDEZ</t>
  </si>
  <si>
    <t>linalesmes.engativa@gmail.com</t>
  </si>
  <si>
    <t>CARRERA 75 # 69 A 84</t>
  </si>
  <si>
    <t>1. Realizar la supervisión de contratos y convenios que le sean designados por el alcalde(sa) Local,
conforme con lo establecido en el Manual de Supervisión e Interventoría de la Secretaría Distrital de
Gobierno.
2. Elaborar los estudios previos de los proyectos de inversión designados por el ordenador del gasto, de
acuerdo con el plan de compras del Área de Gestión del Desarrollo Local
3. Realizar actividades de planeación presupuestal y seguimiento de los proyectos de inversión que le
sean asignados.
4. Asistir a las reuniones de las instancias a las que sea designado por el Alcalde Local y/o el apoyo a la
supervisión.
5. Consolidar los diferentes informes relacionados con la gestión de la Alcaldía Local de Suba.
6. Elaborar los diagnósticos, documentos técnicos, análisis de sector, estudios de mercado y todos los
demás que hagan parte de la formulación de los proyectos y/o componentes a su cargo.
7. Las demás que sean inherentes al objeto contractual, que se encuentren en la normatividad o que sean
solicitadas por el supervisor del contrato.</t>
  </si>
  <si>
    <t>SALUD INTEGRAL PARA SUBA</t>
  </si>
  <si>
    <t>05-33-GP-2537-02-105-151815
05-33-GP-2537-02-106-151815</t>
  </si>
  <si>
    <t>655-2026-CPS-AG (151815)</t>
  </si>
  <si>
    <t>655-2026</t>
  </si>
  <si>
    <t>655</t>
  </si>
  <si>
    <t>LAURA ALEJANDRA ORJUELA NUÑEZ</t>
  </si>
  <si>
    <t>CO1.BDOS.9384638</t>
  </si>
  <si>
    <t>CO1.PCCNTR.9242845</t>
  </si>
  <si>
    <t>PRESTAR LOS SERVICIOS DE APOYO EN EL ÁREA GESTIÓN DEL DESARROLLO LOCAL, REALIZANDO LAS ACTIVIDADES ASISTENCIALES EN LA GESTIÓN CONTRACTUAL DEL FONDO DE DESARROLLO LOCAL DE SUBA.</t>
  </si>
  <si>
    <t>JONATHAN  MAURICIO  VARGAS  LOVERA</t>
  </si>
  <si>
    <t>lauraorjuela1229@gmail.com</t>
  </si>
  <si>
    <t>CALLE 142 NO. 12B-35 BOGOTÁ D.C</t>
  </si>
  <si>
    <t xml:space="preserve">1 .Garantizar el contenido correcto de las carpetas de los contratos que sean suscritos por la Entidad
2 . Archivar los documentos de gestión contractual para cada uno de los contratos suscritos por la Entidad
3 . Realizar seguimiento a los requerimientos y respuestas solicitadas en términos contractuales, para garantizar
su respuesta en los términos establecidos por la ley
4. Asistir a las reuniones que se citen.
5 . Realizar la asignación de requerimientos y documentos de información contractual.
6 . Proyectar las respuestas a derechos de petición y demás comunicaciones oficiales, gestionando la
administración de esta información en el aplicativo ORFEO.
7 . Apoyar los trámites operativos y administrativos en el marco de la gestión contractual que se requieran de
la Alcaldía local de suba.
8 . Las demás que se le asignen y tengan relación directa con la naturaleza del contrato. </t>
  </si>
  <si>
    <t>01-03-GP-2470-02-02-153245</t>
  </si>
  <si>
    <t>FDLSUBA-CD-254-2026 (153245)</t>
  </si>
  <si>
    <t>657-2026-CPS-P (153245)</t>
  </si>
  <si>
    <t>657-2026</t>
  </si>
  <si>
    <t>656</t>
  </si>
  <si>
    <t>https://community.secop.gov.co/Public/Tendering/OpportunityDetail/Index?noticeUID=CO1.NTC.9888325&amp;isFromPublicArea=True&amp;isModal=true&amp;asPopupView=true</t>
  </si>
  <si>
    <t>CO1.BDOS.9831664</t>
  </si>
  <si>
    <t>CO1.PCCNTR.9255500</t>
  </si>
  <si>
    <t>O230117459920242470010
00</t>
  </si>
  <si>
    <t>PRESTAR LOS SERVICIOS PROFESIONALES COMO ABOGADO(A) PARA ADELANTAR LA GESTIÓN CONTRACTUAL Y JURÍDICA DEL ÁREA DE SEGURIDAD, CONVIVENCIA Y GESTIÓN DEL RIESGO DE LA ALCALDÍA LOCAL DE SUBA.</t>
  </si>
  <si>
    <t>CARLOS ANDRES GRANADOS OSORIO</t>
  </si>
  <si>
    <t>juancalderonh@hotmail.com</t>
  </si>
  <si>
    <t>KR 49 137 85</t>
  </si>
  <si>
    <t>1 Realizar acompañamiento en las distintas etapas del proceso de contratación en relación con los
contratos, convenios y demás acuerdos de voluntades que suscriba el Área de Gestión del Desarrollo Local- Alcaldía Local de Suba.
2 . Participar en los diferentes comités y audiencias de contratación de los procesos de selección que le
sean asignados.
3 . Acompañar al Alcalde en la revisión y seguimiento de temas de tipo contractual, que por su naturaleza
tenga o requieran una atención especial por parte de la Alcaldía local de suba y los órganos de control.
4 . Revisar y/o proyectar las actas de liquidación de los contratos o convenios y demás acuerdos de
voluntades que suscriba el Fondo de Desarrollo Local de Suba- Alcaldía Local de Suba.
5 . Emitir los conceptos jurídicos y realizar los análisis de tipo jurídico de la misma índole que le sean
asignados por la supervisión del contrato.
6 . Realizar evaluaciones de los proponentes y propuestas presentadas dentro de los procesos de selección
le sean asignados.
7 . Realizar el apoyo a la supervisión de los contratos y/o convenios que le sean asignados por el supervisor
del contrato.
8 . Remitir los documentos que le sean solicitados y mantener actualizadas las bases de datos que se
manejen..
9 . Organizar la documentación física y digital relacionada con los procesos de participación ciudadana,
conforme a las instrucciones impartidas, así como a los manuales, métodos, procedimientos y normas
vigentes.
10 . Revisar, analizar y proyectar respuesta oportuna a la totalidad de las solicitudes que le sean asignadas
en el mes dentro del aplicativo institucional ORFEO y presentarlos al Profesional que cumpla con el rol
de supervisión estratégica de depuración e impulso procesal local de la Alcaldía, para su revisión.
11 . Acompañar jurídicamente y en materia contractual la estructuración, revisión y seguimiento de los
convenios adelantados por el área de Seguridad y Convivencia con la Secretaría Distrital de Seguridad,
Convivencia y Justicia, así como los proyectos de dotación logística y tecnológica dirigidos a la Policía
Nacional y a las Fuerzas Militares, cuando a ello hubiere lugar.
12 . Las demás que sean inherentes al objeto contractual y que sean solicitadas por el supervisor y/o apoyo
a la supervisión del contrato.</t>
  </si>
  <si>
    <t>SUBA SEGURA Y FORTALECIDA</t>
  </si>
  <si>
    <t>04-26-PP-2456-01-13-147133</t>
  </si>
  <si>
    <t>FDLSUBA-CD-255-2026 (147133)</t>
  </si>
  <si>
    <t>659-2026-CPS-P (147133)</t>
  </si>
  <si>
    <t>659-2026</t>
  </si>
  <si>
    <t>657</t>
  </si>
  <si>
    <t>https://community.secop.gov.co/Public/Tendering/OpportunityDetail/Index?noticeUID=CO1.NTC.9887427&amp;isFromPublicArea=True&amp;isModal=true&amp;asPopupView=true</t>
  </si>
  <si>
    <t>CO1.BDOS.9828350</t>
  </si>
  <si>
    <t>CO1.PCCNTR.9254913</t>
  </si>
  <si>
    <t>PRESTAR SERVICIOS PROFESIONALES EN EL ÁREA DE GESTIÓN DEL DESARROLLO LOCAL DE LA ALCALDÍA LOCAL DE SUBA, PARA REALIZAR LAS REVISIONES PERIÓDICAS DE LAS OBRAS CONTRATADAS, EJECUTADAS Y TERMINADAS POR EL FONDO DE DESARROLLO LOCAL DE SUBA, A FIN DE VERIFICAR EL CUMPLIMIENTO A LA ESTABILIDAD Y GARANTÍA DE LAS MISMAS EN LOS PROYECTOS DE MALLA VIAL, ESPACIO PÚBLICO, PARQUES Y/O RELACIONADOS CON INFRAESTRUCTURA.</t>
  </si>
  <si>
    <t xml:space="preserve">ANDRES   DAVID   DUQUE   FRANCO </t>
  </si>
  <si>
    <t>cmalagon@gmail.com</t>
  </si>
  <si>
    <t>KR 68B 1 50</t>
  </si>
  <si>
    <t>NB-100431759</t>
  </si>
  <si>
    <t>1 Realizar las evaluaciones de las propuestas presentadas en los procesos de selección de contratación que se adelante
en el área de Gestión de desarrollo Local
2 . Elaborar los informes y demás documentos que el Alcalde Local requiera para el pleno cumplimiento de las metas
físicas y financieras del plan de Desarrollo Local en materia de infraestructura.
3 . Gestionar el archivo documental relacionado con los contratos o convenios de obras de infraestructura ejecutadas
por el fondo de desarrollo local
4 . Relacionar y sistematizar el número de obras, el número del contrato, objeto, el tipo de obra, ubicación y vigencias
de las pólizas por contrato
5 . Realizar el cronograma para la visita técnica, el informe de la revisión y demás actividades necesarias para el
cumplimiento de los contratos de obra vigente
6 . Realizar registros de obra junto con los respectivos soportes derivados del apoyo de inspeccion y control
7 . Presentar informe por obra en formato prediseñado donde conste como mínimo: Número del contrato, objeto,
contratista, el tipo de obra, barrio, dirección, vigencia de la póliza de estabilidad y estado de la obra
8 . Conceptuar sobre la causa del daño y patología en el caso que se presenten fallas de estabilidad
9 . Requerir al contratista de obra en caso de daño por mala ejecución constructiva, mala calidad de los materiales u
otra razón técnica atribuible al constructor.
10 . Informar, gestionar y mantener actualizado la información de la malla vial en las herramientas computacionales
georreferenciada en coordinación con las entidades distritales tales como IDU y la UMV.
11 . Elaborar las respuestas a derechos de petición y demás comunicaciones de acuerdo con las instrucciones del
responsable de la oficina y apoyar la administración de esta información en el aplicativo ORFEO.
12 . Realizar las actividades derivadas de la suscripción, seguimiento y evaluación de los planes de mejoramiento
que se suscriben como consecuencia de las auditorías internas y externas que se realicen en la Alcaldía Local de
Suba.
13 . Las demás que se le asignen y tengan relación directa con la naturaleza del contrato</t>
  </si>
  <si>
    <t>66.9 Meses</t>
  </si>
  <si>
    <t>05-33-GP-2537-02-154-145537
05-33-GP-2537-02-155-145537</t>
  </si>
  <si>
    <t>660-2026-CPS-AG (145537)</t>
  </si>
  <si>
    <t>660-2026</t>
  </si>
  <si>
    <t>658</t>
  </si>
  <si>
    <t>JHON JAIRO TORO RESTREPO</t>
  </si>
  <si>
    <t>CO1.BDOS.9433198</t>
  </si>
  <si>
    <t>CO1.PCCNTR.9212283</t>
  </si>
  <si>
    <t>PRESTAR SERVICIOS TÉCNICOS AL ÁREA DE GESTIÓN DEL DESARROLLO LOCAL DE LA ALCALDÍA LOCAL DE SUBA, COMO APOYO EN EL ALMACÉN DEL FONDO DE DESARROLLO LOCAL</t>
  </si>
  <si>
    <t>SULY  HERNANDEZ MIRANDA</t>
  </si>
  <si>
    <t>TECNOLOGO</t>
  </si>
  <si>
    <t>jhonjairotororestrepo05@gmail.com</t>
  </si>
  <si>
    <t>CRA 94 # 78 A 38 MEDELLÍN ANT.</t>
  </si>
  <si>
    <t>360 47 994000062371</t>
  </si>
  <si>
    <t>1 . Apoyar en todo el proceso de entrega por parte de Fondo de Desarrollo Local de Suba de los elementos
bajo Contratos de comodatos a las Juntas de Acción Comunal (JAC) Y Asociaciones de la Localidad de
Suba y en el reintegro de estos cuando se presenten.
2 . Apoyar en la elaboración de los diferentes registros en el Aplicativo SI CAPITAL, como son: ingreso,
salidas de bienes de consumo y devolutivos, traslados entre dependencias, salidas por comodatos, Egresos a las
diferentes Dependencias u Organizaciones del DISTRITO CAPITAL, así como imprimir y organizar en un orden
consecutivo el registro de los movimientos resultantes en la Oficina de Alancen, archivo que deberá llevarse
conforme la ley de archivo vigente.
3 . Apoyar en la depuración de los elementos calificados para baja y trámites para la entrega a la Empresa designada
por el Fondo de Desarrollo Local de SUBA en la enajenación de los elementos.
4 . Apoyar en la Actualización de los inventarios individuales de cada funcionario o contratista en el aplicativo SI
CAPITAL para mantener todo el Inventario de la entidad acorde a base de datos.
5 . Apoyar en la toma física estableciendo existencias y faltantes del kárdex elementos de consumo cada
cierre de mes en el Almacén
6 . Apoyar en la atención de los requerimientos y solicitudes de pedidos que realicen los diferentes funcionarios
y/o contratistas del Fondo Desarrollo Local de Suba.
7 . Mantener información clara, precisa y oportuna que facilite la toma de decisiones sobre los bienes que
posee el Fondo de Desarrollo Local de Suba. Apoyar en la elaboración de documentos que se generen a través de
los aplicativos del Sistema Integrado de Gestión.
9 . Apoyar al almacenista en los comités de los cuales hace parte y asistir a las reuniones que se le citen.
10 . Las demás que sean inherentes al objeto contractual, que se encuentren en la normatividad vigente o sean
solicitadas por el supervisor y/o apoyo a la supervisión del contrato.</t>
  </si>
  <si>
    <t>92.2 Meses</t>
  </si>
  <si>
    <t>05-33-GP-2537-02-177-153403</t>
  </si>
  <si>
    <t>FDLSUBA-CD-256-2026 (153403)</t>
  </si>
  <si>
    <t>661-2026-CPS-AG (153403)</t>
  </si>
  <si>
    <t>661-2026</t>
  </si>
  <si>
    <t>659</t>
  </si>
  <si>
    <t>ADRIANA  MARITZA  GARCÍA  PERDOMO</t>
  </si>
  <si>
    <t>https://community.secop.gov.co/Public/Tendering/OpportunityDetail/Index?noticeUID=CO1.NTC.9916878&amp;isFromPublicArea=True&amp;isModal=true&amp;asPopupView=true</t>
  </si>
  <si>
    <t>CO1.BDOS.9868182</t>
  </si>
  <si>
    <t>CO1.PCCNTR.9285359</t>
  </si>
  <si>
    <t>PRESTAR APOYO EN LAS TAREAS OPERATIVAS DE CARÁCTER ARCHIVÍSTICO DESARROLLADAS EN LA ALCALDÍA LOCAL PARA GARANTIZAR LA APLICACIÓN CORRECTA DE LOS PROCEDIMIENTOS TÉCNICOS</t>
  </si>
  <si>
    <t>ERICA  JOHANNA  PERDOMO  OLAYA</t>
  </si>
  <si>
    <t>agarcia3005@hotmail.com</t>
  </si>
  <si>
    <t xml:space="preserve">CARRERA 15 NO.143 07 APTO 301 </t>
  </si>
  <si>
    <t>1 . Apoyar las labores relacionadas con la implementación del Subsistema Interno de Gestión Documental y
Archivos, así como apoyar la adecuada implementación de los instrumentos archivísticos emitidos por la Secretaria
Distrital de Gobierno.
2 . Acompañar técnicamente a los auxiliares en la aplicación de la tabla de retención documental a la documentación
producida entre el 29 de diciembre de 2006 y el 29 de septiembre de 2016 en la Alcaldía Local.
3 . Realizar el control de calidad a la documentación intervenida por la Alcaldía velando porque sea conformada
según la estructura presentada en la Tabla de Retención Documental de la Entidad de la SGD.
4 . Apoyar los procesos archivísticos necesarios para el cabal cumplimiento de la organización documental de la
dependencia.
5 . Efectuar capacitación a los funcionarios en el diligenciamiento de los formatos establecidos por la Dirección
Administrativa para el buen funcionamiento de la gestión documental.
6 . Presentar informes mensuales de avance sobre el proceso.
7 . Apoyar la preparación física de las transferencias documentales primarias y secundarias aplicando los
procedimientos definidos por la SDG en consonancia con lo establecido en el Decreto 1080 de 2015.
8 . Las demás obligaciones que sean asignadas por la Líder de Gestión Documental y de acuerdo con el objeto del
contrato.</t>
  </si>
  <si>
    <t>05-33-GP-2537-02-89-145029
05-33-GP-2537-02-90-145029
05-33-GP-2537-02-91-145029
05-33-GP-2537-02-92-145029
05-33-GP-2537-02-93-145029</t>
  </si>
  <si>
    <t>662-2026-CPS-P (145029)</t>
  </si>
  <si>
    <t>662-2026</t>
  </si>
  <si>
    <t>660</t>
  </si>
  <si>
    <t>CO1.BDOS.9370740</t>
  </si>
  <si>
    <t>CO1.PCCNTR.9211498</t>
  </si>
  <si>
    <t>PRESTAR LOS SERVICIOS PROFESIONALES COMO ABOGADO (A) PARA APOYAR LA GESTIÓN CONTRACTUAL DEL ÁREA GESTIÓN DEL DESARROLLO LOCAL, EN LAS ETAPAS PRECONTRACTUAL Y CONTRACTUAL DE LOS PROCESOS DE SELECCIÓN DE LA ALCALDÍA LOCAL DE SUBA.</t>
  </si>
  <si>
    <t>NICOLAS  PEÑA MORENO</t>
  </si>
  <si>
    <t>licethquintero08@gmail.com</t>
  </si>
  <si>
    <t>CRA 49 #163B-58 RESERVA
DEL CARMEL, BOGOTÁ D.C</t>
  </si>
  <si>
    <t xml:space="preserve">1 . Realizar acompañamiento en la etapa precontractual y contractual del proceso de contratación en relación
con los contratos, convenios y demás acuerdos de voluntades que suscriba el Área de Gestión del Desarrollo
Local Alcaldía Local de Suba.
2 . Realizar evaluaciones jurídicas de los proponentes y propuestas presentadas dentro de los procesos de
selección de contratistas que le sean asignados.
3 . Entregar los documentos generados en los diferentes procesos de selección en las etapas precontractual
y contractual para el cargue en el SECOP y demás plataformas virtuales involucradas en procesos de
contratación de forma oportuna.
4 . Realizar la revisión y aprobación de las pólizas de los contratos que suscriba la Entidad y acompañar los
procesos derivados de verificación de las mismas.
5 . Proyectar las respuestas a derechos de petición y demás comunicaciones oficiales, gestionando la
administración de esta información en el aplicativo ORFEO.
6 . Alimentar las bases de datos que sean necesarias para el almacenamiento oportuno de la información.
7 . Gestionar y elaborar las modificaciones contractuales que le sean asignadas.
8 . Las demás que sean inherentes al objeto contractual y que sean solicitadas por el supervisor y/o apoyo a
la supervisión del contrato. </t>
  </si>
  <si>
    <t>05-39-PP-2504-05-08-147081</t>
  </si>
  <si>
    <t>FDLSUBA-CD-257-2026 (147081)</t>
  </si>
  <si>
    <t>663-2026-CPS-P (147081)</t>
  </si>
  <si>
    <t>663-2026</t>
  </si>
  <si>
    <t>661</t>
  </si>
  <si>
    <t>https://community.secop.gov.co/Public/Tendering/OpportunityDetail/Index?noticeUID=CO1.NTC.9884091&amp;isFromPublicArea=True&amp;isModal=true&amp;asPopupView=true</t>
  </si>
  <si>
    <t>CO1.BDOS.9822058</t>
  </si>
  <si>
    <t>CO1.PCCNTR.9251976</t>
  </si>
  <si>
    <t>O230117459920242504010
00</t>
  </si>
  <si>
    <t>PRESTAR LOS SERVICIOS PROFESIONALES AL ÁREA DE GESTIÓN DEL DESARROLLO LOCAL PARA LA PROMOCIÓN, ARTICULACIÓN, ACOMPAÑAMIENTO Y SEGUIMIENTO A LOS PROCESOS DE PARTICIPACIÓN CIUDADANA RELACIONADOS CON LA RECREACIÓN Y EL DEPORTE, EN CUMPLIMIENTO DEL PLAN DE DESARROLLO LOCAL.</t>
  </si>
  <si>
    <t>JONATHAN MAURICIO VARGAS LOVERA</t>
  </si>
  <si>
    <t>jonimvl@hotmail.com</t>
  </si>
  <si>
    <t>CL 24 B 74 A 49</t>
  </si>
  <si>
    <t>1 . Apoyar la supervisión de los contratos y/o convenios que le sean designados por el (la) Alcalde(sa)
Local, de acuerdo con lo establecido en el Manual de Supervisión e Interventoría de la Secretaría Distrital
de Gobierno.
2 . Realizar la elaboración de los estudios previos de los proyectos de inversión asignados por el ordenador
del gasto, conforme al plan de compras del Área de Gestión del Desarrollo Local.
3 . Convocar a la ciudadanía a los eventos deportivos de la localidad relacionados con los proyectos de
inversión.
4 . Asistir a los eventos deportivos de la localidad que se desarrollen en el marco de los proyectos de
inversión.
5 . Adelantar gestiones con entidades del nivel nacional, distrital y local para el fortalecimiento de los
procesos deportivos de la localidad.
6 . Asistir a reuniones, instancias y espacios de participación a los que sea designado por el supervisor del
contrato.
7 . Proyectar las respuestas a derechos de petición y demás comunicaciones, y apoyar la administración de
esta información en el aplicativo ORFEO.
8 . Realizar la gestión de datos, indicadores e información cuantitativa y cualitativa relacionados con el
sistema cultural y deportivo local.
9 . Elaborar diagnósticos, estudios previos, documentos técnicos, análisis del sector, estudios de mercado y
todos los demás que hagan parte de la formulación de proyectos, así como todas
las actividades que se deriven de los procesos precontractuales, contractuales y post contractuales de los
proyectos que le sean asignados.
10 . Acompañar todas las etapas de presupuestos participativos de la localidad.
11 . Organizar toda la gestión de participación, de acuerdo con las instrucciones recibidas, los manuales,
métodos, procedimientos, sistemas y normas vigentes.
12 . Ejecutar las demás actividades inherentes al objeto contractual, establecidas en la normatividad vigente
o que sean solicitadas por el supervisor del contrato.</t>
  </si>
  <si>
    <t>05-33-GP-2537-02-156-145538
05-33-GP-2537-02-157-145538
05-33-GP-2537-02-158-145538</t>
  </si>
  <si>
    <t>664-2026-CPS-AG (145538)</t>
  </si>
  <si>
    <t>664-2026</t>
  </si>
  <si>
    <t>662</t>
  </si>
  <si>
    <t>MARISOL   DIAZ   ALFONSO</t>
  </si>
  <si>
    <t>CO1.BDOS.9433395</t>
  </si>
  <si>
    <t>CO1.PCCNTR.9250664</t>
  </si>
  <si>
    <t>PRESTAR SERVICIOS ASISTENCIALES AL ÁREA DE GESTIÓN DEL DESARROLLO LOCAL DE LA ALCALDÍA LOCAL DE SUBA, COMO APOYO EN LOS PROCESOS Y PROCEDIMIENTOS REQUERIDOS DEL ALMACÉN DEL FONDO DE DESARROLLO LOCAL</t>
  </si>
  <si>
    <t>MARISOL DIAZ ALFONSO</t>
  </si>
  <si>
    <t>marisoldiaz2101@gmail.com</t>
  </si>
  <si>
    <t>CRA 150 D 142 C 46</t>
  </si>
  <si>
    <t>1. Apoyar en la revisión y depuración de los contratos de comodatos, tanto los vencimientos como las
pólizas y los elementos entregados en el mismo
2. Apoyar en la depuración del inventario, realizando ingresos y egresos en el aplicativo SI CAPITAL y en el
módulo para realizar la depuración de los elementos y realizar el diligenciamiento de las bases de datos
establecidas por la entidad.
3. Apoyar en la depuración de la bodega de elementos nuevos y usados
4. Apoyar en la depuración del kárdex de elementos de consumo.
5. Las demás que sean inherentes al objeto contractual, que se encuentren en la normatividad vigente o sean
solicitadas por el supervisor y/o apoyo a la supervisión del contrato.</t>
  </si>
  <si>
    <t>04-26-PP-2456-01-01-153334</t>
  </si>
  <si>
    <t>FDLSUBA-CD-258-2026 (153334)</t>
  </si>
  <si>
    <t>665-2026-CPS-AG (153334)</t>
  </si>
  <si>
    <t>665-2026</t>
  </si>
  <si>
    <t>663</t>
  </si>
  <si>
    <t>LUIS  EDUARDO PEREZ PATARROYO</t>
  </si>
  <si>
    <t>https://community.secop.gov.co/Public/Tendering/OpportunityDetail/Index?noticeUID=CO1.NTC.9882292&amp;isFromPublicArea=True&amp;isModal=true&amp;asPopupView=true</t>
  </si>
  <si>
    <t>CO1.BDOS.9825863</t>
  </si>
  <si>
    <t>CO1.PCCNTR.9250132</t>
  </si>
  <si>
    <t>PRESTAR LOS SERVICIOS COMO OPERARIO DE MAQUINARIA AMARILLA DEL ÁREA GESTIÓN DEL DESARROLLO DE LA ALCALDÍA LOCAL DE SUBA</t>
  </si>
  <si>
    <t>LUIS EDUARDO PEREZ PATARROYO</t>
  </si>
  <si>
    <t>leperez25@hotmail.com</t>
  </si>
  <si>
    <t>CALLE 94 A SUR N° 8 -74 EL
VIRREY</t>
  </si>
  <si>
    <t>1. Realizar la operación de la maquinaria de forma puntual y atendiendo todos los requerimientos de seguridad estipulados
para tal fin
2. Cumplir con la normatividad vigente en el desarrollo de sus actividades. Todo material que sea manipulado deberá
hacerse teniendo en cuenta los parámetros SISO ambientales vigentes en el distrito
3. Velar por el buen manejo y correcta conducción de la maquinaria asignada
4. Hacer buen uso y correcta operación del equipo que le sea asignado, velando por la seguridad e integrudad del equipo
durante el tiempo que le sea asignado para su operación y traslado.
5. Avisar oportunamente y por escrito al Supervisor del contrato o a quien haga sus veces, respecto del estado general de
la maquinaria y de la vigencia de los documentos que se requieran para su movilidad.
6. Retirar y guardar la maquinaria en el sitio establecido para ello o donde el Supervisor del contrato lo requiere.
7. Hacer seguimiento a los cambios de aceite y llevar una hoja de control, donde se haga seguimiento detallado del consumo
de combustible, kilometraje (horómetro), vencimiento de seguros, y demás aspectos relacionados con los vehículos y/o
equipos.
8. Entregar de forma oportuna los CHIPS y solicitar oportunamente el combustible, los lubricantes y colaborar en la
supervisión de las reparaciones de los equipos
9.Informar en debida forma y oportunidad cualquier novedad que se presente durante la ejecución de los trabajos
10. Cumplir con los cronogramas de trabajo que se concreten en el Área De Gestión Del Desarrollo Local
11. Cumplir con las demás labores que le sean asignadas y que correspondan a la naturaleza de las actividades objeto del
contrato</t>
  </si>
  <si>
    <t>666-2026-CPS-P (144779)</t>
  </si>
  <si>
    <t>666-2026</t>
  </si>
  <si>
    <t>664</t>
  </si>
  <si>
    <t>CO1.PCCNTR.9251946</t>
  </si>
  <si>
    <t>PRESTAR SERVICIOS PROFESIONALES EN EL ÁREA DE GESTIÓN DEL DESARROLLO LOCAL DE LA ALCALDÍA LOCAL DE SUBA EN EL PROCESO DE FORMULACIÓN, EJECUCIÓN, SEGUIMIENTO Y EVALUACIÓN DE LAS POLÍTICAS, PLANES, PROGRAMAS Y PROYECTOS PARA LOGRAR EL CUMPLIMIENTO DE LAS METAS DEL PLAN DE DESARROLLO LOCAL.</t>
  </si>
  <si>
    <t>carlos.andres-go@hotmail.com</t>
  </si>
  <si>
    <t>CALLE 1B #_ 38A 26</t>
  </si>
  <si>
    <t>CBC-100075032</t>
  </si>
  <si>
    <t>05-33-GP-2537-02-64-144898
05-33-GP-2537-02-65-144898
05-33-GP-2537-02-66-144898
05-33-GP-2537-02-67-144898
05-33-GP-2537-02-68-144898</t>
  </si>
  <si>
    <t>667-2026-CPS-P (144898)</t>
  </si>
  <si>
    <t>667-2026</t>
  </si>
  <si>
    <t>665</t>
  </si>
  <si>
    <t>CO1.BDOS.9370551</t>
  </si>
  <si>
    <t>CO1.PCCNTR.9239112</t>
  </si>
  <si>
    <t>ANDRES DAVID DUQUE FRANCO</t>
  </si>
  <si>
    <t>Anfra90@hotmail.com</t>
  </si>
  <si>
    <t>CRA 13 # 33 - 01</t>
  </si>
  <si>
    <t>1 . Establecer los indicadores financieros para cada una de las necesidades de contratación que adelanta la entidad y que así lo
ameriten.
2 . Apoyar financieramente en la formulación de procesos de contratación de la entidad, realizando análisis financiero y de
riesgos para los procesos de contratación que se adelanten en la entidad.
3 . Realizar documentos financieros necesarios para los procesos de contratación en la etapa precontractual, contractual y
liquidación que se adelanten en el Fondo de Desarrollo Local.
4 . Participar en los comités de estructuración y evaluación de los procesos contractuales que se adelanten en la entidad.
5 . Apoyar la elaboración de estudios de mercado, análisis de sector y estudios previos en cada una de las necesidades de
contratación de bienes y servicios de la entidad orientados a establecer las condiciones de los contratos a celebrar.
6 . Atender, analizar y dar respuesta a las observaciones de carácter financiero y económico de los procesos de contratación
de bienes y servicios.
7 . Elaboración de los informes de evaluación de las propuestas presentadas a los procesos de contratación como parte
integrante del comité evaluador.
8 . Realizar las evaluaciones en el componente técnico y/o financiero de los proponentes y las propuestas que le sean
asignadas, en el marco de los procesos de selección de contratistas que adelanta en el Área de Gestión de Desarrollo Local.
9 . Las demás que sean inherentes al objeto contractual y que sean solicitadas por el supervisor y/o apoyo a la supervisión del
contrato.</t>
  </si>
  <si>
    <t>01-05-GP-2583-01-114-153518</t>
  </si>
  <si>
    <t>FDLSUBA-CD-259-2026 (153518)</t>
  </si>
  <si>
    <t>668-2026-CPS-AG (153518)</t>
  </si>
  <si>
    <t>668-2026</t>
  </si>
  <si>
    <t>666</t>
  </si>
  <si>
    <t>https://community.secop.gov.co/Public/Tendering/OpportunityDetail/Index?noticeUID=CO1.NTC.9914938&amp;isFromPublicArea=True&amp;isModal=true&amp;asPopupView=true</t>
  </si>
  <si>
    <t>CO1.BDOS.9892567</t>
  </si>
  <si>
    <t>CO1.PCCNTR.9283410</t>
  </si>
  <si>
    <t>O230117459920242583010
00</t>
  </si>
  <si>
    <t>PRESTAR LOS SERVICIOS DE APOYO A LA GESTIÓN DE MANERA ADMINISTRATIVA Y ASISTENCIAL EN LAS ACTIVIDADES DE SEGURIDAD, CONVIVENCIA CIUDADANA Y GESTIÓN DEL RIESGO EN LA ALCALDÍA LOCAL DE SUBA EN EL MARCO DEL PROYECTO CONFIANDO EN SU VECI, SUBA CAMINA SEGURA PLAN DE DESARROLLO LOCAL 2025-2028</t>
  </si>
  <si>
    <t>CARRERA 51 128ª – 31</t>
  </si>
  <si>
    <t>1. Acompañar los escenarios y espacios donde se vincule a la comunidad en actividades propias de la gestión
local como procesos de movilización ciudadana, monitoreo a disturbios, operativos de seguridad, actividades
interinstitucionales, atención de emergencias, eventos masivos o de alta complejidad que constituyan un riesgo
para la seguridad y convivencia ciudadana en la localidad.
2. Monitorear los sectores asignados, para el control, identificación, reporte y solución de los posibles incidentes
que se presenten.
3. Apoyar las jornadas de recuperación del espacio público realizadas en la localidad.
4. Apoyar logísticamente el desarrollo de las diferentes actividades previstas en cada uno de los componentes,
asignaciones y actividades en el marco de proyecto ¿CONFIANDO EN SU VECI, SUBA CAMINA
SEGURA¿ PLAN DE DESARROLLO LOCAL 2025-2028.
5. Apoyar en el suministro y consolidación de información obtenida de los procesos de recolección de
información en la localidad, así como en acciones de apoyo y acompañamiento a espacios e instancias que
defina la Alcaldía Local de Suba.
6. Suministrar de manera oportuna, precisa y veraz la información y/o actas o evidencias de reunión que se
requiere al apoyo a la supervisión o al supervisor del contrato, con el fin de dar trámite a los distintos
requerimientos por parte de la Alcaldía Local de Suba.
7. Generar espacios de interlocución que promuevan la convivencia ciudadana en el territorio que le sea asignado
por el Supervisor del contrato y/o apoyo a la supervisión del contrato.
8. Presentar los informes mensuales e informe final de la ejecución del contrato, en los tiempos establecidos por
Fondo de Desarrollo Local de Suba
9. Asistir a las capacitaciones y/o reuniones que sean propias de la ejecución contractual.
10. Asistir mensualmente a mínimo 20 actividades que se programen con ocasión al cumplimiento del Plan de
Desarrollo Local 2025-2028 ¿CONFIANDO EN SU VECI , SUBA CAMINA SEGURA¿, por parte de la
Alcaldía Local, de acuerdo con la solicitud del supervisor y/o apoyo a la supervisión.
11. Promover y acompañar los ejercicios pedagógicos y logísticos delegados por el supervisor y/o apoyo a la
supervisión del objeto contractual con el fin de promover la convivencia, la cultura ciudadana y la resolución
pacífica de conflictos y otros asociados al Plan de Desarrollo Local 2025-2028 ¿CONFIANDO EN SU VECI,
SUBA CAMINA SEGURA¿.
12. Apoyar operativamente las actividades de recolección, clasificación y disposición adecuada de residuos sólidos
generados durante las intervenciones de recuperación del espacio público, desmonte de estructuras no
convencionales y acciones de embellecimiento en los entornos inspiradores y parques priorizados, en el marco
del cumplimiento del Plan de Desarrollo Local de Suba 2025¿2028: ¿Confiando en su veci, Suba camina
segura¿.
13. Las demás que sean inherentes al objeto contractual y sean solicitadas por el supervisor y/o apoyo a la
supervisión del contrato.</t>
  </si>
  <si>
    <t>GESTORES DEL CAMBIO Y EL CUIDADO
DEL ESPACIO PUBLICO</t>
  </si>
  <si>
    <t>05-39-PP-2504-05-09-147120
05-39-PP-2504-05-10-147120</t>
  </si>
  <si>
    <t>672-2026-CPS-P (147120)</t>
  </si>
  <si>
    <t>672-2026</t>
  </si>
  <si>
    <t>667</t>
  </si>
  <si>
    <t>CO1.BDOS.9768514</t>
  </si>
  <si>
    <t>CO1.PCCNTR.9271537</t>
  </si>
  <si>
    <t>PRESTAR SERVICIOS PROFESIONALES EN EL ÁREA DE GESTIÓN DEL DESARROLLO LOCAL DE LA ALCALDÍA LOCAL DE SUBA EN EL PROCESO DE FORMULACIÓN, EJECUCIÓN, SEGUIMIENTO Y EVALUACIÓN DE LAS POLÍTICAS, PLANES, PROGRAMAS Y PROYECTOS DE LA LINEA ÉTNICA PARA LOGRAR EL CUMPLIMIENTO DE LAS METAS DEL PLAN DE DESARROLLO LOCAL.</t>
  </si>
  <si>
    <t>SULY HERNANDEZ MIRANDA</t>
  </si>
  <si>
    <t>luvymira@gmail.com</t>
  </si>
  <si>
    <t>CRA 7 C # 153 B – 13</t>
  </si>
  <si>
    <t>1. Elaborar diagnósticos, estudios previos, documentos técnicos, análisis del sector, estudios de mercado y
todos los demás que hagan parte de la formulación de proyectos, así como todas las actividades que se
deriven de los procesos precontractuales, contractuales y post contractuales de los proyectos que le sean
asignados. 
2. Realizar las evaluaciones en el componente técnico y/o financiero de los proponentes y las propuestas que
le sean asignadas en el marco de los procesos de selección de contratistas que adelanta en el Área de Gestión
de Desarrollo Local.
3. Participar en las reuniones en los cuales sea designado por el apoyo a la supervisión y/o la supervisión.
4. Acompañar el seguimiento a los proyectos de inversión, política pública, así como la inclusión de
presupuestos participativos en la estructuración de procesos derivados del Plan de Desarrollo Local de Suba,
especialmente lo relacionado con la línea étnica.
5. Acompañar la elaboración de documentos técnicos, matrices y demás insumos necesarios para el
cumplimiento y seguimiento del Plan de Desarrollo Local.
6. Proyectar documentos y responder a las solicitudes de la ciudadanía, entes de control, derechos de petición
y/o similares que sean radicados en el aplicativo Orfeo y/o por diferentes medios, que le sean asignados.
7. Realizar supervisión de contratos y/o convenios que le sean designados por el Alcalde Local, conforme con
lo establecido en el Manual de Supervisión e Interventoría de la Secretaría Distrital de Gobierno.
8. Acompañar todas las etapas de presupuestos participativos de la localidad.
9. Organizar toda la gestión de participación, de acuerdo con las instrucciones recibidas, los manuales,
métodos, procedimientos, sistemas y normas vigentes.
10. Realizar las demás actividades que le sean asignadas por el Alcalde Local y/o el apoyo a la supervisión del
contrato y que surjan de la naturaleza del contrato</t>
  </si>
  <si>
    <t>05-33-GP-2537-02-219-146572
05-33-GP-2537-02-220-146572
05-33-GP-2537-02-221-146572
05-33-GP-2537-02-222-146572
05-33-GP-2537-02-223-146572</t>
  </si>
  <si>
    <t>673-2026-CPS-AG (146572)</t>
  </si>
  <si>
    <t>673-2026</t>
  </si>
  <si>
    <t>668</t>
  </si>
  <si>
    <t>ALEXANDRA  GARZON BERNAL</t>
  </si>
  <si>
    <t>CO1.BDOS.9493786</t>
  </si>
  <si>
    <t>CO1.PCCNTR.9285172</t>
  </si>
  <si>
    <t>PRESTAR SERVICIOS DE APOYO PARA LAS ACTIVIDADES ADMINISTRATIVAS Y DE GESTIÓN DOCUMENTAL, QUE SEAN PARTE DEL DESARROLLO DE LA ESTRATEGIA GERENCIA DE LA SOLUCIÓN EN EL TERRITORIO ASIGNADO POR PARTE DEL LA ALCALDÍA LOCAL DE SUBA</t>
  </si>
  <si>
    <t>ALEXANDRA GARZON BERNAL</t>
  </si>
  <si>
    <t>alexandra39.810@gmail.com</t>
  </si>
  <si>
    <t>KR 87 A 128 C 16</t>
  </si>
  <si>
    <t>1 . Ejecutar las actividades administrativas y de gestión documental para clasificar las peticiones y solicitudes de la
comunidad, y mantener la trazabilidad de estas, ante las diferentes áreas de la Alcaldía Local según su competencia, y
ante las entidades públicas del orden Distrital y Nacional según sea el caso.
2 . Levantar las actas de todas las reuniones de la Gerencia de la Solución señalando las necesidades del territorio
asignado y de los ciudadanos que la habitan teniendo en cuenta sus características culturales, étnicas, edades, estratos
etc., de conformidad con los lineamientos dados por el Gerente de la Solución.
3 . Construir y hacer seguimiento a la base de datos de los líderes comunitarios, entidades distritales y empresarios para
generar alianzas estratégicas y solución para coadyuvar a resolver los problemas y las necesidades más sentidas de la
ciudadanía del territorio asignado.
4 . Apoyar la gestión logística de los espacios en los que se desarrollen los encuentros relacionados con las Gerencias
de la Solución, garantizando el cumplimiento de los requerimientos operativos definidos por la entidad.
5 . Apoyar en la revisión y seguimiento de las respuestas peticiones, quejas, reclamos y sugerencias presentadas por los
ciudadanos y entes de control, que le sean asignadas mediante el aplicativo ORFEO y/o Bogotá te escucha, de manera
oportuna y dentro de los términos de ley.
6 . Las demás que demande la Administración Local a través de su supervisor, que correspondan a la naturaleza del
contrato y que sean necesarias para la consecución del fin del objeto contractual.</t>
  </si>
  <si>
    <t>05-39-PP-2504-05-15</t>
  </si>
  <si>
    <t>FDLSUBA-CD-261-2026 (153553)</t>
  </si>
  <si>
    <t>674-2026-CPS-P (153553)</t>
  </si>
  <si>
    <t>674-2026</t>
  </si>
  <si>
    <t>669</t>
  </si>
  <si>
    <t>https://community.secop.gov.co/Public/Tendering/OpportunityDetail/Index?noticeUID=CO1.NTC.9926254&amp;isFromPublicArea=True&amp;isModal=true&amp;asPopupView=true</t>
  </si>
  <si>
    <t>CO1.BDOS.9892831</t>
  </si>
  <si>
    <t>CO1.PCCNTR.9294335</t>
  </si>
  <si>
    <t>PRESTAR SERVICIOS PROFESIONALES EN LAS DIFERENTES ACTIVIDADES PARA EL CUMPLIMIENTO DEL PLAN DE DESARROLLO DEL FONDO DE DESARROLLO LOCAL DE SUBA</t>
  </si>
  <si>
    <t>ericaperdomo17@gmail.com</t>
  </si>
  <si>
    <t>KR 78 B 1 10</t>
  </si>
  <si>
    <t>1 . Realizar las actividades necesarias para la ejecución de los procesos que hacen parte del plan de desarrollo
relacionados y a los cuales sea asignado por su supervisor.
2 . Acompañar en la organización y la ejecución de las actividades a desarrollar por la Alcaldía Local de Suba
3 . Realizar la elaboración de respuestas, informes y documentos solicitados por el apoyo a la supervisión.
4 . Realizar seguimiento a las actividades designadas y documentación que haya lugar.
5 . Realizar la presentación y difusión las actividades institucionales de la Alcaldía Local, según las orientaciones del
Supervisor del contrato.
6 . Realizar las labores técnicas y logísticas de espacios de participación social, sectorial y comunitaria del territorio que
se le asigne
7 . Realizar la recolección oportuna, precisa y veraz la información que se requiere, con el fin de dar trámite a los
distintos requerimientos por parte de la Alcaldía Local.
8 . Asistir puntualmente a las capacitaciones y reuniones convocadas.
9 . Dar respuesta y trámite a los requerimientos y peticiones relacionados con el tema de participación, que se requieran.
10 . Las demás que se le asignen y que surjan de la naturaleza del contrato.</t>
  </si>
  <si>
    <t>05-33-GP-2537-02-40-144831
05-33-GP-2537-02-41-144831
05-33-GP-2537-02-42-144831
05-33-GP-2537-02-43-144831
05-33-GP-2537-02-44-144831</t>
  </si>
  <si>
    <t>675-2026-CPS-P (144831)</t>
  </si>
  <si>
    <t>675-2026</t>
  </si>
  <si>
    <t>CO1.BDOS.9423048</t>
  </si>
  <si>
    <t>CO1.PCCNTR.9269025</t>
  </si>
  <si>
    <t>PRESTAR SERVICIOS PROFESIONALES AL ÁREA DE GESTIÓN DEL DESARROLLO LOCAL PARA LA FORMULACIÓN, SEGUIMIENTO Y EJECUCIÓN DE LOS PROYECTOS Y/O PROCESOS DE INVERSIÓN Y/O FUNCIONAMIENTO Y DEMÁS ACCIONES AFINES PARA EL CUMPLIMIENTO DEL PLAN DE GESTIÓN DE LA ALCALDÍA</t>
  </si>
  <si>
    <t>NICOLAS PEÑA MORENO</t>
  </si>
  <si>
    <t>nicolaspenamoreno70@gmail.com</t>
  </si>
  <si>
    <t>CRA 102B #148-40</t>
  </si>
  <si>
    <t xml:space="preserve">Realizar el apoyo a la supervisión de los contratos y convenios que le sean designados por el alcalde(sa) Local, conforme
con lo establecido en el Manual de Supervisión e Interventoría de la Secretaría Distrital de Gobierno, incluyendo la
elaboración de informes, certificaciones y demás acciones necesarias para la depuración de los compromisos constituidos
como obligaciones por pagar.
2. Elaborar los documentos técnicos, análisis del sector, estudios de mercado, matriz de riesgos, estudios previos y todas
aquellas actividades que se deriven de las diferentes etapas precontractuales, contractuales y postcontractuales de los
rubros de funcionamiento e inversión designados por el ordenador del gasto y/o apoyo a la supervisión, de acuerdo con
el plan de adquisiciones de la Alcaldía Local de Suba.
3. Realizar actividades de apoyo en la revisión de cuentas naturales, apoyo en la programación anual del PAC y las
reprogramaciones requeridas por el Área de Gestión del Desarrollo Local y la depuración de los compromisos
constituidos como obligaciones por pagar de los procesos de funcionamiento a que haya lugar.
4. Proyectar y realizar seguimiento a las Peticiones, Quejas, Reclamos y sugerencias presentadas por los ciudadanos y entes
de control, que le sean asignadas mediante el aplicativo ORFEO y/o Bogotá Te Escucha, de manera oportuna y dentro
de los términos de ley.
5. Participar en reuniones y comités a los cuales sea citado y/o designado en los temas de conformidad con su objeto
contractual.
6. Entregar oportunamente los documentos que le sean derivados de la gestión de los contratos asignados como apoyo a
la supervisión, al archivo o al responsable correspondiente, en los tiempos establecidos en la Ley.
Realizar las diferentes actividades administrativas solicitadas por el ordenador del gasto y/o responsable del Área de
Gestión de Desarrollo Local.
8. Las demás que se le asignen y que surjan de la naturaleza del Contrato o que sean solicitadas por el supervisor y/o apoyo
a la supervisión del contrato.
</t>
  </si>
  <si>
    <t>TIPO DE IDENTIFICACIÓN</t>
  </si>
  <si>
    <t xml:space="preserve">VALOR FINAL INCLUIDA ADICIONES </t>
  </si>
  <si>
    <t>Cédula de Ciudadanía</t>
  </si>
  <si>
    <t>Michael Anyers Pinzón Poveda</t>
  </si>
  <si>
    <t>HAROLD EDUARDO SANTAMARIA CORTES</t>
  </si>
  <si>
    <t>FRANCISCO JAVIER CASALLAS</t>
  </si>
  <si>
    <t>JEISSON RONCERIA AVILA</t>
  </si>
  <si>
    <t>MYRIAN CONSUELO CASTIBLANCO</t>
  </si>
  <si>
    <t xml:space="preserve">https://community.secop.gov.co/Public/Tendering/OpportunityDetail/Index?noticeUID=CO1.NTC.9437282&amp;isFromPublicArea=True&amp;isModal=true&amp;asPopupView=true </t>
  </si>
  <si>
    <t>NICOLAS ANDRES RUIZ MUÑOZ</t>
  </si>
  <si>
    <t>SANDRA PATRICIA SIERRA FIGUEROA</t>
  </si>
  <si>
    <t>21 de septiembre de 2026</t>
  </si>
  <si>
    <t>19 de septiembre de 2026</t>
  </si>
  <si>
    <t>20 de septiembre de 2026</t>
  </si>
  <si>
    <t>PAULA ANDREA GALVIS ACEVEDO</t>
  </si>
  <si>
    <t>JULIO CESAR SAUCEDO OROZCO</t>
  </si>
  <si>
    <t>TATIANA MARCELA TORRES BEJARANO</t>
  </si>
  <si>
    <t>13 de septiembre de 2026</t>
  </si>
  <si>
    <t>DIANA MARIA CADENA VARGAS</t>
  </si>
  <si>
    <t>18 de diciembre de 2026</t>
  </si>
  <si>
    <t>MARY ANTONIA AGUDELO</t>
  </si>
  <si>
    <t>TATIANA PAOLA COGUA GARCIA</t>
  </si>
  <si>
    <t>22 de septiembre de 2026</t>
  </si>
  <si>
    <t>25 de julio de 2026</t>
  </si>
  <si>
    <t>25 de septiembre de 2026</t>
  </si>
  <si>
    <t>CRISTHIAN CAMILO MONTEJO GARIBELLO</t>
  </si>
  <si>
    <t>SONIA YAMILE RIVERAPINZON</t>
  </si>
  <si>
    <t>21 de mayo de 2026</t>
  </si>
  <si>
    <t>22 de diciembre de 2026</t>
  </si>
  <si>
    <t>RUSLAN FIDEL LOPEZ CIFUENTES</t>
  </si>
  <si>
    <t>NUBIA JANNETH VELANDIA CARDENAS</t>
  </si>
  <si>
    <t>KAREN YISETH PEREZ LOPEZ</t>
  </si>
  <si>
    <t>1 de octubre de 2026</t>
  </si>
  <si>
    <t>LAURA SOFÍA JUYA LOZANO</t>
  </si>
  <si>
    <t>HERNÁN DAVID RAMÍREZ ÁLVAREZ</t>
  </si>
  <si>
    <t>GIOVANNY ALBEIRO OLIVEROS MANCIPE</t>
  </si>
  <si>
    <t>JESSICA VANESSA PERDOMO SANCHEZ</t>
  </si>
  <si>
    <t>GIOVANNY RUBIO ROBAYO</t>
  </si>
  <si>
    <t>NANCY YULIETH SORACIPA RIOS</t>
  </si>
  <si>
    <t>FDLSUBA-SA-MC-014-2025 (147902)</t>
  </si>
  <si>
    <t>670-2026-CPS (147902)</t>
  </si>
  <si>
    <t>IMPORTADORA MEGACOPIERS LTDA</t>
  </si>
  <si>
    <t>https://community.secop.gov.co/Public/Tendering/OpportunityDetail/Index?noticeUID=CO1.NTC.9251103&amp;isFromPublicArea=True&amp;isModal=true&amp;asPopupView=true</t>
  </si>
  <si>
    <t xml:space="preserve">CONTRATO DE PRESTACIÓN DE SERVICIOS </t>
  </si>
  <si>
    <t>CONTRATAR A MONTO AGOTABLE LOS MANTENIMIENTOS PREVENTIVOS Y/O CORRECTIVOS DE LOS EQUIPOS QUE CONFORMA LA INFRAESTRUCTURA TECNOLÓGICA O CUALQUIER ELEMENTO ELECTRÓNICO EXISTENTE Y/O DE PROPIEDAD DEL FN</t>
  </si>
  <si>
    <t>Nit</t>
  </si>
  <si>
    <t>JOHN JAIRO ARBELAEZ CASTAÑEDA</t>
  </si>
  <si>
    <t>SISTEMAS</t>
  </si>
  <si>
    <t>FDLSUBA-CD-260-2026 (153284</t>
  </si>
  <si>
    <t>671-2026-CPS (153284)</t>
  </si>
  <si>
    <t>ASOCIACION COLOMBIANA DE INTERPRETES Y PRODUCTORES FONOGRAFICOS/ACIMPRO</t>
  </si>
  <si>
    <t>https://community.secop.gov.co/Public/Tendering/OpportunityDetail/Index?noticeUID=CO1.NTC.9925500&amp;isFromPublicArea=True&amp;isModal=true&amp;asPopupView=true</t>
  </si>
  <si>
    <t xml:space="preserve">CONTRATO DE LICENCIAMIENTO CON LA SOCIEDAD DE GESTIÓN COLECTIVA ACINPRO, EN SU CALIDAD DE ÚNICA ENTIDAD AUTORIZADA PARA </t>
  </si>
  <si>
    <t>GERALDIN BARRIOS GAONA</t>
  </si>
  <si>
    <t xml:space="preserve">OTORGAR LICENCIAS SOBRE LOS DERECHOS CONEXOS DE COMUNICACIÓN PÚBLICA DE FONOGRAMAS EN COLOMBIA, CON EL FIN DE </t>
  </si>
  <si>
    <t xml:space="preserve">PERMITIR A LA ALCALDÍA LOCAL DE SUBA EL USO LEGÍTIMO DE OBRAS FONOGRÁFICAS, INTERPRETACIONES, EJECUCIONES Y PRODUCCIONES </t>
  </si>
  <si>
    <t xml:space="preserve">MUSICALES PERTENECIENTES A SUS AFILIADOS, EN EL DESARROLLO DE EVENTOS INSTITUCIONALES PROGRAMADOS DURANTE LA VIGENCIA </t>
  </si>
  <si>
    <t>NICOLAS CAMILO RICAURTE MALDONADO</t>
  </si>
  <si>
    <t xml:space="preserve">2026, INCLUIDOS AQUELLOS ENMARCADOS EN EL PROYECTO ¿SUBA, CON CULTURA CAMINA SEGURA? Y DEMÁS ACTIVIDADES ARTÍSTICAS, </t>
  </si>
  <si>
    <t>DISCOMPUCOL SAS</t>
  </si>
  <si>
    <t>https://operaciones.colombiacompra.gov.co/tienda-virtual-del-estado-colombiano/ordenes-compra/160212</t>
  </si>
  <si>
    <t>ORDEN DE COMPRA</t>
  </si>
  <si>
    <t>CULTURALES Y RECREATIVAS QUE SE DERIVEN DE LA GESTIÓN LOCAL. SIPSE 153284.</t>
  </si>
  <si>
    <t>NUEVA ERA SOLUCIONES SAS</t>
  </si>
  <si>
    <t>https://operaciones.colombiacompra.gov.co/tienda-virtual-del-estado-colombiano/ordenes-compra/160213</t>
  </si>
  <si>
    <t>SUMINISTRAR ELEMENTOS TECNOLÓGICOS, PEDAGÓGICOS Y MOBILIARIO, PARA LA DOTACIÓN Y FORTALECIMIENTO DE LOS ESPACIOS SOCIALES, COMUNALES E INSTITUCIONALES DE LA LOCALIDAD DE SUBA</t>
  </si>
  <si>
    <t>CAMILO ANDRES BELTRAN MUÑOZ/LADY DAYANA ROJAS
/ JUAN FRANCISCO CALDERON</t>
  </si>
  <si>
    <t xml:space="preserve">POLITICA SOCIAL/ PARTICIPACIÓN/ SEGURIDAD </t>
  </si>
  <si>
    <t>HARDWARE ASESORIAS SOFTWARE LTDA</t>
  </si>
  <si>
    <t>https://operaciones.colombiacompra.gov.co/tienda-virtual-del-estado-colombiano/ordenes-compra/160215</t>
  </si>
  <si>
    <t>https://operaciones.colombiacompra.gov.co/tienda-virtual-del-estado-colombiano/ordenes-compra/1602423</t>
  </si>
  <si>
    <t>SUMINISTRAR ELEMENTOS TECNOLÓGICOS, PEDAGÓGICOS Y MOBILIARIO, PARA LA DOTACIÓN Y FORTALECIMIENTO DE LOS
ESPACIOS SOCIALES, COMUNALES E INSTITUCIONALES DE LA LOCALIDAD DE SUBA. RESOLUCIÓN 001-2026. REEMPLAZA CDP DE LA VIGENCIA
ANTERIOR</t>
  </si>
  <si>
    <t>SISTETRONICS SAS</t>
  </si>
  <si>
    <t>https://operaciones.colombiacompra.gov.co/tienda-virtual-del-estado-colombiano/ordenes-compra/160242</t>
  </si>
  <si>
    <t xml:space="preserve">ACUERDO MARCO </t>
  </si>
  <si>
    <t>CONTROLES EMPRESARIALES SAS</t>
  </si>
  <si>
    <t>https://operaciones.colombiacompra.gov.co/tienda-virtual-del-estado-colombiano/ordenes-compra/160243</t>
  </si>
  <si>
    <t>RENOVAR Y ADQUIRIR LICENCIAS DE SOFTWARE MICROSOFT OFFICE 365 PARA LA ALCALDÍA LOCAL DE SUBA. SIPSE 153917</t>
  </si>
  <si>
    <t>FDLSUBA-LP-001-2026 (153991)</t>
  </si>
  <si>
    <t>676-2026-CPS (153991)</t>
  </si>
  <si>
    <t>UNION TEMPORAL SEGURIDAD INTERCAR</t>
  </si>
  <si>
    <t>https://community.secop.gov.co/Public/Tendering/OpportunityDetail/Index?noticeUID=CO1.NTC.10224772&amp;isFromPublicArea=True&amp;isModal=False</t>
  </si>
  <si>
    <t xml:space="preserve">PRESTACIÓN DE SERVICIOS </t>
  </si>
  <si>
    <t>CONTRATAR LA PRESTACIÓN DEL SERVICIO DE VIGILANCIA Y SEGURIDAD PRIVADA PARA LAS SEDES DEL FONDO DE DESARROLLO LOCAL DE SUBA</t>
  </si>
  <si>
    <t>ALDEMAR GARCIA RODRIGUEZ</t>
  </si>
  <si>
    <t>Entidad/Proyecto/ObjetoGasto/Fuente</t>
  </si>
  <si>
    <t>O23011745992024226001000  Acciones formativas y herramientas pedagógicas in</t>
  </si>
  <si>
    <t>O23011745992024226401000  Acciones para el fomento y desarrollo de los derec</t>
  </si>
  <si>
    <t>O23011745992024226601000  Acciones de fortalecimiento Integral de Capacidade</t>
  </si>
  <si>
    <t>O23011745992024229601000  Acciones centradas en la administración de justici</t>
  </si>
  <si>
    <t>O23011745992024229801000  Acciones de recuperación y mejoramiento del espaci</t>
  </si>
  <si>
    <t>O23011745992024230101000  Acciones de convivencia para el espacio publico</t>
  </si>
  <si>
    <t>O23011745992024230501000  Acciones para una localidad con menos pobreza</t>
  </si>
  <si>
    <t>O23011745992024230701000  Acciones para una seguridad alimentaria</t>
  </si>
  <si>
    <t>O23011745992024232001000  Acciones complementarias para personas con discapa</t>
  </si>
  <si>
    <t>O23011745992024232901000  Acciones de Innovación publica</t>
  </si>
  <si>
    <t>O23011745992024233501000  Acciones para Mujeres en el ejercicio de derechos</t>
  </si>
  <si>
    <t>O23011745992024234001000  Acciones para un Territorio de Paz y Reconciliaci</t>
  </si>
  <si>
    <t>O23011745992024235301000  Acciones para una Localidad deportiva</t>
  </si>
  <si>
    <t xml:space="preserve"> recreativa</t>
  </si>
  <si>
    <t>O23011745992024244801000  Acciones para un territorio deportivo</t>
  </si>
  <si>
    <t>O23011745992024245801000  Acciones para la atención integral a primer infanc</t>
  </si>
  <si>
    <t>O23011745992024246501000  Acciones de impulso al sector cultural</t>
  </si>
  <si>
    <t>O23011745992024246901000  Acciones de revitalización y embellecimiento del t</t>
  </si>
  <si>
    <t>O23011745992024247201000  Acciones de resiliencia hogares seguros y comunida</t>
  </si>
  <si>
    <t>O23011745992024247801000  Fortalecimiento Institucional y Transparencia</t>
  </si>
  <si>
    <t>O23011745992024248801000  Acciones para la Comunidad Protectora de felinos y</t>
  </si>
  <si>
    <t>O23011745992024251001000  Acciones de participación ciudadana con un camino</t>
  </si>
  <si>
    <t>O23011745992024251601000  Acciones en Antonio Nariño</t>
  </si>
  <si>
    <t xml:space="preserve"> localidad que emprende</t>
  </si>
  <si>
    <t>O23011745992024253501000  Acciones por una Localidad incluyente y diferencia</t>
  </si>
  <si>
    <t>O23011745992024254201000  Acciones de mejoramiento de la infraestructura des</t>
  </si>
  <si>
    <t>O23011745992024256801000  Acciones para aumentar de la resilencia al cambio</t>
  </si>
  <si>
    <t>O23011745992024257701000  Acciones para crear un habitat digno y seguro para</t>
  </si>
  <si>
    <t>O23011745992024259401000  Acciones para que Antonio Nariño sea una Localidad</t>
  </si>
  <si>
    <t>O23011745992024260701000  Construyendo acciones para el fortalecimiento de c</t>
  </si>
  <si>
    <t>O23011745992024266901000  Acciones de revitalización y embellecimiento de la</t>
  </si>
  <si>
    <t>O23011745992024233301000  Unidos en caminos de corresponsabilidad</t>
  </si>
  <si>
    <t>O23011745992024237101000  Conciencia pública para defender la vida de todas</t>
  </si>
  <si>
    <t>O23011745992024237401000  Recursos estratégicos para organismos de seguridad</t>
  </si>
  <si>
    <t>O23011745992024237801000  Fortaleciendo vínculos para la justicia y la sana</t>
  </si>
  <si>
    <t>O23011745992024238201000  Conservación activa</t>
  </si>
  <si>
    <t xml:space="preserve"> cuidado y mejora de espacios</t>
  </si>
  <si>
    <t>O23011745992024238301000  Fortaleciendo tejido social</t>
  </si>
  <si>
    <t xml:space="preserve"> estrategias comunitar</t>
  </si>
  <si>
    <t>O23011745992024257801000  Salud</t>
  </si>
  <si>
    <t xml:space="preserve"> cuidado y bienestar en Comunidad</t>
  </si>
  <si>
    <t>O23011745992024258701000  Hábitos de diversión y movimiento para el bienesta</t>
  </si>
  <si>
    <t>O23011745992024259801000  Cuidado alimentario para población en riesgo</t>
  </si>
  <si>
    <t>O23011745992024262501000  Oportunidades y apoyo para el bienestar común</t>
  </si>
  <si>
    <t>O23011745992024263101000  Unidos por las voces</t>
  </si>
  <si>
    <t xml:space="preserve"> arte y patrimonio</t>
  </si>
  <si>
    <t>O23011745992024263401000  Voces de las víctimas</t>
  </si>
  <si>
    <t xml:space="preserve"> ecos de justicia</t>
  </si>
  <si>
    <t>O23011745992024264701000  Ecosistema creativo</t>
  </si>
  <si>
    <t xml:space="preserve"> potenciando iniciativas cultu</t>
  </si>
  <si>
    <t>O23011745992024265001000  Recursos para la productividad en el desarrollo lo</t>
  </si>
  <si>
    <t>O23011745992024267501000  Mitigación del riesgo</t>
  </si>
  <si>
    <t xml:space="preserve"> un enfoque integral local</t>
  </si>
  <si>
    <t>O23011745992024267701000  Cultura en acción</t>
  </si>
  <si>
    <t xml:space="preserve"> transformando espacios comunes</t>
  </si>
  <si>
    <t>O23011745992024267801000  Una nueva identidad bogotana</t>
  </si>
  <si>
    <t>O23011745992024267901000  Mejor Espacio público para la cohesión social</t>
  </si>
  <si>
    <t>O23011745992024268101000  Mejoramiento integral de infraestructura vial urba</t>
  </si>
  <si>
    <t>O23011745992024268601000  Recursos para la educación integral</t>
  </si>
  <si>
    <t>O23011745992024269501000  Habilidades digitales para conectar</t>
  </si>
  <si>
    <t>O23011745992024271401000  Optimización de recursos para la eficiencia admini</t>
  </si>
  <si>
    <t>O23011745992024273801000  Resistencias femeninas</t>
  </si>
  <si>
    <t xml:space="preserve"> transformando familias</t>
  </si>
  <si>
    <t>O23011745992024274201000  Participación activa</t>
  </si>
  <si>
    <t xml:space="preserve"> fortaleciendo vínculos socia</t>
  </si>
  <si>
    <t>O23011745992024275001000  Cultivando identidades</t>
  </si>
  <si>
    <t xml:space="preserve"> inversión para pueblos ori</t>
  </si>
  <si>
    <t>O23011745992024276001000  Comunidades activas en  defensa de lo vital</t>
  </si>
  <si>
    <t>O23011745992024280001000  Condiciones favorables para el cuidado comunitario</t>
  </si>
  <si>
    <t>O23011745992024280101000  Bienestar animal respeto y protección a otras for</t>
  </si>
  <si>
    <t>O23011745992024280301000  Parques inclusivos</t>
  </si>
  <si>
    <t xml:space="preserve"> acceso al derecho de ciudad</t>
  </si>
  <si>
    <t>O23011745992024281401000  Reactivando talentos fortalecemos  comunidades</t>
  </si>
  <si>
    <t>O23011745992024281001000  Gobernaza efectiva y eficiente enfocada en Resolve</t>
  </si>
  <si>
    <t>O23011745992024282501000  Bosa: epicentro cultural de una ciudad que camina</t>
  </si>
  <si>
    <t>O23011745992024282601000  Bosa caminando segura hacia la formalización empre</t>
  </si>
  <si>
    <t>O23011745992024282701000  Bosa reduce las formas extremas de exclusión</t>
  </si>
  <si>
    <t>O23011745992024282801000  Paz</t>
  </si>
  <si>
    <t xml:space="preserve"> memoria y reconciliación para que Bosa Camine</t>
  </si>
  <si>
    <t>O23011745992024282901000  Educación como elemento central para la construcci</t>
  </si>
  <si>
    <t>O23011745992024283001000  Bosa protectora y garante de derechos de las mujer</t>
  </si>
  <si>
    <t>O23011745992024283101000  Bosa emancipadora: un territorio garante de los de</t>
  </si>
  <si>
    <t>O23011745992024283201000  Desarrollo economico incluyente para que Bosa cami</t>
  </si>
  <si>
    <t>O23011745992024283401000  Movilidad sostenible para que Bosa camine segura</t>
  </si>
  <si>
    <t>O23011745992024283601000  Espacio público seguro e inclusivo</t>
  </si>
  <si>
    <t>O23011745992024283801000  Infraestructura deportiva de calidad para que Bosa</t>
  </si>
  <si>
    <t>O23011745992024283901000  Bosa empatica y garante de una ciudadanía saludabl</t>
  </si>
  <si>
    <t>O23011745992024284001000  Bosa</t>
  </si>
  <si>
    <t xml:space="preserve"> un territorio que genera valor a partir de l</t>
  </si>
  <si>
    <t>O23011745992024284101000  Bosa</t>
  </si>
  <si>
    <t xml:space="preserve"> un territorio que reduce su vulnerabilidad y</t>
  </si>
  <si>
    <t>O23011745992024284401000  Espacios para crear: cultura abierta e inclusiva</t>
  </si>
  <si>
    <t>O23011745992024284701000  Deporte y recreación para la apropiación efectiva</t>
  </si>
  <si>
    <t>O23011745992024284901000  Bosa comprometida con la acción climatica</t>
  </si>
  <si>
    <t>O23011745992024285001000  Bosa comprometida con la erradicación del hambre</t>
  </si>
  <si>
    <t>O23011745992024285201000  Bosa protege la vida animal</t>
  </si>
  <si>
    <t>O23011745992024285301000  Participación incidente para que Bosa recupere la</t>
  </si>
  <si>
    <t>O23011745992024285501000  Gestion policiva con capacidad resolutiva</t>
  </si>
  <si>
    <t>O23011745992024285601000  Eficiencia logistica y tecnologica para que Bosa c</t>
  </si>
  <si>
    <t>O23011745992024285901000  Construyendo confianza ciudadana a partir de la te</t>
  </si>
  <si>
    <t>O23011745992024286401000  Espacio publico recuperado y organizado para que B</t>
  </si>
  <si>
    <t>O23011745992024286501000  Bosa: Una comunidad cohesionada que construye segu</t>
  </si>
  <si>
    <t>O23011745992024286601000  Innovar para resolver</t>
  </si>
  <si>
    <t>O23011745992024286801000  Bosa con espacios sociales inclusivos y de calidad</t>
  </si>
  <si>
    <t>O23011745992024287401000  Bosa reivindicativa: Inversiones etnicas diferenci</t>
  </si>
  <si>
    <t>O23011745992024287701000  Bosa protectora de su ambiente</t>
  </si>
  <si>
    <t>O23011745992024287801000  Bosa Restaurativa: Una ciudadanía que construye co</t>
  </si>
  <si>
    <t>O23011745992024227601000  Chapinero protegido: Dotacion y mejora de equipame</t>
  </si>
  <si>
    <t>O23011745992024229901000  Vive chapinero: Espacio público seguro y convivenc</t>
  </si>
  <si>
    <t>O23011745992024230201000  Chapinero respeta todas las formas de vida</t>
  </si>
  <si>
    <t>O23011745992024230301000  Chapinero conecta con su comunidad</t>
  </si>
  <si>
    <t>O23011745992024230601000  Chapinero para todos: Espacios que fomentan el cui</t>
  </si>
  <si>
    <t>O23011745992024231001000  Chapinero participa y construye comunidad</t>
  </si>
  <si>
    <t>O23011745992024232601000  Tejiendo comunidad: Seguridad y convivencia con co</t>
  </si>
  <si>
    <t>O23011745992024232801000  Chapinero Innova: Fortaleciendo nuestra identidad</t>
  </si>
  <si>
    <t>O23011745992024233601000  Chapinero preparado y seguro: Mitigación y respues</t>
  </si>
  <si>
    <t>O23011745992024235201000  Chapinero construye futuro: Renovación de vivienda</t>
  </si>
  <si>
    <t>O23011745992024246101000  Chapinero trabaja por la movilidad en vías urbanas</t>
  </si>
  <si>
    <t>O23011745992024247101000  Chapinero transforma el entorno: Gestión integral</t>
  </si>
  <si>
    <t>O23011745992024247501000  Chapinero progresa: Oportunidades para el desarrol</t>
  </si>
  <si>
    <t>O23011745992024248401000  Chapinero verde por naturaleza</t>
  </si>
  <si>
    <t>O23011745992024249601000  Chapinero re-activa: Parques para todos</t>
  </si>
  <si>
    <t>O23011745992024249901000  Chapinero cultura en evolución: Transformar espaci</t>
  </si>
  <si>
    <t>O23011745992024250001000  Chapinero emprende con propósito: Transforma vidas</t>
  </si>
  <si>
    <t>O23011745992024250301000  Chapinero en movimiento: Construye comunidad a tra</t>
  </si>
  <si>
    <t>O23011745992024250501000  Chapinero comprometido con el bienestar: Apoyo  ps</t>
  </si>
  <si>
    <t>O23011745992024250701000  Chapinero cultural: Promueve el talento y el patri</t>
  </si>
  <si>
    <t>O23011745992024251101000  Chapinero libre de violencia: Unidos y Unidas cont</t>
  </si>
  <si>
    <t>O23011745992024251301000  Chapinero entreteje reconciliación: Arte</t>
  </si>
  <si>
    <t xml:space="preserve"> memoria</t>
  </si>
  <si>
    <t>O23011745992024251901000  Chapinero en armonia: Herramientas para una mejor</t>
  </si>
  <si>
    <t>O23011745992024252101000  Chapinero impulsa tu futuro: Dotación y apoyo para</t>
  </si>
  <si>
    <t>O23011745992024252201000  Chapinero solidario: Comedores comunitarios para l</t>
  </si>
  <si>
    <t>O23011745992024252701000  Chapinero comprometido con la transparencia: Forta</t>
  </si>
  <si>
    <t>O23011745992024253601000  Chapinero apoya la tradición y el progreso: Invers</t>
  </si>
  <si>
    <t>O23011745992024253801000  Chapinero cambia tu vida: Prevención de violencias</t>
  </si>
  <si>
    <t>O23011745992024254301000  Chapinero cuida tu vida: Acciones integrales en sa</t>
  </si>
  <si>
    <t>O23011745992024222701000  Educación con calidad desde la primera infancia ha</t>
  </si>
  <si>
    <t>O23011745992024222801000  Dotación e Intervención de los espacios de cuidado</t>
  </si>
  <si>
    <t>O23011745992024222901000  Acciones de Seguridad Integrales para la localidad</t>
  </si>
  <si>
    <t>O23011745992024223101000  Un territorio de construcción y fortalecimiento de</t>
  </si>
  <si>
    <t>O23011745992024223201000  Mejor Infraestructura Peatonal Inclusiva y  Segura</t>
  </si>
  <si>
    <t>O23011745992024223301000  Mejorar La Infraestructura Para Construir Tejido S</t>
  </si>
  <si>
    <t>O23011745992024223401000  Participación activa para la localidad  Ciudad Bol</t>
  </si>
  <si>
    <t>O23011745992024223501000  Un Modelo para el Fortalecimiento y el Desarrollo</t>
  </si>
  <si>
    <t>O23011745992024223601000  Mejoramiento de la calidad de vida en los habitant</t>
  </si>
  <si>
    <t>O23011745992024223701000  Diseño</t>
  </si>
  <si>
    <t xml:space="preserve"> Construcción</t>
  </si>
  <si>
    <t xml:space="preserve"> Mantenimiento y Adecuación d</t>
  </si>
  <si>
    <t>O23011745992024223801000  Ciudad Bolívar Camina Segura</t>
  </si>
  <si>
    <t xml:space="preserve"> con estrategias de R</t>
  </si>
  <si>
    <t>O23011745992024223901000  Ciudad Bolívar</t>
  </si>
  <si>
    <t xml:space="preserve"> Impulsando la Productividad</t>
  </si>
  <si>
    <t xml:space="preserve"> Comer</t>
  </si>
  <si>
    <t>O23011745992024224001000  Ciudad Bolívar Camina Segura en ser</t>
  </si>
  <si>
    <t xml:space="preserve"> Sostenible</t>
  </si>
  <si>
    <t xml:space="preserve"> A</t>
  </si>
  <si>
    <t>O23011745992024224101000  Ciudad Bolívar Camina segura</t>
  </si>
  <si>
    <t xml:space="preserve"> Reverdecida y Resili</t>
  </si>
  <si>
    <t>O23011745992024224201000  Confianza y Legitimidad frente a la seguridad de C</t>
  </si>
  <si>
    <t>O23011745992024224301000  Bienestar En Salud Integral Para La Localidad " Ci</t>
  </si>
  <si>
    <t>O23011745992024224401000  Conexión cultural: Impulso y Circulación Artística</t>
  </si>
  <si>
    <t>O23011745992024224501000  Ciudad Bolívar Camina Segura y comprometida por el</t>
  </si>
  <si>
    <t>O23011745992024224601000  CIUDAD BOLÍVAR CAMINA SEGURA en Convivencia Ciudad</t>
  </si>
  <si>
    <t>O23011745992024224701000  Equipamientos Culturales y patrimoniales accesible</t>
  </si>
  <si>
    <t>O23011745992024224801000  Acceso a la justicia restaurativa para la localida</t>
  </si>
  <si>
    <t>O23011745992024224901000  Ciudad Bolívar camina segura y con bienestar a tra</t>
  </si>
  <si>
    <t>O23011745992024225301000  Una Localidad Que Promueve Los Derechos de las muj</t>
  </si>
  <si>
    <t>O23011745992024227501000  Conexión Hacia El Universo Digital Para  Ciudad Bo</t>
  </si>
  <si>
    <t>O23011745992024227701000  Ciudad Bolívar Camina Segura y Promueve El Bienest</t>
  </si>
  <si>
    <t>O23011745992024228101000  Creciendo y emprendiendo juntas en pro del reconoc</t>
  </si>
  <si>
    <t>O23011745992024228301000  Ciudad Bolívar Camina Segura hacia una gestión efe</t>
  </si>
  <si>
    <t>O23011745992024228401000  Bogotaniando Ciudad Bolívar Camina Segura</t>
  </si>
  <si>
    <t>O23011745992024231801000  Ciudad Bolívar Camina Segura" Iniciativas Concerta</t>
  </si>
  <si>
    <t>O23011745992024240601000  Impulso local Creativo para la Localidad Ciudad B</t>
  </si>
  <si>
    <t>O23011745992024254801000  Ciudad Bolívar Camina segura</t>
  </si>
  <si>
    <t xml:space="preserve"> Mejorando la Provisi</t>
  </si>
  <si>
    <t>O23011745992024226201000  Fortaleciendo capacidades ciudadanas para que Enga</t>
  </si>
  <si>
    <t>O23011745992024226701000  Conservación y construcción del espacio publico en</t>
  </si>
  <si>
    <t>O23011745992024228201000  Engativá segura y con acceso a la justicia</t>
  </si>
  <si>
    <t>O23011745992024229101000  Engativá activa con la malla vial local</t>
  </si>
  <si>
    <t>O23011745992024230001000  Espacio público seguro e inclusivo en Engativá</t>
  </si>
  <si>
    <t>O23011745992024231401000  Restauración activa para los ecosistemas en Engati</t>
  </si>
  <si>
    <t>O23011745992024232101000  Engativá activa frente a la gestión del riesgo de</t>
  </si>
  <si>
    <t>O23011745992024233901000  Engativá activa el arte y la cultura</t>
  </si>
  <si>
    <t>O23011745992024235001000  Engativá un territorio de paz y reconciliación</t>
  </si>
  <si>
    <t>O23011745992024235901000  Engativá una localidad con menos pobreza</t>
  </si>
  <si>
    <t>O23011745992024236301000  Caminos sostenibles en Engativá</t>
  </si>
  <si>
    <t>O23011745992024236801000  Caminos de bienestar animal en Engativá</t>
  </si>
  <si>
    <t>O23011745992024237201000  Conectando a Engativá</t>
  </si>
  <si>
    <t>O23011745992024237301000  Engativá Activa</t>
  </si>
  <si>
    <t>O23011745992024237501000  Igualdad de oportunidades para la inclusión social</t>
  </si>
  <si>
    <t>O23011745992024237601000  Engativá activa y creativa</t>
  </si>
  <si>
    <t>O23011745992024237901000  Parques seguros para Engativá</t>
  </si>
  <si>
    <t>O23011745992024238001000  Cero tolerancias a las violencias contra las mujer</t>
  </si>
  <si>
    <t>O23011745992024238101000  Industria cultural para Engativá</t>
  </si>
  <si>
    <t>O23011745992024244001000  Fortaleciendo la participación en Engativá</t>
  </si>
  <si>
    <t>O23011745992024244401000  Jóvenes con capacidades proyecto de vida para la c</t>
  </si>
  <si>
    <t>O23011745992024247701000  Engativá un espacio para todos</t>
  </si>
  <si>
    <t>O23011745992024247901000  Engativá activa con la innovación e identidad loca</t>
  </si>
  <si>
    <t>O23011745992024250901000  Engativá trabaja segura</t>
  </si>
  <si>
    <t>O23011745992024252501000  Engativá emprende</t>
  </si>
  <si>
    <t>O23011745992024253901000  Seguridad y convivencia para Engativá</t>
  </si>
  <si>
    <t>O23011745992024254001000  Salud activa para todos en Engativá</t>
  </si>
  <si>
    <t>O23011745992024276501000  Erradicando el Hambre en Engativá</t>
  </si>
  <si>
    <t>O23011745992024277601000  Dotaciones</t>
  </si>
  <si>
    <t xml:space="preserve"> desarrollo Integral para la Transforma</t>
  </si>
  <si>
    <t>O23011745992024281501000  Acuerdos en el espacio público para que Engativá c</t>
  </si>
  <si>
    <t>O23011745992024293301000  Fortalecimiento al desarrollo local en Engativá</t>
  </si>
  <si>
    <t>O23011745992024231101000  Fontibón camina hacia el acceso a la justicia</t>
  </si>
  <si>
    <t>O23011745992024238701000  Fontibón camina hacia la promoción de la convivenc</t>
  </si>
  <si>
    <t>O23011745992024239001000  Fontibón camina hacia la innovación pública y la B</t>
  </si>
  <si>
    <t>O23011745992024239201000  Fontibón camina saludable y con bien-estar</t>
  </si>
  <si>
    <t>O23011745992024239301000  Fontibón avanza en seguridad</t>
  </si>
  <si>
    <t>O23011745992024239701000  Fontibón camina hacia la construcción y conservaci</t>
  </si>
  <si>
    <t>O23011745992024239901000  Fontibón camina hacia la Paz</t>
  </si>
  <si>
    <t xml:space="preserve"> la Memoria y la Reco</t>
  </si>
  <si>
    <t>O23011745992024240001000  Fontibón camina hacia la cultura ciudadana en torn</t>
  </si>
  <si>
    <t>O23011745992024240101000  Fontibón camina hacia el arte y la cultura</t>
  </si>
  <si>
    <t>O23011745992024240201000  Fontibón camina hacia el cuidado de la vida y de s</t>
  </si>
  <si>
    <t>O23011745992024240701000  Fontibón camina hacia el deporte y la recreación</t>
  </si>
  <si>
    <t>O23011745992024240801000  Fontibón camina hacia la construcción y conservaci</t>
  </si>
  <si>
    <t>O23011745992024241101000  Fontibón camina hacia la educación de calidad</t>
  </si>
  <si>
    <t>O23011745992024241201000  Fontibón camina hacia el fortalecimiento instituci</t>
  </si>
  <si>
    <t>O23011745992024241401000  Fontibón camina hacia el desarrollo empresarial</t>
  </si>
  <si>
    <t xml:space="preserve"> p</t>
  </si>
  <si>
    <t>O23011745992024241501000  Fontibón camina hacia las industrias culturales y</t>
  </si>
  <si>
    <t>O23011745992024241601000  Fontibón camina hacia el fortalecimiento del tejid</t>
  </si>
  <si>
    <t>O23011745992024241701000  Fontibón camina hacia una democracia participativa</t>
  </si>
  <si>
    <t>O23011745992024241901000  Fontibón camina hacia una democracia con enfoque d</t>
  </si>
  <si>
    <t>O23011745992024243201000  Fontibón camina con acuerdos para el uso y goce de</t>
  </si>
  <si>
    <t>O23011745992024243301000  Fontibón camina hacia la disminución de la pobreza</t>
  </si>
  <si>
    <t>O23011745992024243601000  Fontibón camina contra la violencia de las mujeres</t>
  </si>
  <si>
    <t>O23011745992024244301000  Fontibón camina hacia la intervención de parques d</t>
  </si>
  <si>
    <t>O23011745992024247301000  Fontibón camina hacia la protección y el bienestar</t>
  </si>
  <si>
    <t>O23011745992024250801000  Fontibón camina hacia el mejoramiento de los equip</t>
  </si>
  <si>
    <t>O23011745992024252001000  Fontibón camina hacia la protección del medio ambi</t>
  </si>
  <si>
    <t>O23011745992024253001000  Fontibón camina hacia la gestión del riesgo de des</t>
  </si>
  <si>
    <t>O23011745992024254701000  Fontibón camina hacia la erradicación del hambre</t>
  </si>
  <si>
    <t>O23011745992024237701000  Kennedy Germinando Futuros</t>
  </si>
  <si>
    <t>O23011745992024249101000  Kennedy Hogares Seguros Familias Protegidas</t>
  </si>
  <si>
    <t>O23011745992024249201000  Kennedy Destino de Oportunidades</t>
  </si>
  <si>
    <t>O23011745992024251701000  Kennedy Territorio de Progreso</t>
  </si>
  <si>
    <t>O23011745992024255101000  Kennedy Infraestructura para el Futuro</t>
  </si>
  <si>
    <t>O23011745992024255601000  Kennedy Mujeres sin Barreras</t>
  </si>
  <si>
    <t>O23011745992024257401000  Kennedy Crecimiento y Conexión</t>
  </si>
  <si>
    <t>O23011745992024261001000  Kennedy Ingreso con Propósito</t>
  </si>
  <si>
    <t>O23011745992024261201000  Kennedy Guardianes del Bienestar Animal</t>
  </si>
  <si>
    <t>O23011745992024261601000  Kennedy Respira Verde</t>
  </si>
  <si>
    <t>O23011745992024262601000  Kennedy Juntos Nos Preparamos Para el Cambio</t>
  </si>
  <si>
    <t>O23011745992024264301000  Kennedy Ecomanos en Acción</t>
  </si>
  <si>
    <t>O23011745992024264601000  Kennedy Espacios de Buen Trato</t>
  </si>
  <si>
    <t>O23011745992024268401000  Kennedy Espacios Públicos Seguros</t>
  </si>
  <si>
    <t>O23011745992024268801000  Kennedy Camina Segura</t>
  </si>
  <si>
    <t>O23011745992024270501000  Bogotá se Vive en Kennedy</t>
  </si>
  <si>
    <t>O23011745992024270601000  Kennedy en Alianza por la Seguridad</t>
  </si>
  <si>
    <t>O23011745992024271101000  Kennedy Transparente y Eficiente</t>
  </si>
  <si>
    <t>O23011745992024272901000  Kennedy Segura y en Paz</t>
  </si>
  <si>
    <t>O23011745992024273301000  Voces De Kennedy</t>
  </si>
  <si>
    <t>O23011745992024274001000  Kennedy Trazos de Identidad</t>
  </si>
  <si>
    <t>O23011745992024274501000  Kennedy Camina Hacia la Convivencia</t>
  </si>
  <si>
    <t>O23011745992024276701000  Kennedy en Línea</t>
  </si>
  <si>
    <t>O23011745992024278001000  Kennedy Proyecta Talento</t>
  </si>
  <si>
    <t>O23011745992024278401000  Kennedy Fuerza Local Pasión por el Deporte</t>
  </si>
  <si>
    <t>O23011745992024278801000  Kennedy Impulso Creativo</t>
  </si>
  <si>
    <t>O23011745992024279001000  Kennedy mi Parque mi Espacio</t>
  </si>
  <si>
    <t>O23011745992024279301000  Kennedy Espacio que Inspira</t>
  </si>
  <si>
    <t>O23011745992024279401000  Kennedy Respira Bienestar</t>
  </si>
  <si>
    <t>O23011745992024281801000  Kennedy Caminos de Reconciliación</t>
  </si>
  <si>
    <t>O23011745992024238901000  La Candelaria camina entre espacios verdes y proce</t>
  </si>
  <si>
    <t>O23011745992024239401000  El Corazón de la Candelaria</t>
  </si>
  <si>
    <t xml:space="preserve"> Símbolo de la Bogotan</t>
  </si>
  <si>
    <t>O23011745992024240301000  Por un cuidado responsable de los animales de La C</t>
  </si>
  <si>
    <t>O23011745992024241001000  La Candelaria Camina hacía un fortalecimiento del</t>
  </si>
  <si>
    <t>O23011745992024242001000  La Candelaria conectada desde el corazón de la ciu</t>
  </si>
  <si>
    <t>O23011745992024242301000  La Candelaria Camina hacía un fortalecimiento empr</t>
  </si>
  <si>
    <t>O23011745992024242501000  La Candelaria camina hacia la convivencia ciudadan</t>
  </si>
  <si>
    <t>O23011745992024242801000  La Candelaria</t>
  </si>
  <si>
    <t xml:space="preserve"> un territorio de memoria</t>
  </si>
  <si>
    <t xml:space="preserve"> paz y rec</t>
  </si>
  <si>
    <t>O23011745992024243101000  La candelaria camina hacia una salud preventiva e</t>
  </si>
  <si>
    <t>O23011745992024243701000  La Candelaria brinda respuesta a emergencias y des</t>
  </si>
  <si>
    <t>O23011745992024244101000  La candelaria camina hacia la prevencion de violen</t>
  </si>
  <si>
    <t>O23011745992024245401000  La Candelaria Camina Hacia la Promoción del Deport</t>
  </si>
  <si>
    <t>O23011745992024246601000  La candelaria camina hacia el fortalecimiento de l</t>
  </si>
  <si>
    <t>O23011745992024255201000  En La Candelaria vivimos libres y caminamos segura</t>
  </si>
  <si>
    <t>O23011745992024255801000  Parques: recreación y cultura para La Candelaria</t>
  </si>
  <si>
    <t>O23011745992024257201000  La Candelaria camina segura en un espacio público</t>
  </si>
  <si>
    <t>O23011745992024257301000  La Candelaria camina segura hacia un futuro con me</t>
  </si>
  <si>
    <t>O23011745992024258901000  La Candelaria reconoce a sus comunidades étnicas</t>
  </si>
  <si>
    <t>O23011745992024261901000  La Candelaria con educación para la vida</t>
  </si>
  <si>
    <t>O23011745992024263201000  La Candelaria camina segura con un gobierno confia</t>
  </si>
  <si>
    <t>O23011745992024263701000  Con Cultura Redescubrimos el Corazón de Bogotá</t>
  </si>
  <si>
    <t>O23011745992024264001000  La Candelaria mejor equipada para la cultura</t>
  </si>
  <si>
    <t>O23011745992024264901000  Formando Candelarios y Candelarias</t>
  </si>
  <si>
    <t>O23011745992024265301000  La Candelaria Camina Hacia el Fortalecimiento de l</t>
  </si>
  <si>
    <t>O23011745992024277301000  Espacio Público para todos en el corazón de Bogotá</t>
  </si>
  <si>
    <t>O23011745992024277701000  La Candelaria camina hacia la construcción y la co</t>
  </si>
  <si>
    <t>O23011745992024277901000  La Candelaria camina segura de la mano de sus gest</t>
  </si>
  <si>
    <t>O23011745992024278301000  La Candelaria camina de la mano de sus niños y jóv</t>
  </si>
  <si>
    <t>O23011745992024279201000  Redescubriendo La Candelaria con participación inc</t>
  </si>
  <si>
    <t>O23011745992024250101000  Mártires camina segura en la convivencia ciudadana</t>
  </si>
  <si>
    <t>O23011745992024257501000  Mártires confía en su emprendimiento</t>
  </si>
  <si>
    <t>O23011745992024258501000  Mártires avanza en su empleabilidad y su ecosistem</t>
  </si>
  <si>
    <t>O23011745992024271501000  Mártires avanza como territorio cultural</t>
  </si>
  <si>
    <t>O23011745992024271601000  Mártires construye confianza desde la participació</t>
  </si>
  <si>
    <t>O23011745992024271701000  Mártires confía en su gobernanza local</t>
  </si>
  <si>
    <t>O23011745992024271901000  Mártires camina segura con mejores dotaciones de s</t>
  </si>
  <si>
    <t>O23011745992024272001000  Mártires camina segura por un espacio público incl</t>
  </si>
  <si>
    <t>O23011745992024272201000  Mártires camina segura en el manejo de conflictos</t>
  </si>
  <si>
    <t>O23011745992024272401000  Mártires avanza contra la pobreza</t>
  </si>
  <si>
    <t>O23011745992024272601000  Mártires camina hacia una salud incluyente</t>
  </si>
  <si>
    <t>O23011745992024272701000  Mártires camina segura contra el feminicidio y la</t>
  </si>
  <si>
    <t>O23011745992024273001000  Mártires avanza por un medio ambiente seguro</t>
  </si>
  <si>
    <t>O23011745992024273601000  Mártires referente en innovación y Bogotaneidad</t>
  </si>
  <si>
    <t>O23011745992024274101000  Mártires avanza en la protección y el bienestar de</t>
  </si>
  <si>
    <t>O23011745992024274801000  Mártires eficiente en atención y manejo de emergen</t>
  </si>
  <si>
    <t>O23011745992024274901000  Mártires confía y le apuesta a su potencial</t>
  </si>
  <si>
    <t>O23011745992024275201000  Mártires confía en su ecosistema creativo</t>
  </si>
  <si>
    <t>O23011745992024275301000  Mártires avanza en la construcción de confianza en</t>
  </si>
  <si>
    <t>O23011745992024275601000  Mártires construye confianza con sus comunidades I</t>
  </si>
  <si>
    <t>O23011745992024276201000  Mártires avanza en su infraestructura social</t>
  </si>
  <si>
    <t>O23011745992024276301000  Mártires avanza por la paz y la reconciliación en</t>
  </si>
  <si>
    <t>O23011745992024277101000  Mártires avanza por el deporte</t>
  </si>
  <si>
    <t>O23011745992024277201000  Mártires avanza en conectividad</t>
  </si>
  <si>
    <t>O23011745992024277401000  Mártires avanza en su estrategia de cuidado local</t>
  </si>
  <si>
    <t>O23011745992024279601000  Mártires avanza en mejores espacios para la cultur</t>
  </si>
  <si>
    <t>O23011745992024279801000  Mártires avanza con mejor espacio público peatonal</t>
  </si>
  <si>
    <t>O23011745992024279901000  Mártires avanza en mejorar su malla vial</t>
  </si>
  <si>
    <t>O23011745992024280701000  Mártires avanza con mejores parques</t>
  </si>
  <si>
    <t>O23011745992024229701000  Paz y reconciliación en Puente Aranda</t>
  </si>
  <si>
    <t>O23011745992024230401000  Mujeres unidas por una historia sin violencia</t>
  </si>
  <si>
    <t>O23011745992024231301000  Puente Aranda segura para una convivencia pacífica</t>
  </si>
  <si>
    <t>O23011745992024231701000  Puente Aranda fortalece la identidad local</t>
  </si>
  <si>
    <t>O23011745992024232201000  Cultura en movimiento para Puente Aranda</t>
  </si>
  <si>
    <t>O23011745992024235501000  Puente Aranda creamos futuro</t>
  </si>
  <si>
    <t>O23011745992024236901000  Puente Aranda camina segura con el deporte</t>
  </si>
  <si>
    <t>O23011745992024237001000  Puente Aranda segura ante emergencias</t>
  </si>
  <si>
    <t>O23011745992024244601000  Atención integral a la primer infancia y educación</t>
  </si>
  <si>
    <t>O23011745992024244701000  Puente Aranda protege y cuida sus animales</t>
  </si>
  <si>
    <t>O23011745992024244901000  Gestión y desarrollo turístico en Puente Aranda</t>
  </si>
  <si>
    <t>O23011745992024245001000  Mejores capacidades para una Puente Aranda segura</t>
  </si>
  <si>
    <t>O23011745992024245101000  Puente Aranda participativa</t>
  </si>
  <si>
    <t>O23011745992024245201000  Seguridad alimentaria para Puente Aranda</t>
  </si>
  <si>
    <t>O23011745992024245501000  Tejiendo seguridad y convivencia en Puente Aranda</t>
  </si>
  <si>
    <t>O23011745992024245701000  Productividad y Fortalecimiento Empresarial de Pue</t>
  </si>
  <si>
    <t>O23011745992024245901000  Puente Aranda étnica y diversa</t>
  </si>
  <si>
    <t>O23011745992024246001000  Gestión local por una Puente Aranda segura</t>
  </si>
  <si>
    <t>O23011745992024246301000  Puente Aranda cuida y protege a la población vulne</t>
  </si>
  <si>
    <t>O23011745992024246401000  Conservación del espacio público para Puente Arand</t>
  </si>
  <si>
    <t>O23011745992024246801000  Puente Aranda saludable y con bienestar</t>
  </si>
  <si>
    <t>O23011745992024248201000  Conectando el arte y los saberes en Puente Aranda</t>
  </si>
  <si>
    <t>O23011745992024252801000  Vías seguras para Puente Aranda</t>
  </si>
  <si>
    <t>O23011745992024254601000  Parques amigables en Puente Aranda</t>
  </si>
  <si>
    <t>O23011745992024255301000  Espacios Vivos: intervención cultural en Puente Ar</t>
  </si>
  <si>
    <t>O23011745992024256501000  Puente Aranda EcoActiva</t>
  </si>
  <si>
    <t>O23011745992024256901000  Mujeres de Puente Aranda Construyendo Juntas</t>
  </si>
  <si>
    <t>O23011745992024257901000  Cierre de la brecha digital a través de formación</t>
  </si>
  <si>
    <t>O23011745992024258201000  Espacio público vivo y seguro en Puente Aranda</t>
  </si>
  <si>
    <t>O23011745992024258801000  Fortalecimiento seguro para Puente Aranda</t>
  </si>
  <si>
    <t>O23011745992024222601000  Educación como eje del potencial humano en Rafael</t>
  </si>
  <si>
    <t>O23011745992024225601000  Menos pobreza y más equidad en Rafael Uribe Uribe</t>
  </si>
  <si>
    <t>O23011745992024226801000  Rafael Uribe Uribe cuida la vida</t>
  </si>
  <si>
    <t>O23011745992024253201000  Rafael Uribe Uribe previene el feminicidio y las v</t>
  </si>
  <si>
    <t>O23011745992024255001000  Rafael Uribe Uribe con un ecosistema cultural</t>
  </si>
  <si>
    <t xml:space="preserve"> cre</t>
  </si>
  <si>
    <t>O23011745992024255701000  Rafael Uribe Uribe saludable y con bienestar</t>
  </si>
  <si>
    <t>O23011745992024258601000  Rafael Uribe Uribe con equipamientos culturales di</t>
  </si>
  <si>
    <t>O23011745992024259601000  Espacios sociales dignos para un desarrollo integr</t>
  </si>
  <si>
    <t>O23011745992024260301000  La bogotaneidad en Rafael Uribe Uribe</t>
  </si>
  <si>
    <t>O23011745992024262301000  Fortaleciendo el turismo en Rafael Uribe Uribe</t>
  </si>
  <si>
    <t>O23011745992024263501000  Reverdeciendo Rafael Uribe Uribe</t>
  </si>
  <si>
    <t>O23011745992024267001000  Seguridad y convivencia en Rafael Uribe Uribe</t>
  </si>
  <si>
    <t>O23011745992024267301000  Rafael Uribe Uribe cultural y artística</t>
  </si>
  <si>
    <t>O23011745992024269001000  Mejores capacidades al servicio de la seguridad en</t>
  </si>
  <si>
    <t>O23011745992024269701000  Rafael Uribe Uribe con parques revitalizados</t>
  </si>
  <si>
    <t xml:space="preserve"> reno</t>
  </si>
  <si>
    <t>O23011745992024270401000  Fortaleciendo el tejido empresarial en Rafael Urib</t>
  </si>
  <si>
    <t>O23011745992024271001000  Gestores de convivencia en Rafael Uribe Uribe</t>
  </si>
  <si>
    <t>O23011745992024273201000  Rafael Uribe Uribe conectado con la comunidad</t>
  </si>
  <si>
    <t>O23011745992024273701000  Rafael Uribe Uribe mejora la movidlidad local</t>
  </si>
  <si>
    <t>O23011745992024275701000  Bienestar Animal en Rafel Uribe Uribe</t>
  </si>
  <si>
    <t>O23011745992024276101000  Rafael Uribe Uribe con acceso a una justicia integ</t>
  </si>
  <si>
    <t>O23011745992024276401000  Espacio publico inclusivo en Rafael Uribe Uribe</t>
  </si>
  <si>
    <t>O23011745992024276801000  Mitigación del Riesgo en Rafael Uribe Uribe</t>
  </si>
  <si>
    <t>O23011745992024277501000  Gestión pública local y gobierno confiable en Rafa</t>
  </si>
  <si>
    <t>O23011745992024277801000  Paz y Reconciliación en Rafael Uribe Uribe</t>
  </si>
  <si>
    <t>O23011745992024278101000  Rafael Uribe Uribe diferencial y étnica</t>
  </si>
  <si>
    <t>O23011745992024278601000  Participación Efectiva en Rafael Uribe Uribe</t>
  </si>
  <si>
    <t>O23011745992024279501000  Rafael Uribe Uribe deportiva</t>
  </si>
  <si>
    <t xml:space="preserve"> recreativa y con bie</t>
  </si>
  <si>
    <t>O23011745992024225101000  Sostenibilidad del Ecosistema Cultural y Creativo</t>
  </si>
  <si>
    <t>O23011745992024225201000  Transformando Espacios</t>
  </si>
  <si>
    <t xml:space="preserve"> Conectando Comunidades/San</t>
  </si>
  <si>
    <t>O23011745992024225401000  Caminos Sostenibles/Solidez en San Cristóbal: Ampl</t>
  </si>
  <si>
    <t>O23011745992024225701000  Red de Oportunidades: Parques y Cultura para el Bi</t>
  </si>
  <si>
    <t>O23011745992024227301000  San Cristóbal Resiliente: Fortaleciendo Capacidade</t>
  </si>
  <si>
    <t>O23011745992024228501000  Seguridad y Oportunidades con Fuerzas Policiales E</t>
  </si>
  <si>
    <t>O23011745992024231601000  San Cristóbal Sin Barreras: Salud</t>
  </si>
  <si>
    <t xml:space="preserve"> Bienestar y Opo</t>
  </si>
  <si>
    <t>O23011745992024234901000  San Cristóbal: Espacio Público Seguro y Pacífico</t>
  </si>
  <si>
    <t>O23011745992024238501000  San Cristóbal: Mujeres en Acción contra la Violenc</t>
  </si>
  <si>
    <t>O23011745992024240501000  Cultura y memoria en movimiento</t>
  </si>
  <si>
    <t xml:space="preserve"> San Cristóbal viv</t>
  </si>
  <si>
    <t>O23011745992024240901000  San Cristóbal Incidente</t>
  </si>
  <si>
    <t>O23011745992024248101000  San Cristóbal Cuida: Bienestar Animal Y Educación</t>
  </si>
  <si>
    <t>O23011745992024249501000  Actívate San Cristóbal: Deporte</t>
  </si>
  <si>
    <t xml:space="preserve"> Recreación y Bien</t>
  </si>
  <si>
    <t>O23011745992024250201000  San Cristóbal: Oportunidades para el Futuro Sosten</t>
  </si>
  <si>
    <t>O23011745992024250601000  Oportunidades con Bien-estar: San Cristóbal Avanza</t>
  </si>
  <si>
    <t>O23011745992024260101000  Pacto por Espacios Sostenibles en San Cristóbal</t>
  </si>
  <si>
    <t>O23011745992024260601000  Tejiendo Memoria y Reconciliación para el Futuro</t>
  </si>
  <si>
    <t>O23011745992024260801000  San Cristóbal Emprende: Fortaleciendo el Tejido Em</t>
  </si>
  <si>
    <t>O23011745992024261501000  Educación que genera oportunidades</t>
  </si>
  <si>
    <t>O23011745992024262001000  San Cristóbal: Camina Seguro</t>
  </si>
  <si>
    <t xml:space="preserve"> Vive Seguro</t>
  </si>
  <si>
    <t>O23011745992024262701000  El Delirio del Turismo/San Cristóbal: Un Delirio T</t>
  </si>
  <si>
    <t>O23011745992024263301000  San Cristóbal: Un Territorio de Oportunidades para</t>
  </si>
  <si>
    <t>O23011745992024263801000  San Cristóbal activa el sector cultural</t>
  </si>
  <si>
    <t>O23011745992024264801000  Oportunidades con Bien-Estar: San Cristóbal Avanza</t>
  </si>
  <si>
    <t>O23011745992024266701000  Gobierno de lo Cotidiano</t>
  </si>
  <si>
    <t>O23011745992024269401000  Redes de Oportunidad: Formación Digital y Particip</t>
  </si>
  <si>
    <t>O23011745992024270801000  Changó y territorios indígenas en resistencia</t>
  </si>
  <si>
    <t>O23011745992024279101000  Creciendo Juntos: Atención Integral y Oportunidade</t>
  </si>
  <si>
    <t>O23011745992024279701000  San Cristóbal: Nuestra pasión</t>
  </si>
  <si>
    <t>O23011745992024280201000  Fortaleciendo Vidas: Mujeres en San Cristóbal por</t>
  </si>
  <si>
    <t>O23011745992024280501000  San Cristóbal: Oportunidades para un Futuro Reverd</t>
  </si>
  <si>
    <t>O23011745992024268301000  Fortalecimiento Comunitario y Formación Ciudadana</t>
  </si>
  <si>
    <t>O23011745992024288201000  Fortalecimiento de la Convivencia Escolar y Ciudad</t>
  </si>
  <si>
    <t>O23011745992024288301000  Santa Fe con espacio público seguro e inclusivo.</t>
  </si>
  <si>
    <t>O23011745992024288501000  Santa Fe fortalece la Seguridad Pública y Desartic</t>
  </si>
  <si>
    <t>O23011745992024288601000  Restauración ecológica en Santa Fe</t>
  </si>
  <si>
    <t>O23011745992024288801000  Santa Fe Protectora de los Animales</t>
  </si>
  <si>
    <t>O23011745992024288901000  Santa Fe eficiente en la atención de emergencias.</t>
  </si>
  <si>
    <t>O23011745992024289001000  Desarrollo económico en Santa Fe</t>
  </si>
  <si>
    <t>O23011745992024289101000  Conectando Territorios en Santa Fe</t>
  </si>
  <si>
    <t xml:space="preserve"> Servicios y Fo</t>
  </si>
  <si>
    <t>O23011745992024289201000  Santa Fe "Propietaria"</t>
  </si>
  <si>
    <t>O23011745992024289301000  Acueductos Veredales de Santa Fe</t>
  </si>
  <si>
    <t>O23011745992024289401000  Santa Fe cuida a su gente fortaleciendo las rutas</t>
  </si>
  <si>
    <t>O23011745992024289601000  Mujeres de Santa Fe</t>
  </si>
  <si>
    <t xml:space="preserve"> Tejiendo futuro</t>
  </si>
  <si>
    <t>O23011745992024289701000  Santa Fe localidad innovadora</t>
  </si>
  <si>
    <t xml:space="preserve"> participativa y soc</t>
  </si>
  <si>
    <t>O23011745992024289901000  Santa Fe espacio público seguro e inclusivo</t>
  </si>
  <si>
    <t>O23011745992024290201000  Santa Fe Avanza caminando hacia el bienestar integ</t>
  </si>
  <si>
    <t>O23011745992024290301000  Santa Fe Crece: Transformando Espacios para la Edu</t>
  </si>
  <si>
    <t>O23011745992024290401000  Movilidad Sostenible para Santa Fe</t>
  </si>
  <si>
    <t>O23011745992024290601000  Santa Fe en Acción comedores Comunitarios y Seguri</t>
  </si>
  <si>
    <t>O23011745992024290701000  Santa Fe un ecosistema cultural y creativo sosteni</t>
  </si>
  <si>
    <t>O23011745992024290801000  Desarrollo urbano y rural en Santa Fe</t>
  </si>
  <si>
    <t>O23011745992024290901000  Dotar sedes culturales en Santa Fe</t>
  </si>
  <si>
    <t>O23011745992024291101000  Santa Fe Construyendo Caminos de Paz y Reconciliac</t>
  </si>
  <si>
    <t>O23011745992024291301000  Santa Fe</t>
  </si>
  <si>
    <t xml:space="preserve"> hace frente a los efectos del cambio cli</t>
  </si>
  <si>
    <t>O23011745992024291501000  Santa Fe Camina con Cultura</t>
  </si>
  <si>
    <t>O23011745992024291701000  Fortaleciendo Los Campos Recreodeportivos en Santa</t>
  </si>
  <si>
    <t>O23011745992024292001000  Santa Fe</t>
  </si>
  <si>
    <t xml:space="preserve"> en pro de una salud pública integrada e</t>
  </si>
  <si>
    <t>O23011745992024292201000  Santa Fe construye localidad con las comunidades N</t>
  </si>
  <si>
    <t>O23011745992024292301000  Santa Fe Productiva</t>
  </si>
  <si>
    <t>O23011745992024292501000  Educación Integral para Santa Fe</t>
  </si>
  <si>
    <t>O23011745992024292701000  Santa Fe mas participativa e incluyente</t>
  </si>
  <si>
    <t>O23011745992024293001000  Fortalecimiento de la gestión pública local en San</t>
  </si>
  <si>
    <t>O23011745992024230901000  Salud Integral para Suba</t>
  </si>
  <si>
    <t>O23011745992024242401000  Suba</t>
  </si>
  <si>
    <t xml:space="preserve"> crea espacios para todos</t>
  </si>
  <si>
    <t>O23011745992024243501000  Veci</t>
  </si>
  <si>
    <t xml:space="preserve"> SubaSe al plan de cuidarnos entre todos</t>
  </si>
  <si>
    <t>O23011745992024243901000  Suba vive en entorno familiar</t>
  </si>
  <si>
    <t>O23011745992024244201000  Suba Segura</t>
  </si>
  <si>
    <t xml:space="preserve"> Protectora y Corresponsable: Empodera</t>
  </si>
  <si>
    <t>O23011745992024245601000  Movilidad integral</t>
  </si>
  <si>
    <t xml:space="preserve"> segura y sostenible en Suba</t>
  </si>
  <si>
    <t>O23011745992024246701000  Suba Teje Nuevas Historias</t>
  </si>
  <si>
    <t>O23011745992024247001000  Suba Segura y fortalecida</t>
  </si>
  <si>
    <t>O23011745992024248301000  Suba en defensa del ambiente</t>
  </si>
  <si>
    <t>O23011745992024248901000  Suba con la cultura del emprendimiento</t>
  </si>
  <si>
    <t>O23011745992024249801000  Suba activa. Recreación y deporte con sus vecis</t>
  </si>
  <si>
    <t>O23011745992024250401000  Suba avanza en participación</t>
  </si>
  <si>
    <t>O23011745992024252301000  SubaLab</t>
  </si>
  <si>
    <t xml:space="preserve"> gobierno abierto e innovación pública par</t>
  </si>
  <si>
    <t>O23011745992024252401000  Suba conservando ecosistemas</t>
  </si>
  <si>
    <t>O23011745992024252901000  Suba educa con propósito</t>
  </si>
  <si>
    <t>O23011745992024253301000  La cultura de Suba en escenarios seguros</t>
  </si>
  <si>
    <t>O23011745992024253401000  Suba potencia su economía local</t>
  </si>
  <si>
    <t>O23011745992024253701000  Fortalecimiento institucional para una Suba confia</t>
  </si>
  <si>
    <t>O23011745992024254401000  Suba es oportunidades para el empleo y el turismo</t>
  </si>
  <si>
    <t>O23011745992024254501000  Parques integrales</t>
  </si>
  <si>
    <t xml:space="preserve"> seguros y sostenible en Suba</t>
  </si>
  <si>
    <t>O23011745992024255401000  Suba confía en sus raíces étnicas</t>
  </si>
  <si>
    <t>O23011745992024256301000  Suba te conecta</t>
  </si>
  <si>
    <t>O23011745992024258101000  Suba Mitiga los Riesgos naturales</t>
  </si>
  <si>
    <t>O23011745992024258301000  Gestores del Cambio y el cuidado del espacio publi</t>
  </si>
  <si>
    <t>O23011745992024259001000  Alimentación saludable en Suba</t>
  </si>
  <si>
    <t>O23011745992024259901000  Apoyo y oportunidades para una vida digna</t>
  </si>
  <si>
    <t>O23011745992024261401000  Suba es BienEstar Animal</t>
  </si>
  <si>
    <t>O23011745992024267601000  Vecinos en encuentro</t>
  </si>
  <si>
    <t xml:space="preserve"> creando espacios de conviven</t>
  </si>
  <si>
    <t>O23011745992024274301000  Suba</t>
  </si>
  <si>
    <t xml:space="preserve"> con cultura</t>
  </si>
  <si>
    <t xml:space="preserve"> camina segura</t>
  </si>
  <si>
    <t>O23011745992024281201000  Espacios públicos nuevos</t>
  </si>
  <si>
    <t xml:space="preserve"> renovados y más asequibl</t>
  </si>
  <si>
    <t>O23011745992024281301000  Un mejor espacio público para los vecis de Suba</t>
  </si>
  <si>
    <t>O23011745992024223001000  Por una mejor convivencia en Sumapaz</t>
  </si>
  <si>
    <t>O23011745992024226501000  Fortaleciendo la Conectividad en Sumapaz</t>
  </si>
  <si>
    <t>O23011745992024227801000  Mejoramiento de vivienda para la comunidad de Suma</t>
  </si>
  <si>
    <t>O23011745992024228801000  Acciones para fortalecer las industrias culturales</t>
  </si>
  <si>
    <t>O23011745992024228901000  Movilidad para Sumapaz</t>
  </si>
  <si>
    <t>O23011745992024229001000  Fortaleciendo la justicia en Sumapaz</t>
  </si>
  <si>
    <t>O23011745992024231501000  Somos Sumapaz: Emprendiendo de manera sostenible e</t>
  </si>
  <si>
    <t>O23011745992024231901000  Atención a víctimas en Sumapaz</t>
  </si>
  <si>
    <t>O23011745992024232401000  Acciones para el cuidado de la salud y el bienesta</t>
  </si>
  <si>
    <t>O23011745992024232701000  Fortalecimiento Institucional y sedes administrati</t>
  </si>
  <si>
    <t>O23011745992024233101000  Construcción e Intervención de equipamentos cultur</t>
  </si>
  <si>
    <t>O23011745992024235801000  Mejores parques para Sumapaz</t>
  </si>
  <si>
    <t>O23011745992024236201000  Legalización y titulación de predios en Sumapaz</t>
  </si>
  <si>
    <t>O23011745992024238601000  Bogotá también es rural</t>
  </si>
  <si>
    <t>O23011745992024238801000  Recreación y Deporte para Sumapaz</t>
  </si>
  <si>
    <t>O23011745992024239501000  Fortalecimiento de capacidades y habilidades para</t>
  </si>
  <si>
    <t>O23011745992024239801000  Cuidado y protección para la población Vulnerable</t>
  </si>
  <si>
    <t>O23011745992024240401000  Atención a la primera Infancia y la persona mayor</t>
  </si>
  <si>
    <t>O23011745992024247401000  Por un mejor espacio público en Sumapaz</t>
  </si>
  <si>
    <t>O23011745992024248601000  Acciones para la promoción de la cultura</t>
  </si>
  <si>
    <t xml:space="preserve"> tradició</t>
  </si>
  <si>
    <t>O23011745992024252601000  Por una vida libre de violencias para las mujeres</t>
  </si>
  <si>
    <t>O23011745992024254101000  Bienestar para las Mujeres de Sumapaz</t>
  </si>
  <si>
    <t>O23011745992024261301000  Manejo de emergencias y mitigación del riesgo de d</t>
  </si>
  <si>
    <t>O23011745992024266601000  Sumapaz proteje su fauna</t>
  </si>
  <si>
    <t>O23011745992024267101000  Asistencia técnica agropecuaria y educación ambien</t>
  </si>
  <si>
    <t>O23011745992024268201000  Restauración ecológica urbana y/o rural</t>
  </si>
  <si>
    <t>O23011745992024268901000  Acueductos veredales</t>
  </si>
  <si>
    <t xml:space="preserve"> saneamiento básico y energía</t>
  </si>
  <si>
    <t>O23011745992024269601000  Participación incidente en Sumapaz</t>
  </si>
  <si>
    <t>O23011745992024270301000  Una mejor educación para Sumapaz</t>
  </si>
  <si>
    <t>O23011745992024229201000  Teusaquillo construye seguridad</t>
  </si>
  <si>
    <t>O23011745992024229301000  Teusaquillo segura</t>
  </si>
  <si>
    <t>O23011745992024229401000  Teusaquillo pacífica</t>
  </si>
  <si>
    <t xml:space="preserve"> respetuosa y armónica</t>
  </si>
  <si>
    <t>O23011745992024229501000  Teusaquillo impulsa y emprende economía local</t>
  </si>
  <si>
    <t>O23011745992024232301000  Teusaquillo recreodeportiva</t>
  </si>
  <si>
    <t>O23011745992024232501000  Teusaquillo protege</t>
  </si>
  <si>
    <t xml:space="preserve"> cuida y fortalece</t>
  </si>
  <si>
    <t>O23011745992024233001000  Teusaquillo: construyendo comunidades creativas</t>
  </si>
  <si>
    <t>O23011745992024233401000  Teusaquillo innovadora</t>
  </si>
  <si>
    <t>O23011745992024233801000  Teusaquillo mitiga sus riesgos</t>
  </si>
  <si>
    <t>O23011745992024235101000  Teusaquillo conecta vida</t>
  </si>
  <si>
    <t>O23011745992024235401000  Teusaquillo actúa contra el Cambio Climático</t>
  </si>
  <si>
    <t>O23011745992024235601000  Teusaquillo cierra brechas</t>
  </si>
  <si>
    <t>O23011745992024235701000  Teusaquillo tejiendo redes de paz y reconciliación</t>
  </si>
  <si>
    <t>O23011745992024236101000  Teusaquillo promueve PyBA</t>
  </si>
  <si>
    <t>O23011745992024246201000  Teusaquillo comprometida con la vida y los derecho</t>
  </si>
  <si>
    <t>O23011745992024266301000  Teusaquillo impulsa y emprende cultura</t>
  </si>
  <si>
    <t>O23011745992024266401000  Teusaquillo eficiente y transparente</t>
  </si>
  <si>
    <t>O23011745992024266501000  Teusaquillo participa en comunidad</t>
  </si>
  <si>
    <t>O23011745992024266801000  Teusaquillo honra su palabra</t>
  </si>
  <si>
    <t>O23011745992024267401000  Teusaquillo con andenes transitables</t>
  </si>
  <si>
    <t>O23011745992024268001000  Teusaquillo mi casa</t>
  </si>
  <si>
    <t>O23011745992024270901000  Teusaquillo nos cuida y acompaña</t>
  </si>
  <si>
    <t>O23011745992024272801000  Teusaquillo mejora la calidad de vida</t>
  </si>
  <si>
    <t>O23011745992024273401000  Teusaquillo con infraestructura social</t>
  </si>
  <si>
    <t>O23011745992024275401000  Teusaquillo saludable y con bienestar</t>
  </si>
  <si>
    <t>O23011745992024278201000  Teusaquillo con espacios inclusivos</t>
  </si>
  <si>
    <t xml:space="preserve"> pedagógicos y</t>
  </si>
  <si>
    <t>O23011745992024278501000  Teusaquillo impulsa y emprende tejido empresarial</t>
  </si>
  <si>
    <t>O23011745992024278701000  Teusaquillo solidaria</t>
  </si>
  <si>
    <t>O23011745992024278901000  Bien-estar en Teusaquillo</t>
  </si>
  <si>
    <t>O23011745992024280811000  Tunjuelito con oportunidades para la educación</t>
  </si>
  <si>
    <t>O23011745992024280901000  Menos pobreza en Tunjuelito</t>
  </si>
  <si>
    <t>O23011745992024281101000  Tunjuelito Territorio de paz</t>
  </si>
  <si>
    <t>O23011745992024281601000  Tunjuelito libre de violencia y feminicidio</t>
  </si>
  <si>
    <t>O23011745992024281901000  Cuidando a cuidadoras</t>
  </si>
  <si>
    <t>O23011745992024282001000  Salud y bienestar para Tunjuelito</t>
  </si>
  <si>
    <t>O23011745992024282401000  Una nueva visión de infraestructura en pro de la c</t>
  </si>
  <si>
    <t>O23011745992024284201000  Tunjuelito disfruta del espacio publico con seguri</t>
  </si>
  <si>
    <t>O23011745992024284801000  Tunjuelito firme con la seguridad y la justicia</t>
  </si>
  <si>
    <t>O23011745992024285101000  Tunjuelito conectada con las TICS</t>
  </si>
  <si>
    <t>O23011745992024285701000  Tunjuelito fortalece la convivencia ciudadana</t>
  </si>
  <si>
    <t>O23011745992024286001000  Seguridad alimentaria y nutricional para Tunjuelit</t>
  </si>
  <si>
    <t>O23011745992024286701000  Tunjuelito un hogar para nuestros animales</t>
  </si>
  <si>
    <t>O23011745992024286901000  Tunjuelito responde ante los riesgos</t>
  </si>
  <si>
    <t>O23011745992024287501000  Tunjuelito resiliente ordena su territorio y se ad</t>
  </si>
  <si>
    <t>O23011745992024287901000  Tunjuelito apuesta por la construcción del tejido</t>
  </si>
  <si>
    <t>O23011745992024288001000  Seguridad y convivencia en Tunjuelito</t>
  </si>
  <si>
    <t>O23011745992024288101000  Tunjuelito dignifica espacios culturales</t>
  </si>
  <si>
    <t>O23011745992024289801000  Impulsando el Desarrollo Económico en Tunjuelito</t>
  </si>
  <si>
    <t>O23011745992024290001000  Tunjuelito promueve entornos seguros para la ciuda</t>
  </si>
  <si>
    <t>O23011745992024290501000  Tunjuelito fortalece sus parques y embellece sus e</t>
  </si>
  <si>
    <t>O23011745992024291001000  Espacios de Desarrollo Comunitario para Tunjuelito</t>
  </si>
  <si>
    <t>O23011745992024291201000  Conciencia ciudadana como un acto de amor por Bogo</t>
  </si>
  <si>
    <t>O23011745992024291401000  Tunjuelito se moviliza con seguridad</t>
  </si>
  <si>
    <t>O23011745992024291601000  Tunjuelito comprometido con el deporte y la recrea</t>
  </si>
  <si>
    <t>O23011745992024291801000  Tunjuelito por un pacto con sus raíces</t>
  </si>
  <si>
    <t>O23011745992024292401000  Tunjuelito fortalece su ecosistema cultural y crea</t>
  </si>
  <si>
    <t>O23011745992024292801000  Participación ciudadana como motor de desarrollo e</t>
  </si>
  <si>
    <t>O23011745992024292901000  Tunjuelito epicentro de cultura</t>
  </si>
  <si>
    <t>O23011745992024236701000  Usaquén camina por el deporte</t>
  </si>
  <si>
    <t>O23011745992024244501000  Usaquén</t>
  </si>
  <si>
    <t xml:space="preserve"> Educación para el proyecto de vida en la</t>
  </si>
  <si>
    <t>O23011745992024255501000  Usaquén avanza en inclusión y oportunidades</t>
  </si>
  <si>
    <t>O23011745992024255901000  Promoción de la seguridad</t>
  </si>
  <si>
    <t xml:space="preserve"> convivencia</t>
  </si>
  <si>
    <t xml:space="preserve"> respeto</t>
  </si>
  <si>
    <t xml:space="preserve"> d</t>
  </si>
  <si>
    <t>O23011745992024256101000  Usaquén camina hacia la democracia cercana y la pa</t>
  </si>
  <si>
    <t>O23011745992024258001000  Parques renovados</t>
  </si>
  <si>
    <t xml:space="preserve"> seguridad y bienestar para todo</t>
  </si>
  <si>
    <t>O23011745992024259101000  Por una Usaquén más productiva y con oportunidades</t>
  </si>
  <si>
    <t>O23011745992024259201000  Usaquén camina de la mano con la población étnica</t>
  </si>
  <si>
    <t>O23011745992024259501000  Usaquén con convivencia con enfoque restaurativo</t>
  </si>
  <si>
    <t>O23011745992024260201000  Fortaleciendo las capacidades y la tecnología para</t>
  </si>
  <si>
    <t>O23011745992024260401000  Usaquén camina con el tejido empresarial urbano y</t>
  </si>
  <si>
    <t>O23011745992024261101000  Usaquén libre de violencias contra las mujeres</t>
  </si>
  <si>
    <t>O23011745992024261701000  Usaquén mejora su espacio público</t>
  </si>
  <si>
    <t>O23011745992024262401000  Usaquén confía en su potencial cultural</t>
  </si>
  <si>
    <t>O23011745992024262801000  Usaquén se une por el bienestar animal</t>
  </si>
  <si>
    <t>O23011745992024263001000  Usaquén cuidadora</t>
  </si>
  <si>
    <t xml:space="preserve"> autónoma y previsora de violenc</t>
  </si>
  <si>
    <t>O23011745992024263901000  Movilidad incluyente para todos</t>
  </si>
  <si>
    <t>O23011745992024264101000  Por Usaquén con apropiación social del conocimient</t>
  </si>
  <si>
    <t>O23011745992024265101000  Movilidad incluyente en Usaquén</t>
  </si>
  <si>
    <t>O23011745992024265201000  Usaquén comprometida con el ambiente</t>
  </si>
  <si>
    <t>O23011745992024265501000  Usaquén cultural</t>
  </si>
  <si>
    <t xml:space="preserve"> artística y patrimonial</t>
  </si>
  <si>
    <t>O23011745992024265601000  Usaquén transforma sus espacios y teje su cultura.</t>
  </si>
  <si>
    <t>O23011745992024266001000  Usaquén territorio saludable y sin barreras</t>
  </si>
  <si>
    <t>O23011745992024266201000  Avanzando en el fortalecimiento local de Usaquén</t>
  </si>
  <si>
    <t>O23011745992024274601000  Usaquén abraza su Bogotaneidad</t>
  </si>
  <si>
    <t>O23011745992024276601000  Usaquén espacios de vida y crecimiento personal</t>
  </si>
  <si>
    <t>O23011745992024287001000  Usaquén construyendo un territorio para todos</t>
  </si>
  <si>
    <t>O23011745992024292601000  Usaquén Rural</t>
  </si>
  <si>
    <t xml:space="preserve"> vivienda digna</t>
  </si>
  <si>
    <t>O23011745992024236401000  Usme Avanza por la Seguridad y la Convivencia</t>
  </si>
  <si>
    <t>O23011745992024238401000  Mujeres Usmeñas Caminan Seguras</t>
  </si>
  <si>
    <t>O23011745992024239601000  Usme Promueve la Seguridad y el Acceso a la Justic</t>
  </si>
  <si>
    <t>O23011745992024241301000  Usme Referente de Justicia Local y Convivencia Res</t>
  </si>
  <si>
    <t>O23011745992024241801000  Espacios Públicos Accesibles y Seguros en Usme</t>
  </si>
  <si>
    <t>O23011745992024242101000  Espacios Públicos Seguros para la Gente</t>
  </si>
  <si>
    <t>O23011745992024242201000  Usme Fortalece la Cultura Ciudadana en Pro de la S</t>
  </si>
  <si>
    <t>O23011745992024242601000  Usme Aporta al Bien - Estar</t>
  </si>
  <si>
    <t>O23011745992024242701000  Usme Construye Seguridad Almentaria y Nutricional</t>
  </si>
  <si>
    <t>O23011745992024242901000  Usme Fortalece la Salud y el Bien - Estar Ciudadan</t>
  </si>
  <si>
    <t>O23011745992024243401000  Usme Innova y Teje Identidad Colectiva</t>
  </si>
  <si>
    <t>O23011745992024243801000  Usme Territorio de Garantías para el Ejercicios de</t>
  </si>
  <si>
    <t>O23011745992024249301000  Usme Territorio Patrimonial y Cultural</t>
  </si>
  <si>
    <t>O23011745992024251401000  Usme Vive Activa: Recreación y Deporte para la Vid</t>
  </si>
  <si>
    <t>O23011745992024253101000  Usme 100% Animalista</t>
  </si>
  <si>
    <t>O23011745992024254901000  Usme se Transforma con Educación</t>
  </si>
  <si>
    <t>O23011745992024256201000  Usme Productiva y Emprendedora</t>
  </si>
  <si>
    <t>O23011745992024256401000  Usme Impulsa la Creatividad y la Cultura</t>
  </si>
  <si>
    <t>O23011745992024257001000  Usme Potencializa su Tejido Empresarial Rural y Ur</t>
  </si>
  <si>
    <t>O23011745992024257101000  Mas y Mejores Parques por un Entorno Seguro para U</t>
  </si>
  <si>
    <t>O23011745992024268501000  Infraestructura Vial para Mejorar la Competitivid</t>
  </si>
  <si>
    <t>O23011745992024269101000  Usme se Fortalece y Adopta Acciones para la Mitiga</t>
  </si>
  <si>
    <t>O23011745992024269201000  Usme Preserva y Conserva el Recurso Hídrico</t>
  </si>
  <si>
    <t>O23011745992024269801000  Redes de Vida Dotación y Espacios para Usme</t>
  </si>
  <si>
    <t>O23011745992024269901000  Viviendas Dignas y Seguras para la Usme Rural</t>
  </si>
  <si>
    <t>O23011745992024273101000  Usme con Integridad y al Servicio de la Ciudadanía</t>
  </si>
  <si>
    <t>O23011745992024273901000  Usme Crece en Conectividad</t>
  </si>
  <si>
    <t>O23011745992024280601000  Usme Conserva y Restaura su Potencial Ambiental</t>
  </si>
  <si>
    <t>O23011745992024282101000  Usme Participa Construyendo Democracia Local</t>
  </si>
  <si>
    <t>O23011745992024282201000  Creando Espacios de Encuentro y Creatividad</t>
  </si>
  <si>
    <t>O23011745992024282301000  Tejiendo Identidad Fortaleciendo la Diversidad Étn</t>
  </si>
  <si>
    <t>O23011745992024284301000  Usme Garante de Memoria Paz y Reconciliación</t>
  </si>
  <si>
    <t>O23011745992024293201000  Usme Promueve la Sosteniblidad Ambiental</t>
  </si>
  <si>
    <t>PRESTACIÓN DE SERVICIOS PROFESIONALES</t>
  </si>
  <si>
    <t xml:space="preserve">PRESTACIÓN DE SERVICIOS DE APOYO </t>
  </si>
  <si>
    <t>No. CONTRATO</t>
  </si>
  <si>
    <t>TIPO CONTRATO</t>
  </si>
  <si>
    <t>NOMBRE DEL CONTRATISTA</t>
  </si>
  <si>
    <t>No. IDENTIFICACIÓN DEL CONTRATISTA</t>
  </si>
  <si>
    <t>LUGAR EXPEDICIÓN CEDULA</t>
  </si>
  <si>
    <t>VALOR INICIAL CONTRATO</t>
  </si>
  <si>
    <t>DURACIÓN CONTRATO</t>
  </si>
  <si>
    <t>VALOR MENSUAL</t>
  </si>
  <si>
    <t>FECHA INICIO CONTRATO</t>
  </si>
  <si>
    <t>FECHA FINAL CONTRATO</t>
  </si>
  <si>
    <t>OBJETO DEL CONTRATO</t>
  </si>
  <si>
    <t>RUBRO PRESUPUESTAL</t>
  </si>
  <si>
    <t>SUPERVISOR Y/O APOYO A LA SUPERVISIÓN</t>
  </si>
  <si>
    <t>CARGO APOYO A LA SUPERVISIÓN</t>
  </si>
  <si>
    <t>CÉDULA SUPERVISOR</t>
  </si>
  <si>
    <t>CIUDAD CÉDULA2</t>
  </si>
  <si>
    <t>RIESGO ARL</t>
  </si>
  <si>
    <t>SIPSE</t>
  </si>
  <si>
    <t>AREA</t>
  </si>
  <si>
    <t>Adicion</t>
  </si>
  <si>
    <t>Prórroga</t>
  </si>
  <si>
    <t xml:space="preserve">Fecha inicio suspensión - ajuste </t>
  </si>
  <si>
    <t>Fecha fin suspensión</t>
  </si>
  <si>
    <t>Período Suspensión</t>
  </si>
  <si>
    <t>DIRECCIÓN RESIDENCIA</t>
  </si>
  <si>
    <t>TELÉFONO</t>
  </si>
  <si>
    <t>BANCO</t>
  </si>
  <si>
    <t>TIPO DE CUENTA</t>
  </si>
  <si>
    <t>No. DE CUENTA</t>
  </si>
  <si>
    <t>CORREO ELECTRÓNICO</t>
  </si>
  <si>
    <t>EXPEDICIÓN CEDULA</t>
  </si>
  <si>
    <t>FECHA DE CESIÓN</t>
  </si>
  <si>
    <t>PLAZO  TOTAL</t>
  </si>
  <si>
    <t>VALOR TOTAL DEL CONTRATO</t>
  </si>
  <si>
    <t>N°</t>
  </si>
  <si>
    <t>Vigencia</t>
  </si>
  <si>
    <t xml:space="preserve">SALDO CRP </t>
  </si>
  <si>
    <t>541- 2026</t>
  </si>
  <si>
    <t>Numero de contrato</t>
  </si>
  <si>
    <t>CONTRATISTA</t>
  </si>
  <si>
    <t>DAVIVIENDA</t>
  </si>
  <si>
    <t>AHORROS</t>
  </si>
  <si>
    <t>BANCOLOMBIA</t>
  </si>
  <si>
    <t>CEDIDO</t>
  </si>
  <si>
    <t>CAJA SOCIAL</t>
  </si>
  <si>
    <t>BOGOTÁ</t>
  </si>
  <si>
    <t>LGTBIQ+</t>
  </si>
  <si>
    <t>BBVA</t>
  </si>
  <si>
    <t>SCOTIABANK COLPATRIA</t>
  </si>
  <si>
    <t>FALABELLA</t>
  </si>
  <si>
    <t>ANETH LUCERO SANCHEZ</t>
  </si>
  <si>
    <t>AV VILLAS</t>
  </si>
  <si>
    <t>UNION</t>
  </si>
  <si>
    <t>NU</t>
  </si>
  <si>
    <t>NEQUI</t>
  </si>
  <si>
    <t>DAHIAN ROCIO RUIZ CAMPOS</t>
  </si>
  <si>
    <t>CORRIENTE</t>
  </si>
  <si>
    <t>ITAU</t>
  </si>
  <si>
    <t>NO CERTIFICACION BANCARIA</t>
  </si>
  <si>
    <t>KAREN LIZETH TORRES ECHEVERRI</t>
  </si>
  <si>
    <t>HECTOR WILLINTONG ORTIZ ROSERO</t>
  </si>
  <si>
    <t>Valentino Enrique Ramos Dominguez</t>
  </si>
  <si>
    <t>LINDA CATERIN GARCIA NOVOA</t>
  </si>
  <si>
    <t xml:space="preserve">YENY MARCELA VALBUENA MOLINA </t>
  </si>
  <si>
    <t>POPULAR</t>
  </si>
  <si>
    <t>BANCOOMEVA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</si>
</sst>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_-&quot;$&quot;\ * #,##0_-;\-&quot;$&quot;\ * #,##0_-;_-&quot;$&quot;\ * &quot;-&quot;_-;_-@_-"/>
    <numFmt numFmtId="165" formatCode="_-&quot;$&quot;\ * #,##0.00_-;\-&quot;$&quot;\ * #,##0.00_-;_-&quot;$&quot;\ * &quot;-&quot;??_-;_-@_-"/>
    <numFmt numFmtId="166" formatCode="_-[$$-240A]\ * #,##0_-;\-[$$-240A]\ * #,##0_-;_-[$$-240A]\ * &quot;-&quot;_-;_-@_-"/>
    <numFmt numFmtId="167" formatCode="_-&quot;$&quot;\ * #,##0_-;\-&quot;$&quot;\ * #,##0_-;_-&quot;$&quot;\ * &quot;-&quot;??_-;_-@_-"/>
    <numFmt numFmtId="168" formatCode="[$-240A]d&quot; de &quot;mmmm&quot; de &quot;yyyy;@"/>
    <numFmt numFmtId="169" formatCode="&quot;$&quot;\ #,##0"/>
    <numFmt numFmtId="170" formatCode="[$-F800]dddd\,\ mmmm\ dd\,\ yyyy"/>
    <numFmt numFmtId="171" formatCode="[$-C0A]d\ &quot;de&quot;\ mmmm\ &quot;de&quot;\ yyyy;@"/>
    <numFmt numFmtId="172" formatCode="_-[$$-240A]\ * #,##0.0_-;\-[$$-240A]\ * #,##0.0_-;_-[$$-240A]\ * &quot;-&quot;?_-;_-@_-"/>
    <numFmt numFmtId="173" formatCode="0.0000"/>
  </numFmts>
  <fonts count="24">
    <font>
      <sz val="11"/>
      <color theme="1"/>
      <name val="Calibri"/>
      <family val="2"/>
      <scheme val="minor"/>
    </font>
    <font>
      <sz val="11"/>
      <color theme="1"/>
      <name val="Calibri"/>
      <family val="2"/>
      <scheme val="minor"/>
    </font>
    <font>
      <u/>
      <sz val="11"/>
      <color theme="10"/>
      <name val="Calibri"/>
      <family val="2"/>
      <scheme val="minor"/>
    </font>
    <font>
      <sz val="10"/>
      <color theme="1"/>
      <name val="Calibri"/>
      <family val="2"/>
      <scheme val="minor"/>
    </font>
    <font>
      <sz val="10"/>
      <color rgb="FF000000"/>
      <name val="Calibri"/>
      <family val="2"/>
    </font>
    <font>
      <sz val="11"/>
      <color theme="1"/>
      <name val="Arial"/>
      <family val="2"/>
    </font>
    <font>
      <u/>
      <sz val="11"/>
      <color theme="10"/>
      <name val="Arial"/>
      <family val="2"/>
    </font>
    <font>
      <sz val="10"/>
      <color rgb="FF000000"/>
      <name val="Calibri"/>
      <family val="2"/>
      <scheme val="minor"/>
    </font>
    <font>
      <u/>
      <sz val="10"/>
      <color theme="1"/>
      <name val="Calibri"/>
      <family val="2"/>
      <scheme val="minor"/>
    </font>
    <font>
      <sz val="8"/>
      <name val="Calibri"/>
      <family val="2"/>
      <scheme val="minor"/>
    </font>
    <font>
      <sz val="11"/>
      <color rgb="FF006100"/>
      <name val="Calibri"/>
      <family val="2"/>
      <scheme val="minor"/>
    </font>
    <font>
      <sz val="11"/>
      <color rgb="FF000000"/>
      <name val="Garamond"/>
      <family val="1"/>
    </font>
    <font>
      <b/>
      <sz val="11"/>
      <color theme="0"/>
      <name val="Garamond"/>
      <family val="1"/>
    </font>
    <font>
      <b/>
      <sz val="11"/>
      <name val="Garamond"/>
      <family val="1"/>
    </font>
    <font>
      <sz val="11"/>
      <color theme="1"/>
      <name val="Garamond"/>
      <family val="1"/>
    </font>
    <font>
      <b/>
      <sz val="10"/>
      <color theme="0"/>
      <name val="Garamond"/>
      <family val="1"/>
    </font>
    <font>
      <b/>
      <sz val="11"/>
      <color theme="0"/>
      <name val="Calibri"/>
      <family val="2"/>
      <scheme val="minor"/>
    </font>
    <font>
      <b/>
      <sz val="10"/>
      <color theme="0"/>
      <name val="Calibri"/>
      <family val="2"/>
      <scheme val="minor"/>
    </font>
    <font>
      <sz val="10"/>
      <color theme="1"/>
      <name val="Calibri"/>
      <scheme val="minor"/>
    </font>
    <font>
      <b/>
      <sz val="10"/>
      <color theme="0"/>
      <name val="Calibri"/>
      <scheme val="minor"/>
    </font>
    <font>
      <u/>
      <sz val="10"/>
      <color theme="1"/>
      <name val="Calibri"/>
      <scheme val="minor"/>
    </font>
    <font>
      <b/>
      <sz val="10"/>
      <color theme="1"/>
      <name val="Calibri"/>
      <scheme val="minor"/>
    </font>
    <font>
      <sz val="10"/>
      <color rgb="FF000000"/>
      <name val="Calibri"/>
    </font>
    <font>
      <sz val="9"/>
      <color rgb="FF000000"/>
      <name val="Arial"/>
      <family val="2"/>
      <charset val="1"/>
    </font>
  </fonts>
  <fills count="28">
    <fill>
      <patternFill patternType="none"/>
    </fill>
    <fill>
      <patternFill patternType="gray125"/>
    </fill>
    <fill>
      <patternFill patternType="solid">
        <fgColor rgb="FFFFFFFF"/>
        <bgColor rgb="FF000000"/>
      </patternFill>
    </fill>
    <fill>
      <patternFill patternType="solid">
        <fgColor rgb="FFA9D08E"/>
        <bgColor rgb="FF000000"/>
      </patternFill>
    </fill>
    <fill>
      <patternFill patternType="solid">
        <fgColor rgb="FFFFFF00"/>
        <bgColor indexed="64"/>
      </patternFill>
    </fill>
    <fill>
      <patternFill patternType="solid">
        <fgColor rgb="FFFFFFFF"/>
        <bgColor indexed="64"/>
      </patternFill>
    </fill>
    <fill>
      <patternFill patternType="solid">
        <fgColor theme="7" tint="0.59999389629810485"/>
        <bgColor rgb="FF000000"/>
      </patternFill>
    </fill>
    <fill>
      <patternFill patternType="solid">
        <fgColor theme="5" tint="0.59999389629810485"/>
        <bgColor indexed="64"/>
      </patternFill>
    </fill>
    <fill>
      <patternFill patternType="solid">
        <fgColor theme="5" tint="0.59999389629810485"/>
        <bgColor rgb="FF000000"/>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rgb="FFC6EFCE"/>
      </patternFill>
    </fill>
    <fill>
      <patternFill patternType="solid">
        <fgColor rgb="FFFF0000"/>
        <bgColor indexed="64"/>
      </patternFill>
    </fill>
    <fill>
      <patternFill patternType="solid">
        <fgColor theme="4" tint="0.39997558519241921"/>
        <bgColor rgb="FF000000"/>
      </patternFill>
    </fill>
    <fill>
      <patternFill patternType="solid">
        <fgColor theme="0" tint="-0.14999847407452621"/>
        <bgColor theme="0" tint="-0.14999847407452621"/>
      </patternFill>
    </fill>
    <fill>
      <patternFill patternType="solid">
        <fgColor theme="1"/>
        <bgColor theme="1"/>
      </patternFill>
    </fill>
    <fill>
      <patternFill patternType="solid">
        <fgColor theme="7" tint="0.79998168889431442"/>
        <bgColor indexed="64"/>
      </patternFill>
    </fill>
    <fill>
      <patternFill patternType="solid">
        <fgColor theme="4" tint="0.59999389629810485"/>
        <bgColor theme="0" tint="-0.14999847407452621"/>
      </patternFill>
    </fill>
    <fill>
      <patternFill patternType="solid">
        <fgColor theme="4" tint="0.59999389629810485"/>
        <bgColor theme="4" tint="0.79998168889431442"/>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39997558519241921"/>
        <bgColor theme="4" tint="0.79998168889431442"/>
      </patternFill>
    </fill>
    <fill>
      <patternFill patternType="solid">
        <fgColor theme="8" tint="0.79998168889431442"/>
        <bgColor indexed="64"/>
      </patternFill>
    </fill>
    <fill>
      <patternFill patternType="solid">
        <fgColor theme="8" tint="0.79998168889431442"/>
        <bgColor theme="4" tint="0.79998168889431442"/>
      </patternFill>
    </fill>
    <fill>
      <patternFill patternType="solid">
        <fgColor theme="9"/>
        <bgColor theme="9"/>
      </patternFill>
    </fill>
    <fill>
      <patternFill patternType="solid">
        <fgColor theme="9" tint="0.79998168889431442"/>
        <bgColor theme="9" tint="0.79998168889431442"/>
      </patternFill>
    </fill>
    <fill>
      <patternFill patternType="solid">
        <fgColor theme="4"/>
        <bgColor theme="4"/>
      </patternFill>
    </fill>
    <fill>
      <patternFill patternType="solid">
        <fgColor theme="9"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indexed="64"/>
      </left>
      <right style="thin">
        <color indexed="64"/>
      </right>
      <top style="thin">
        <color indexed="64"/>
      </top>
      <bottom style="thin">
        <color rgb="FF000000"/>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top style="thin">
        <color theme="1"/>
      </top>
      <bottom style="thin">
        <color theme="1"/>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style="thin">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style="thin">
        <color indexed="64"/>
      </top>
      <bottom/>
      <diagonal/>
    </border>
    <border>
      <left/>
      <right/>
      <top style="thin">
        <color rgb="FF000000"/>
      </top>
      <bottom/>
      <diagonal/>
    </border>
    <border>
      <left/>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s>
  <cellStyleXfs count="10">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2" fillId="0" borderId="0" applyNumberFormat="0" applyFill="0" applyBorder="0" applyAlignment="0" applyProtection="0"/>
    <xf numFmtId="164" fontId="1" fillId="0" borderId="0" applyFont="0" applyFill="0" applyBorder="0" applyAlignment="0" applyProtection="0"/>
    <xf numFmtId="0" fontId="10" fillId="11" borderId="0" applyNumberFormat="0" applyBorder="0" applyAlignment="0" applyProtection="0"/>
  </cellStyleXfs>
  <cellXfs count="169">
    <xf numFmtId="0" fontId="0" fillId="0" borderId="0" xfId="0"/>
    <xf numFmtId="14" fontId="3" fillId="4" borderId="0" xfId="0" applyNumberFormat="1" applyFont="1" applyFill="1" applyAlignment="1">
      <alignment vertical="center"/>
    </xf>
    <xf numFmtId="0" fontId="3" fillId="0" borderId="0" xfId="0" applyFont="1" applyAlignment="1">
      <alignment vertical="center"/>
    </xf>
    <xf numFmtId="0" fontId="3" fillId="0" borderId="0" xfId="0" applyFont="1"/>
    <xf numFmtId="0" fontId="3" fillId="5" borderId="0" xfId="0" applyFont="1" applyFill="1"/>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center"/>
    </xf>
    <xf numFmtId="167" fontId="3" fillId="0" borderId="0" xfId="1" applyNumberFormat="1" applyFont="1" applyAlignment="1"/>
    <xf numFmtId="0" fontId="4" fillId="2" borderId="1" xfId="0" applyFont="1" applyFill="1" applyBorder="1" applyAlignment="1">
      <alignment horizontal="center" vertical="center" wrapText="1"/>
    </xf>
    <xf numFmtId="0" fontId="8" fillId="0" borderId="0" xfId="0" applyFont="1"/>
    <xf numFmtId="0" fontId="3" fillId="7" borderId="0" xfId="0" applyFont="1" applyFill="1"/>
    <xf numFmtId="0" fontId="3" fillId="7" borderId="0" xfId="0" applyFont="1" applyFill="1" applyAlignment="1">
      <alignment horizontal="center" vertical="center"/>
    </xf>
    <xf numFmtId="0" fontId="3" fillId="7" borderId="0" xfId="0" applyFont="1" applyFill="1" applyAlignment="1">
      <alignment wrapText="1"/>
    </xf>
    <xf numFmtId="14" fontId="3" fillId="0" borderId="0" xfId="0" applyNumberFormat="1" applyFont="1"/>
    <xf numFmtId="1" fontId="3" fillId="7" borderId="2" xfId="0" applyNumberFormat="1" applyFont="1" applyFill="1" applyBorder="1"/>
    <xf numFmtId="0" fontId="3" fillId="0" borderId="1" xfId="0" applyFont="1" applyBorder="1" applyAlignment="1">
      <alignment horizontal="center" vertical="center"/>
    </xf>
    <xf numFmtId="0" fontId="7" fillId="0" borderId="1" xfId="0" applyFont="1" applyBorder="1" applyAlignment="1">
      <alignment horizontal="center" vertical="center"/>
    </xf>
    <xf numFmtId="0" fontId="3" fillId="4" borderId="0" xfId="0" applyFont="1" applyFill="1"/>
    <xf numFmtId="0" fontId="7" fillId="9" borderId="1" xfId="0" applyFont="1" applyFill="1" applyBorder="1" applyAlignment="1">
      <alignment horizontal="center" vertical="center"/>
    </xf>
    <xf numFmtId="0" fontId="3" fillId="10" borderId="0" xfId="0" applyFont="1" applyFill="1"/>
    <xf numFmtId="49" fontId="11" fillId="14" borderId="4" xfId="0" applyNumberFormat="1" applyFont="1" applyFill="1" applyBorder="1" applyAlignment="1">
      <alignment horizontal="center" vertical="center"/>
    </xf>
    <xf numFmtId="49" fontId="11" fillId="0" borderId="5"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14" borderId="5" xfId="0" applyNumberFormat="1" applyFont="1" applyFill="1" applyBorder="1" applyAlignment="1">
      <alignment horizontal="center" vertical="center"/>
    </xf>
    <xf numFmtId="49" fontId="11" fillId="14" borderId="4" xfId="0" quotePrefix="1" applyNumberFormat="1" applyFont="1" applyFill="1" applyBorder="1" applyAlignment="1">
      <alignment horizontal="center" vertical="center"/>
    </xf>
    <xf numFmtId="49" fontId="11" fillId="4" borderId="4" xfId="0" applyNumberFormat="1" applyFont="1" applyFill="1" applyBorder="1" applyAlignment="1">
      <alignment horizontal="center" vertical="center"/>
    </xf>
    <xf numFmtId="49" fontId="11" fillId="0" borderId="4" xfId="0" quotePrefix="1" applyNumberFormat="1" applyFont="1" applyBorder="1" applyAlignment="1">
      <alignment horizontal="center" vertical="center"/>
    </xf>
    <xf numFmtId="49" fontId="11" fillId="14" borderId="5" xfId="4" applyNumberFormat="1" applyFont="1" applyFill="1" applyBorder="1" applyAlignment="1">
      <alignment horizontal="center" vertical="center"/>
    </xf>
    <xf numFmtId="49" fontId="11" fillId="0" borderId="6" xfId="4" applyNumberFormat="1" applyFont="1" applyBorder="1" applyAlignment="1">
      <alignment horizontal="center" vertical="center"/>
    </xf>
    <xf numFmtId="49" fontId="11" fillId="14" borderId="6" xfId="4" applyNumberFormat="1" applyFont="1" applyFill="1" applyBorder="1" applyAlignment="1">
      <alignment horizontal="center" vertical="center"/>
    </xf>
    <xf numFmtId="49" fontId="11" fillId="14" borderId="7" xfId="0" applyNumberFormat="1" applyFont="1" applyFill="1" applyBorder="1" applyAlignment="1">
      <alignment horizontal="center" vertical="center"/>
    </xf>
    <xf numFmtId="49" fontId="11" fillId="0" borderId="7" xfId="0" applyNumberFormat="1" applyFont="1" applyBorder="1" applyAlignment="1">
      <alignment horizontal="center" vertical="center"/>
    </xf>
    <xf numFmtId="0" fontId="7" fillId="9" borderId="3" xfId="0" applyFont="1" applyFill="1" applyBorder="1" applyAlignment="1">
      <alignment horizontal="center" vertical="center"/>
    </xf>
    <xf numFmtId="0" fontId="12" fillId="15" borderId="6" xfId="0" applyFont="1" applyFill="1" applyBorder="1" applyAlignment="1">
      <alignment horizontal="center" vertical="center" wrapText="1"/>
    </xf>
    <xf numFmtId="0" fontId="12" fillId="15" borderId="8" xfId="0" applyFont="1" applyFill="1" applyBorder="1" applyAlignment="1">
      <alignment horizontal="center" vertical="center" wrapText="1"/>
    </xf>
    <xf numFmtId="169" fontId="12" fillId="15" borderId="8" xfId="0" applyNumberFormat="1" applyFont="1" applyFill="1" applyBorder="1" applyAlignment="1">
      <alignment horizontal="center" vertical="center" wrapText="1"/>
    </xf>
    <xf numFmtId="164" fontId="12" fillId="15" borderId="8" xfId="8" applyFont="1" applyFill="1" applyBorder="1" applyAlignment="1">
      <alignment horizontal="center" vertical="center" wrapText="1"/>
    </xf>
    <xf numFmtId="170" fontId="12" fillId="15" borderId="8" xfId="0" applyNumberFormat="1" applyFont="1" applyFill="1" applyBorder="1" applyAlignment="1">
      <alignment horizontal="center" vertical="center" wrapText="1"/>
    </xf>
    <xf numFmtId="14" fontId="12" fillId="15" borderId="8" xfId="0" applyNumberFormat="1" applyFont="1" applyFill="1" applyBorder="1" applyAlignment="1">
      <alignment horizontal="center" vertical="center" wrapText="1"/>
    </xf>
    <xf numFmtId="0" fontId="12" fillId="15" borderId="8" xfId="0" applyFont="1" applyFill="1" applyBorder="1" applyAlignment="1">
      <alignment horizontal="right" vertical="center" wrapText="1"/>
    </xf>
    <xf numFmtId="3" fontId="12" fillId="15" borderId="8" xfId="0" applyNumberFormat="1" applyFont="1" applyFill="1" applyBorder="1" applyAlignment="1">
      <alignment horizontal="center" vertical="center" wrapText="1"/>
    </xf>
    <xf numFmtId="3" fontId="12" fillId="15" borderId="1" xfId="0" applyNumberFormat="1" applyFont="1" applyFill="1" applyBorder="1" applyAlignment="1">
      <alignment horizontal="center" vertical="center" wrapText="1"/>
    </xf>
    <xf numFmtId="0" fontId="12" fillId="15" borderId="9" xfId="0" applyFon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0" fontId="13" fillId="16" borderId="8" xfId="0" applyFont="1" applyFill="1" applyBorder="1" applyAlignment="1">
      <alignment horizontal="center" vertical="center" wrapText="1"/>
    </xf>
    <xf numFmtId="168" fontId="14" fillId="14" borderId="1" xfId="9" applyNumberFormat="1" applyFont="1" applyFill="1" applyBorder="1" applyAlignment="1">
      <alignment vertical="center"/>
    </xf>
    <xf numFmtId="49" fontId="11" fillId="17" borderId="4" xfId="0" applyNumberFormat="1" applyFont="1" applyFill="1" applyBorder="1" applyAlignment="1">
      <alignment horizontal="center" vertical="center"/>
    </xf>
    <xf numFmtId="0" fontId="7" fillId="18" borderId="1" xfId="0" applyFont="1" applyFill="1" applyBorder="1" applyAlignment="1">
      <alignment horizontal="center" vertical="center"/>
    </xf>
    <xf numFmtId="0" fontId="0" fillId="19" borderId="0" xfId="0" applyFill="1"/>
    <xf numFmtId="1" fontId="3" fillId="0" borderId="1" xfId="0" applyNumberFormat="1" applyFont="1" applyBorder="1"/>
    <xf numFmtId="0" fontId="3" fillId="0" borderId="1" xfId="0" applyFont="1" applyBorder="1" applyAlignment="1">
      <alignment horizontal="center"/>
    </xf>
    <xf numFmtId="0" fontId="3" fillId="0" borderId="1" xfId="0" applyFont="1" applyBorder="1"/>
    <xf numFmtId="0" fontId="3" fillId="0" borderId="1" xfId="0" applyFont="1" applyBorder="1" applyAlignment="1">
      <alignment wrapText="1"/>
    </xf>
    <xf numFmtId="1" fontId="3" fillId="20" borderId="1" xfId="0" applyNumberFormat="1" applyFont="1" applyFill="1" applyBorder="1"/>
    <xf numFmtId="0" fontId="3" fillId="20" borderId="1" xfId="0" applyFont="1" applyFill="1" applyBorder="1" applyAlignment="1">
      <alignment horizontal="center"/>
    </xf>
    <xf numFmtId="0" fontId="3" fillId="20" borderId="1" xfId="0" applyFont="1" applyFill="1" applyBorder="1"/>
    <xf numFmtId="0" fontId="7" fillId="21" borderId="1" xfId="0" applyFont="1" applyFill="1" applyBorder="1" applyAlignment="1">
      <alignment horizontal="center" vertical="center"/>
    </xf>
    <xf numFmtId="1" fontId="3" fillId="22" borderId="1" xfId="0" applyNumberFormat="1" applyFont="1" applyFill="1" applyBorder="1"/>
    <xf numFmtId="0" fontId="3" fillId="22" borderId="1" xfId="0" applyFont="1" applyFill="1" applyBorder="1" applyAlignment="1">
      <alignment horizontal="center"/>
    </xf>
    <xf numFmtId="0" fontId="3" fillId="22" borderId="1" xfId="0" applyFont="1" applyFill="1" applyBorder="1"/>
    <xf numFmtId="0" fontId="7" fillId="23" borderId="1" xfId="0" applyFont="1" applyFill="1" applyBorder="1" applyAlignment="1">
      <alignment horizontal="center" vertical="center"/>
    </xf>
    <xf numFmtId="2" fontId="15" fillId="15" borderId="1" xfId="0" applyNumberFormat="1" applyFont="1" applyFill="1" applyBorder="1" applyAlignment="1">
      <alignment horizontal="center" vertical="center" wrapText="1"/>
    </xf>
    <xf numFmtId="0" fontId="15" fillId="15" borderId="1" xfId="0" applyFont="1" applyFill="1" applyBorder="1" applyAlignment="1">
      <alignment horizontal="center" vertical="center" wrapText="1"/>
    </xf>
    <xf numFmtId="0" fontId="16" fillId="24" borderId="10" xfId="0" applyFont="1" applyFill="1" applyBorder="1"/>
    <xf numFmtId="0" fontId="0" fillId="25" borderId="10" xfId="0" applyFill="1" applyBorder="1"/>
    <xf numFmtId="0" fontId="0" fillId="0" borderId="10" xfId="0" applyBorder="1"/>
    <xf numFmtId="0" fontId="2" fillId="0" borderId="11" xfId="2" applyFill="1" applyBorder="1" applyAlignment="1">
      <alignment horizontal="center" vertical="center"/>
    </xf>
    <xf numFmtId="0" fontId="17" fillId="3" borderId="11" xfId="0" applyFont="1" applyFill="1" applyBorder="1" applyAlignment="1">
      <alignment horizontal="center" vertical="center" wrapText="1"/>
    </xf>
    <xf numFmtId="0" fontId="3" fillId="0" borderId="11" xfId="0" applyFont="1" applyBorder="1" applyAlignment="1">
      <alignment horizontal="center" vertical="center"/>
    </xf>
    <xf numFmtId="14" fontId="3" fillId="0" borderId="11" xfId="0" applyNumberFormat="1" applyFont="1" applyBorder="1" applyAlignment="1">
      <alignment horizontal="center" vertical="center"/>
    </xf>
    <xf numFmtId="0" fontId="17" fillId="3" borderId="12"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3" fillId="0" borderId="14" xfId="0" applyFont="1" applyBorder="1" applyAlignment="1">
      <alignment horizontal="center" vertical="center"/>
    </xf>
    <xf numFmtId="14" fontId="3" fillId="0" borderId="14" xfId="0" applyNumberFormat="1" applyFont="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3" fillId="0" borderId="16" xfId="0" applyFont="1" applyBorder="1" applyAlignment="1">
      <alignment horizontal="center" vertical="center"/>
    </xf>
    <xf numFmtId="0" fontId="0" fillId="0" borderId="17" xfId="0" applyBorder="1" applyAlignment="1">
      <alignment horizontal="center" vertical="center"/>
    </xf>
    <xf numFmtId="167" fontId="3" fillId="0" borderId="0" xfId="1" applyNumberFormat="1" applyFont="1" applyFill="1" applyAlignment="1"/>
    <xf numFmtId="1" fontId="3" fillId="0" borderId="0" xfId="0" applyNumberFormat="1" applyFont="1"/>
    <xf numFmtId="0" fontId="17" fillId="27" borderId="18" xfId="0" applyFont="1" applyFill="1" applyBorder="1" applyAlignment="1">
      <alignment horizontal="center" vertical="center" wrapText="1"/>
    </xf>
    <xf numFmtId="0" fontId="3" fillId="0" borderId="19" xfId="0" applyFont="1" applyBorder="1" applyAlignment="1">
      <alignment horizontal="center" vertical="center"/>
    </xf>
    <xf numFmtId="14" fontId="3" fillId="0" borderId="19" xfId="0" applyNumberFormat="1" applyFont="1" applyBorder="1" applyAlignment="1">
      <alignment horizontal="center" vertical="center"/>
    </xf>
    <xf numFmtId="0" fontId="3" fillId="0" borderId="20" xfId="0" applyFont="1" applyBorder="1" applyAlignment="1">
      <alignment horizontal="center" vertical="center"/>
    </xf>
    <xf numFmtId="0" fontId="0" fillId="0" borderId="24" xfId="0" applyBorder="1" applyAlignment="1">
      <alignment horizontal="center" vertical="center"/>
    </xf>
    <xf numFmtId="0" fontId="0" fillId="0" borderId="11" xfId="0" applyBorder="1" applyAlignment="1">
      <alignment horizontal="center" vertical="center"/>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14" fontId="0" fillId="0" borderId="11" xfId="0" applyNumberFormat="1" applyBorder="1" applyAlignment="1">
      <alignment horizontal="center" vertical="center"/>
    </xf>
    <xf numFmtId="14" fontId="0" fillId="0" borderId="22" xfId="0" applyNumberFormat="1" applyBorder="1" applyAlignment="1">
      <alignment horizontal="center" vertical="center"/>
    </xf>
    <xf numFmtId="2" fontId="3" fillId="0" borderId="0" xfId="0" applyNumberFormat="1" applyFont="1" applyAlignment="1">
      <alignment horizontal="center" vertical="center"/>
    </xf>
    <xf numFmtId="2" fontId="0" fillId="0" borderId="11" xfId="0" applyNumberFormat="1" applyBorder="1" applyAlignment="1">
      <alignment horizontal="center" vertical="center"/>
    </xf>
    <xf numFmtId="2" fontId="0" fillId="0" borderId="22" xfId="0" applyNumberFormat="1" applyBorder="1" applyAlignment="1">
      <alignment horizontal="center" vertical="center"/>
    </xf>
    <xf numFmtId="14" fontId="3" fillId="0" borderId="0" xfId="0" applyNumberFormat="1" applyFont="1" applyAlignment="1">
      <alignment horizontal="center" vertical="center"/>
    </xf>
    <xf numFmtId="14" fontId="3" fillId="7" borderId="0" xfId="0" applyNumberFormat="1" applyFont="1" applyFill="1"/>
    <xf numFmtId="0" fontId="0" fillId="0" borderId="23" xfId="0" applyBorder="1" applyAlignment="1">
      <alignment horizontal="center" vertical="center" wrapText="1"/>
    </xf>
    <xf numFmtId="0" fontId="0" fillId="0" borderId="21" xfId="0" applyBorder="1" applyAlignment="1">
      <alignment horizontal="center" vertical="center" wrapText="1"/>
    </xf>
    <xf numFmtId="14" fontId="0" fillId="0" borderId="21" xfId="0" applyNumberFormat="1" applyBorder="1" applyAlignment="1">
      <alignment horizontal="center" vertical="center" wrapText="1"/>
    </xf>
    <xf numFmtId="2" fontId="0" fillId="0" borderId="21" xfId="0" applyNumberFormat="1" applyBorder="1" applyAlignment="1">
      <alignment horizontal="center" vertical="center" wrapText="1"/>
    </xf>
    <xf numFmtId="0" fontId="0" fillId="0" borderId="26" xfId="0" applyBorder="1" applyAlignment="1">
      <alignment horizontal="center" vertical="center" wrapText="1"/>
    </xf>
    <xf numFmtId="2" fontId="3" fillId="0" borderId="0" xfId="0" applyNumberFormat="1" applyFont="1"/>
    <xf numFmtId="171" fontId="3" fillId="0" borderId="0" xfId="0" applyNumberFormat="1" applyFont="1"/>
    <xf numFmtId="171" fontId="3" fillId="0" borderId="0" xfId="0" applyNumberFormat="1" applyFont="1" applyAlignment="1">
      <alignment horizontal="center" vertical="center"/>
    </xf>
    <xf numFmtId="171" fontId="0" fillId="0" borderId="21" xfId="0" applyNumberFormat="1" applyBorder="1" applyAlignment="1">
      <alignment horizontal="center" vertical="center" wrapText="1"/>
    </xf>
    <xf numFmtId="171" fontId="0" fillId="0" borderId="11" xfId="0" applyNumberFormat="1" applyBorder="1" applyAlignment="1">
      <alignment horizontal="center" vertical="center"/>
    </xf>
    <xf numFmtId="171" fontId="0" fillId="0" borderId="22" xfId="0" applyNumberFormat="1" applyBorder="1" applyAlignment="1">
      <alignment horizontal="center" vertical="center"/>
    </xf>
    <xf numFmtId="172" fontId="3" fillId="0" borderId="0" xfId="0" applyNumberFormat="1" applyFont="1"/>
    <xf numFmtId="172" fontId="3" fillId="0" borderId="0" xfId="0" applyNumberFormat="1" applyFont="1" applyAlignment="1">
      <alignment horizontal="center" vertical="center"/>
    </xf>
    <xf numFmtId="172" fontId="0" fillId="0" borderId="21" xfId="0" applyNumberFormat="1" applyBorder="1" applyAlignment="1">
      <alignment horizontal="center" vertical="center" wrapText="1"/>
    </xf>
    <xf numFmtId="172" fontId="0" fillId="0" borderId="11" xfId="0" applyNumberFormat="1" applyBorder="1" applyAlignment="1">
      <alignment horizontal="center" vertical="center"/>
    </xf>
    <xf numFmtId="172" fontId="0" fillId="0" borderId="22" xfId="0" applyNumberFormat="1" applyBorder="1" applyAlignment="1">
      <alignment horizontal="center" vertical="center"/>
    </xf>
    <xf numFmtId="166" fontId="3" fillId="0" borderId="0" xfId="0" applyNumberFormat="1" applyFont="1"/>
    <xf numFmtId="166" fontId="3" fillId="0" borderId="0" xfId="0" applyNumberFormat="1" applyFont="1" applyAlignment="1">
      <alignment horizontal="center" vertical="center"/>
    </xf>
    <xf numFmtId="166" fontId="0" fillId="0" borderId="21" xfId="0" applyNumberFormat="1" applyBorder="1" applyAlignment="1">
      <alignment horizontal="center" vertical="center" wrapText="1"/>
    </xf>
    <xf numFmtId="166" fontId="0" fillId="0" borderId="11" xfId="0" applyNumberFormat="1" applyBorder="1" applyAlignment="1">
      <alignment horizontal="center" vertical="center"/>
    </xf>
    <xf numFmtId="166" fontId="0" fillId="0" borderId="22" xfId="0" applyNumberFormat="1" applyBorder="1" applyAlignment="1">
      <alignment horizontal="center" vertical="center"/>
    </xf>
    <xf numFmtId="171" fontId="3" fillId="7" borderId="0" xfId="0" applyNumberFormat="1" applyFont="1" applyFill="1" applyAlignment="1">
      <alignment horizontal="center" vertical="center"/>
    </xf>
    <xf numFmtId="171" fontId="3" fillId="7" borderId="0" xfId="0" applyNumberFormat="1" applyFont="1" applyFill="1"/>
    <xf numFmtId="173" fontId="3" fillId="0" borderId="0" xfId="0" applyNumberFormat="1" applyFont="1"/>
    <xf numFmtId="173" fontId="3" fillId="0" borderId="0" xfId="0" applyNumberFormat="1" applyFont="1" applyAlignment="1">
      <alignment horizontal="center" vertical="center"/>
    </xf>
    <xf numFmtId="173" fontId="0" fillId="0" borderId="21" xfId="0" applyNumberFormat="1" applyBorder="1" applyAlignment="1">
      <alignment horizontal="center" vertical="center" wrapText="1"/>
    </xf>
    <xf numFmtId="173" fontId="0" fillId="0" borderId="11" xfId="0" applyNumberFormat="1" applyBorder="1" applyAlignment="1">
      <alignment horizontal="center" vertical="center"/>
    </xf>
    <xf numFmtId="173" fontId="0" fillId="0" borderId="22" xfId="0" applyNumberFormat="1" applyBorder="1" applyAlignment="1">
      <alignment horizontal="center" vertical="center"/>
    </xf>
    <xf numFmtId="172" fontId="3" fillId="7" borderId="0" xfId="0" applyNumberFormat="1" applyFont="1" applyFill="1"/>
    <xf numFmtId="49" fontId="3" fillId="0" borderId="0" xfId="0" applyNumberFormat="1" applyFont="1" applyAlignment="1">
      <alignment horizontal="center"/>
    </xf>
    <xf numFmtId="49" fontId="3" fillId="0" borderId="0" xfId="0" applyNumberFormat="1" applyFont="1" applyAlignment="1">
      <alignment horizontal="center" vertical="center"/>
    </xf>
    <xf numFmtId="49" fontId="0" fillId="0" borderId="21" xfId="0" applyNumberFormat="1" applyBorder="1" applyAlignment="1">
      <alignment horizontal="center" vertical="center" wrapText="1"/>
    </xf>
    <xf numFmtId="49" fontId="0" fillId="0" borderId="11" xfId="0" applyNumberFormat="1" applyBorder="1" applyAlignment="1">
      <alignment horizontal="center" vertical="center"/>
    </xf>
    <xf numFmtId="49" fontId="0" fillId="0" borderId="22" xfId="0" applyNumberFormat="1" applyBorder="1" applyAlignment="1">
      <alignment horizontal="center" vertical="center"/>
    </xf>
    <xf numFmtId="1" fontId="0" fillId="0" borderId="11" xfId="0" applyNumberFormat="1" applyBorder="1" applyAlignment="1">
      <alignment horizontal="center" vertical="center"/>
    </xf>
    <xf numFmtId="0" fontId="18" fillId="0" borderId="0" xfId="0" applyFont="1" applyAlignment="1">
      <alignment horizontal="center" vertical="center"/>
    </xf>
    <xf numFmtId="0" fontId="18" fillId="0" borderId="11" xfId="0" applyFont="1" applyBorder="1" applyAlignment="1">
      <alignment horizontal="center" vertical="center"/>
    </xf>
    <xf numFmtId="0" fontId="18" fillId="7" borderId="0" xfId="0" applyFont="1" applyFill="1" applyAlignment="1">
      <alignment horizontal="center" vertical="center"/>
    </xf>
    <xf numFmtId="168" fontId="18" fillId="7" borderId="0" xfId="0" applyNumberFormat="1" applyFont="1" applyFill="1" applyAlignment="1">
      <alignment horizontal="center" vertical="center"/>
    </xf>
    <xf numFmtId="0" fontId="18" fillId="0" borderId="0" xfId="0" applyFont="1" applyAlignment="1">
      <alignment horizontal="center" vertical="center" wrapText="1"/>
    </xf>
    <xf numFmtId="14" fontId="18" fillId="4" borderId="0" xfId="0" applyNumberFormat="1" applyFont="1" applyFill="1" applyAlignment="1">
      <alignment horizontal="center" vertical="center"/>
    </xf>
    <xf numFmtId="0" fontId="18" fillId="10" borderId="0" xfId="0" applyFont="1" applyFill="1" applyAlignment="1">
      <alignment horizontal="center" vertical="center"/>
    </xf>
    <xf numFmtId="0" fontId="18" fillId="5" borderId="0" xfId="0" applyFont="1" applyFill="1" applyAlignment="1">
      <alignment horizontal="center" vertical="center"/>
    </xf>
    <xf numFmtId="0" fontId="18" fillId="7" borderId="0" xfId="0" applyFont="1" applyFill="1" applyAlignment="1">
      <alignment horizontal="center" vertical="center" wrapText="1"/>
    </xf>
    <xf numFmtId="0" fontId="18" fillId="0" borderId="25" xfId="0" applyFont="1" applyBorder="1" applyAlignment="1">
      <alignment horizontal="center" vertical="center"/>
    </xf>
    <xf numFmtId="0" fontId="18" fillId="0" borderId="24" xfId="0" applyFont="1" applyBorder="1" applyAlignment="1">
      <alignment horizontal="center" vertical="center"/>
    </xf>
    <xf numFmtId="0" fontId="19" fillId="27"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26" borderId="1" xfId="0" applyFont="1" applyFill="1" applyBorder="1" applyAlignment="1">
      <alignment horizontal="center" vertical="center" wrapText="1"/>
    </xf>
    <xf numFmtId="168" fontId="19" fillId="8"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166" fontId="18" fillId="0" borderId="1" xfId="0" applyNumberFormat="1" applyFont="1" applyBorder="1" applyAlignment="1">
      <alignment horizontal="center" vertical="center"/>
    </xf>
    <xf numFmtId="168" fontId="18" fillId="0" borderId="1" xfId="0" applyNumberFormat="1" applyFont="1" applyBorder="1" applyAlignment="1">
      <alignment horizontal="center" vertical="center"/>
    </xf>
    <xf numFmtId="3" fontId="18" fillId="0" borderId="1" xfId="0" applyNumberFormat="1" applyFont="1" applyBorder="1" applyAlignment="1">
      <alignment horizontal="center" vertical="center"/>
    </xf>
    <xf numFmtId="0" fontId="20" fillId="0" borderId="1" xfId="7" applyFont="1" applyBorder="1" applyAlignment="1">
      <alignment horizontal="center" vertical="center" wrapText="1"/>
    </xf>
    <xf numFmtId="0" fontId="21" fillId="0" borderId="1" xfId="0" applyFont="1" applyBorder="1" applyAlignment="1">
      <alignment horizontal="center" vertical="center"/>
    </xf>
    <xf numFmtId="0" fontId="18" fillId="12" borderId="1" xfId="0" applyFont="1" applyFill="1" applyBorder="1" applyAlignment="1">
      <alignment horizontal="center" vertical="center" wrapText="1"/>
    </xf>
    <xf numFmtId="0" fontId="2" fillId="0" borderId="1" xfId="2" applyBorder="1" applyAlignment="1">
      <alignment horizontal="center" vertical="center"/>
    </xf>
    <xf numFmtId="0" fontId="20" fillId="0" borderId="1" xfId="7" applyFont="1" applyBorder="1" applyAlignment="1">
      <alignment horizontal="center" vertical="center"/>
    </xf>
    <xf numFmtId="0" fontId="20" fillId="0" borderId="1" xfId="2" applyFont="1" applyBorder="1" applyAlignment="1">
      <alignment horizontal="center" vertical="center"/>
    </xf>
    <xf numFmtId="0" fontId="20" fillId="0" borderId="1" xfId="2" applyFont="1" applyBorder="1" applyAlignment="1">
      <alignment horizontal="center" vertical="center" wrapText="1"/>
    </xf>
    <xf numFmtId="171" fontId="22" fillId="0" borderId="1" xfId="0" applyNumberFormat="1" applyFont="1" applyBorder="1" applyAlignment="1">
      <alignment horizontal="center" vertical="center"/>
    </xf>
    <xf numFmtId="0" fontId="2" fillId="0" borderId="1" xfId="2" applyBorder="1" applyAlignment="1">
      <alignment horizontal="center" vertical="center" wrapText="1"/>
    </xf>
    <xf numFmtId="1" fontId="18" fillId="0" borderId="1" xfId="0" applyNumberFormat="1" applyFont="1" applyBorder="1" applyAlignment="1">
      <alignment horizontal="center" vertical="center"/>
    </xf>
    <xf numFmtId="0" fontId="23" fillId="0" borderId="1" xfId="0" applyFont="1" applyBorder="1"/>
  </cellXfs>
  <cellStyles count="10">
    <cellStyle name="Bueno" xfId="9" builtinId="26"/>
    <cellStyle name="Hipervínculo" xfId="7" builtinId="8"/>
    <cellStyle name="Hipervínculo 2" xfId="4" xr:uid="{F328A0E4-0394-45B8-988E-4832C3D0899E}"/>
    <cellStyle name="Hyperlink" xfId="2" xr:uid="{33462B72-6067-4D4D-8780-A0D0B547A5D3}"/>
    <cellStyle name="Hyperlink 2" xfId="5" xr:uid="{0FF40E4A-E222-4B95-A850-FF86D5E032F2}"/>
    <cellStyle name="Moneda" xfId="1" builtinId="4"/>
    <cellStyle name="Moneda [0]" xfId="8" builtinId="7"/>
    <cellStyle name="Normal" xfId="0" builtinId="0"/>
    <cellStyle name="Normal 3" xfId="6" xr:uid="{95CED3E3-DBBC-4A88-AC4F-30C998A43DC2}"/>
    <cellStyle name="Normal 4" xfId="3" xr:uid="{587585C7-88F1-4266-9F74-463EADBCFE7B}"/>
  </cellStyles>
  <dxfs count="2416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alignment horizontal="center" vertical="center"/>
      <border>
        <left style="thin">
          <color rgb="FF000000"/>
        </left>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30" formatCode="@"/>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66" formatCode="_-[$$-240A]\ * #,##0_-;\-[$$-240A]\ * #,##0_-;_-[$$-240A]\ * &quot;-&quot;_-;_-@_-"/>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2" formatCode="_-[$$-240A]\ * #,##0.0_-;\-[$$-240A]\ * #,##0.0_-;_-[$$-240A]\ * &quot;-&quot;?_-;_-@_-"/>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2" formatCode="_-[$$-240A]\ * #,##0.0_-;\-[$$-240A]\ * #,##0.0_-;_-[$$-240A]\ * &quot;-&quot;?_-;_-@_-"/>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3" formatCode="0.0000"/>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1" formatCode="[$-C0A]d\ &quot;de&quot;\ mmmm\ &quot;de&quot;\ 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1" formatCode="[$-C0A]d\ &quot;de&quot;\ mmmm\ &quot;de&quot;\ 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1" formatCode="[$-C0A]d\ &quot;de&quot;\ mmmm\ &quot;de&quot;\ 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66" formatCode="_-[$$-240A]\ * #,##0_-;\-[$$-240A]\ * #,##0_-;_-[$$-240A]\ * &quot;-&quot;_-;_-@_-"/>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1" formatCode="[$-C0A]d\ &quot;de&quot;\ mmmm\ &quot;de&quot;\ 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71" formatCode="[$-C0A]d\ &quot;de&quot;\ mmmm\ &quot;de&quot;\ 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2" formatCode="0.00"/>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2" formatCode="0.00"/>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2" formatCode="0.00"/>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numFmt numFmtId="19" formatCode="dd/mm/yyyy"/>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right style="thin">
          <color rgb="FF000000"/>
        </right>
        <top style="thin">
          <color rgb="FF000000"/>
        </top>
        <bottom style="thin">
          <color rgb="FF000000"/>
        </bottom>
        <vertical style="thin">
          <color rgb="FF000000"/>
        </vertical>
        <horizontal style="thin">
          <color rgb="FF000000"/>
        </horizontal>
      </border>
    </dxf>
    <dxf>
      <border>
        <top style="thin">
          <color rgb="FF000000"/>
        </top>
      </border>
    </dxf>
    <dxf>
      <border>
        <bottom style="thin">
          <color rgb="FF000000"/>
        </bottom>
      </border>
    </dxf>
    <dxf>
      <border>
        <left style="thin">
          <color rgb="FF000000"/>
        </left>
        <right style="thin">
          <color rgb="FF000000"/>
        </right>
        <top style="thin">
          <color rgb="FF000000"/>
        </top>
        <bottom style="thin">
          <color rgb="FF000000"/>
        </bottom>
      </border>
    </dxf>
    <dxf>
      <alignment horizontal="center" vertical="center"/>
    </dxf>
    <dxf>
      <alignment horizontal="center" vertical="center" wrapText="1"/>
      <border>
        <left style="thin">
          <color rgb="FF000000"/>
        </left>
        <right style="thin">
          <color rgb="FF000000"/>
        </right>
        <top/>
        <bottom/>
        <vertical style="thin">
          <color rgb="FF000000"/>
        </vertical>
        <horizontal style="thin">
          <color rgb="FF000000"/>
        </horizontal>
      </border>
    </dxf>
    <dxf>
      <border>
        <left style="thin">
          <color rgb="FF9C0006"/>
        </left>
        <right style="thin">
          <color rgb="FF9C0006"/>
        </right>
        <top style="thin">
          <color rgb="FF9C0006"/>
        </top>
        <bottom style="thin">
          <color rgb="FF9C0006"/>
        </bottom>
      </border>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ont>
        <b/>
        <i val="0"/>
      </font>
      <fill>
        <patternFill patternType="solid">
          <bgColor theme="3" tint="0.39988402966399123"/>
        </patternFill>
      </fill>
    </dxf>
    <dxf>
      <border>
        <left style="thin">
          <color auto="1"/>
        </left>
        <right style="thin">
          <color auto="1"/>
        </right>
        <top style="thin">
          <color auto="1"/>
        </top>
        <bottom style="thin">
          <color auto="1"/>
        </bottom>
        <vertical style="dashed">
          <color theme="0" tint="-0.499984740745262"/>
        </vertical>
        <horizontal style="dashed">
          <color theme="0" tint="-0.499984740745262"/>
        </horizontal>
      </border>
    </dxf>
  </dxfs>
  <tableStyles count="2" defaultTableStyle="TableStyleMedium2" defaultPivotStyle="PivotStyleLight16">
    <tableStyle name="Estilo de tabla 1" pivot="0" count="2" xr9:uid="{EFC18856-49A6-4842-8D12-C5155667C35B}">
      <tableStyleElement type="wholeTable" dxfId="24167"/>
      <tableStyleElement type="headerRow" dxfId="24166"/>
    </tableStyle>
    <tableStyle name="Invisible" pivot="0" table="0" count="0" xr9:uid="{CCB50C3D-C2E3-4B2A-B75F-E58539461A23}"/>
  </tableStyles>
  <colors>
    <mruColors>
      <color rgb="FFCC0099"/>
      <color rgb="FFCCFF66"/>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juyalozanosofia@gmail.com" id="{AC3F36A3-4AB0-4312-B3CD-9F3B97BCC0D1}">
    <nsvFilter filterId="{020C16E7-1648-4D61-AD3B-99A03DA894A3}" ref="A3:AA675" tableId="0">
      <columnFilter colId="15">
        <filter colId="15">
          <x:filters>
            <x:filter val="25 de julio de 2026"/>
          </x:filters>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0D1860-4050-4DF2-9711-0062EB9A6DDD}" name="Tabla1" displayName="Tabla1" ref="B3:DT666" totalsRowShown="0" headerRowDxfId="24154" dataDxfId="24153" headerRowBorderDxfId="24151" tableBorderDxfId="24152" totalsRowBorderDxfId="24150">
  <autoFilter ref="B3:DT666" xr:uid="{480D1860-4050-4DF2-9711-0062EB9A6DDD}"/>
  <tableColumns count="123">
    <tableColumn id="1" xr3:uid="{A6B58294-558E-432B-AF96-8E0D7D646753}" name="VIGENCIA" dataDxfId="24149"/>
    <tableColumn id="2" xr3:uid="{765007C1-06EE-4C11-B50F-8C2186ABFEA2}" name="No. De linea PAA" dataDxfId="24148"/>
    <tableColumn id="3" xr3:uid="{931B1A01-93D4-4E0C-B52F-832A0DCB0E67}" name="ESTADO DEL CONTRATO" dataDxfId="24147"/>
    <tableColumn id="4" xr3:uid="{C0A7E3D6-0D62-48F5-8F31-F2920179F5D8}" name="ALERTA" dataDxfId="24146"/>
    <tableColumn id="5" xr3:uid="{F9E416C0-77AC-4C17-848A-23300BF3F2F1}" name="No. SIPSE" dataDxfId="24145"/>
    <tableColumn id="6" xr3:uid="{0B9022EB-2134-4477-9D5E-DE958F6838C4}" name="FECHA DE CARGUE SIPSE" dataDxfId="24144"/>
    <tableColumn id="7" xr3:uid="{C8A29E55-7D7B-4330-835F-A2D86321888E}" name="No. PUBLICACIÓN SECOP " dataDxfId="24143"/>
    <tableColumn id="8" xr3:uid="{CCB752E6-6552-425C-8589-4B4CC7816834}" name="NÚMERO DE CONTRATO" dataDxfId="24142"/>
    <tableColumn id="9" xr3:uid="{802E48AA-28A6-4027-8F00-F9866F780FB2}" name="Columna2" dataDxfId="24141"/>
    <tableColumn id="10" xr3:uid="{09A0CAE0-9C8B-4B66-9A61-3FF5B1B90D3D}" name="Columna22" dataDxfId="24140"/>
    <tableColumn id="11" xr3:uid="{E0062911-2A04-4B24-A466-75E0085F19E5}" name="CONTRATISTA " dataDxfId="24139"/>
    <tableColumn id="12" xr3:uid="{481046B0-E100-4DA2-95A8-63095B96651D}" name="LINK DEL PROCESO" dataDxfId="24138"/>
    <tableColumn id="13" xr3:uid="{D4C78A0E-ACD6-4ACB-A57D-C51627FEEDF6}" name="CÓDIGO PRINCIPAL UNSPSC" dataDxfId="24137"/>
    <tableColumn id="14" xr3:uid="{FBBD412D-EA9E-408A-B3A6-D28BDE7DFBF1}" name="ID DEL PROCESO PLATAFORMA" dataDxfId="24136"/>
    <tableColumn id="15" xr3:uid="{25D843ED-CA1A-49FA-A380-53E1906E4AB5}" name="ID DEL CONTRATO PLATAFORMA" dataDxfId="24135"/>
    <tableColumn id="16" xr3:uid="{14173A3C-A666-4C98-90A6-54C5808EB45F}" name="CDP" dataDxfId="24134"/>
    <tableColumn id="17" xr3:uid="{783BB81D-FBD3-43E5-8E14-AC5DB1EEA784}" name="FECHA CDP" dataDxfId="24133"/>
    <tableColumn id="18" xr3:uid="{6B796825-F188-44DA-98EC-AEF8E5D0E21C}" name="RP" dataDxfId="24132"/>
    <tableColumn id="19" xr3:uid="{B2A48133-B719-46E0-8399-5E9EF2FED0D3}" name="FECHA RP" dataDxfId="24131"/>
    <tableColumn id="20" xr3:uid="{50901D04-9157-451E-952B-1D1A6D95B4C5}" name="RUBRO" dataDxfId="24130"/>
    <tableColumn id="21" xr3:uid="{1C0753EC-F924-4BAA-8C7C-E25A4B6E9B92}" name="MODALIDAD DE SELECCIÓN " dataDxfId="24129"/>
    <tableColumn id="22" xr3:uid="{DFB31FD5-6E4B-4C2F-8CB4-328142F7E620}" name="TIPO DE CONTRATO" dataDxfId="24128"/>
    <tableColumn id="23" xr3:uid="{A7F362CF-CAC8-45C2-A163-97947704127F}" name="No. DE OFERENTES DEL PROCESO" dataDxfId="24127"/>
    <tableColumn id="24" xr3:uid="{1F14AF87-13B7-43CC-B256-12512D576873}" name="OBJETO" dataDxfId="24126"/>
    <tableColumn id="25" xr3:uid="{862C0349-4814-430A-B99C-D29931B9A6E3}" name="REPRESENTANTE LEGAL" dataDxfId="24125"/>
    <tableColumn id="26" xr3:uid="{DAA91A97-760D-4F76-B7FB-1C34E40232FC}" name="INTEGRANTES _x000a_CONSORCIO /UT" dataDxfId="24124"/>
    <tableColumn id="27" xr3:uid="{DEFE4638-B331-49DE-AA3C-9787A5ADE3D3}" name="GENERO" dataDxfId="24123"/>
    <tableColumn id="28" xr3:uid="{7075E5B9-E1E5-42E1-8BD4-14E2E183E91A}" name="NIVEL EDUCATIVO " dataDxfId="24122"/>
    <tableColumn id="29" xr3:uid="{9FEC7E7B-9FA1-4692-B90C-202C19F59E8A}" name="PERTENECE A LA LOCALIDAD" dataDxfId="24121"/>
    <tableColumn id="30" xr3:uid="{CF6E365C-26C0-4B5B-9138-C7D62818C498}" name="NIT / CÉDULA" dataDxfId="24120"/>
    <tableColumn id="31" xr3:uid="{7CC9BFD1-C3C5-4EBB-9620-D8882197988B}" name="DIGITO VERIFICACIÓN" dataDxfId="24119"/>
    <tableColumn id="32" xr3:uid="{6E55AEAF-2B5F-4AEE-A5F8-889361574C34}" name="FECHA DE NACIMIENTO" dataDxfId="24118"/>
    <tableColumn id="33" xr3:uid="{FA9463EF-97A8-4FD2-AB65-3DAC611D7F48}" name="CORREO DE CONTACTO" dataDxfId="24117"/>
    <tableColumn id="34" xr3:uid="{30A24059-A1F6-4448-A946-6448380FDB7F}" name="CORREO INSTITUCIONAL" dataDxfId="24116"/>
    <tableColumn id="35" xr3:uid="{009F2CB9-5279-471B-BB20-6929B8CB7876}" name="TÉLEFONO DE CONTACTO" dataDxfId="24115"/>
    <tableColumn id="36" xr3:uid="{B75E4FCD-CBC8-41BF-9644-4F4ACC49129C}" name="DIRECCIÓN DEL CONTRATISTA" dataDxfId="24114"/>
    <tableColumn id="37" xr3:uid="{9A4F363A-C9BE-48F1-AC90-1D1E8F124830}" name="EPS" dataDxfId="24113"/>
    <tableColumn id="38" xr3:uid="{AE84FD4B-828A-4CB3-AC31-45D08C613ADE}" name="PENSIÓN" dataDxfId="24112"/>
    <tableColumn id="39" xr3:uid="{D411352C-8E8C-4633-987A-535A8BFF2E90}" name="DESIGNACIÓN SUPERVISIÓN" dataDxfId="24111"/>
    <tableColumn id="40" xr3:uid="{2EE3CAF8-36A7-4389-BFAC-91A99A9E5959}" name="IDENTIFICACIÓN" dataDxfId="24110"/>
    <tableColumn id="41" xr3:uid="{40A2052D-11E1-4BE7-8D8C-4B89749E7A08}" name="No de documento y Lugar de expedición" dataDxfId="24109"/>
    <tableColumn id="42" xr3:uid="{BEF82F9D-31B2-42D5-8E59-7DBDA8370E48}" name="DIGITO VERIFICACIÓN SUPERVISOR" dataDxfId="24108"/>
    <tableColumn id="43" xr3:uid="{FD59EE67-BD33-4571-AC52-F37F124A281B}" name="NÚMERO MEMORANDO DESIGNACIÓN APOYO A LA SUPERVISIÓN" dataDxfId="24107"/>
    <tableColumn id="44" xr3:uid="{AC338A36-C33E-4ED5-BB91-EDDE45E07662}" name="Fecha Designación" dataDxfId="24106"/>
    <tableColumn id="45" xr3:uid="{04F15D82-C0EC-4A60-A082-D752399ED33F}" name="ANTERIOR DESIGNACIÓN" dataDxfId="24105"/>
    <tableColumn id="46" xr3:uid="{36DC7852-B4A2-47C5-B5BC-3B76EBC0977D}" name="ID DEL SUPERVISOR2" dataDxfId="24104"/>
    <tableColumn id="47" xr3:uid="{D550225C-D0DC-41BE-9333-97142B265614}" name="ID DEL SUPERVISOR3" dataDxfId="24103"/>
    <tableColumn id="48" xr3:uid="{45B442EA-6631-47A5-BDCB-755BBF4E5886}" name="FECHA CAMBIO DESIGNACIÓN" dataDxfId="24102"/>
    <tableColumn id="49" xr3:uid="{9783269A-110B-411B-B1D1-E7CAD03891CE}" name="DEPENDENCIA " dataDxfId="24101"/>
    <tableColumn id="50" xr3:uid="{62FD15DB-6519-481F-BAC9-671B9ABF9C3C}" name="TIPO DE GASTO " dataDxfId="24100"/>
    <tableColumn id="51" xr3:uid="{C18C3625-7D6F-4080-A387-CF23A9D460FC}" name="FECHA DEL PROCESO EN SECOP" dataDxfId="24099"/>
    <tableColumn id="52" xr3:uid="{3521646F-D0CF-4562-8755-AAA0A636D694}" name="FECHA SUSCRIPCIÓN CONTRATO" dataDxfId="24098"/>
    <tableColumn id="53" xr3:uid="{DD26A4A8-9C77-4301-8BA2-FC5CD0FC5A71}" name="VALOR INICIAL DEL CONTRATO" dataDxfId="24097"/>
    <tableColumn id="54" xr3:uid="{5E170DB4-7917-45FA-9766-A10F9BAAA526}" name="FECHA ACTA DE INICIO" dataDxfId="24096"/>
    <tableColumn id="55" xr3:uid="{DBF44EE9-2717-44BF-B6DF-A92FD598F29B}" name="FECHA DE TERMINACIÓN INICIAL" dataDxfId="24095"/>
    <tableColumn id="56" xr3:uid="{AABFDF88-ED07-42FA-B15B-75E7D766BC80}" name="FECHA DE TERMINACIÓN FINAL " dataDxfId="24094">
      <calculatedColumnFormula>$CO4</calculatedColumnFormula>
    </tableColumn>
    <tableColumn id="57" xr3:uid="{F4001D1C-CCF8-495E-8967-1B47D9F8A994}" name="PLAZO DE EJECUCIÓN DÍAS" dataDxfId="24093"/>
    <tableColumn id="58" xr3:uid="{356F0A27-7C71-4D3E-A4BF-DA9E6CE60E3A}" name="PLAZO DE EJECUCIÓN MESES " dataDxfId="24092"/>
    <tableColumn id="59" xr3:uid="{D8D563F8-54BB-43DE-A1DB-DF7376372589}" name="VALOR MENSUAL " dataDxfId="24091"/>
    <tableColumn id="60" xr3:uid="{F919AA53-6FC2-41D6-96C0-4CE9ED200029}" name="ANTICIPOS" dataDxfId="24090"/>
    <tableColumn id="61" xr3:uid="{39747B66-B736-4E11-9F02-57A9AD1BB120}" name="VALOR ANTICIPOS" dataDxfId="24089"/>
    <tableColumn id="62" xr3:uid="{5EFC2E26-8E60-4080-882B-A666269435AA}" name="NUMERO TOTAL DE ADICIONES" dataDxfId="24088"/>
    <tableColumn id="63" xr3:uid="{F80C6836-A1AB-4A71-902A-0301534C680C}" name="PRORROGAS" dataDxfId="24087"/>
    <tableColumn id="64" xr3:uid="{BD71B909-E293-4CD8-A85B-0E82D752A3B2}" name="VALOR ADICIONES " dataDxfId="24086"/>
    <tableColumn id="65" xr3:uid="{EA97A850-4C19-414E-BCFC-22899CDF90E7}" name="VALOR ADICIÓN 1" dataDxfId="24085"/>
    <tableColumn id="66" xr3:uid="{0DECC6EB-9452-4EC8-9233-2F2AB72DCA98}" name="DÍAS PRORROGA 1" dataDxfId="24084"/>
    <tableColumn id="67" xr3:uid="{DFAE4E57-F873-4BE9-A43C-A935B0060EF5}" name="CDP ADICIÓN 1" dataDxfId="24083"/>
    <tableColumn id="68" xr3:uid="{3044B381-2AF1-4D0D-BF5B-1789670B2AC4}" name="FECHA CDP ADICIÓN 1" dataDxfId="24082"/>
    <tableColumn id="69" xr3:uid="{670F6E5E-4552-4C68-A8D1-2B03CF89838B}" name="RP ADICIÓN 1" dataDxfId="24081"/>
    <tableColumn id="70" xr3:uid="{72A16EFF-ACEA-4CDA-AF37-0B0A228D9D9F}" name="FECHA RP ADICIÓN 1" dataDxfId="24080"/>
    <tableColumn id="71" xr3:uid="{A9936081-25EA-48D5-915A-4BCF685E6C10}" name="VALOR ADICIÓN 2" dataDxfId="24079"/>
    <tableColumn id="72" xr3:uid="{FBBE1024-95C8-4B35-90EA-3295B4982CF9}" name="DÍAS PRORROGA  2" dataDxfId="24078"/>
    <tableColumn id="73" xr3:uid="{09FAE47B-E4FE-46AE-8B22-8CBAF3C7FFA3}" name="CDP ADICIÓN 2" dataDxfId="24077"/>
    <tableColumn id="74" xr3:uid="{BEA89D21-FECF-47D1-8E84-B77BB2306B63}" name="FECHA CDP ADICIÓN 2" dataDxfId="24076"/>
    <tableColumn id="75" xr3:uid="{3613D3B7-08F7-440B-8D4C-DBA538D2E7F1}" name="RP ADICIÓN 2" dataDxfId="24075"/>
    <tableColumn id="76" xr3:uid="{C50E5C71-E4A8-4193-BBCF-727A62977E3E}" name="FECHA RP ADICIÓN 2" dataDxfId="24074"/>
    <tableColumn id="77" xr3:uid="{56B639AB-CF57-413D-859D-7D8415283D39}" name="VALOR ADICIÓN 3" dataDxfId="24073"/>
    <tableColumn id="78" xr3:uid="{1966B57A-F538-4CFD-9E14-258A56302E0E}" name="DÍAS PRORROGA 3" dataDxfId="24072"/>
    <tableColumn id="79" xr3:uid="{EC4BA7E0-C433-4F6A-85F3-D3D44843A439}" name="CDP ADICIÓN 3" dataDxfId="24071"/>
    <tableColumn id="80" xr3:uid="{6D867B44-B7BC-41BE-9DFE-43BE7FB93DA4}" name="FECHA CDP ADICIÓN 3" dataDxfId="24070"/>
    <tableColumn id="81" xr3:uid="{34C2FBF1-C607-49F0-A291-AAC368BB5443}" name="RP ADICIÓN 3" dataDxfId="24069"/>
    <tableColumn id="82" xr3:uid="{E78A793B-8130-49B2-AD83-2C3F7777077C}" name="FECHA RP ADICIÓN 3" dataDxfId="24068"/>
    <tableColumn id="83" xr3:uid="{5D9B82E7-B50A-4B15-A9F2-710870029100}" name="VALOR ADICIÓN 4" dataDxfId="24067"/>
    <tableColumn id="84" xr3:uid="{3165D931-7C96-4679-84B6-0D7ABA5F5AF0}" name="DÍAS PRORROGA 4" dataDxfId="24066"/>
    <tableColumn id="85" xr3:uid="{5DD7C242-73E6-4AA6-A79E-1239FBECC11D}" name="CDP ADICIÓN 4" dataDxfId="24065"/>
    <tableColumn id="86" xr3:uid="{8A9C3E16-B531-4405-9516-8B868FF4C112}" name="FECHA CDP ADICIÓN 4" dataDxfId="24064"/>
    <tableColumn id="87" xr3:uid="{468A926E-5345-410B-BDFD-0210CFB0E5BB}" name="RP ADICIÓN 4" dataDxfId="24063"/>
    <tableColumn id="88" xr3:uid="{120567D1-B6A7-415D-8CB2-99E3559C71BB}" name="FECHA RP ADICIÓN 4" dataDxfId="24062"/>
    <tableColumn id="89" xr3:uid="{DCC34B65-FEB3-4E14-929F-C186E9E00B88}" name="TOTAL PRORROGAS" dataDxfId="24061"/>
    <tableColumn id="90" xr3:uid="{B505693F-29E4-496A-B487-84C349246F35}" name="VALOR ADICIONES TOTAL" dataDxfId="24060"/>
    <tableColumn id="91" xr3:uid="{F57DE4CE-DA93-4D33-9815-EC5E7EF25E7A}" name="TOTAL DÍAS SUSPENDIDOS" dataDxfId="24059"/>
    <tableColumn id="92" xr3:uid="{AFDC5E1B-342C-40CE-89CC-A2E34D22150C}" name="FECHA DE TERMINACIÓN FINAL" dataDxfId="24058"/>
    <tableColumn id="93" xr3:uid="{FF7033AE-33B2-4714-A660-EE07FE73D48B}" name="Columna1" dataDxfId="24057">
      <calculatedColumnFormula>+$CO4+180</calculatedColumnFormula>
    </tableColumn>
    <tableColumn id="94" xr3:uid="{6B470576-982F-4FF6-A0CA-FC39A657BA91}" name="VALOR FINAL CONTRATO" dataDxfId="24056"/>
    <tableColumn id="95" xr3:uid="{C11BCF73-4D15-493B-A10C-F9E5D2D45DEA}" name="ASEGURADORA" dataDxfId="24055"/>
    <tableColumn id="96" xr3:uid="{91C0215C-52D6-4F38-926E-25B76C82ECE3}" name="FEHCA DE APROBACIÓN POLIZA " dataDxfId="24054"/>
    <tableColumn id="97" xr3:uid="{960E7543-7AB6-4859-ACB7-019C4F94244E}" name="No de GARANTIA " dataDxfId="24053"/>
    <tableColumn id="98" xr3:uid="{984F856E-EDE7-4B2A-BD02-BAF58033D593}" name="FECHA ACTA DE LIQUIDACIÓN " dataDxfId="24052"/>
    <tableColumn id="99" xr3:uid="{9ABFBFDF-CDC0-4844-9AB8-174D1FBB4F5F}" name="OBSERVACIÓN" dataDxfId="24051"/>
    <tableColumn id="100" xr3:uid="{6B7BD7E0-6D07-4A1C-BCCE-B3055446E403}" name="OBLIGACIONES ESPECIFICAS" dataDxfId="24050"/>
    <tableColumn id="101" xr3:uid="{C63416DC-ECB3-4B61-9106-E1C491D8A1C7}" name="PERFIL" dataDxfId="24049"/>
    <tableColumn id="102" xr3:uid="{AB619169-4B06-4118-81B6-561EADA303B0}" name="EXPERIENCIA" dataDxfId="24048"/>
    <tableColumn id="103" xr3:uid="{A2564F89-7219-48B7-BB94-2CE7B596AD27}" name="NÚMERO DE META" dataDxfId="24047"/>
    <tableColumn id="104" xr3:uid="{2594DBB6-286E-4DCB-9DA4-1EA6B374AC22}" name="META PDL" dataDxfId="24046"/>
    <tableColumn id="105" xr3:uid="{90D1B7C7-736F-46B3-A51C-1FAE85FD9ABB}" name="Riesgo ARL" dataDxfId="24045"/>
    <tableColumn id="106" xr3:uid="{E867380A-28BF-41EB-9C78-611898F84B4F}" name="ARL" dataDxfId="24044"/>
    <tableColumn id="107" xr3:uid="{A9DAA256-EACF-40C4-AA67-FE707F50D9D3}" name="CESIÓN" dataDxfId="24043"/>
    <tableColumn id="108" xr3:uid="{3759D23D-03D7-4675-97D5-00B3F510368A}" name="FECHA CESIÓN No 1" dataDxfId="24042"/>
    <tableColumn id="109" xr3:uid="{AACD563C-5D31-46AC-AC92-18A0CC89718B}" name="NOMBRE DEL CEDENTE" dataDxfId="24041"/>
    <tableColumn id="110" xr3:uid="{11269B0B-0550-4DD0-8245-560E23A81A4C}" name="IDENTIFICACIÓN CEDENTE" dataDxfId="24040"/>
    <tableColumn id="111" xr3:uid="{ABC55D84-B3C5-4CE2-8035-DE2926E6D7ED}" name="TELEFONO DE CONTACTO CEDENTE " dataDxfId="24039"/>
    <tableColumn id="112" xr3:uid="{2CE20867-CC6C-41DA-B7EB-9A54E7F67FE9}" name="DIRECCIÓN" dataDxfId="24038"/>
    <tableColumn id="113" xr3:uid="{B25C6041-EC5B-4C17-BCC0-3EC07D88C53E}" name="FECHA CESIÓN No 2" dataDxfId="24037"/>
    <tableColumn id="114" xr3:uid="{33E564EB-507D-42E7-9B5C-457D270EC050}" name="NOMBRE DEL CEDENTE2" dataDxfId="24036"/>
    <tableColumn id="115" xr3:uid="{1D409AB1-BEB4-48BA-8226-565FBD8D460D}" name="IDENTIFICACIÓN CEDENTE3" dataDxfId="24035"/>
    <tableColumn id="116" xr3:uid="{83CC5F42-8DD3-46AC-90B5-28BC80AB9647}" name="TELEFONO DE CONTACTO CEDENTE 4" dataDxfId="24034"/>
    <tableColumn id="117" xr3:uid="{E5F09343-F648-42F6-A46B-34865362750D}" name="DIRECCIÓN5" dataDxfId="24033"/>
    <tableColumn id="118" xr3:uid="{4C435CD1-E1F3-46B9-9F10-9C35BC922480}" name="FECHA CESIÓN No 3" dataDxfId="24032"/>
    <tableColumn id="119" xr3:uid="{DCDF3B55-B769-4957-9EA1-B961C6FCDC84}" name="NOMBRE DEL CEDENTE6" dataDxfId="24031"/>
    <tableColumn id="120" xr3:uid="{4E6A3864-49F4-4378-9E00-6347CD5CEF81}" name="IDENTIFICACIÓN CEDENTE7" dataDxfId="24030"/>
    <tableColumn id="121" xr3:uid="{9CD15DA0-D05F-4154-B1FE-6CEAE997267E}" name="TELEFONO DE CONTACTO CEDENTE 8" dataDxfId="24029"/>
    <tableColumn id="122" xr3:uid="{87D5ADC0-485F-46E4-A838-B92140D9C594}" name="DIRECCIÓN9" dataDxfId="24028"/>
    <tableColumn id="123" xr3:uid="{2F7AC5ED-08D3-4461-BF23-B0EFD3D8A33A}" name="OBSERVACIONES" dataDxfId="24027"/>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katerinserrano777@gmail.com" TargetMode="External"/><Relationship Id="rId18" Type="http://schemas.openxmlformats.org/officeDocument/2006/relationships/hyperlink" Target="mailto:shirley.230898@gmail.com" TargetMode="External"/><Relationship Id="rId26" Type="http://schemas.openxmlformats.org/officeDocument/2006/relationships/hyperlink" Target="mailto:pilarpalomo_12@hotmail.co%0am" TargetMode="External"/><Relationship Id="rId39" Type="http://schemas.openxmlformats.org/officeDocument/2006/relationships/hyperlink" Target="mailto:avorozco@hotmail.com" TargetMode="External"/><Relationship Id="rId21" Type="http://schemas.openxmlformats.org/officeDocument/2006/relationships/hyperlink" Target="mailto:j_hontorres10@hotmail.com" TargetMode="External"/><Relationship Id="rId34" Type="http://schemas.openxmlformats.org/officeDocument/2006/relationships/hyperlink" Target="mailto:nagufii_07@hotmail.com" TargetMode="External"/><Relationship Id="rId42" Type="http://schemas.openxmlformats.org/officeDocument/2006/relationships/hyperlink" Target="mailto:anetsan21112009@gmail.com" TargetMode="External"/><Relationship Id="rId47" Type="http://schemas.openxmlformats.org/officeDocument/2006/relationships/hyperlink" Target="mailto:anetsan21112009@gmail.com" TargetMode="External"/><Relationship Id="rId7" Type="http://schemas.openxmlformats.org/officeDocument/2006/relationships/hyperlink" Target="mailto:mariapaulabogada@gmail.com" TargetMode="External"/><Relationship Id="rId2" Type="http://schemas.openxmlformats.org/officeDocument/2006/relationships/hyperlink" Target="mailto:danielap96p@gmail.com" TargetMode="External"/><Relationship Id="rId16" Type="http://schemas.openxmlformats.org/officeDocument/2006/relationships/hyperlink" Target="mailto:leidyabogada25@gmail.com" TargetMode="External"/><Relationship Id="rId29" Type="http://schemas.openxmlformats.org/officeDocument/2006/relationships/hyperlink" Target="mailto:Jcorva@gmail.com" TargetMode="External"/><Relationship Id="rId11" Type="http://schemas.openxmlformats.org/officeDocument/2006/relationships/hyperlink" Target="mailto:Mperezcastellanos12@gmail.com" TargetMode="External"/><Relationship Id="rId24" Type="http://schemas.openxmlformats.org/officeDocument/2006/relationships/hyperlink" Target="mailto:miguelangaritam@gmail.com" TargetMode="External"/><Relationship Id="rId32" Type="http://schemas.openxmlformats.org/officeDocument/2006/relationships/hyperlink" Target="mailto:ejolasa82@gmail.com" TargetMode="External"/><Relationship Id="rId37" Type="http://schemas.openxmlformats.org/officeDocument/2006/relationships/hyperlink" Target="mailto:andreaguauqueabogada@gmail.com" TargetMode="External"/><Relationship Id="rId40" Type="http://schemas.openxmlformats.org/officeDocument/2006/relationships/hyperlink" Target="mailto:lemuschimeneas@gmail.com" TargetMode="External"/><Relationship Id="rId45" Type="http://schemas.openxmlformats.org/officeDocument/2006/relationships/hyperlink" Target="mailto:valentinacarvajal2902@gmail.com" TargetMode="External"/><Relationship Id="rId5" Type="http://schemas.openxmlformats.org/officeDocument/2006/relationships/hyperlink" Target="mailto:socarida1@hotmail.com" TargetMode="External"/><Relationship Id="rId15" Type="http://schemas.openxmlformats.org/officeDocument/2006/relationships/hyperlink" Target="mailto:estrellarodriguezaponte@gmail.com" TargetMode="External"/><Relationship Id="rId23" Type="http://schemas.openxmlformats.org/officeDocument/2006/relationships/hyperlink" Target="mailto:ivahernandez@hotmail.com%20" TargetMode="External"/><Relationship Id="rId28" Type="http://schemas.openxmlformats.org/officeDocument/2006/relationships/hyperlink" Target="mailto:santiagoortegontoro@gmail.com" TargetMode="External"/><Relationship Id="rId36" Type="http://schemas.openxmlformats.org/officeDocument/2006/relationships/hyperlink" Target="mailto:davidtamayo18@hotmail.com" TargetMode="External"/><Relationship Id="rId49" Type="http://schemas.openxmlformats.org/officeDocument/2006/relationships/table" Target="../tables/table1.xml"/><Relationship Id="rId10" Type="http://schemas.openxmlformats.org/officeDocument/2006/relationships/hyperlink" Target="mailto:Leocontreras560@gmail.com" TargetMode="External"/><Relationship Id="rId19" Type="http://schemas.openxmlformats.org/officeDocument/2006/relationships/hyperlink" Target="mailto:marcia_chavarro@yahoo.com" TargetMode="External"/><Relationship Id="rId31" Type="http://schemas.openxmlformats.org/officeDocument/2006/relationships/hyperlink" Target="mailto:linamedina525@gmail.com" TargetMode="External"/><Relationship Id="rId44" Type="http://schemas.openxmlformats.org/officeDocument/2006/relationships/hyperlink" Target="mailto:valentinokikeabogado@gmail.com" TargetMode="External"/><Relationship Id="rId4" Type="http://schemas.openxmlformats.org/officeDocument/2006/relationships/hyperlink" Target="mailto:yolocreochanel@gmail.com" TargetMode="External"/><Relationship Id="rId9" Type="http://schemas.openxmlformats.org/officeDocument/2006/relationships/hyperlink" Target="mailto:Teobaldo23@gmail.com" TargetMode="External"/><Relationship Id="rId14" Type="http://schemas.openxmlformats.org/officeDocument/2006/relationships/hyperlink" Target="mailto:karenyamile@gmail.com" TargetMode="External"/><Relationship Id="rId22" Type="http://schemas.openxmlformats.org/officeDocument/2006/relationships/hyperlink" Target="mailto:g_ovani6@hotmail.com" TargetMode="External"/><Relationship Id="rId27" Type="http://schemas.openxmlformats.org/officeDocument/2006/relationships/hyperlink" Target="mailto:k_te1019@hotmail.com" TargetMode="External"/><Relationship Id="rId30" Type="http://schemas.openxmlformats.org/officeDocument/2006/relationships/hyperlink" Target="mailto:jenni.valbuena@hotmail.com" TargetMode="External"/><Relationship Id="rId35" Type="http://schemas.openxmlformats.org/officeDocument/2006/relationships/hyperlink" Target="mailto:rauldangond@gmail.com" TargetMode="External"/><Relationship Id="rId43" Type="http://schemas.openxmlformats.org/officeDocument/2006/relationships/hyperlink" Target="mailto:alexabg30@hotmail.com" TargetMode="External"/><Relationship Id="rId48" Type="http://schemas.openxmlformats.org/officeDocument/2006/relationships/hyperlink" Target="mailto:valentinokikeabogado@gmail.com" TargetMode="External"/><Relationship Id="rId8" Type="http://schemas.openxmlformats.org/officeDocument/2006/relationships/hyperlink" Target="mailto:asesorcontableip016@gmail.com" TargetMode="External"/><Relationship Id="rId3" Type="http://schemas.openxmlformats.org/officeDocument/2006/relationships/hyperlink" Target="mailto:monteteatro@gmail.com" TargetMode="External"/><Relationship Id="rId12" Type="http://schemas.openxmlformats.org/officeDocument/2006/relationships/hyperlink" Target="mailto:omarhanggi@gmail.com" TargetMode="External"/><Relationship Id="rId17" Type="http://schemas.openxmlformats.org/officeDocument/2006/relationships/hyperlink" Target="mailto:edgartour70@gmail.com" TargetMode="External"/><Relationship Id="rId25" Type="http://schemas.openxmlformats.org/officeDocument/2006/relationships/hyperlink" Target="mailto:mro.abogada@gmail.com" TargetMode="External"/><Relationship Id="rId33" Type="http://schemas.openxmlformats.org/officeDocument/2006/relationships/hyperlink" Target="mailto:nataliarodriguezromero2411@gmail.com" TargetMode="External"/><Relationship Id="rId38" Type="http://schemas.openxmlformats.org/officeDocument/2006/relationships/hyperlink" Target="mailto:monimarr6@hotmail.com" TargetMode="External"/><Relationship Id="rId46" Type="http://schemas.openxmlformats.org/officeDocument/2006/relationships/hyperlink" Target="mailto:avorozco@hotmail.com" TargetMode="External"/><Relationship Id="rId20" Type="http://schemas.openxmlformats.org/officeDocument/2006/relationships/hyperlink" Target="mailto:lao_3657@hotmail.com" TargetMode="External"/><Relationship Id="rId41" Type="http://schemas.openxmlformats.org/officeDocument/2006/relationships/hyperlink" Target="mailto:fiquitivazaida@gmail.com" TargetMode="External"/><Relationship Id="rId1" Type="http://schemas.openxmlformats.org/officeDocument/2006/relationships/hyperlink" Target="mailto:ruedabaez65@gmail.coom" TargetMode="External"/><Relationship Id="rId6" Type="http://schemas.openxmlformats.org/officeDocument/2006/relationships/hyperlink" Target="mailto:amayaangelica2015@gmail.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operaciones.colombiacompra.gov.co/tienda-virtual-del-estado-colombiano/ordenes-compra/160243" TargetMode="External"/><Relationship Id="rId13" Type="http://schemas.microsoft.com/office/2019/04/relationships/namedSheetView" Target="../namedSheetViews/namedSheetView1.xml"/><Relationship Id="rId3" Type="http://schemas.openxmlformats.org/officeDocument/2006/relationships/hyperlink" Target="https://operaciones.colombiacompra.gov.co/tienda-virtual-del-estado-colombiano/ordenes-compra/160213" TargetMode="External"/><Relationship Id="rId7" Type="http://schemas.openxmlformats.org/officeDocument/2006/relationships/hyperlink" Target="https://operaciones.colombiacompra.gov.co/tienda-virtual-del-estado-colombiano/ordenes-compra/160242" TargetMode="External"/><Relationship Id="rId12"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9925500&amp;isFromPublicArea=True&amp;isModal=true&amp;asPopupView=true" TargetMode="External"/><Relationship Id="rId1" Type="http://schemas.openxmlformats.org/officeDocument/2006/relationships/hyperlink" Target="https://community.secop.gov.co/Public/Tendering/OpportunityDetail/Index?noticeUID=CO1.NTC.9251103&amp;isFromPublicArea=True&amp;isModal=true&amp;asPopupView=true" TargetMode="External"/><Relationship Id="rId6" Type="http://schemas.openxmlformats.org/officeDocument/2006/relationships/hyperlink" Target="https://operaciones.colombiacompra.gov.co/tienda-virtual-del-estado-colombiano/ordenes-compra/1602423" TargetMode="External"/><Relationship Id="rId11" Type="http://schemas.openxmlformats.org/officeDocument/2006/relationships/hyperlink" Target="https://community.secop.gov.co/Public/Tendering/OpportunityDetail/Index?noticeUID=CO1.NTC.10224772&amp;isFromPublicArea=True&amp;isModal=False" TargetMode="External"/><Relationship Id="rId5" Type="http://schemas.openxmlformats.org/officeDocument/2006/relationships/hyperlink" Target="https://operaciones.colombiacompra.gov.co/tienda-virtual-del-estado-colombiano/ordenes-compra/160215" TargetMode="External"/><Relationship Id="rId10" Type="http://schemas.openxmlformats.org/officeDocument/2006/relationships/hyperlink" Target="https://community.secop.gov.co/Public/Tendering/OpportunityDetail/Index?noticeUID=CO1.NTC.9437282&amp;isFromPublicArea=True&amp;isModal=true&amp;asPopupView=true" TargetMode="External"/><Relationship Id="rId4" Type="http://schemas.openxmlformats.org/officeDocument/2006/relationships/hyperlink" Target="https://operaciones.colombiacompra.gov.co/tienda-virtual-del-estado-colombiano/ordenes-compra/160212" TargetMode="External"/><Relationship Id="rId9" Type="http://schemas.openxmlformats.org/officeDocument/2006/relationships/hyperlink" Target="https://community.secop.gov.co/Public/Tendering/OpportunityDetail/Index?noticeUID=CO1.NTC.9457387&amp;isFromPublicArea=True&amp;isModal=true&amp;asPopupView=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2B157-9148-4C56-B424-5A943961B1B2}">
  <sheetPr>
    <tabColor rgb="FFCC0099"/>
  </sheetPr>
  <dimension ref="A1:EK666"/>
  <sheetViews>
    <sheetView topLeftCell="B1" zoomScale="87" zoomScaleNormal="87" workbookViewId="0">
      <selection activeCell="B4" sqref="B4"/>
    </sheetView>
  </sheetViews>
  <sheetFormatPr defaultColWidth="9.140625" defaultRowHeight="30" customHeight="1"/>
  <cols>
    <col min="1" max="1" width="9.140625" style="3" hidden="1" customWidth="1"/>
    <col min="2" max="2" width="16.42578125" style="4" customWidth="1"/>
    <col min="3" max="3" width="23.28515625" style="3" customWidth="1"/>
    <col min="4" max="4" width="24" style="6" customWidth="1"/>
    <col min="5" max="5" width="14.28515625" style="6" customWidth="1"/>
    <col min="6" max="6" width="13.140625" style="3" customWidth="1"/>
    <col min="7" max="7" width="17.5703125" style="16" customWidth="1"/>
    <col min="8" max="8" width="30.140625" style="3" customWidth="1"/>
    <col min="9" max="9" width="27.5703125" style="6" customWidth="1"/>
    <col min="10" max="11" width="23" style="94" customWidth="1"/>
    <col min="12" max="12" width="41.85546875" style="7" customWidth="1"/>
    <col min="13" max="13" width="61.140625" style="3" customWidth="1"/>
    <col min="14" max="14" width="25.7109375" style="6" customWidth="1"/>
    <col min="15" max="15" width="27.42578125" style="14" customWidth="1"/>
    <col min="16" max="16" width="33.42578125" style="6" customWidth="1"/>
    <col min="17" max="17" width="9.5703125" style="3" customWidth="1"/>
    <col min="18" max="18" width="16.140625" style="98" customWidth="1"/>
    <col min="19" max="19" width="10.5703125" style="3" customWidth="1"/>
    <col min="20" max="20" width="12.140625" style="16" customWidth="1"/>
    <col min="21" max="21" width="28.140625" style="3" customWidth="1"/>
    <col min="22" max="22" width="28.85546875" style="3" customWidth="1"/>
    <col min="23" max="23" width="37.7109375" style="8" customWidth="1"/>
    <col min="24" max="24" width="15" style="6" customWidth="1"/>
    <col min="25" max="25" width="117.5703125" style="3" customWidth="1"/>
    <col min="26" max="26" width="34.7109375" style="3" customWidth="1"/>
    <col min="27" max="27" width="20.140625" style="3" customWidth="1"/>
    <col min="28" max="28" width="16.7109375" style="3" customWidth="1"/>
    <col min="29" max="29" width="41.42578125" style="6" customWidth="1"/>
    <col min="30" max="30" width="29.28515625" style="3" hidden="1" customWidth="1"/>
    <col min="31" max="31" width="15.5703125" style="3" customWidth="1"/>
    <col min="32" max="32" width="23.140625" style="20" customWidth="1"/>
    <col min="33" max="33" width="24.85546875" style="16" customWidth="1"/>
    <col min="34" max="34" width="29.85546875" style="3" customWidth="1"/>
    <col min="35" max="35" width="25.7109375" style="12" customWidth="1"/>
    <col min="36" max="36" width="26.28515625" style="104" customWidth="1"/>
    <col min="37" max="37" width="42.140625" style="3" customWidth="1"/>
    <col min="38" max="38" width="23.7109375" style="3" customWidth="1"/>
    <col min="39" max="39" width="34.42578125" style="3" customWidth="1"/>
    <col min="40" max="40" width="27.7109375" style="15" customWidth="1"/>
    <col min="41" max="41" width="26.42578125" style="15" customWidth="1"/>
    <col min="42" max="42" width="39.85546875" style="15" customWidth="1"/>
    <col min="43" max="43" width="35.28515625" style="3" hidden="1" customWidth="1"/>
    <col min="44" max="44" width="35.85546875" style="3" hidden="1" customWidth="1"/>
    <col min="45" max="45" width="20.140625" style="16" customWidth="1"/>
    <col min="46" max="46" width="26.140625" style="4" hidden="1" customWidth="1"/>
    <col min="47" max="48" width="22.28515625" style="3" hidden="1" customWidth="1"/>
    <col min="49" max="49" width="30.85546875" style="3" hidden="1" customWidth="1"/>
    <col min="50" max="50" width="25.42578125" style="3" customWidth="1"/>
    <col min="51" max="51" width="17.85546875" style="3" customWidth="1"/>
    <col min="52" max="52" width="23.5703125" style="105" customWidth="1"/>
    <col min="53" max="53" width="27.140625" style="105" customWidth="1"/>
    <col min="54" max="54" width="23.5703125" style="115" customWidth="1"/>
    <col min="55" max="55" width="27.140625" style="120" customWidth="1"/>
    <col min="56" max="56" width="27.140625" style="121" customWidth="1"/>
    <col min="57" max="57" width="27.28515625" style="121" customWidth="1"/>
    <col min="58" max="58" width="27.5703125" style="122" customWidth="1"/>
    <col min="59" max="59" width="30" style="13" customWidth="1"/>
    <col min="60" max="60" width="19.7109375" style="127" customWidth="1"/>
    <col min="61" max="61" width="13.140625" style="3" hidden="1" customWidth="1"/>
    <col min="62" max="62" width="20" style="3" hidden="1" customWidth="1"/>
    <col min="63" max="63" width="31.85546875" style="3" hidden="1" customWidth="1"/>
    <col min="64" max="64" width="15.42578125" style="3" hidden="1" customWidth="1"/>
    <col min="65" max="65" width="20.7109375" style="3" hidden="1" customWidth="1"/>
    <col min="66" max="66" width="19.42578125" style="10" hidden="1" customWidth="1"/>
    <col min="67" max="67" width="20.28515625" style="3" hidden="1" customWidth="1"/>
    <col min="68" max="68" width="17" style="3" hidden="1" customWidth="1"/>
    <col min="69" max="69" width="23.42578125" style="9" hidden="1" customWidth="1"/>
    <col min="70" max="70" width="18.140625" style="3" hidden="1" customWidth="1"/>
    <col min="71" max="71" width="22.140625" style="3" hidden="1" customWidth="1"/>
    <col min="72" max="72" width="20.85546875" style="3" hidden="1" customWidth="1"/>
    <col min="73" max="73" width="20.7109375" style="3" hidden="1" customWidth="1"/>
    <col min="74" max="74" width="17.28515625" style="3" hidden="1" customWidth="1"/>
    <col min="75" max="75" width="23.42578125" style="3" hidden="1" customWidth="1"/>
    <col min="76" max="76" width="15.7109375" style="9" hidden="1" customWidth="1"/>
    <col min="77" max="77" width="22.140625" style="9" hidden="1" customWidth="1"/>
    <col min="78" max="78" width="19.42578125" style="3" hidden="1" customWidth="1"/>
    <col min="79" max="79" width="20.28515625" style="3" hidden="1" customWidth="1"/>
    <col min="80" max="80" width="17" style="3" hidden="1" customWidth="1"/>
    <col min="81" max="81" width="23.42578125" style="3" hidden="1" customWidth="1"/>
    <col min="82" max="82" width="15.7109375" style="3" hidden="1" customWidth="1"/>
    <col min="83" max="83" width="22.140625" style="3" hidden="1" customWidth="1"/>
    <col min="84" max="84" width="19.42578125" style="3" hidden="1" customWidth="1"/>
    <col min="85" max="85" width="20.28515625" style="3" hidden="1" customWidth="1"/>
    <col min="86" max="86" width="17" style="3" hidden="1" customWidth="1"/>
    <col min="87" max="87" width="23.42578125" style="3" hidden="1" customWidth="1"/>
    <col min="88" max="88" width="15.7109375" style="3" hidden="1" customWidth="1"/>
    <col min="89" max="89" width="22.140625" style="3" hidden="1" customWidth="1"/>
    <col min="90" max="90" width="21.28515625" style="3" customWidth="1"/>
    <col min="91" max="91" width="26.5703125" style="110" customWidth="1"/>
    <col min="92" max="92" width="20.7109375" style="3" customWidth="1"/>
    <col min="93" max="93" width="27.5703125" style="97" customWidth="1"/>
    <col min="94" max="94" width="18.5703125" style="97" hidden="1" customWidth="1"/>
    <col min="95" max="95" width="26.140625" style="115" customWidth="1"/>
    <col min="96" max="96" width="49.5703125" style="2" customWidth="1"/>
    <col min="97" max="97" width="32.7109375" style="16" customWidth="1"/>
    <col min="98" max="98" width="36" style="128" customWidth="1"/>
    <col min="99" max="99" width="30.7109375" style="6" customWidth="1"/>
    <col min="100" max="100" width="16.42578125" style="3" customWidth="1"/>
    <col min="101" max="101" width="150.5703125" style="3" customWidth="1"/>
    <col min="102" max="102" width="39.28515625" style="3" customWidth="1"/>
    <col min="103" max="103" width="18.5703125" style="8" customWidth="1"/>
    <col min="104" max="104" width="16.42578125" style="5" customWidth="1"/>
    <col min="105" max="105" width="31.85546875" style="5" customWidth="1"/>
    <col min="106" max="106" width="25.7109375" style="17" customWidth="1"/>
    <col min="107" max="107" width="9.42578125" style="13" customWidth="1"/>
    <col min="108" max="108" width="10" style="13" customWidth="1"/>
    <col min="109" max="109" width="21.140625" style="13" customWidth="1"/>
    <col min="110" max="110" width="38.42578125" style="13" customWidth="1"/>
    <col min="111" max="111" width="27" style="13" customWidth="1"/>
    <col min="112" max="112" width="35.85546875" style="13" customWidth="1"/>
    <col min="113" max="113" width="36.5703125" style="13" customWidth="1"/>
    <col min="114" max="114" width="23.7109375" style="13" customWidth="1"/>
    <col min="115" max="115" width="35.140625" style="13" customWidth="1"/>
    <col min="116" max="116" width="28.140625" style="13" customWidth="1"/>
    <col min="117" max="117" width="37.140625" style="13" customWidth="1"/>
    <col min="118" max="118" width="19.5703125" style="13" customWidth="1"/>
    <col min="119" max="119" width="21.140625" style="13" customWidth="1"/>
    <col min="120" max="120" width="35.85546875" style="13" customWidth="1"/>
    <col min="121" max="121" width="28.140625" style="13" customWidth="1"/>
    <col min="122" max="122" width="37.140625" style="13" customWidth="1"/>
    <col min="123" max="123" width="31.140625" style="13" customWidth="1"/>
    <col min="124" max="124" width="34.140625" style="13" customWidth="1"/>
    <col min="125" max="125" width="11.5703125" style="3" hidden="1" customWidth="1"/>
    <col min="126" max="126" width="21.42578125" style="3" hidden="1" customWidth="1"/>
    <col min="127" max="127" width="33.28515625" style="3" hidden="1" customWidth="1"/>
    <col min="128" max="128" width="23.85546875" style="3" hidden="1" customWidth="1"/>
    <col min="129" max="129" width="31.5703125" style="3" hidden="1" customWidth="1"/>
    <col min="130" max="130" width="36.5703125" hidden="1" customWidth="1"/>
    <col min="131" max="131" width="12" style="3" hidden="1" customWidth="1"/>
    <col min="132" max="132" width="0" style="3" hidden="1" customWidth="1"/>
    <col min="133" max="133" width="24.85546875" style="3" hidden="1" customWidth="1"/>
    <col min="134" max="134" width="27.42578125" style="3" hidden="1" customWidth="1"/>
    <col min="135" max="139" width="24.28515625" style="3" hidden="1" customWidth="1"/>
    <col min="140" max="140" width="26.42578125" style="3" hidden="1" customWidth="1"/>
    <col min="141" max="141" width="29" style="3" hidden="1" customWidth="1"/>
    <col min="142" max="142" width="35.140625" style="3" customWidth="1"/>
    <col min="143" max="16384" width="9.140625" style="3"/>
  </cols>
  <sheetData>
    <row r="1" spans="1:141" ht="30" customHeight="1">
      <c r="B1" s="3"/>
      <c r="O1" s="6"/>
      <c r="R1" s="16"/>
      <c r="AF1" s="3"/>
      <c r="AN1" s="8"/>
      <c r="AO1" s="8"/>
      <c r="AP1" s="8"/>
      <c r="AT1" s="3"/>
      <c r="BC1" s="106"/>
      <c r="BD1" s="105"/>
      <c r="BE1" s="105"/>
      <c r="BG1" s="3"/>
      <c r="BH1" s="110"/>
      <c r="BN1" s="81"/>
      <c r="DB1" s="82"/>
      <c r="DC1" s="3"/>
      <c r="DD1" s="3"/>
      <c r="DE1" s="3"/>
      <c r="DF1" s="3"/>
      <c r="DG1" s="3"/>
      <c r="DH1" s="3"/>
      <c r="DI1" s="3"/>
      <c r="DJ1" s="3"/>
      <c r="DK1" s="3"/>
      <c r="DL1" s="3"/>
      <c r="DM1" s="3"/>
      <c r="DN1" s="3"/>
      <c r="DO1" s="3"/>
      <c r="DP1" s="3"/>
      <c r="DQ1" s="3"/>
      <c r="DR1" s="3"/>
      <c r="DS1" s="3"/>
      <c r="DT1" s="3"/>
    </row>
    <row r="2" spans="1:141" ht="30" customHeight="1">
      <c r="B2" s="1">
        <f ca="1">+TODAY()</f>
        <v>46205</v>
      </c>
      <c r="J2" s="94">
        <v>1</v>
      </c>
      <c r="K2" s="94">
        <v>2</v>
      </c>
      <c r="L2" s="6">
        <v>3</v>
      </c>
      <c r="M2" s="6">
        <v>4</v>
      </c>
      <c r="N2" s="6">
        <v>5</v>
      </c>
      <c r="O2" s="6">
        <v>6</v>
      </c>
      <c r="P2" s="6">
        <v>7</v>
      </c>
      <c r="Q2" s="6">
        <v>8</v>
      </c>
      <c r="R2" s="97">
        <v>9</v>
      </c>
      <c r="S2" s="6">
        <v>10</v>
      </c>
      <c r="T2" s="97">
        <v>11</v>
      </c>
      <c r="U2" s="6">
        <v>12</v>
      </c>
      <c r="V2" s="6">
        <v>13</v>
      </c>
      <c r="W2" s="6">
        <v>14</v>
      </c>
      <c r="X2" s="6">
        <v>15</v>
      </c>
      <c r="Y2" s="6">
        <v>16</v>
      </c>
      <c r="Z2" s="6">
        <v>17</v>
      </c>
      <c r="AA2" s="6">
        <v>18</v>
      </c>
      <c r="AB2" s="6">
        <v>19</v>
      </c>
      <c r="AC2" s="6">
        <v>20</v>
      </c>
      <c r="AD2" s="6">
        <v>21</v>
      </c>
      <c r="AE2" s="6">
        <v>22</v>
      </c>
      <c r="AF2" s="6">
        <v>23</v>
      </c>
      <c r="AG2" s="97">
        <v>24</v>
      </c>
      <c r="AH2" s="6">
        <v>25</v>
      </c>
      <c r="AI2" s="6">
        <v>26</v>
      </c>
      <c r="AJ2" s="94">
        <v>27</v>
      </c>
      <c r="AK2" s="6">
        <v>28</v>
      </c>
      <c r="AL2" s="6">
        <v>29</v>
      </c>
      <c r="AM2" s="6">
        <v>30</v>
      </c>
      <c r="AN2" s="6">
        <v>31</v>
      </c>
      <c r="AO2" s="6"/>
      <c r="AP2" s="6"/>
      <c r="AQ2" s="6">
        <v>33</v>
      </c>
      <c r="AR2" s="6">
        <v>34</v>
      </c>
      <c r="AS2" s="97">
        <v>35</v>
      </c>
      <c r="AT2" s="6">
        <v>36</v>
      </c>
      <c r="AU2" s="6">
        <v>37</v>
      </c>
      <c r="AV2" s="6">
        <v>38</v>
      </c>
      <c r="AW2" s="6">
        <v>39</v>
      </c>
      <c r="AX2" s="6">
        <v>40</v>
      </c>
      <c r="AY2" s="6">
        <v>41</v>
      </c>
      <c r="AZ2" s="106">
        <v>42</v>
      </c>
      <c r="BA2" s="106">
        <v>43</v>
      </c>
      <c r="BB2" s="116">
        <v>44</v>
      </c>
      <c r="BC2" s="106">
        <v>45</v>
      </c>
      <c r="BD2" s="106">
        <v>46</v>
      </c>
      <c r="BE2" s="106">
        <v>47</v>
      </c>
      <c r="BF2" s="123">
        <v>48</v>
      </c>
      <c r="BG2" s="6">
        <v>49</v>
      </c>
      <c r="BH2" s="111">
        <v>50</v>
      </c>
      <c r="BI2" s="6">
        <v>51</v>
      </c>
      <c r="BJ2" s="6">
        <v>52</v>
      </c>
      <c r="BK2" s="6">
        <v>53</v>
      </c>
      <c r="BL2" s="6">
        <v>54</v>
      </c>
      <c r="BM2" s="6">
        <v>55</v>
      </c>
      <c r="BN2" s="6">
        <v>56</v>
      </c>
      <c r="BO2" s="6">
        <v>57</v>
      </c>
      <c r="BP2" s="6">
        <v>58</v>
      </c>
      <c r="BQ2" s="6">
        <v>59</v>
      </c>
      <c r="BR2" s="6">
        <v>60</v>
      </c>
      <c r="BS2" s="6">
        <v>61</v>
      </c>
      <c r="BT2" s="6">
        <v>62</v>
      </c>
      <c r="BU2" s="6">
        <v>63</v>
      </c>
      <c r="BV2" s="6">
        <v>64</v>
      </c>
      <c r="BW2" s="6">
        <v>65</v>
      </c>
      <c r="BX2" s="6">
        <v>66</v>
      </c>
      <c r="BY2" s="6">
        <v>67</v>
      </c>
      <c r="BZ2" s="6">
        <v>68</v>
      </c>
      <c r="CA2" s="6">
        <v>69</v>
      </c>
      <c r="CB2" s="6">
        <v>70</v>
      </c>
      <c r="CC2" s="6">
        <v>71</v>
      </c>
      <c r="CD2" s="6">
        <v>72</v>
      </c>
      <c r="CE2" s="6">
        <v>73</v>
      </c>
      <c r="CF2" s="6">
        <v>74</v>
      </c>
      <c r="CG2" s="6">
        <v>75</v>
      </c>
      <c r="CH2" s="6">
        <v>76</v>
      </c>
      <c r="CI2" s="6">
        <v>77</v>
      </c>
      <c r="CJ2" s="6">
        <v>78</v>
      </c>
      <c r="CK2" s="6">
        <v>79</v>
      </c>
      <c r="CL2" s="6">
        <v>80</v>
      </c>
      <c r="CM2" s="111">
        <v>81</v>
      </c>
      <c r="CN2" s="6">
        <v>82</v>
      </c>
      <c r="CO2" s="97">
        <v>83</v>
      </c>
      <c r="CQ2" s="116">
        <v>84</v>
      </c>
      <c r="CR2" s="6">
        <v>85</v>
      </c>
      <c r="CS2" s="97">
        <v>86</v>
      </c>
      <c r="CT2" s="129">
        <v>87</v>
      </c>
      <c r="CU2" s="6">
        <v>88</v>
      </c>
      <c r="CV2" s="6">
        <v>89</v>
      </c>
      <c r="CW2" s="6">
        <v>90</v>
      </c>
      <c r="CX2" s="6">
        <v>91</v>
      </c>
      <c r="CY2" s="6">
        <v>92</v>
      </c>
      <c r="CZ2" s="6">
        <v>93</v>
      </c>
      <c r="DA2" s="6">
        <v>94</v>
      </c>
      <c r="DB2" s="6">
        <v>95</v>
      </c>
      <c r="DC2" s="6">
        <v>96</v>
      </c>
      <c r="DD2" s="6">
        <v>97</v>
      </c>
      <c r="DE2" s="6"/>
      <c r="DF2" s="6"/>
      <c r="DG2" s="6"/>
      <c r="DH2" s="6"/>
      <c r="DI2" s="6"/>
      <c r="DJ2" s="6"/>
      <c r="DK2" s="6"/>
      <c r="DL2" s="6"/>
      <c r="DM2" s="6"/>
      <c r="DN2" s="6"/>
      <c r="DO2" s="6"/>
      <c r="DP2" s="6"/>
      <c r="DQ2" s="6"/>
      <c r="DR2" s="6"/>
      <c r="DS2" s="6"/>
      <c r="DT2" s="6"/>
      <c r="DU2" s="6">
        <v>97</v>
      </c>
      <c r="DV2" s="6">
        <v>98</v>
      </c>
      <c r="DW2" s="6">
        <v>99</v>
      </c>
      <c r="DX2" s="6">
        <v>100</v>
      </c>
      <c r="DY2" s="6">
        <v>101</v>
      </c>
      <c r="DZ2" s="6">
        <v>102</v>
      </c>
      <c r="EA2" s="6">
        <v>103</v>
      </c>
      <c r="EB2" s="6">
        <v>104</v>
      </c>
      <c r="EC2" s="6">
        <v>105</v>
      </c>
      <c r="ED2" s="6">
        <v>106</v>
      </c>
      <c r="EE2" s="6">
        <v>107</v>
      </c>
      <c r="EF2" s="6">
        <v>108</v>
      </c>
      <c r="EG2" s="6"/>
      <c r="EH2" s="6"/>
      <c r="EI2" s="6"/>
      <c r="EJ2" s="6">
        <v>103</v>
      </c>
      <c r="EK2" s="6">
        <v>104</v>
      </c>
    </row>
    <row r="3" spans="1:141" s="7" customFormat="1" ht="78" customHeight="1">
      <c r="B3" s="99" t="s">
        <v>0</v>
      </c>
      <c r="C3" s="100" t="s">
        <v>1</v>
      </c>
      <c r="D3" s="100" t="s">
        <v>2</v>
      </c>
      <c r="E3" s="100" t="s">
        <v>3</v>
      </c>
      <c r="F3" s="100" t="s">
        <v>4</v>
      </c>
      <c r="G3" s="101" t="s">
        <v>5</v>
      </c>
      <c r="H3" s="100" t="s">
        <v>6</v>
      </c>
      <c r="I3" s="100" t="s">
        <v>7</v>
      </c>
      <c r="J3" s="102" t="s">
        <v>8</v>
      </c>
      <c r="K3" s="102" t="s">
        <v>9</v>
      </c>
      <c r="L3" s="100" t="s">
        <v>10</v>
      </c>
      <c r="M3" s="100" t="s">
        <v>11</v>
      </c>
      <c r="N3" s="100" t="s">
        <v>12</v>
      </c>
      <c r="O3" s="100" t="s">
        <v>13</v>
      </c>
      <c r="P3" s="100" t="s">
        <v>14</v>
      </c>
      <c r="Q3" s="100" t="s">
        <v>15</v>
      </c>
      <c r="R3" s="101" t="s">
        <v>16</v>
      </c>
      <c r="S3" s="100" t="s">
        <v>17</v>
      </c>
      <c r="T3" s="101" t="s">
        <v>18</v>
      </c>
      <c r="U3" s="100" t="s">
        <v>19</v>
      </c>
      <c r="V3" s="100" t="s">
        <v>20</v>
      </c>
      <c r="W3" s="100" t="s">
        <v>21</v>
      </c>
      <c r="X3" s="100" t="s">
        <v>22</v>
      </c>
      <c r="Y3" s="100" t="s">
        <v>23</v>
      </c>
      <c r="Z3" s="100" t="s">
        <v>24</v>
      </c>
      <c r="AA3" s="100" t="s">
        <v>25</v>
      </c>
      <c r="AB3" s="100" t="s">
        <v>26</v>
      </c>
      <c r="AC3" s="100" t="s">
        <v>27</v>
      </c>
      <c r="AD3" s="100" t="s">
        <v>28</v>
      </c>
      <c r="AE3" s="100" t="s">
        <v>29</v>
      </c>
      <c r="AF3" s="100" t="s">
        <v>30</v>
      </c>
      <c r="AG3" s="101" t="s">
        <v>31</v>
      </c>
      <c r="AH3" s="100" t="s">
        <v>32</v>
      </c>
      <c r="AI3" s="100" t="s">
        <v>33</v>
      </c>
      <c r="AJ3" s="102" t="s">
        <v>34</v>
      </c>
      <c r="AK3" s="100" t="s">
        <v>35</v>
      </c>
      <c r="AL3" s="100" t="s">
        <v>36</v>
      </c>
      <c r="AM3" s="100" t="s">
        <v>37</v>
      </c>
      <c r="AN3" s="100" t="s">
        <v>38</v>
      </c>
      <c r="AO3" s="100" t="s">
        <v>39</v>
      </c>
      <c r="AP3" s="100" t="s">
        <v>40</v>
      </c>
      <c r="AQ3" s="100" t="s">
        <v>41</v>
      </c>
      <c r="AR3" s="100" t="s">
        <v>42</v>
      </c>
      <c r="AS3" s="101" t="s">
        <v>43</v>
      </c>
      <c r="AT3" s="100" t="s">
        <v>44</v>
      </c>
      <c r="AU3" s="100" t="s">
        <v>45</v>
      </c>
      <c r="AV3" s="100" t="s">
        <v>46</v>
      </c>
      <c r="AW3" s="100" t="s">
        <v>47</v>
      </c>
      <c r="AX3" s="100" t="s">
        <v>48</v>
      </c>
      <c r="AY3" s="100" t="s">
        <v>49</v>
      </c>
      <c r="AZ3" s="107" t="s">
        <v>50</v>
      </c>
      <c r="BA3" s="107" t="s">
        <v>51</v>
      </c>
      <c r="BB3" s="117" t="s">
        <v>52</v>
      </c>
      <c r="BC3" s="107" t="s">
        <v>53</v>
      </c>
      <c r="BD3" s="107" t="s">
        <v>54</v>
      </c>
      <c r="BE3" s="107" t="s">
        <v>55</v>
      </c>
      <c r="BF3" s="124" t="s">
        <v>56</v>
      </c>
      <c r="BG3" s="100" t="s">
        <v>57</v>
      </c>
      <c r="BH3" s="112" t="s">
        <v>58</v>
      </c>
      <c r="BI3" s="100" t="s">
        <v>59</v>
      </c>
      <c r="BJ3" s="100" t="s">
        <v>60</v>
      </c>
      <c r="BK3" s="100" t="s">
        <v>61</v>
      </c>
      <c r="BL3" s="100" t="s">
        <v>62</v>
      </c>
      <c r="BM3" s="100" t="s">
        <v>63</v>
      </c>
      <c r="BN3" s="100" t="s">
        <v>64</v>
      </c>
      <c r="BO3" s="100" t="s">
        <v>65</v>
      </c>
      <c r="BP3" s="100" t="s">
        <v>66</v>
      </c>
      <c r="BQ3" s="100" t="s">
        <v>67</v>
      </c>
      <c r="BR3" s="100" t="s">
        <v>68</v>
      </c>
      <c r="BS3" s="100" t="s">
        <v>69</v>
      </c>
      <c r="BT3" s="100" t="s">
        <v>70</v>
      </c>
      <c r="BU3" s="100" t="s">
        <v>71</v>
      </c>
      <c r="BV3" s="100" t="s">
        <v>72</v>
      </c>
      <c r="BW3" s="100" t="s">
        <v>73</v>
      </c>
      <c r="BX3" s="100" t="s">
        <v>74</v>
      </c>
      <c r="BY3" s="100" t="s">
        <v>75</v>
      </c>
      <c r="BZ3" s="100" t="s">
        <v>76</v>
      </c>
      <c r="CA3" s="100" t="s">
        <v>77</v>
      </c>
      <c r="CB3" s="100" t="s">
        <v>78</v>
      </c>
      <c r="CC3" s="100" t="s">
        <v>79</v>
      </c>
      <c r="CD3" s="100" t="s">
        <v>80</v>
      </c>
      <c r="CE3" s="100" t="s">
        <v>81</v>
      </c>
      <c r="CF3" s="100" t="s">
        <v>82</v>
      </c>
      <c r="CG3" s="100" t="s">
        <v>83</v>
      </c>
      <c r="CH3" s="100" t="s">
        <v>84</v>
      </c>
      <c r="CI3" s="100" t="s">
        <v>85</v>
      </c>
      <c r="CJ3" s="100" t="s">
        <v>86</v>
      </c>
      <c r="CK3" s="100" t="s">
        <v>87</v>
      </c>
      <c r="CL3" s="100" t="s">
        <v>88</v>
      </c>
      <c r="CM3" s="112" t="s">
        <v>89</v>
      </c>
      <c r="CN3" s="100" t="s">
        <v>90</v>
      </c>
      <c r="CO3" s="101" t="s">
        <v>91</v>
      </c>
      <c r="CP3" s="101" t="s">
        <v>92</v>
      </c>
      <c r="CQ3" s="117" t="s">
        <v>93</v>
      </c>
      <c r="CR3" s="100" t="s">
        <v>94</v>
      </c>
      <c r="CS3" s="101" t="s">
        <v>95</v>
      </c>
      <c r="CT3" s="130" t="s">
        <v>96</v>
      </c>
      <c r="CU3" s="100" t="s">
        <v>97</v>
      </c>
      <c r="CV3" s="100" t="s">
        <v>98</v>
      </c>
      <c r="CW3" s="100" t="s">
        <v>99</v>
      </c>
      <c r="CX3" s="100" t="s">
        <v>100</v>
      </c>
      <c r="CY3" s="100" t="s">
        <v>101</v>
      </c>
      <c r="CZ3" s="100" t="s">
        <v>102</v>
      </c>
      <c r="DA3" s="100" t="s">
        <v>103</v>
      </c>
      <c r="DB3" s="100" t="s">
        <v>104</v>
      </c>
      <c r="DC3" s="100" t="s">
        <v>105</v>
      </c>
      <c r="DD3" s="100" t="s">
        <v>106</v>
      </c>
      <c r="DE3" s="100" t="s">
        <v>107</v>
      </c>
      <c r="DF3" s="100" t="s">
        <v>108</v>
      </c>
      <c r="DG3" s="100" t="s">
        <v>109</v>
      </c>
      <c r="DH3" s="100" t="s">
        <v>110</v>
      </c>
      <c r="DI3" s="100" t="s">
        <v>111</v>
      </c>
      <c r="DJ3" s="100" t="s">
        <v>112</v>
      </c>
      <c r="DK3" s="100" t="s">
        <v>113</v>
      </c>
      <c r="DL3" s="100" t="s">
        <v>114</v>
      </c>
      <c r="DM3" s="100" t="s">
        <v>115</v>
      </c>
      <c r="DN3" s="100" t="s">
        <v>116</v>
      </c>
      <c r="DO3" s="100" t="s">
        <v>117</v>
      </c>
      <c r="DP3" s="100" t="s">
        <v>118</v>
      </c>
      <c r="DQ3" s="100" t="s">
        <v>119</v>
      </c>
      <c r="DR3" s="100" t="s">
        <v>120</v>
      </c>
      <c r="DS3" s="100" t="s">
        <v>121</v>
      </c>
      <c r="DT3" s="103" t="s">
        <v>122</v>
      </c>
      <c r="DU3" s="83" t="s">
        <v>106</v>
      </c>
      <c r="DV3" s="73" t="s">
        <v>107</v>
      </c>
      <c r="DW3" s="73" t="s">
        <v>108</v>
      </c>
      <c r="DX3" s="73" t="s">
        <v>109</v>
      </c>
      <c r="DY3" s="73" t="s">
        <v>110</v>
      </c>
      <c r="DZ3" s="74" t="s">
        <v>111</v>
      </c>
      <c r="EA3" s="70" t="s">
        <v>112</v>
      </c>
      <c r="EB3" s="70" t="s">
        <v>108</v>
      </c>
      <c r="EC3" s="70" t="s">
        <v>109</v>
      </c>
      <c r="ED3" s="70" t="s">
        <v>110</v>
      </c>
      <c r="EE3" s="70" t="s">
        <v>111</v>
      </c>
      <c r="EF3" s="70" t="s">
        <v>117</v>
      </c>
      <c r="EG3" s="70" t="s">
        <v>108</v>
      </c>
      <c r="EH3" s="70" t="s">
        <v>109</v>
      </c>
      <c r="EI3" s="70" t="s">
        <v>110</v>
      </c>
      <c r="EJ3" s="70" t="s">
        <v>111</v>
      </c>
      <c r="EK3" s="70" t="s">
        <v>122</v>
      </c>
    </row>
    <row r="4" spans="1:141" ht="30" customHeight="1">
      <c r="A4" s="3" t="s">
        <v>123</v>
      </c>
      <c r="B4" s="87">
        <v>2026</v>
      </c>
      <c r="C4" s="88" t="s">
        <v>124</v>
      </c>
      <c r="D4" s="88"/>
      <c r="E4" s="88" t="s">
        <v>125</v>
      </c>
      <c r="F4" s="88">
        <v>144866</v>
      </c>
      <c r="G4" s="92">
        <v>46031</v>
      </c>
      <c r="H4" s="88" t="s">
        <v>126</v>
      </c>
      <c r="I4" s="88" t="s">
        <v>127</v>
      </c>
      <c r="J4" s="95" t="s">
        <v>128</v>
      </c>
      <c r="K4" s="95" t="s">
        <v>129</v>
      </c>
      <c r="L4" s="88" t="s">
        <v>130</v>
      </c>
      <c r="M4" s="88" t="s">
        <v>131</v>
      </c>
      <c r="N4" s="88">
        <v>80111700</v>
      </c>
      <c r="O4" s="88" t="s">
        <v>132</v>
      </c>
      <c r="P4" s="88" t="s">
        <v>133</v>
      </c>
      <c r="Q4" s="88">
        <v>118</v>
      </c>
      <c r="R4" s="92">
        <v>46028</v>
      </c>
      <c r="S4" s="88">
        <v>110</v>
      </c>
      <c r="T4" s="92">
        <v>46035</v>
      </c>
      <c r="U4" s="88" t="s">
        <v>134</v>
      </c>
      <c r="V4" s="88" t="s">
        <v>135</v>
      </c>
      <c r="W4" s="88" t="s">
        <v>136</v>
      </c>
      <c r="X4" s="88">
        <v>1</v>
      </c>
      <c r="Y4" s="88" t="s">
        <v>137</v>
      </c>
      <c r="Z4" s="88" t="s">
        <v>130</v>
      </c>
      <c r="AA4" s="88" t="s">
        <v>138</v>
      </c>
      <c r="AB4" s="88" t="s">
        <v>139</v>
      </c>
      <c r="AC4" s="88" t="s">
        <v>140</v>
      </c>
      <c r="AD4" s="88"/>
      <c r="AE4" s="88">
        <v>1010170739</v>
      </c>
      <c r="AF4" s="88">
        <v>1</v>
      </c>
      <c r="AG4" s="92">
        <v>31876</v>
      </c>
      <c r="AH4" s="88" t="s">
        <v>141</v>
      </c>
      <c r="AI4" s="88"/>
      <c r="AJ4" s="95">
        <v>3102517548</v>
      </c>
      <c r="AK4" s="88" t="s">
        <v>142</v>
      </c>
      <c r="AL4" s="88" t="s">
        <v>143</v>
      </c>
      <c r="AM4" s="88" t="s">
        <v>144</v>
      </c>
      <c r="AN4" s="88" t="s">
        <v>145</v>
      </c>
      <c r="AO4" s="88">
        <v>0</v>
      </c>
      <c r="AP4" s="88">
        <v>0</v>
      </c>
      <c r="AQ4" s="88"/>
      <c r="AR4" s="88"/>
      <c r="AS4" s="92">
        <v>46062</v>
      </c>
      <c r="AT4" s="88"/>
      <c r="AU4" s="88"/>
      <c r="AV4" s="88"/>
      <c r="AW4" s="88"/>
      <c r="AX4" s="88" t="s">
        <v>146</v>
      </c>
      <c r="AY4" s="88" t="s">
        <v>147</v>
      </c>
      <c r="AZ4" s="108">
        <v>46029</v>
      </c>
      <c r="BA4" s="108">
        <v>46031</v>
      </c>
      <c r="BB4" s="118">
        <v>127974000</v>
      </c>
      <c r="BC4" s="108">
        <v>46038</v>
      </c>
      <c r="BD4" s="108">
        <v>46371</v>
      </c>
      <c r="BE4" s="108">
        <f t="shared" ref="BE4:BE35" si="0">$CO4</f>
        <v>46371</v>
      </c>
      <c r="BF4" s="125"/>
      <c r="BG4" s="88" t="s">
        <v>148</v>
      </c>
      <c r="BH4" s="113">
        <v>11634000</v>
      </c>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v>0</v>
      </c>
      <c r="CM4" s="113">
        <v>127974000</v>
      </c>
      <c r="CN4" s="88"/>
      <c r="CO4" s="92">
        <v>46371</v>
      </c>
      <c r="CP4" s="92">
        <f t="shared" ref="CP4:CP67" si="1">+$CO4+180</f>
        <v>46551</v>
      </c>
      <c r="CQ4" s="118">
        <v>127974000</v>
      </c>
      <c r="CR4" s="88" t="s">
        <v>149</v>
      </c>
      <c r="CS4" s="92">
        <v>46035</v>
      </c>
      <c r="CT4" s="131">
        <v>3344101271472</v>
      </c>
      <c r="CU4" s="88"/>
      <c r="CV4" s="88"/>
      <c r="CW4" s="88" t="s">
        <v>150</v>
      </c>
      <c r="CX4" s="88" t="s">
        <v>140</v>
      </c>
      <c r="CY4" s="88" t="s">
        <v>151</v>
      </c>
      <c r="CZ4" s="88">
        <v>2537</v>
      </c>
      <c r="DA4" s="88" t="s">
        <v>152</v>
      </c>
      <c r="DB4" s="88">
        <v>1</v>
      </c>
      <c r="DC4" s="88" t="s">
        <v>153</v>
      </c>
      <c r="DD4" s="88"/>
      <c r="DE4" s="88"/>
      <c r="DF4" s="88"/>
      <c r="DG4" s="88"/>
      <c r="DH4" s="88"/>
      <c r="DI4" s="88"/>
      <c r="DJ4" s="88"/>
      <c r="DK4" s="88"/>
      <c r="DL4" s="88"/>
      <c r="DM4" s="88"/>
      <c r="DN4" s="88"/>
      <c r="DO4" s="88"/>
      <c r="DP4" s="88"/>
      <c r="DQ4" s="88"/>
      <c r="DR4" s="88"/>
      <c r="DS4" s="88"/>
      <c r="DT4" s="89"/>
      <c r="DU4" s="84"/>
      <c r="DV4" s="75"/>
      <c r="DW4" s="75"/>
      <c r="DX4" s="75"/>
      <c r="DY4" s="75"/>
      <c r="DZ4" s="77"/>
      <c r="EA4" s="71"/>
      <c r="EB4" s="71"/>
      <c r="EC4" s="71"/>
      <c r="ED4" s="71"/>
      <c r="EE4" s="71"/>
      <c r="EF4" s="71"/>
      <c r="EG4" s="71"/>
      <c r="EH4" s="71"/>
      <c r="EI4" s="71"/>
      <c r="EJ4" s="71"/>
      <c r="EK4" s="71"/>
    </row>
    <row r="5" spans="1:141" ht="30" customHeight="1">
      <c r="A5" s="3" t="s">
        <v>123</v>
      </c>
      <c r="B5" s="87">
        <v>2026</v>
      </c>
      <c r="C5" s="88" t="s">
        <v>154</v>
      </c>
      <c r="D5" s="88"/>
      <c r="E5" s="88" t="s">
        <v>125</v>
      </c>
      <c r="F5" s="88">
        <v>145104</v>
      </c>
      <c r="G5" s="92">
        <v>46042</v>
      </c>
      <c r="H5" s="88" t="s">
        <v>155</v>
      </c>
      <c r="I5" s="88" t="s">
        <v>156</v>
      </c>
      <c r="J5" s="95" t="s">
        <v>157</v>
      </c>
      <c r="K5" s="95" t="s">
        <v>158</v>
      </c>
      <c r="L5" s="88" t="s">
        <v>159</v>
      </c>
      <c r="M5" s="88" t="s">
        <v>160</v>
      </c>
      <c r="N5" s="88">
        <v>80111700</v>
      </c>
      <c r="O5" s="88" t="s">
        <v>161</v>
      </c>
      <c r="P5" s="88" t="s">
        <v>162</v>
      </c>
      <c r="Q5" s="88">
        <v>10</v>
      </c>
      <c r="R5" s="92">
        <v>46027</v>
      </c>
      <c r="S5" s="88">
        <v>1760</v>
      </c>
      <c r="T5" s="92">
        <v>46044</v>
      </c>
      <c r="U5" s="88" t="s">
        <v>134</v>
      </c>
      <c r="V5" s="88" t="s">
        <v>135</v>
      </c>
      <c r="W5" s="88" t="s">
        <v>136</v>
      </c>
      <c r="X5" s="88">
        <v>1</v>
      </c>
      <c r="Y5" s="88" t="s">
        <v>163</v>
      </c>
      <c r="Z5" s="88" t="s">
        <v>159</v>
      </c>
      <c r="AA5" s="88" t="s">
        <v>138</v>
      </c>
      <c r="AB5" s="88" t="s">
        <v>164</v>
      </c>
      <c r="AC5" s="88" t="s">
        <v>165</v>
      </c>
      <c r="AD5" s="88"/>
      <c r="AE5" s="88">
        <v>1233895755</v>
      </c>
      <c r="AF5" s="88">
        <v>9</v>
      </c>
      <c r="AG5" s="92">
        <v>35823</v>
      </c>
      <c r="AH5" s="88" t="s">
        <v>166</v>
      </c>
      <c r="AI5" s="88" t="e">
        <v>#REF!</v>
      </c>
      <c r="AJ5" s="95">
        <v>3143891349</v>
      </c>
      <c r="AK5" s="88" t="s">
        <v>167</v>
      </c>
      <c r="AL5" s="88" t="s">
        <v>168</v>
      </c>
      <c r="AM5" s="88" t="s">
        <v>169</v>
      </c>
      <c r="AN5" s="88" t="s">
        <v>130</v>
      </c>
      <c r="AO5" s="88">
        <v>1010170739</v>
      </c>
      <c r="AP5" s="88" t="s">
        <v>170</v>
      </c>
      <c r="AQ5" s="88"/>
      <c r="AR5" s="88"/>
      <c r="AS5" s="92">
        <v>46062</v>
      </c>
      <c r="AT5" s="88"/>
      <c r="AU5" s="88"/>
      <c r="AV5" s="88"/>
      <c r="AW5" s="88"/>
      <c r="AX5" s="88" t="s">
        <v>171</v>
      </c>
      <c r="AY5" s="88" t="s">
        <v>147</v>
      </c>
      <c r="AZ5" s="108">
        <v>46029</v>
      </c>
      <c r="BA5" s="108">
        <v>46042</v>
      </c>
      <c r="BB5" s="118">
        <v>63844000</v>
      </c>
      <c r="BC5" s="108">
        <v>46054</v>
      </c>
      <c r="BD5" s="108">
        <v>46387</v>
      </c>
      <c r="BE5" s="108">
        <f t="shared" si="0"/>
        <v>46387</v>
      </c>
      <c r="BF5" s="125"/>
      <c r="BG5" s="88" t="s">
        <v>148</v>
      </c>
      <c r="BH5" s="113">
        <v>5804000</v>
      </c>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v>0</v>
      </c>
      <c r="CM5" s="113">
        <v>63844000</v>
      </c>
      <c r="CN5" s="88"/>
      <c r="CO5" s="92">
        <v>46387</v>
      </c>
      <c r="CP5" s="92">
        <f t="shared" si="1"/>
        <v>46567</v>
      </c>
      <c r="CQ5" s="118">
        <v>63844000</v>
      </c>
      <c r="CR5" s="88" t="s">
        <v>172</v>
      </c>
      <c r="CS5" s="92">
        <v>46042</v>
      </c>
      <c r="CT5" s="131" t="s">
        <v>173</v>
      </c>
      <c r="CU5" s="88"/>
      <c r="CV5" s="88"/>
      <c r="CW5" s="88" t="s">
        <v>174</v>
      </c>
      <c r="CX5" s="88" t="s">
        <v>165</v>
      </c>
      <c r="CY5" s="88" t="s">
        <v>175</v>
      </c>
      <c r="CZ5" s="88">
        <v>2537</v>
      </c>
      <c r="DA5" s="88" t="s">
        <v>152</v>
      </c>
      <c r="DB5" s="88">
        <v>1</v>
      </c>
      <c r="DC5" s="88" t="s">
        <v>153</v>
      </c>
      <c r="DD5" s="88"/>
      <c r="DE5" s="88"/>
      <c r="DF5" s="88"/>
      <c r="DG5" s="88"/>
      <c r="DH5" s="88"/>
      <c r="DI5" s="88"/>
      <c r="DJ5" s="88"/>
      <c r="DK5" s="88"/>
      <c r="DL5" s="88"/>
      <c r="DM5" s="88"/>
      <c r="DN5" s="88"/>
      <c r="DO5" s="88"/>
      <c r="DP5" s="88"/>
      <c r="DQ5" s="88"/>
      <c r="DR5" s="88"/>
      <c r="DS5" s="88"/>
      <c r="DT5" s="89"/>
      <c r="DU5" s="84"/>
      <c r="DV5" s="75"/>
      <c r="DW5" s="75"/>
      <c r="DX5" s="75"/>
      <c r="DY5" s="75"/>
      <c r="DZ5" s="77"/>
      <c r="EA5" s="71"/>
      <c r="EB5" s="71"/>
      <c r="EC5" s="71"/>
      <c r="ED5" s="71"/>
      <c r="EE5" s="71"/>
      <c r="EF5" s="71"/>
      <c r="EG5" s="71"/>
      <c r="EH5" s="71"/>
      <c r="EI5" s="71"/>
      <c r="EJ5" s="71"/>
      <c r="EK5" s="71"/>
    </row>
    <row r="6" spans="1:141" ht="30" customHeight="1">
      <c r="A6" s="3" t="s">
        <v>123</v>
      </c>
      <c r="B6" s="87">
        <v>2026</v>
      </c>
      <c r="C6" s="88" t="s">
        <v>176</v>
      </c>
      <c r="D6" s="88"/>
      <c r="E6" s="88" t="s">
        <v>125</v>
      </c>
      <c r="F6" s="88">
        <v>144874</v>
      </c>
      <c r="G6" s="92">
        <v>46030</v>
      </c>
      <c r="H6" s="88" t="s">
        <v>177</v>
      </c>
      <c r="I6" s="88" t="s">
        <v>178</v>
      </c>
      <c r="J6" s="95" t="s">
        <v>179</v>
      </c>
      <c r="K6" s="95" t="s">
        <v>180</v>
      </c>
      <c r="L6" s="88" t="s">
        <v>181</v>
      </c>
      <c r="M6" s="88" t="s">
        <v>182</v>
      </c>
      <c r="N6" s="88">
        <v>80111700</v>
      </c>
      <c r="O6" s="88" t="s">
        <v>183</v>
      </c>
      <c r="P6" s="88" t="s">
        <v>184</v>
      </c>
      <c r="Q6" s="88">
        <v>1</v>
      </c>
      <c r="R6" s="92">
        <v>46027</v>
      </c>
      <c r="S6" s="88">
        <v>9</v>
      </c>
      <c r="T6" s="92">
        <v>46032</v>
      </c>
      <c r="U6" s="88" t="s">
        <v>134</v>
      </c>
      <c r="V6" s="88" t="s">
        <v>135</v>
      </c>
      <c r="W6" s="88" t="s">
        <v>136</v>
      </c>
      <c r="X6" s="88">
        <v>1</v>
      </c>
      <c r="Y6" s="88" t="s">
        <v>185</v>
      </c>
      <c r="Z6" s="88" t="s">
        <v>181</v>
      </c>
      <c r="AA6" s="88" t="s">
        <v>138</v>
      </c>
      <c r="AB6" s="88" t="s">
        <v>139</v>
      </c>
      <c r="AC6" s="88" t="s">
        <v>186</v>
      </c>
      <c r="AD6" s="88"/>
      <c r="AE6" s="88">
        <v>52715599</v>
      </c>
      <c r="AF6" s="88">
        <v>8</v>
      </c>
      <c r="AG6" s="92">
        <v>29750</v>
      </c>
      <c r="AH6" s="88" t="s">
        <v>187</v>
      </c>
      <c r="AI6" s="88"/>
      <c r="AJ6" s="95">
        <v>3186527752</v>
      </c>
      <c r="AK6" s="88" t="s">
        <v>188</v>
      </c>
      <c r="AL6" s="88" t="s">
        <v>189</v>
      </c>
      <c r="AM6" s="88" t="s">
        <v>144</v>
      </c>
      <c r="AN6" s="88" t="s">
        <v>130</v>
      </c>
      <c r="AO6" s="88">
        <v>1010170739</v>
      </c>
      <c r="AP6" s="88" t="s">
        <v>170</v>
      </c>
      <c r="AQ6" s="88"/>
      <c r="AR6" s="88"/>
      <c r="AS6" s="92">
        <v>46062</v>
      </c>
      <c r="AT6" s="88"/>
      <c r="AU6" s="88"/>
      <c r="AV6" s="88"/>
      <c r="AW6" s="88"/>
      <c r="AX6" s="88" t="s">
        <v>171</v>
      </c>
      <c r="AY6" s="88" t="s">
        <v>147</v>
      </c>
      <c r="AZ6" s="108">
        <v>46029</v>
      </c>
      <c r="BA6" s="108">
        <v>46030</v>
      </c>
      <c r="BB6" s="118">
        <v>99902000</v>
      </c>
      <c r="BC6" s="108">
        <v>46035</v>
      </c>
      <c r="BD6" s="108">
        <v>46368</v>
      </c>
      <c r="BE6" s="108">
        <f t="shared" si="0"/>
        <v>46368</v>
      </c>
      <c r="BF6" s="125"/>
      <c r="BG6" s="88" t="s">
        <v>148</v>
      </c>
      <c r="BH6" s="113">
        <v>9082000</v>
      </c>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v>0</v>
      </c>
      <c r="CM6" s="113">
        <v>99902000</v>
      </c>
      <c r="CN6" s="88"/>
      <c r="CO6" s="92">
        <v>46368</v>
      </c>
      <c r="CP6" s="92">
        <f t="shared" si="1"/>
        <v>46548</v>
      </c>
      <c r="CQ6" s="118">
        <v>99902000</v>
      </c>
      <c r="CR6" s="88" t="s">
        <v>172</v>
      </c>
      <c r="CS6" s="92">
        <v>46033</v>
      </c>
      <c r="CT6" s="131" t="s">
        <v>190</v>
      </c>
      <c r="CU6" s="88"/>
      <c r="CV6" s="88"/>
      <c r="CW6" s="88" t="s">
        <v>191</v>
      </c>
      <c r="CX6" s="88" t="s">
        <v>186</v>
      </c>
      <c r="CY6" s="88" t="s">
        <v>192</v>
      </c>
      <c r="CZ6" s="88">
        <v>2537</v>
      </c>
      <c r="DA6" s="88" t="s">
        <v>152</v>
      </c>
      <c r="DB6" s="88">
        <v>1</v>
      </c>
      <c r="DC6" s="88" t="s">
        <v>153</v>
      </c>
      <c r="DD6" s="88"/>
      <c r="DE6" s="88"/>
      <c r="DF6" s="88"/>
      <c r="DG6" s="88"/>
      <c r="DH6" s="88"/>
      <c r="DI6" s="88"/>
      <c r="DJ6" s="88"/>
      <c r="DK6" s="88"/>
      <c r="DL6" s="88"/>
      <c r="DM6" s="88"/>
      <c r="DN6" s="88"/>
      <c r="DO6" s="88"/>
      <c r="DP6" s="88"/>
      <c r="DQ6" s="88"/>
      <c r="DR6" s="88"/>
      <c r="DS6" s="88"/>
      <c r="DT6" s="89"/>
      <c r="DU6" s="84"/>
      <c r="DV6" s="75"/>
      <c r="DW6" s="75"/>
      <c r="DX6" s="75"/>
      <c r="DY6" s="75"/>
      <c r="DZ6" s="77"/>
      <c r="EA6" s="71"/>
      <c r="EB6" s="71"/>
      <c r="EC6" s="71"/>
      <c r="ED6" s="71"/>
      <c r="EE6" s="71"/>
      <c r="EF6" s="71"/>
      <c r="EG6" s="71"/>
      <c r="EH6" s="71"/>
      <c r="EI6" s="71"/>
      <c r="EJ6" s="71"/>
      <c r="EK6" s="71"/>
    </row>
    <row r="7" spans="1:141" ht="30" customHeight="1">
      <c r="A7" s="3" t="s">
        <v>123</v>
      </c>
      <c r="B7" s="87">
        <v>2026</v>
      </c>
      <c r="C7" s="88" t="s">
        <v>193</v>
      </c>
      <c r="D7" s="88"/>
      <c r="E7" s="88" t="s">
        <v>125</v>
      </c>
      <c r="F7" s="88">
        <v>144883</v>
      </c>
      <c r="G7" s="92">
        <v>46034</v>
      </c>
      <c r="H7" s="88" t="s">
        <v>194</v>
      </c>
      <c r="I7" s="88" t="s">
        <v>195</v>
      </c>
      <c r="J7" s="95" t="s">
        <v>196</v>
      </c>
      <c r="K7" s="95" t="s">
        <v>197</v>
      </c>
      <c r="L7" s="88" t="s">
        <v>198</v>
      </c>
      <c r="M7" s="88" t="s">
        <v>199</v>
      </c>
      <c r="N7" s="88">
        <v>80111700</v>
      </c>
      <c r="O7" s="88" t="s">
        <v>200</v>
      </c>
      <c r="P7" s="88" t="s">
        <v>201</v>
      </c>
      <c r="Q7" s="88">
        <v>2</v>
      </c>
      <c r="R7" s="92">
        <v>46027</v>
      </c>
      <c r="S7" s="88">
        <v>219</v>
      </c>
      <c r="T7" s="92">
        <v>46037</v>
      </c>
      <c r="U7" s="88" t="s">
        <v>134</v>
      </c>
      <c r="V7" s="88" t="s">
        <v>135</v>
      </c>
      <c r="W7" s="88" t="s">
        <v>136</v>
      </c>
      <c r="X7" s="88">
        <v>1</v>
      </c>
      <c r="Y7" s="88" t="s">
        <v>202</v>
      </c>
      <c r="Z7" s="88" t="s">
        <v>198</v>
      </c>
      <c r="AA7" s="88" t="s">
        <v>138</v>
      </c>
      <c r="AB7" s="88" t="s">
        <v>164</v>
      </c>
      <c r="AC7" s="88" t="s">
        <v>203</v>
      </c>
      <c r="AD7" s="88"/>
      <c r="AE7" s="88">
        <v>97613868</v>
      </c>
      <c r="AF7" s="88">
        <v>1</v>
      </c>
      <c r="AG7" s="92">
        <v>30911</v>
      </c>
      <c r="AH7" s="88" t="s">
        <v>204</v>
      </c>
      <c r="AI7" s="88"/>
      <c r="AJ7" s="95">
        <v>3103111123</v>
      </c>
      <c r="AK7" s="88" t="s">
        <v>205</v>
      </c>
      <c r="AL7" s="88" t="s">
        <v>143</v>
      </c>
      <c r="AM7" s="88" t="s">
        <v>144</v>
      </c>
      <c r="AN7" s="88" t="s">
        <v>130</v>
      </c>
      <c r="AO7" s="88">
        <v>1010170739</v>
      </c>
      <c r="AP7" s="88" t="s">
        <v>170</v>
      </c>
      <c r="AQ7" s="88"/>
      <c r="AR7" s="88"/>
      <c r="AS7" s="92">
        <v>46062</v>
      </c>
      <c r="AT7" s="88"/>
      <c r="AU7" s="88"/>
      <c r="AV7" s="88"/>
      <c r="AW7" s="88"/>
      <c r="AX7" s="88" t="s">
        <v>171</v>
      </c>
      <c r="AY7" s="88" t="s">
        <v>147</v>
      </c>
      <c r="AZ7" s="108">
        <v>46029</v>
      </c>
      <c r="BA7" s="108">
        <v>46034</v>
      </c>
      <c r="BB7" s="118">
        <v>110000000</v>
      </c>
      <c r="BC7" s="108">
        <v>46038</v>
      </c>
      <c r="BD7" s="108">
        <v>46371</v>
      </c>
      <c r="BE7" s="108">
        <f t="shared" si="0"/>
        <v>46371</v>
      </c>
      <c r="BF7" s="125"/>
      <c r="BG7" s="88" t="s">
        <v>148</v>
      </c>
      <c r="BH7" s="113">
        <v>10000000</v>
      </c>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v>0</v>
      </c>
      <c r="CM7" s="113">
        <v>110000000</v>
      </c>
      <c r="CN7" s="88"/>
      <c r="CO7" s="92">
        <v>46371</v>
      </c>
      <c r="CP7" s="92">
        <f t="shared" si="1"/>
        <v>46551</v>
      </c>
      <c r="CQ7" s="118">
        <v>110000000</v>
      </c>
      <c r="CR7" s="88" t="s">
        <v>149</v>
      </c>
      <c r="CS7" s="92">
        <v>46035</v>
      </c>
      <c r="CT7" s="133">
        <v>1846101032431</v>
      </c>
      <c r="CU7" s="88"/>
      <c r="CV7" s="88"/>
      <c r="CW7" s="88" t="s">
        <v>206</v>
      </c>
      <c r="CX7" s="88" t="s">
        <v>203</v>
      </c>
      <c r="CY7" s="88" t="s">
        <v>207</v>
      </c>
      <c r="CZ7" s="88">
        <v>2537</v>
      </c>
      <c r="DA7" s="88" t="s">
        <v>152</v>
      </c>
      <c r="DB7" s="88">
        <v>1</v>
      </c>
      <c r="DC7" s="88" t="s">
        <v>153</v>
      </c>
      <c r="DD7" s="88"/>
      <c r="DE7" s="88"/>
      <c r="DF7" s="88"/>
      <c r="DG7" s="88"/>
      <c r="DH7" s="88"/>
      <c r="DI7" s="88"/>
      <c r="DJ7" s="88"/>
      <c r="DK7" s="88"/>
      <c r="DL7" s="88"/>
      <c r="DM7" s="88"/>
      <c r="DN7" s="88"/>
      <c r="DO7" s="88"/>
      <c r="DP7" s="88"/>
      <c r="DQ7" s="88"/>
      <c r="DR7" s="88"/>
      <c r="DS7" s="88"/>
      <c r="DT7" s="89"/>
      <c r="DU7" s="84"/>
      <c r="DV7" s="75"/>
      <c r="DW7" s="75"/>
      <c r="DX7" s="75"/>
      <c r="DY7" s="75"/>
      <c r="DZ7" s="77"/>
      <c r="EA7" s="71"/>
      <c r="EB7" s="71"/>
      <c r="EC7" s="71"/>
      <c r="ED7" s="71"/>
      <c r="EE7" s="71"/>
      <c r="EF7" s="71"/>
      <c r="EG7" s="71"/>
      <c r="EH7" s="71"/>
      <c r="EI7" s="71"/>
      <c r="EJ7" s="71"/>
      <c r="EK7" s="71"/>
    </row>
    <row r="8" spans="1:141" ht="30" customHeight="1">
      <c r="A8" s="3" t="s">
        <v>123</v>
      </c>
      <c r="B8" s="87">
        <v>2026</v>
      </c>
      <c r="C8" s="88" t="s">
        <v>208</v>
      </c>
      <c r="D8" s="88"/>
      <c r="E8" s="88" t="s">
        <v>125</v>
      </c>
      <c r="F8" s="88">
        <v>144898</v>
      </c>
      <c r="G8" s="92">
        <v>46031</v>
      </c>
      <c r="H8" s="88" t="s">
        <v>209</v>
      </c>
      <c r="I8" s="88" t="s">
        <v>210</v>
      </c>
      <c r="J8" s="95" t="s">
        <v>211</v>
      </c>
      <c r="K8" s="95" t="s">
        <v>212</v>
      </c>
      <c r="L8" s="88" t="s">
        <v>213</v>
      </c>
      <c r="M8" s="88" t="s">
        <v>214</v>
      </c>
      <c r="N8" s="88">
        <v>80111700</v>
      </c>
      <c r="O8" s="88" t="s">
        <v>215</v>
      </c>
      <c r="P8" s="88" t="s">
        <v>216</v>
      </c>
      <c r="Q8" s="88">
        <v>3</v>
      </c>
      <c r="R8" s="92">
        <v>46027</v>
      </c>
      <c r="S8" s="88">
        <v>13</v>
      </c>
      <c r="T8" s="92">
        <v>46032</v>
      </c>
      <c r="U8" s="88" t="s">
        <v>134</v>
      </c>
      <c r="V8" s="88" t="s">
        <v>135</v>
      </c>
      <c r="W8" s="88" t="s">
        <v>136</v>
      </c>
      <c r="X8" s="88">
        <v>1</v>
      </c>
      <c r="Y8" s="88" t="s">
        <v>217</v>
      </c>
      <c r="Z8" s="88" t="s">
        <v>213</v>
      </c>
      <c r="AA8" s="88" t="s">
        <v>138</v>
      </c>
      <c r="AB8" s="88" t="s">
        <v>164</v>
      </c>
      <c r="AC8" s="88" t="s">
        <v>218</v>
      </c>
      <c r="AD8" s="88"/>
      <c r="AE8" s="88">
        <v>1014193885</v>
      </c>
      <c r="AF8" s="88">
        <v>0</v>
      </c>
      <c r="AG8" s="92">
        <v>32238</v>
      </c>
      <c r="AH8" s="88" t="s">
        <v>219</v>
      </c>
      <c r="AI8" s="88"/>
      <c r="AJ8" s="95">
        <v>3143071785</v>
      </c>
      <c r="AK8" s="88" t="s">
        <v>220</v>
      </c>
      <c r="AL8" s="88" t="s">
        <v>221</v>
      </c>
      <c r="AM8" s="88" t="s">
        <v>222</v>
      </c>
      <c r="AN8" s="88" t="s">
        <v>130</v>
      </c>
      <c r="AO8" s="88">
        <v>1010170739</v>
      </c>
      <c r="AP8" s="88" t="s">
        <v>170</v>
      </c>
      <c r="AQ8" s="88"/>
      <c r="AR8" s="88"/>
      <c r="AS8" s="92">
        <v>46062</v>
      </c>
      <c r="AT8" s="88"/>
      <c r="AU8" s="88"/>
      <c r="AV8" s="88"/>
      <c r="AW8" s="88"/>
      <c r="AX8" s="88" t="s">
        <v>171</v>
      </c>
      <c r="AY8" s="88" t="s">
        <v>147</v>
      </c>
      <c r="AZ8" s="108">
        <v>46029</v>
      </c>
      <c r="BA8" s="108">
        <v>46031</v>
      </c>
      <c r="BB8" s="118">
        <v>87109000</v>
      </c>
      <c r="BC8" s="108">
        <v>46038</v>
      </c>
      <c r="BD8" s="108">
        <v>46371</v>
      </c>
      <c r="BE8" s="108">
        <f t="shared" si="0"/>
        <v>46371</v>
      </c>
      <c r="BF8" s="125"/>
      <c r="BG8" s="88" t="s">
        <v>148</v>
      </c>
      <c r="BH8" s="113">
        <v>7919000</v>
      </c>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v>0</v>
      </c>
      <c r="CM8" s="113">
        <v>87109000</v>
      </c>
      <c r="CN8" s="88"/>
      <c r="CO8" s="92">
        <v>46371</v>
      </c>
      <c r="CP8" s="92">
        <f t="shared" si="1"/>
        <v>46551</v>
      </c>
      <c r="CQ8" s="118">
        <v>87109000</v>
      </c>
      <c r="CR8" s="88" t="s">
        <v>223</v>
      </c>
      <c r="CS8" s="92">
        <v>46035</v>
      </c>
      <c r="CT8" s="133">
        <v>2144101489306</v>
      </c>
      <c r="CU8" s="88"/>
      <c r="CV8" s="88"/>
      <c r="CW8" s="88" t="s">
        <v>224</v>
      </c>
      <c r="CX8" s="88" t="s">
        <v>218</v>
      </c>
      <c r="CY8" s="88" t="s">
        <v>225</v>
      </c>
      <c r="CZ8" s="88">
        <v>2537</v>
      </c>
      <c r="DA8" s="88" t="s">
        <v>152</v>
      </c>
      <c r="DB8" s="88">
        <v>1</v>
      </c>
      <c r="DC8" s="88" t="s">
        <v>153</v>
      </c>
      <c r="DD8" s="88"/>
      <c r="DE8" s="88"/>
      <c r="DF8" s="88"/>
      <c r="DG8" s="88"/>
      <c r="DH8" s="88"/>
      <c r="DI8" s="88"/>
      <c r="DJ8" s="88"/>
      <c r="DK8" s="88"/>
      <c r="DL8" s="88"/>
      <c r="DM8" s="88"/>
      <c r="DN8" s="88"/>
      <c r="DO8" s="88"/>
      <c r="DP8" s="88"/>
      <c r="DQ8" s="88"/>
      <c r="DR8" s="88"/>
      <c r="DS8" s="88"/>
      <c r="DT8" s="89"/>
      <c r="DU8" s="84"/>
      <c r="DV8" s="75"/>
      <c r="DW8" s="75"/>
      <c r="DX8" s="75"/>
      <c r="DY8" s="75"/>
      <c r="DZ8" s="77"/>
      <c r="EA8" s="71"/>
      <c r="EB8" s="71"/>
      <c r="EC8" s="71"/>
      <c r="ED8" s="71"/>
      <c r="EE8" s="71"/>
      <c r="EF8" s="71"/>
      <c r="EG8" s="71"/>
      <c r="EH8" s="71"/>
      <c r="EI8" s="71"/>
      <c r="EJ8" s="71"/>
      <c r="EK8" s="71"/>
    </row>
    <row r="9" spans="1:141" ht="30" customHeight="1">
      <c r="A9" s="3" t="s">
        <v>123</v>
      </c>
      <c r="B9" s="87">
        <v>2026</v>
      </c>
      <c r="C9" s="88" t="s">
        <v>226</v>
      </c>
      <c r="D9" s="88"/>
      <c r="E9" s="88" t="s">
        <v>125</v>
      </c>
      <c r="F9" s="88">
        <v>144898</v>
      </c>
      <c r="G9" s="92">
        <v>46031</v>
      </c>
      <c r="H9" s="88" t="s">
        <v>209</v>
      </c>
      <c r="I9" s="88" t="s">
        <v>227</v>
      </c>
      <c r="J9" s="95" t="s">
        <v>228</v>
      </c>
      <c r="K9" s="95" t="s">
        <v>229</v>
      </c>
      <c r="L9" s="88" t="s">
        <v>230</v>
      </c>
      <c r="M9" s="88" t="s">
        <v>214</v>
      </c>
      <c r="N9" s="88">
        <v>80111700</v>
      </c>
      <c r="O9" s="88" t="s">
        <v>215</v>
      </c>
      <c r="P9" s="88" t="s">
        <v>231</v>
      </c>
      <c r="Q9" s="88">
        <v>3</v>
      </c>
      <c r="R9" s="92">
        <v>46027</v>
      </c>
      <c r="S9" s="88">
        <v>134</v>
      </c>
      <c r="T9" s="92">
        <v>46035</v>
      </c>
      <c r="U9" s="88" t="s">
        <v>134</v>
      </c>
      <c r="V9" s="88" t="s">
        <v>135</v>
      </c>
      <c r="W9" s="88" t="s">
        <v>136</v>
      </c>
      <c r="X9" s="88">
        <v>1</v>
      </c>
      <c r="Y9" s="88" t="s">
        <v>217</v>
      </c>
      <c r="Z9" s="88" t="s">
        <v>230</v>
      </c>
      <c r="AA9" s="88" t="s">
        <v>138</v>
      </c>
      <c r="AB9" s="88" t="s">
        <v>164</v>
      </c>
      <c r="AC9" s="88" t="s">
        <v>203</v>
      </c>
      <c r="AD9" s="88"/>
      <c r="AE9" s="88">
        <v>79566476</v>
      </c>
      <c r="AF9" s="88">
        <v>9</v>
      </c>
      <c r="AG9" s="92">
        <v>26477</v>
      </c>
      <c r="AH9" s="88" t="s">
        <v>232</v>
      </c>
      <c r="AI9" s="88"/>
      <c r="AJ9" s="95">
        <v>3002108360</v>
      </c>
      <c r="AK9" s="88" t="s">
        <v>233</v>
      </c>
      <c r="AL9" s="88" t="s">
        <v>189</v>
      </c>
      <c r="AM9" s="88" t="s">
        <v>234</v>
      </c>
      <c r="AN9" s="88" t="s">
        <v>130</v>
      </c>
      <c r="AO9" s="88">
        <v>1010170739</v>
      </c>
      <c r="AP9" s="88" t="s">
        <v>170</v>
      </c>
      <c r="AQ9" s="88"/>
      <c r="AR9" s="88"/>
      <c r="AS9" s="92">
        <v>46062</v>
      </c>
      <c r="AT9" s="88"/>
      <c r="AU9" s="88"/>
      <c r="AV9" s="88"/>
      <c r="AW9" s="88"/>
      <c r="AX9" s="88" t="s">
        <v>171</v>
      </c>
      <c r="AY9" s="88" t="s">
        <v>147</v>
      </c>
      <c r="AZ9" s="108">
        <v>46029</v>
      </c>
      <c r="BA9" s="108">
        <v>46032</v>
      </c>
      <c r="BB9" s="118">
        <v>87109000</v>
      </c>
      <c r="BC9" s="108">
        <v>46038</v>
      </c>
      <c r="BD9" s="108">
        <v>46371</v>
      </c>
      <c r="BE9" s="108">
        <f t="shared" si="0"/>
        <v>46371</v>
      </c>
      <c r="BF9" s="125"/>
      <c r="BG9" s="88" t="s">
        <v>148</v>
      </c>
      <c r="BH9" s="113">
        <v>7919000</v>
      </c>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v>0</v>
      </c>
      <c r="CM9" s="113">
        <v>87109000</v>
      </c>
      <c r="CN9" s="88"/>
      <c r="CO9" s="92">
        <v>46371</v>
      </c>
      <c r="CP9" s="92">
        <f t="shared" si="1"/>
        <v>46551</v>
      </c>
      <c r="CQ9" s="118">
        <v>87109000</v>
      </c>
      <c r="CR9" s="88" t="s">
        <v>223</v>
      </c>
      <c r="CS9" s="92">
        <v>46036</v>
      </c>
      <c r="CT9" s="131">
        <v>4744101033662</v>
      </c>
      <c r="CU9" s="88"/>
      <c r="CV9" s="88"/>
      <c r="CW9" s="88" t="s">
        <v>224</v>
      </c>
      <c r="CX9" s="88" t="s">
        <v>203</v>
      </c>
      <c r="CY9" s="88" t="s">
        <v>235</v>
      </c>
      <c r="CZ9" s="88">
        <v>2537</v>
      </c>
      <c r="DA9" s="88" t="s">
        <v>152</v>
      </c>
      <c r="DB9" s="88">
        <v>1</v>
      </c>
      <c r="DC9" s="88" t="s">
        <v>153</v>
      </c>
      <c r="DD9" s="88"/>
      <c r="DE9" s="88"/>
      <c r="DF9" s="88"/>
      <c r="DG9" s="88"/>
      <c r="DH9" s="88"/>
      <c r="DI9" s="88"/>
      <c r="DJ9" s="88"/>
      <c r="DK9" s="88"/>
      <c r="DL9" s="88"/>
      <c r="DM9" s="88"/>
      <c r="DN9" s="88"/>
      <c r="DO9" s="88"/>
      <c r="DP9" s="88"/>
      <c r="DQ9" s="88"/>
      <c r="DR9" s="88"/>
      <c r="DS9" s="88"/>
      <c r="DT9" s="89"/>
      <c r="DU9" s="84"/>
      <c r="DV9" s="75"/>
      <c r="DW9" s="75"/>
      <c r="DX9" s="75"/>
      <c r="DY9" s="75"/>
      <c r="DZ9" s="77"/>
      <c r="EA9" s="71"/>
      <c r="EB9" s="71"/>
      <c r="EC9" s="71"/>
      <c r="ED9" s="71"/>
      <c r="EE9" s="71"/>
      <c r="EF9" s="71"/>
      <c r="EG9" s="71"/>
      <c r="EH9" s="71"/>
      <c r="EI9" s="71"/>
      <c r="EJ9" s="71"/>
      <c r="EK9" s="71"/>
    </row>
    <row r="10" spans="1:141" ht="30" customHeight="1">
      <c r="A10" s="3" t="s">
        <v>123</v>
      </c>
      <c r="B10" s="87">
        <v>2026</v>
      </c>
      <c r="C10" s="88" t="s">
        <v>236</v>
      </c>
      <c r="D10" s="88"/>
      <c r="E10" s="88" t="s">
        <v>125</v>
      </c>
      <c r="F10" s="88">
        <v>144898</v>
      </c>
      <c r="G10" s="92">
        <v>46031</v>
      </c>
      <c r="H10" s="88" t="s">
        <v>209</v>
      </c>
      <c r="I10" s="88" t="s">
        <v>237</v>
      </c>
      <c r="J10" s="95" t="s">
        <v>238</v>
      </c>
      <c r="K10" s="95" t="s">
        <v>239</v>
      </c>
      <c r="L10" s="88" t="s">
        <v>240</v>
      </c>
      <c r="M10" s="88" t="s">
        <v>214</v>
      </c>
      <c r="N10" s="88">
        <v>80111700</v>
      </c>
      <c r="O10" s="88" t="s">
        <v>215</v>
      </c>
      <c r="P10" s="88" t="s">
        <v>241</v>
      </c>
      <c r="Q10" s="88">
        <v>3</v>
      </c>
      <c r="R10" s="92">
        <v>46027</v>
      </c>
      <c r="S10" s="88">
        <v>14</v>
      </c>
      <c r="T10" s="92">
        <v>46032</v>
      </c>
      <c r="U10" s="88" t="s">
        <v>134</v>
      </c>
      <c r="V10" s="88" t="s">
        <v>135</v>
      </c>
      <c r="W10" s="88" t="s">
        <v>136</v>
      </c>
      <c r="X10" s="88">
        <v>1</v>
      </c>
      <c r="Y10" s="88" t="s">
        <v>217</v>
      </c>
      <c r="Z10" s="88" t="s">
        <v>240</v>
      </c>
      <c r="AA10" s="88" t="s">
        <v>138</v>
      </c>
      <c r="AB10" s="88" t="s">
        <v>164</v>
      </c>
      <c r="AC10" s="88" t="s">
        <v>203</v>
      </c>
      <c r="AD10" s="88"/>
      <c r="AE10" s="88">
        <v>17645087</v>
      </c>
      <c r="AF10" s="88">
        <v>0</v>
      </c>
      <c r="AG10" s="92">
        <v>25509</v>
      </c>
      <c r="AH10" s="88" t="s">
        <v>242</v>
      </c>
      <c r="AI10" s="88"/>
      <c r="AJ10" s="95">
        <v>3172703821</v>
      </c>
      <c r="AK10" s="88" t="s">
        <v>243</v>
      </c>
      <c r="AL10" s="88" t="s">
        <v>244</v>
      </c>
      <c r="AM10" s="88" t="s">
        <v>234</v>
      </c>
      <c r="AN10" s="88" t="s">
        <v>130</v>
      </c>
      <c r="AO10" s="88">
        <v>1010170739</v>
      </c>
      <c r="AP10" s="88" t="s">
        <v>170</v>
      </c>
      <c r="AQ10" s="88"/>
      <c r="AR10" s="88"/>
      <c r="AS10" s="92">
        <v>46062</v>
      </c>
      <c r="AT10" s="88"/>
      <c r="AU10" s="88"/>
      <c r="AV10" s="88"/>
      <c r="AW10" s="88"/>
      <c r="AX10" s="88" t="s">
        <v>171</v>
      </c>
      <c r="AY10" s="88" t="s">
        <v>147</v>
      </c>
      <c r="AZ10" s="108">
        <v>46029</v>
      </c>
      <c r="BA10" s="108">
        <v>46031</v>
      </c>
      <c r="BB10" s="118">
        <v>87109000</v>
      </c>
      <c r="BC10" s="108">
        <v>46038</v>
      </c>
      <c r="BD10" s="108">
        <v>46371</v>
      </c>
      <c r="BE10" s="108">
        <f t="shared" si="0"/>
        <v>46371</v>
      </c>
      <c r="BF10" s="125"/>
      <c r="BG10" s="88" t="s">
        <v>148</v>
      </c>
      <c r="BH10" s="113">
        <v>7919000</v>
      </c>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v>0</v>
      </c>
      <c r="CM10" s="113">
        <v>87109000</v>
      </c>
      <c r="CN10" s="88"/>
      <c r="CO10" s="92">
        <v>46371</v>
      </c>
      <c r="CP10" s="92">
        <f t="shared" si="1"/>
        <v>46551</v>
      </c>
      <c r="CQ10" s="118">
        <v>87109000</v>
      </c>
      <c r="CR10" s="88" t="s">
        <v>149</v>
      </c>
      <c r="CS10" s="92">
        <v>46031</v>
      </c>
      <c r="CT10" s="131">
        <v>1446101154429</v>
      </c>
      <c r="CU10" s="88"/>
      <c r="CV10" s="88"/>
      <c r="CW10" s="88" t="s">
        <v>224</v>
      </c>
      <c r="CX10" s="88" t="s">
        <v>203</v>
      </c>
      <c r="CY10" s="88" t="s">
        <v>245</v>
      </c>
      <c r="CZ10" s="88">
        <v>2537</v>
      </c>
      <c r="DA10" s="88" t="s">
        <v>152</v>
      </c>
      <c r="DB10" s="88">
        <v>1</v>
      </c>
      <c r="DC10" s="88" t="s">
        <v>153</v>
      </c>
      <c r="DD10" s="88"/>
      <c r="DE10" s="88"/>
      <c r="DF10" s="88"/>
      <c r="DG10" s="88"/>
      <c r="DH10" s="88"/>
      <c r="DI10" s="88"/>
      <c r="DJ10" s="88"/>
      <c r="DK10" s="88"/>
      <c r="DL10" s="88"/>
      <c r="DM10" s="88"/>
      <c r="DN10" s="88"/>
      <c r="DO10" s="88"/>
      <c r="DP10" s="88"/>
      <c r="DQ10" s="88"/>
      <c r="DR10" s="88"/>
      <c r="DS10" s="88"/>
      <c r="DT10" s="89"/>
      <c r="DU10" s="84"/>
      <c r="DV10" s="75"/>
      <c r="DW10" s="75"/>
      <c r="DX10" s="75"/>
      <c r="DY10" s="75"/>
      <c r="DZ10" s="77"/>
      <c r="EA10" s="71"/>
      <c r="EB10" s="71"/>
      <c r="EC10" s="71"/>
      <c r="ED10" s="71"/>
      <c r="EE10" s="71"/>
      <c r="EF10" s="71"/>
      <c r="EG10" s="71"/>
      <c r="EH10" s="71"/>
      <c r="EI10" s="71"/>
      <c r="EJ10" s="71"/>
      <c r="EK10" s="71"/>
    </row>
    <row r="11" spans="1:141" ht="30" customHeight="1">
      <c r="A11" s="3" t="s">
        <v>123</v>
      </c>
      <c r="B11" s="87">
        <v>2026</v>
      </c>
      <c r="C11" s="88" t="s">
        <v>246</v>
      </c>
      <c r="D11" s="88"/>
      <c r="E11" s="88" t="s">
        <v>125</v>
      </c>
      <c r="F11" s="88">
        <v>144899</v>
      </c>
      <c r="G11" s="92">
        <v>46030</v>
      </c>
      <c r="H11" s="88" t="s">
        <v>247</v>
      </c>
      <c r="I11" s="88" t="s">
        <v>248</v>
      </c>
      <c r="J11" s="95" t="s">
        <v>249</v>
      </c>
      <c r="K11" s="95" t="s">
        <v>250</v>
      </c>
      <c r="L11" s="88" t="s">
        <v>251</v>
      </c>
      <c r="M11" s="88" t="s">
        <v>252</v>
      </c>
      <c r="N11" s="88">
        <v>80111700</v>
      </c>
      <c r="O11" s="88" t="s">
        <v>253</v>
      </c>
      <c r="P11" s="88" t="s">
        <v>254</v>
      </c>
      <c r="Q11" s="88">
        <v>4</v>
      </c>
      <c r="R11" s="92">
        <v>46027</v>
      </c>
      <c r="S11" s="88">
        <v>8</v>
      </c>
      <c r="T11" s="92">
        <v>46031</v>
      </c>
      <c r="U11" s="88" t="s">
        <v>134</v>
      </c>
      <c r="V11" s="88" t="s">
        <v>135</v>
      </c>
      <c r="W11" s="88" t="s">
        <v>136</v>
      </c>
      <c r="X11" s="88">
        <v>1</v>
      </c>
      <c r="Y11" s="88" t="s">
        <v>255</v>
      </c>
      <c r="Z11" s="88" t="s">
        <v>251</v>
      </c>
      <c r="AA11" s="88" t="s">
        <v>138</v>
      </c>
      <c r="AB11" s="88" t="s">
        <v>139</v>
      </c>
      <c r="AC11" s="88" t="s">
        <v>203</v>
      </c>
      <c r="AD11" s="88"/>
      <c r="AE11" s="88">
        <v>1032476510</v>
      </c>
      <c r="AF11" s="88">
        <v>5</v>
      </c>
      <c r="AG11" s="92">
        <v>34995</v>
      </c>
      <c r="AH11" s="88" t="s">
        <v>256</v>
      </c>
      <c r="AI11" s="88"/>
      <c r="AJ11" s="95">
        <v>3122077547</v>
      </c>
      <c r="AK11" s="88" t="s">
        <v>257</v>
      </c>
      <c r="AL11" s="88" t="s">
        <v>258</v>
      </c>
      <c r="AM11" s="88" t="s">
        <v>144</v>
      </c>
      <c r="AN11" s="88" t="s">
        <v>130</v>
      </c>
      <c r="AO11" s="88">
        <v>1010170739</v>
      </c>
      <c r="AP11" s="88" t="s">
        <v>170</v>
      </c>
      <c r="AQ11" s="88"/>
      <c r="AR11" s="88"/>
      <c r="AS11" s="92">
        <v>46062</v>
      </c>
      <c r="AT11" s="88"/>
      <c r="AU11" s="88"/>
      <c r="AV11" s="88"/>
      <c r="AW11" s="88"/>
      <c r="AX11" s="88" t="s">
        <v>171</v>
      </c>
      <c r="AY11" s="88" t="s">
        <v>147</v>
      </c>
      <c r="AZ11" s="108">
        <v>46028</v>
      </c>
      <c r="BA11" s="108">
        <v>46030</v>
      </c>
      <c r="BB11" s="118">
        <v>87109000</v>
      </c>
      <c r="BC11" s="108">
        <v>46034</v>
      </c>
      <c r="BD11" s="108">
        <v>46367</v>
      </c>
      <c r="BE11" s="108">
        <f t="shared" si="0"/>
        <v>46367</v>
      </c>
      <c r="BF11" s="125"/>
      <c r="BG11" s="88" t="s">
        <v>148</v>
      </c>
      <c r="BH11" s="113">
        <v>7919000</v>
      </c>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v>0</v>
      </c>
      <c r="CM11" s="113">
        <v>87109000</v>
      </c>
      <c r="CN11" s="88"/>
      <c r="CO11" s="92">
        <v>46367</v>
      </c>
      <c r="CP11" s="92">
        <f t="shared" si="1"/>
        <v>46547</v>
      </c>
      <c r="CQ11" s="118">
        <v>87109000</v>
      </c>
      <c r="CR11" s="88" t="s">
        <v>172</v>
      </c>
      <c r="CS11" s="92">
        <v>46031</v>
      </c>
      <c r="CT11" s="131" t="s">
        <v>259</v>
      </c>
      <c r="CU11" s="88"/>
      <c r="CV11" s="88"/>
      <c r="CW11" s="88" t="s">
        <v>260</v>
      </c>
      <c r="CX11" s="88" t="s">
        <v>203</v>
      </c>
      <c r="CY11" s="88" t="s">
        <v>261</v>
      </c>
      <c r="CZ11" s="88">
        <v>2537</v>
      </c>
      <c r="DA11" s="88" t="s">
        <v>152</v>
      </c>
      <c r="DB11" s="88">
        <v>1</v>
      </c>
      <c r="DC11" s="88" t="s">
        <v>153</v>
      </c>
      <c r="DD11" s="88"/>
      <c r="DE11" s="88"/>
      <c r="DF11" s="88"/>
      <c r="DG11" s="88"/>
      <c r="DH11" s="88"/>
      <c r="DI11" s="88"/>
      <c r="DJ11" s="88"/>
      <c r="DK11" s="88"/>
      <c r="DL11" s="88"/>
      <c r="DM11" s="88"/>
      <c r="DN11" s="88"/>
      <c r="DO11" s="88"/>
      <c r="DP11" s="88"/>
      <c r="DQ11" s="88"/>
      <c r="DR11" s="88"/>
      <c r="DS11" s="88"/>
      <c r="DT11" s="89"/>
      <c r="DU11" s="84"/>
      <c r="DV11" s="75"/>
      <c r="DW11" s="75"/>
      <c r="DX11" s="75"/>
      <c r="DY11" s="75"/>
      <c r="DZ11" s="77"/>
      <c r="EA11" s="71"/>
      <c r="EB11" s="71"/>
      <c r="EC11" s="71"/>
      <c r="ED11" s="71"/>
      <c r="EE11" s="71"/>
      <c r="EF11" s="71"/>
      <c r="EG11" s="71"/>
      <c r="EH11" s="71"/>
      <c r="EI11" s="71"/>
      <c r="EJ11" s="71"/>
      <c r="EK11" s="71"/>
    </row>
    <row r="12" spans="1:141" ht="30" customHeight="1">
      <c r="A12" s="3" t="s">
        <v>123</v>
      </c>
      <c r="B12" s="87">
        <v>2026</v>
      </c>
      <c r="C12" s="88" t="s">
        <v>262</v>
      </c>
      <c r="D12" s="88"/>
      <c r="E12" s="88" t="s">
        <v>125</v>
      </c>
      <c r="F12" s="88">
        <v>144899</v>
      </c>
      <c r="G12" s="92">
        <v>46030</v>
      </c>
      <c r="H12" s="88" t="s">
        <v>247</v>
      </c>
      <c r="I12" s="88" t="s">
        <v>263</v>
      </c>
      <c r="J12" s="95" t="s">
        <v>264</v>
      </c>
      <c r="K12" s="95" t="s">
        <v>265</v>
      </c>
      <c r="L12" s="88" t="s">
        <v>266</v>
      </c>
      <c r="M12" s="88" t="s">
        <v>252</v>
      </c>
      <c r="N12" s="88">
        <v>80111700</v>
      </c>
      <c r="O12" s="88" t="s">
        <v>253</v>
      </c>
      <c r="P12" s="88" t="s">
        <v>267</v>
      </c>
      <c r="Q12" s="88">
        <v>4</v>
      </c>
      <c r="R12" s="92">
        <v>46027</v>
      </c>
      <c r="S12" s="88">
        <v>15</v>
      </c>
      <c r="T12" s="92">
        <v>46032</v>
      </c>
      <c r="U12" s="88" t="s">
        <v>134</v>
      </c>
      <c r="V12" s="88" t="s">
        <v>135</v>
      </c>
      <c r="W12" s="88" t="s">
        <v>136</v>
      </c>
      <c r="X12" s="88">
        <v>1</v>
      </c>
      <c r="Y12" s="88" t="s">
        <v>255</v>
      </c>
      <c r="Z12" s="88" t="s">
        <v>266</v>
      </c>
      <c r="AA12" s="88" t="s">
        <v>138</v>
      </c>
      <c r="AB12" s="88" t="s">
        <v>139</v>
      </c>
      <c r="AC12" s="88" t="s">
        <v>268</v>
      </c>
      <c r="AD12" s="88"/>
      <c r="AE12" s="88">
        <v>47441578</v>
      </c>
      <c r="AF12" s="88">
        <v>8</v>
      </c>
      <c r="AG12" s="92">
        <v>30648</v>
      </c>
      <c r="AH12" s="88" t="s">
        <v>269</v>
      </c>
      <c r="AI12" s="88"/>
      <c r="AJ12" s="95">
        <v>3214247036</v>
      </c>
      <c r="AK12" s="88" t="s">
        <v>270</v>
      </c>
      <c r="AL12" s="88" t="s">
        <v>271</v>
      </c>
      <c r="AM12" s="88" t="s">
        <v>234</v>
      </c>
      <c r="AN12" s="88" t="s">
        <v>130</v>
      </c>
      <c r="AO12" s="88">
        <v>1010170739</v>
      </c>
      <c r="AP12" s="88" t="s">
        <v>170</v>
      </c>
      <c r="AQ12" s="88"/>
      <c r="AR12" s="88"/>
      <c r="AS12" s="92">
        <v>46062</v>
      </c>
      <c r="AT12" s="88"/>
      <c r="AU12" s="88"/>
      <c r="AV12" s="88"/>
      <c r="AW12" s="88"/>
      <c r="AX12" s="88" t="s">
        <v>171</v>
      </c>
      <c r="AY12" s="88" t="s">
        <v>147</v>
      </c>
      <c r="AZ12" s="108">
        <v>46028</v>
      </c>
      <c r="BA12" s="108">
        <v>46031</v>
      </c>
      <c r="BB12" s="118">
        <v>87109000</v>
      </c>
      <c r="BC12" s="108">
        <v>46036</v>
      </c>
      <c r="BD12" s="108">
        <v>46369</v>
      </c>
      <c r="BE12" s="108">
        <f t="shared" si="0"/>
        <v>46369</v>
      </c>
      <c r="BF12" s="125"/>
      <c r="BG12" s="88" t="s">
        <v>148</v>
      </c>
      <c r="BH12" s="113">
        <v>5804000</v>
      </c>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v>0</v>
      </c>
      <c r="CM12" s="113">
        <v>87109000</v>
      </c>
      <c r="CN12" s="88"/>
      <c r="CO12" s="92">
        <v>46369</v>
      </c>
      <c r="CP12" s="92">
        <f t="shared" si="1"/>
        <v>46549</v>
      </c>
      <c r="CQ12" s="118">
        <v>87109000</v>
      </c>
      <c r="CR12" s="88" t="s">
        <v>172</v>
      </c>
      <c r="CS12" s="92">
        <v>46031</v>
      </c>
      <c r="CT12" s="131" t="s">
        <v>272</v>
      </c>
      <c r="CU12" s="88"/>
      <c r="CV12" s="88"/>
      <c r="CW12" s="88" t="s">
        <v>273</v>
      </c>
      <c r="CX12" s="88" t="s">
        <v>274</v>
      </c>
      <c r="CY12" s="88" t="s">
        <v>235</v>
      </c>
      <c r="CZ12" s="88">
        <v>2537</v>
      </c>
      <c r="DA12" s="88" t="s">
        <v>275</v>
      </c>
      <c r="DB12" s="88">
        <v>1</v>
      </c>
      <c r="DC12" s="88" t="s">
        <v>153</v>
      </c>
      <c r="DD12" s="88"/>
      <c r="DE12" s="88"/>
      <c r="DF12" s="88"/>
      <c r="DG12" s="88"/>
      <c r="DH12" s="88"/>
      <c r="DI12" s="88"/>
      <c r="DJ12" s="88"/>
      <c r="DK12" s="88"/>
      <c r="DL12" s="88"/>
      <c r="DM12" s="88"/>
      <c r="DN12" s="88"/>
      <c r="DO12" s="88"/>
      <c r="DP12" s="88"/>
      <c r="DQ12" s="88"/>
      <c r="DR12" s="88"/>
      <c r="DS12" s="88"/>
      <c r="DT12" s="89"/>
      <c r="DU12" s="84"/>
      <c r="DV12" s="75"/>
      <c r="DW12" s="75"/>
      <c r="DX12" s="75"/>
      <c r="DY12" s="75"/>
      <c r="DZ12" s="77"/>
      <c r="EA12" s="71"/>
      <c r="EB12" s="71"/>
      <c r="EC12" s="71"/>
      <c r="ED12" s="71"/>
      <c r="EE12" s="71"/>
      <c r="EF12" s="71"/>
      <c r="EG12" s="71"/>
      <c r="EH12" s="71"/>
      <c r="EI12" s="71"/>
      <c r="EJ12" s="71"/>
      <c r="EK12" s="71"/>
    </row>
    <row r="13" spans="1:141" ht="30" customHeight="1">
      <c r="A13" s="3" t="s">
        <v>123</v>
      </c>
      <c r="B13" s="87">
        <v>2026</v>
      </c>
      <c r="C13" s="88" t="s">
        <v>276</v>
      </c>
      <c r="D13" s="88" t="s">
        <v>277</v>
      </c>
      <c r="E13" s="88" t="s">
        <v>125</v>
      </c>
      <c r="F13" s="88">
        <v>144899</v>
      </c>
      <c r="G13" s="92">
        <v>46030</v>
      </c>
      <c r="H13" s="88" t="s">
        <v>247</v>
      </c>
      <c r="I13" s="88" t="s">
        <v>278</v>
      </c>
      <c r="J13" s="95" t="s">
        <v>279</v>
      </c>
      <c r="K13" s="95" t="s">
        <v>280</v>
      </c>
      <c r="L13" s="88" t="s">
        <v>281</v>
      </c>
      <c r="M13" s="88" t="s">
        <v>252</v>
      </c>
      <c r="N13" s="88">
        <v>80111700</v>
      </c>
      <c r="O13" s="88" t="s">
        <v>253</v>
      </c>
      <c r="P13" s="88" t="s">
        <v>282</v>
      </c>
      <c r="Q13" s="88">
        <v>4</v>
      </c>
      <c r="R13" s="92">
        <v>46027</v>
      </c>
      <c r="S13" s="88">
        <v>112</v>
      </c>
      <c r="T13" s="92">
        <v>46035</v>
      </c>
      <c r="U13" s="88" t="s">
        <v>134</v>
      </c>
      <c r="V13" s="88" t="s">
        <v>135</v>
      </c>
      <c r="W13" s="88" t="s">
        <v>136</v>
      </c>
      <c r="X13" s="88">
        <v>1</v>
      </c>
      <c r="Y13" s="88" t="s">
        <v>255</v>
      </c>
      <c r="Z13" s="88" t="s">
        <v>281</v>
      </c>
      <c r="AA13" s="88" t="s">
        <v>138</v>
      </c>
      <c r="AB13" s="88" t="s">
        <v>139</v>
      </c>
      <c r="AC13" s="88" t="s">
        <v>203</v>
      </c>
      <c r="AD13" s="88"/>
      <c r="AE13" s="88">
        <v>52716679</v>
      </c>
      <c r="AF13" s="88">
        <v>9</v>
      </c>
      <c r="AG13" s="92" t="s">
        <v>283</v>
      </c>
      <c r="AH13" s="88" t="s">
        <v>284</v>
      </c>
      <c r="AI13" s="88"/>
      <c r="AJ13" s="95">
        <v>3028459969</v>
      </c>
      <c r="AK13" s="88" t="s">
        <v>285</v>
      </c>
      <c r="AL13" s="88" t="s">
        <v>286</v>
      </c>
      <c r="AM13" s="88" t="s">
        <v>287</v>
      </c>
      <c r="AN13" s="88" t="s">
        <v>130</v>
      </c>
      <c r="AO13" s="88">
        <v>1010170739</v>
      </c>
      <c r="AP13" s="88" t="s">
        <v>170</v>
      </c>
      <c r="AQ13" s="88"/>
      <c r="AR13" s="88"/>
      <c r="AS13" s="92">
        <v>46062</v>
      </c>
      <c r="AT13" s="88"/>
      <c r="AU13" s="88"/>
      <c r="AV13" s="88"/>
      <c r="AW13" s="88"/>
      <c r="AX13" s="88" t="s">
        <v>171</v>
      </c>
      <c r="AY13" s="88" t="s">
        <v>147</v>
      </c>
      <c r="AZ13" s="108">
        <v>46028</v>
      </c>
      <c r="BA13" s="108">
        <v>46031</v>
      </c>
      <c r="BB13" s="118">
        <v>87109000</v>
      </c>
      <c r="BC13" s="108">
        <v>46036</v>
      </c>
      <c r="BD13" s="108">
        <v>46369</v>
      </c>
      <c r="BE13" s="108">
        <f t="shared" si="0"/>
        <v>46369</v>
      </c>
      <c r="BF13" s="125"/>
      <c r="BG13" s="88" t="s">
        <v>148</v>
      </c>
      <c r="BH13" s="113">
        <v>7919000</v>
      </c>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v>0</v>
      </c>
      <c r="CM13" s="113">
        <v>87109000</v>
      </c>
      <c r="CN13" s="88"/>
      <c r="CO13" s="92">
        <v>46369</v>
      </c>
      <c r="CP13" s="92">
        <f t="shared" si="1"/>
        <v>46549</v>
      </c>
      <c r="CQ13" s="118">
        <v>87109000</v>
      </c>
      <c r="CR13" s="88" t="s">
        <v>223</v>
      </c>
      <c r="CS13" s="92">
        <v>46035</v>
      </c>
      <c r="CT13" s="131">
        <v>3344101271458</v>
      </c>
      <c r="CU13" s="88"/>
      <c r="CV13" s="88"/>
      <c r="CW13" s="88" t="s">
        <v>288</v>
      </c>
      <c r="CX13" s="88" t="s">
        <v>203</v>
      </c>
      <c r="CY13" s="88" t="s">
        <v>245</v>
      </c>
      <c r="CZ13" s="88">
        <v>2537</v>
      </c>
      <c r="DA13" s="88" t="s">
        <v>152</v>
      </c>
      <c r="DB13" s="88">
        <v>1</v>
      </c>
      <c r="DC13" s="88" t="s">
        <v>153</v>
      </c>
      <c r="DD13" s="88" t="s">
        <v>289</v>
      </c>
      <c r="DE13" s="88">
        <v>46070</v>
      </c>
      <c r="DF13" s="88" t="s">
        <v>290</v>
      </c>
      <c r="DG13" s="88">
        <v>93397043</v>
      </c>
      <c r="DH13" s="88" t="s">
        <v>291</v>
      </c>
      <c r="DI13" s="88" t="s">
        <v>292</v>
      </c>
      <c r="DJ13" s="88"/>
      <c r="DK13" s="88"/>
      <c r="DL13" s="88"/>
      <c r="DM13" s="88"/>
      <c r="DN13" s="88"/>
      <c r="DO13" s="88"/>
      <c r="DP13" s="88"/>
      <c r="DQ13" s="88"/>
      <c r="DR13" s="88"/>
      <c r="DS13" s="88"/>
      <c r="DT13" s="89"/>
      <c r="DU13" s="84" t="s">
        <v>289</v>
      </c>
      <c r="DV13" s="76">
        <v>46070</v>
      </c>
      <c r="DW13" s="75" t="s">
        <v>290</v>
      </c>
      <c r="DX13" s="75">
        <v>93397043</v>
      </c>
      <c r="DY13" s="75" t="s">
        <v>291</v>
      </c>
      <c r="DZ13" s="77" t="s">
        <v>292</v>
      </c>
      <c r="EA13" s="71"/>
      <c r="EB13" s="71"/>
      <c r="EC13" s="71"/>
      <c r="ED13" s="71"/>
      <c r="EE13" s="71"/>
      <c r="EF13" s="71"/>
      <c r="EG13" s="71"/>
      <c r="EH13" s="71"/>
      <c r="EI13" s="71"/>
      <c r="EJ13" s="71"/>
      <c r="EK13" s="71"/>
    </row>
    <row r="14" spans="1:141" ht="30" customHeight="1">
      <c r="A14" s="3" t="s">
        <v>123</v>
      </c>
      <c r="B14" s="87">
        <v>2026</v>
      </c>
      <c r="C14" s="88" t="s">
        <v>293</v>
      </c>
      <c r="D14" s="88" t="s">
        <v>277</v>
      </c>
      <c r="E14" s="88" t="s">
        <v>125</v>
      </c>
      <c r="F14" s="88">
        <v>144899</v>
      </c>
      <c r="G14" s="92">
        <v>46030</v>
      </c>
      <c r="H14" s="88" t="s">
        <v>247</v>
      </c>
      <c r="I14" s="88" t="s">
        <v>294</v>
      </c>
      <c r="J14" s="95" t="s">
        <v>295</v>
      </c>
      <c r="K14" s="95" t="s">
        <v>296</v>
      </c>
      <c r="L14" s="88" t="s">
        <v>297</v>
      </c>
      <c r="M14" s="88" t="s">
        <v>252</v>
      </c>
      <c r="N14" s="88">
        <v>80111700</v>
      </c>
      <c r="O14" s="88" t="s">
        <v>253</v>
      </c>
      <c r="P14" s="88" t="s">
        <v>298</v>
      </c>
      <c r="Q14" s="88">
        <v>4</v>
      </c>
      <c r="R14" s="92">
        <v>46027</v>
      </c>
      <c r="S14" s="88">
        <v>245</v>
      </c>
      <c r="T14" s="92">
        <v>46037</v>
      </c>
      <c r="U14" s="88" t="s">
        <v>134</v>
      </c>
      <c r="V14" s="88" t="s">
        <v>135</v>
      </c>
      <c r="W14" s="88" t="s">
        <v>136</v>
      </c>
      <c r="X14" s="88">
        <v>1</v>
      </c>
      <c r="Y14" s="88" t="s">
        <v>255</v>
      </c>
      <c r="Z14" s="88" t="s">
        <v>297</v>
      </c>
      <c r="AA14" s="88" t="s">
        <v>138</v>
      </c>
      <c r="AB14" s="88" t="s">
        <v>139</v>
      </c>
      <c r="AC14" s="88" t="s">
        <v>203</v>
      </c>
      <c r="AD14" s="88"/>
      <c r="AE14" s="88">
        <v>55225495</v>
      </c>
      <c r="AF14" s="88">
        <v>9</v>
      </c>
      <c r="AG14" s="92">
        <v>30595</v>
      </c>
      <c r="AH14" s="88" t="s">
        <v>299</v>
      </c>
      <c r="AI14" s="88"/>
      <c r="AJ14" s="95">
        <v>3002849927</v>
      </c>
      <c r="AK14" s="88" t="s">
        <v>300</v>
      </c>
      <c r="AL14" s="88" t="s">
        <v>258</v>
      </c>
      <c r="AM14" s="88" t="s">
        <v>301</v>
      </c>
      <c r="AN14" s="88" t="s">
        <v>130</v>
      </c>
      <c r="AO14" s="88">
        <v>1010170739</v>
      </c>
      <c r="AP14" s="88" t="s">
        <v>170</v>
      </c>
      <c r="AQ14" s="88"/>
      <c r="AR14" s="88"/>
      <c r="AS14" s="92">
        <v>46062</v>
      </c>
      <c r="AT14" s="88"/>
      <c r="AU14" s="88"/>
      <c r="AV14" s="88"/>
      <c r="AW14" s="88"/>
      <c r="AX14" s="88" t="s">
        <v>171</v>
      </c>
      <c r="AY14" s="88" t="s">
        <v>147</v>
      </c>
      <c r="AZ14" s="108">
        <v>46028</v>
      </c>
      <c r="BA14" s="108">
        <v>46035</v>
      </c>
      <c r="BB14" s="118">
        <v>87109000</v>
      </c>
      <c r="BC14" s="108">
        <v>46038</v>
      </c>
      <c r="BD14" s="108">
        <v>46365</v>
      </c>
      <c r="BE14" s="108">
        <f t="shared" si="0"/>
        <v>46365</v>
      </c>
      <c r="BF14" s="125"/>
      <c r="BG14" s="88" t="s">
        <v>148</v>
      </c>
      <c r="BH14" s="113">
        <v>7919000</v>
      </c>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v>0</v>
      </c>
      <c r="CM14" s="113">
        <v>87109000</v>
      </c>
      <c r="CN14" s="88"/>
      <c r="CO14" s="92">
        <v>46365</v>
      </c>
      <c r="CP14" s="92">
        <f t="shared" si="1"/>
        <v>46545</v>
      </c>
      <c r="CQ14" s="118">
        <v>87109000</v>
      </c>
      <c r="CR14" s="88" t="e">
        <v>#N/A</v>
      </c>
      <c r="CS14" s="92" t="e">
        <v>#N/A</v>
      </c>
      <c r="CT14" s="131" t="e">
        <v>#N/A</v>
      </c>
      <c r="CU14" s="88"/>
      <c r="CV14" s="88"/>
      <c r="CW14" s="88" t="s">
        <v>302</v>
      </c>
      <c r="CX14" s="88" t="s">
        <v>203</v>
      </c>
      <c r="CY14" s="88" t="s">
        <v>207</v>
      </c>
      <c r="CZ14" s="88">
        <v>2537</v>
      </c>
      <c r="DA14" s="88" t="s">
        <v>152</v>
      </c>
      <c r="DB14" s="88">
        <v>1</v>
      </c>
      <c r="DC14" s="88" t="s">
        <v>153</v>
      </c>
      <c r="DD14" s="88" t="s">
        <v>303</v>
      </c>
      <c r="DE14" s="88">
        <v>46054</v>
      </c>
      <c r="DF14" s="88" t="s">
        <v>304</v>
      </c>
      <c r="DG14" s="88">
        <v>1014241981</v>
      </c>
      <c r="DH14" s="88">
        <v>3227502178</v>
      </c>
      <c r="DI14" s="88" t="s">
        <v>305</v>
      </c>
      <c r="DJ14" s="88"/>
      <c r="DK14" s="88"/>
      <c r="DL14" s="88"/>
      <c r="DM14" s="88"/>
      <c r="DN14" s="88"/>
      <c r="DO14" s="88"/>
      <c r="DP14" s="88"/>
      <c r="DQ14" s="88"/>
      <c r="DR14" s="88"/>
      <c r="DS14" s="88"/>
      <c r="DT14" s="89"/>
      <c r="DU14" s="84" t="s">
        <v>303</v>
      </c>
      <c r="DV14" s="76">
        <v>46054</v>
      </c>
      <c r="DW14" s="75" t="s">
        <v>304</v>
      </c>
      <c r="DX14" s="75">
        <v>1014241981</v>
      </c>
      <c r="DY14" s="75">
        <v>3227502178</v>
      </c>
      <c r="DZ14" s="77" t="s">
        <v>305</v>
      </c>
      <c r="EA14" s="71"/>
      <c r="EB14" s="71"/>
      <c r="EC14" s="71"/>
      <c r="ED14" s="71"/>
      <c r="EE14" s="71"/>
      <c r="EF14" s="71"/>
      <c r="EG14" s="71"/>
      <c r="EH14" s="71"/>
      <c r="EI14" s="71"/>
      <c r="EJ14" s="71"/>
      <c r="EK14" s="71"/>
    </row>
    <row r="15" spans="1:141" ht="30" customHeight="1">
      <c r="A15" s="3" t="s">
        <v>123</v>
      </c>
      <c r="B15" s="87">
        <v>2026</v>
      </c>
      <c r="C15" s="88" t="s">
        <v>306</v>
      </c>
      <c r="D15" s="88"/>
      <c r="E15" s="88" t="s">
        <v>125</v>
      </c>
      <c r="F15" s="88">
        <v>144899</v>
      </c>
      <c r="G15" s="92">
        <v>46030</v>
      </c>
      <c r="H15" s="88" t="s">
        <v>247</v>
      </c>
      <c r="I15" s="88" t="s">
        <v>307</v>
      </c>
      <c r="J15" s="95" t="s">
        <v>308</v>
      </c>
      <c r="K15" s="95" t="s">
        <v>309</v>
      </c>
      <c r="L15" s="88" t="s">
        <v>310</v>
      </c>
      <c r="M15" s="88" t="s">
        <v>252</v>
      </c>
      <c r="N15" s="88">
        <v>80111700</v>
      </c>
      <c r="O15" s="88" t="s">
        <v>253</v>
      </c>
      <c r="P15" s="88" t="s">
        <v>311</v>
      </c>
      <c r="Q15" s="88">
        <v>4</v>
      </c>
      <c r="R15" s="92">
        <v>46027</v>
      </c>
      <c r="S15" s="88">
        <v>113</v>
      </c>
      <c r="T15" s="92">
        <v>46035</v>
      </c>
      <c r="U15" s="88" t="s">
        <v>134</v>
      </c>
      <c r="V15" s="88" t="s">
        <v>135</v>
      </c>
      <c r="W15" s="88" t="s">
        <v>136</v>
      </c>
      <c r="X15" s="88">
        <v>1</v>
      </c>
      <c r="Y15" s="88" t="s">
        <v>255</v>
      </c>
      <c r="Z15" s="88" t="s">
        <v>310</v>
      </c>
      <c r="AA15" s="88" t="s">
        <v>138</v>
      </c>
      <c r="AB15" s="88" t="s">
        <v>139</v>
      </c>
      <c r="AC15" s="88" t="s">
        <v>203</v>
      </c>
      <c r="AD15" s="88"/>
      <c r="AE15" s="88">
        <v>53041952</v>
      </c>
      <c r="AF15" s="88">
        <v>5</v>
      </c>
      <c r="AG15" s="92">
        <v>31346</v>
      </c>
      <c r="AH15" s="88" t="s">
        <v>312</v>
      </c>
      <c r="AI15" s="88"/>
      <c r="AJ15" s="95">
        <v>3174356510</v>
      </c>
      <c r="AK15" s="88" t="s">
        <v>313</v>
      </c>
      <c r="AL15" s="88" t="s">
        <v>143</v>
      </c>
      <c r="AM15" s="88" t="s">
        <v>222</v>
      </c>
      <c r="AN15" s="88" t="s">
        <v>130</v>
      </c>
      <c r="AO15" s="88">
        <v>1010170739</v>
      </c>
      <c r="AP15" s="88" t="s">
        <v>170</v>
      </c>
      <c r="AQ15" s="88"/>
      <c r="AR15" s="88"/>
      <c r="AS15" s="92">
        <v>46062</v>
      </c>
      <c r="AT15" s="88"/>
      <c r="AU15" s="88"/>
      <c r="AV15" s="88"/>
      <c r="AW15" s="88"/>
      <c r="AX15" s="88" t="s">
        <v>171</v>
      </c>
      <c r="AY15" s="88" t="s">
        <v>147</v>
      </c>
      <c r="AZ15" s="108">
        <v>46028</v>
      </c>
      <c r="BA15" s="108">
        <v>46031</v>
      </c>
      <c r="BB15" s="118">
        <v>87109000</v>
      </c>
      <c r="BC15" s="108">
        <v>46038</v>
      </c>
      <c r="BD15" s="108">
        <v>46371</v>
      </c>
      <c r="BE15" s="108">
        <f t="shared" si="0"/>
        <v>46371</v>
      </c>
      <c r="BF15" s="125"/>
      <c r="BG15" s="88" t="s">
        <v>148</v>
      </c>
      <c r="BH15" s="113">
        <v>7919000</v>
      </c>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v>0</v>
      </c>
      <c r="CM15" s="113">
        <v>87109000</v>
      </c>
      <c r="CN15" s="88"/>
      <c r="CO15" s="92">
        <v>46371</v>
      </c>
      <c r="CP15" s="92">
        <f t="shared" si="1"/>
        <v>46551</v>
      </c>
      <c r="CQ15" s="118">
        <v>87109000</v>
      </c>
      <c r="CR15" s="88" t="s">
        <v>149</v>
      </c>
      <c r="CS15" s="92">
        <v>46036</v>
      </c>
      <c r="CT15" s="131">
        <v>3344101271619</v>
      </c>
      <c r="CU15" s="88"/>
      <c r="CV15" s="88"/>
      <c r="CW15" s="88" t="s">
        <v>314</v>
      </c>
      <c r="CX15" s="88" t="s">
        <v>203</v>
      </c>
      <c r="CY15" s="88" t="s">
        <v>151</v>
      </c>
      <c r="CZ15" s="88">
        <v>2537</v>
      </c>
      <c r="DA15" s="88" t="s">
        <v>152</v>
      </c>
      <c r="DB15" s="88">
        <v>1</v>
      </c>
      <c r="DC15" s="88" t="s">
        <v>153</v>
      </c>
      <c r="DD15" s="88"/>
      <c r="DE15" s="88"/>
      <c r="DF15" s="88"/>
      <c r="DG15" s="88"/>
      <c r="DH15" s="88"/>
      <c r="DI15" s="88"/>
      <c r="DJ15" s="88"/>
      <c r="DK15" s="88"/>
      <c r="DL15" s="88"/>
      <c r="DM15" s="88"/>
      <c r="DN15" s="88"/>
      <c r="DO15" s="88"/>
      <c r="DP15" s="88"/>
      <c r="DQ15" s="88"/>
      <c r="DR15" s="88"/>
      <c r="DS15" s="88"/>
      <c r="DT15" s="89"/>
      <c r="DU15" s="84"/>
      <c r="DV15" s="75"/>
      <c r="DW15" s="75"/>
      <c r="DX15" s="75"/>
      <c r="DY15" s="75"/>
      <c r="DZ15" s="77"/>
      <c r="EA15" s="71"/>
      <c r="EB15" s="71"/>
      <c r="EC15" s="71"/>
      <c r="ED15" s="71"/>
      <c r="EE15" s="71"/>
      <c r="EF15" s="71"/>
      <c r="EG15" s="71"/>
      <c r="EH15" s="71"/>
      <c r="EI15" s="71"/>
      <c r="EJ15" s="71"/>
      <c r="EK15" s="71"/>
    </row>
    <row r="16" spans="1:141" ht="30" customHeight="1">
      <c r="A16" s="3" t="s">
        <v>123</v>
      </c>
      <c r="B16" s="87">
        <v>2026</v>
      </c>
      <c r="C16" s="88" t="s">
        <v>315</v>
      </c>
      <c r="D16" s="88"/>
      <c r="E16" s="88" t="s">
        <v>125</v>
      </c>
      <c r="F16" s="88">
        <v>144899</v>
      </c>
      <c r="G16" s="92">
        <v>46030</v>
      </c>
      <c r="H16" s="88" t="s">
        <v>247</v>
      </c>
      <c r="I16" s="88" t="s">
        <v>316</v>
      </c>
      <c r="J16" s="95" t="s">
        <v>317</v>
      </c>
      <c r="K16" s="95" t="s">
        <v>318</v>
      </c>
      <c r="L16" s="88" t="s">
        <v>319</v>
      </c>
      <c r="M16" s="88" t="s">
        <v>252</v>
      </c>
      <c r="N16" s="88">
        <v>80111700</v>
      </c>
      <c r="O16" s="88" t="s">
        <v>253</v>
      </c>
      <c r="P16" s="88" t="s">
        <v>320</v>
      </c>
      <c r="Q16" s="88">
        <v>4</v>
      </c>
      <c r="R16" s="92">
        <v>46027</v>
      </c>
      <c r="S16" s="88">
        <v>16</v>
      </c>
      <c r="T16" s="92">
        <v>46032</v>
      </c>
      <c r="U16" s="88" t="s">
        <v>134</v>
      </c>
      <c r="V16" s="88" t="s">
        <v>135</v>
      </c>
      <c r="W16" s="88" t="s">
        <v>136</v>
      </c>
      <c r="X16" s="88">
        <v>1</v>
      </c>
      <c r="Y16" s="88" t="s">
        <v>255</v>
      </c>
      <c r="Z16" s="88" t="s">
        <v>319</v>
      </c>
      <c r="AA16" s="88" t="s">
        <v>138</v>
      </c>
      <c r="AB16" s="88" t="s">
        <v>164</v>
      </c>
      <c r="AC16" s="88" t="s">
        <v>203</v>
      </c>
      <c r="AD16" s="88"/>
      <c r="AE16" s="88">
        <v>1016047711</v>
      </c>
      <c r="AF16" s="88">
        <v>0</v>
      </c>
      <c r="AG16" s="92">
        <v>33812</v>
      </c>
      <c r="AH16" s="88" t="s">
        <v>321</v>
      </c>
      <c r="AI16" s="88"/>
      <c r="AJ16" s="95">
        <v>3203992865</v>
      </c>
      <c r="AK16" s="88" t="s">
        <v>322</v>
      </c>
      <c r="AL16" s="88" t="s">
        <v>143</v>
      </c>
      <c r="AM16" s="88" t="s">
        <v>234</v>
      </c>
      <c r="AN16" s="88" t="s">
        <v>130</v>
      </c>
      <c r="AO16" s="88">
        <v>1010170739</v>
      </c>
      <c r="AP16" s="88" t="s">
        <v>170</v>
      </c>
      <c r="AQ16" s="88"/>
      <c r="AR16" s="88"/>
      <c r="AS16" s="92">
        <v>46062</v>
      </c>
      <c r="AT16" s="88"/>
      <c r="AU16" s="88"/>
      <c r="AV16" s="88"/>
      <c r="AW16" s="88"/>
      <c r="AX16" s="88" t="s">
        <v>171</v>
      </c>
      <c r="AY16" s="88" t="s">
        <v>147</v>
      </c>
      <c r="AZ16" s="108">
        <v>46028</v>
      </c>
      <c r="BA16" s="108">
        <v>46031</v>
      </c>
      <c r="BB16" s="118">
        <v>87109000</v>
      </c>
      <c r="BC16" s="108">
        <v>46038</v>
      </c>
      <c r="BD16" s="108">
        <v>46371</v>
      </c>
      <c r="BE16" s="108">
        <f t="shared" si="0"/>
        <v>46371</v>
      </c>
      <c r="BF16" s="125"/>
      <c r="BG16" s="88" t="s">
        <v>148</v>
      </c>
      <c r="BH16" s="113">
        <v>7919000</v>
      </c>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v>0</v>
      </c>
      <c r="CM16" s="113">
        <v>87109000</v>
      </c>
      <c r="CN16" s="88"/>
      <c r="CO16" s="92">
        <v>46371</v>
      </c>
      <c r="CP16" s="92">
        <f t="shared" si="1"/>
        <v>46551</v>
      </c>
      <c r="CQ16" s="118">
        <v>87109000</v>
      </c>
      <c r="CR16" s="88" t="s">
        <v>223</v>
      </c>
      <c r="CS16" s="92">
        <v>46035</v>
      </c>
      <c r="CT16" s="131">
        <v>1846101032421</v>
      </c>
      <c r="CU16" s="88"/>
      <c r="CV16" s="88"/>
      <c r="CW16" s="88" t="s">
        <v>323</v>
      </c>
      <c r="CX16" s="88" t="s">
        <v>203</v>
      </c>
      <c r="CY16" s="88" t="s">
        <v>324</v>
      </c>
      <c r="CZ16" s="88">
        <v>2537</v>
      </c>
      <c r="DA16" s="88" t="s">
        <v>152</v>
      </c>
      <c r="DB16" s="88">
        <v>1</v>
      </c>
      <c r="DC16" s="88" t="s">
        <v>153</v>
      </c>
      <c r="DD16" s="88"/>
      <c r="DE16" s="88"/>
      <c r="DF16" s="88"/>
      <c r="DG16" s="88"/>
      <c r="DH16" s="88"/>
      <c r="DI16" s="88"/>
      <c r="DJ16" s="88"/>
      <c r="DK16" s="88"/>
      <c r="DL16" s="88"/>
      <c r="DM16" s="88"/>
      <c r="DN16" s="88"/>
      <c r="DO16" s="88"/>
      <c r="DP16" s="88"/>
      <c r="DQ16" s="88"/>
      <c r="DR16" s="88"/>
      <c r="DS16" s="88"/>
      <c r="DT16" s="89"/>
      <c r="DU16" s="84"/>
      <c r="DV16" s="75"/>
      <c r="DW16" s="75"/>
      <c r="DX16" s="75"/>
      <c r="DY16" s="75"/>
      <c r="DZ16" s="77"/>
      <c r="EA16" s="71"/>
      <c r="EB16" s="71"/>
      <c r="EC16" s="71"/>
      <c r="ED16" s="71"/>
      <c r="EE16" s="71"/>
      <c r="EF16" s="71"/>
      <c r="EG16" s="71"/>
      <c r="EH16" s="71"/>
      <c r="EI16" s="71"/>
      <c r="EJ16" s="71"/>
      <c r="EK16" s="71"/>
    </row>
    <row r="17" spans="1:141" ht="30" customHeight="1">
      <c r="A17" s="3" t="s">
        <v>123</v>
      </c>
      <c r="B17" s="87">
        <v>2026</v>
      </c>
      <c r="C17" s="88" t="s">
        <v>325</v>
      </c>
      <c r="D17" s="88"/>
      <c r="E17" s="88" t="s">
        <v>125</v>
      </c>
      <c r="F17" s="88">
        <v>144899</v>
      </c>
      <c r="G17" s="92">
        <v>46030</v>
      </c>
      <c r="H17" s="88" t="s">
        <v>247</v>
      </c>
      <c r="I17" s="88" t="s">
        <v>326</v>
      </c>
      <c r="J17" s="95" t="s">
        <v>327</v>
      </c>
      <c r="K17" s="95" t="s">
        <v>328</v>
      </c>
      <c r="L17" s="88" t="s">
        <v>329</v>
      </c>
      <c r="M17" s="88" t="s">
        <v>252</v>
      </c>
      <c r="N17" s="88">
        <v>80111700</v>
      </c>
      <c r="O17" s="88" t="s">
        <v>253</v>
      </c>
      <c r="P17" s="88" t="s">
        <v>330</v>
      </c>
      <c r="Q17" s="88">
        <v>4</v>
      </c>
      <c r="R17" s="92">
        <v>46027</v>
      </c>
      <c r="S17" s="88">
        <v>17</v>
      </c>
      <c r="T17" s="92">
        <v>46032</v>
      </c>
      <c r="U17" s="88" t="s">
        <v>134</v>
      </c>
      <c r="V17" s="88" t="s">
        <v>135</v>
      </c>
      <c r="W17" s="88" t="s">
        <v>136</v>
      </c>
      <c r="X17" s="88">
        <v>1</v>
      </c>
      <c r="Y17" s="88" t="s">
        <v>255</v>
      </c>
      <c r="Z17" s="88" t="s">
        <v>329</v>
      </c>
      <c r="AA17" s="88" t="s">
        <v>138</v>
      </c>
      <c r="AB17" s="88" t="s">
        <v>139</v>
      </c>
      <c r="AC17" s="88" t="s">
        <v>203</v>
      </c>
      <c r="AD17" s="88"/>
      <c r="AE17" s="88">
        <v>1000047774</v>
      </c>
      <c r="AF17" s="88">
        <v>6</v>
      </c>
      <c r="AG17" s="92">
        <v>36704</v>
      </c>
      <c r="AH17" s="88" t="s">
        <v>331</v>
      </c>
      <c r="AI17" s="88"/>
      <c r="AJ17" s="95">
        <v>3157672993</v>
      </c>
      <c r="AK17" s="88" t="s">
        <v>332</v>
      </c>
      <c r="AL17" s="88" t="s">
        <v>189</v>
      </c>
      <c r="AM17" s="88" t="s">
        <v>234</v>
      </c>
      <c r="AN17" s="88" t="s">
        <v>130</v>
      </c>
      <c r="AO17" s="88">
        <v>1010170739</v>
      </c>
      <c r="AP17" s="88" t="s">
        <v>170</v>
      </c>
      <c r="AQ17" s="88"/>
      <c r="AR17" s="88"/>
      <c r="AS17" s="92">
        <v>46062</v>
      </c>
      <c r="AT17" s="88"/>
      <c r="AU17" s="88"/>
      <c r="AV17" s="88"/>
      <c r="AW17" s="88"/>
      <c r="AX17" s="88" t="s">
        <v>171</v>
      </c>
      <c r="AY17" s="88" t="s">
        <v>147</v>
      </c>
      <c r="AZ17" s="108">
        <v>46028</v>
      </c>
      <c r="BA17" s="108">
        <v>46031</v>
      </c>
      <c r="BB17" s="118">
        <v>87109000</v>
      </c>
      <c r="BC17" s="108">
        <v>46038</v>
      </c>
      <c r="BD17" s="108">
        <v>46371</v>
      </c>
      <c r="BE17" s="108">
        <f t="shared" si="0"/>
        <v>46371</v>
      </c>
      <c r="BF17" s="125"/>
      <c r="BG17" s="88" t="s">
        <v>148</v>
      </c>
      <c r="BH17" s="113">
        <v>7919000</v>
      </c>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v>0</v>
      </c>
      <c r="CM17" s="113">
        <v>87109000</v>
      </c>
      <c r="CN17" s="88"/>
      <c r="CO17" s="92">
        <v>46371</v>
      </c>
      <c r="CP17" s="92">
        <f t="shared" si="1"/>
        <v>46551</v>
      </c>
      <c r="CQ17" s="118">
        <v>87109000</v>
      </c>
      <c r="CR17" s="88" t="s">
        <v>149</v>
      </c>
      <c r="CS17" s="92">
        <v>46035</v>
      </c>
      <c r="CT17" s="131">
        <v>3344101271528</v>
      </c>
      <c r="CU17" s="88"/>
      <c r="CV17" s="88"/>
      <c r="CW17" s="88" t="s">
        <v>333</v>
      </c>
      <c r="CX17" s="88" t="s">
        <v>203</v>
      </c>
      <c r="CY17" s="88" t="s">
        <v>207</v>
      </c>
      <c r="CZ17" s="88">
        <v>2537</v>
      </c>
      <c r="DA17" s="88" t="s">
        <v>152</v>
      </c>
      <c r="DB17" s="88">
        <v>1</v>
      </c>
      <c r="DC17" s="88" t="s">
        <v>153</v>
      </c>
      <c r="DD17" s="88"/>
      <c r="DE17" s="88"/>
      <c r="DF17" s="88"/>
      <c r="DG17" s="88"/>
      <c r="DH17" s="88"/>
      <c r="DI17" s="88"/>
      <c r="DJ17" s="88"/>
      <c r="DK17" s="88"/>
      <c r="DL17" s="88"/>
      <c r="DM17" s="88"/>
      <c r="DN17" s="88"/>
      <c r="DO17" s="88"/>
      <c r="DP17" s="88"/>
      <c r="DQ17" s="88"/>
      <c r="DR17" s="88"/>
      <c r="DS17" s="88"/>
      <c r="DT17" s="89"/>
      <c r="DU17" s="84"/>
      <c r="DV17" s="75"/>
      <c r="DW17" s="75"/>
      <c r="DX17" s="75"/>
      <c r="DY17" s="75"/>
      <c r="DZ17" s="77"/>
      <c r="EA17" s="71"/>
      <c r="EB17" s="71"/>
      <c r="EC17" s="71"/>
      <c r="ED17" s="71"/>
      <c r="EE17" s="71"/>
      <c r="EF17" s="71"/>
      <c r="EG17" s="71"/>
      <c r="EH17" s="71"/>
      <c r="EI17" s="71"/>
      <c r="EJ17" s="71"/>
      <c r="EK17" s="71"/>
    </row>
    <row r="18" spans="1:141" ht="30" customHeight="1">
      <c r="A18" s="3" t="s">
        <v>123</v>
      </c>
      <c r="B18" s="87">
        <v>2026</v>
      </c>
      <c r="C18" s="88" t="s">
        <v>334</v>
      </c>
      <c r="D18" s="88"/>
      <c r="E18" s="88" t="s">
        <v>125</v>
      </c>
      <c r="F18" s="88">
        <v>144899</v>
      </c>
      <c r="G18" s="92">
        <v>46030</v>
      </c>
      <c r="H18" s="88" t="s">
        <v>247</v>
      </c>
      <c r="I18" s="88" t="s">
        <v>335</v>
      </c>
      <c r="J18" s="95" t="s">
        <v>336</v>
      </c>
      <c r="K18" s="95" t="s">
        <v>337</v>
      </c>
      <c r="L18" s="88" t="s">
        <v>338</v>
      </c>
      <c r="M18" s="88" t="s">
        <v>252</v>
      </c>
      <c r="N18" s="88">
        <v>80111700</v>
      </c>
      <c r="O18" s="88" t="s">
        <v>253</v>
      </c>
      <c r="P18" s="88" t="s">
        <v>339</v>
      </c>
      <c r="Q18" s="88">
        <v>4</v>
      </c>
      <c r="R18" s="92">
        <v>46027</v>
      </c>
      <c r="S18" s="88">
        <v>18</v>
      </c>
      <c r="T18" s="92">
        <v>46032</v>
      </c>
      <c r="U18" s="88" t="s">
        <v>134</v>
      </c>
      <c r="V18" s="88" t="s">
        <v>135</v>
      </c>
      <c r="W18" s="88" t="s">
        <v>136</v>
      </c>
      <c r="X18" s="88">
        <v>1</v>
      </c>
      <c r="Y18" s="88" t="s">
        <v>255</v>
      </c>
      <c r="Z18" s="88" t="s">
        <v>338</v>
      </c>
      <c r="AA18" s="88" t="s">
        <v>138</v>
      </c>
      <c r="AB18" s="88" t="s">
        <v>164</v>
      </c>
      <c r="AC18" s="88" t="s">
        <v>203</v>
      </c>
      <c r="AD18" s="88"/>
      <c r="AE18" s="88">
        <v>1001216964</v>
      </c>
      <c r="AF18" s="88">
        <v>8</v>
      </c>
      <c r="AG18" s="92">
        <v>35128</v>
      </c>
      <c r="AH18" s="88" t="s">
        <v>340</v>
      </c>
      <c r="AI18" s="88"/>
      <c r="AJ18" s="95">
        <v>3134116953</v>
      </c>
      <c r="AK18" s="88" t="s">
        <v>341</v>
      </c>
      <c r="AL18" s="88" t="s">
        <v>143</v>
      </c>
      <c r="AM18" s="88" t="s">
        <v>234</v>
      </c>
      <c r="AN18" s="88" t="s">
        <v>130</v>
      </c>
      <c r="AO18" s="88">
        <v>1010170739</v>
      </c>
      <c r="AP18" s="88" t="s">
        <v>170</v>
      </c>
      <c r="AQ18" s="88"/>
      <c r="AR18" s="88"/>
      <c r="AS18" s="92">
        <v>46062</v>
      </c>
      <c r="AT18" s="88"/>
      <c r="AU18" s="88"/>
      <c r="AV18" s="88"/>
      <c r="AW18" s="88"/>
      <c r="AX18" s="88" t="s">
        <v>171</v>
      </c>
      <c r="AY18" s="88" t="s">
        <v>147</v>
      </c>
      <c r="AZ18" s="108">
        <v>46028</v>
      </c>
      <c r="BA18" s="108">
        <v>46031</v>
      </c>
      <c r="BB18" s="118">
        <v>87109000</v>
      </c>
      <c r="BC18" s="108">
        <v>46038</v>
      </c>
      <c r="BD18" s="108">
        <v>46371</v>
      </c>
      <c r="BE18" s="108">
        <f t="shared" si="0"/>
        <v>46371</v>
      </c>
      <c r="BF18" s="125"/>
      <c r="BG18" s="88" t="s">
        <v>148</v>
      </c>
      <c r="BH18" s="113">
        <v>7919000</v>
      </c>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v>0</v>
      </c>
      <c r="CM18" s="113">
        <v>87109000</v>
      </c>
      <c r="CN18" s="88"/>
      <c r="CO18" s="92">
        <v>46371</v>
      </c>
      <c r="CP18" s="92">
        <f t="shared" si="1"/>
        <v>46551</v>
      </c>
      <c r="CQ18" s="118">
        <v>87109000</v>
      </c>
      <c r="CR18" s="88" t="s">
        <v>342</v>
      </c>
      <c r="CS18" s="92">
        <v>46035</v>
      </c>
      <c r="CT18" s="131" t="s">
        <v>343</v>
      </c>
      <c r="CU18" s="88"/>
      <c r="CV18" s="88"/>
      <c r="CW18" s="88" t="s">
        <v>344</v>
      </c>
      <c r="CX18" s="88" t="s">
        <v>203</v>
      </c>
      <c r="CY18" s="88" t="s">
        <v>207</v>
      </c>
      <c r="CZ18" s="88">
        <v>2537</v>
      </c>
      <c r="DA18" s="88" t="s">
        <v>152</v>
      </c>
      <c r="DB18" s="88">
        <v>1</v>
      </c>
      <c r="DC18" s="88" t="s">
        <v>153</v>
      </c>
      <c r="DD18" s="88"/>
      <c r="DE18" s="88"/>
      <c r="DF18" s="88"/>
      <c r="DG18" s="88"/>
      <c r="DH18" s="88"/>
      <c r="DI18" s="88"/>
      <c r="DJ18" s="88"/>
      <c r="DK18" s="88"/>
      <c r="DL18" s="88"/>
      <c r="DM18" s="88"/>
      <c r="DN18" s="88"/>
      <c r="DO18" s="88"/>
      <c r="DP18" s="88"/>
      <c r="DQ18" s="88"/>
      <c r="DR18" s="88"/>
      <c r="DS18" s="88"/>
      <c r="DT18" s="89"/>
      <c r="DU18" s="84"/>
      <c r="DV18" s="75"/>
      <c r="DW18" s="75"/>
      <c r="DX18" s="75"/>
      <c r="DY18" s="75"/>
      <c r="DZ18" s="77"/>
      <c r="EA18" s="71"/>
      <c r="EB18" s="71"/>
      <c r="EC18" s="71"/>
      <c r="ED18" s="71"/>
      <c r="EE18" s="71"/>
      <c r="EF18" s="71"/>
      <c r="EG18" s="71"/>
      <c r="EH18" s="71"/>
      <c r="EI18" s="71"/>
      <c r="EJ18" s="71"/>
      <c r="EK18" s="71"/>
    </row>
    <row r="19" spans="1:141" ht="30" customHeight="1">
      <c r="A19" s="3" t="s">
        <v>123</v>
      </c>
      <c r="B19" s="87">
        <v>2026</v>
      </c>
      <c r="C19" s="88" t="s">
        <v>345</v>
      </c>
      <c r="D19" s="88"/>
      <c r="E19" s="88" t="s">
        <v>125</v>
      </c>
      <c r="F19" s="88">
        <v>144899</v>
      </c>
      <c r="G19" s="92">
        <v>46030</v>
      </c>
      <c r="H19" s="88" t="s">
        <v>247</v>
      </c>
      <c r="I19" s="88" t="s">
        <v>346</v>
      </c>
      <c r="J19" s="95" t="s">
        <v>347</v>
      </c>
      <c r="K19" s="95" t="s">
        <v>348</v>
      </c>
      <c r="L19" s="88" t="s">
        <v>349</v>
      </c>
      <c r="M19" s="88" t="s">
        <v>252</v>
      </c>
      <c r="N19" s="88">
        <v>80111700</v>
      </c>
      <c r="O19" s="88" t="s">
        <v>253</v>
      </c>
      <c r="P19" s="88" t="s">
        <v>350</v>
      </c>
      <c r="Q19" s="88">
        <v>4</v>
      </c>
      <c r="R19" s="92">
        <v>46027</v>
      </c>
      <c r="S19" s="88">
        <v>19</v>
      </c>
      <c r="T19" s="92">
        <v>46032</v>
      </c>
      <c r="U19" s="88" t="s">
        <v>134</v>
      </c>
      <c r="V19" s="88" t="s">
        <v>135</v>
      </c>
      <c r="W19" s="88" t="s">
        <v>136</v>
      </c>
      <c r="X19" s="88">
        <v>1</v>
      </c>
      <c r="Y19" s="88" t="s">
        <v>255</v>
      </c>
      <c r="Z19" s="88" t="s">
        <v>349</v>
      </c>
      <c r="AA19" s="88" t="s">
        <v>138</v>
      </c>
      <c r="AB19" s="88" t="s">
        <v>139</v>
      </c>
      <c r="AC19" s="88" t="s">
        <v>203</v>
      </c>
      <c r="AD19" s="88"/>
      <c r="AE19" s="88">
        <v>1110480582</v>
      </c>
      <c r="AF19" s="88">
        <v>3</v>
      </c>
      <c r="AG19" s="92">
        <v>32541</v>
      </c>
      <c r="AH19" s="88" t="s">
        <v>351</v>
      </c>
      <c r="AI19" s="88"/>
      <c r="AJ19" s="95">
        <v>3204000320</v>
      </c>
      <c r="AK19" s="88" t="s">
        <v>352</v>
      </c>
      <c r="AL19" s="88" t="s">
        <v>258</v>
      </c>
      <c r="AM19" s="88" t="s">
        <v>234</v>
      </c>
      <c r="AN19" s="88" t="s">
        <v>130</v>
      </c>
      <c r="AO19" s="88">
        <v>1010170739</v>
      </c>
      <c r="AP19" s="88" t="s">
        <v>170</v>
      </c>
      <c r="AQ19" s="88"/>
      <c r="AR19" s="88"/>
      <c r="AS19" s="92">
        <v>46062</v>
      </c>
      <c r="AT19" s="88"/>
      <c r="AU19" s="88"/>
      <c r="AV19" s="88"/>
      <c r="AW19" s="88"/>
      <c r="AX19" s="88" t="s">
        <v>171</v>
      </c>
      <c r="AY19" s="88" t="s">
        <v>147</v>
      </c>
      <c r="AZ19" s="108">
        <v>46028</v>
      </c>
      <c r="BA19" s="108">
        <v>46031</v>
      </c>
      <c r="BB19" s="118">
        <v>87109000</v>
      </c>
      <c r="BC19" s="108">
        <v>46038</v>
      </c>
      <c r="BD19" s="108">
        <v>46371</v>
      </c>
      <c r="BE19" s="108">
        <f t="shared" si="0"/>
        <v>46371</v>
      </c>
      <c r="BF19" s="125"/>
      <c r="BG19" s="88" t="s">
        <v>148</v>
      </c>
      <c r="BH19" s="113">
        <v>7919000</v>
      </c>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v>0</v>
      </c>
      <c r="CM19" s="113">
        <v>87109000</v>
      </c>
      <c r="CN19" s="88"/>
      <c r="CO19" s="92">
        <v>46371</v>
      </c>
      <c r="CP19" s="92">
        <f t="shared" si="1"/>
        <v>46551</v>
      </c>
      <c r="CQ19" s="118">
        <v>87109000</v>
      </c>
      <c r="CR19" s="88" t="s">
        <v>149</v>
      </c>
      <c r="CS19" s="92">
        <v>46035</v>
      </c>
      <c r="CT19" s="131">
        <v>1846101032448</v>
      </c>
      <c r="CU19" s="88"/>
      <c r="CV19" s="88"/>
      <c r="CW19" s="88" t="s">
        <v>353</v>
      </c>
      <c r="CX19" s="88" t="s">
        <v>203</v>
      </c>
      <c r="CY19" s="88" t="s">
        <v>207</v>
      </c>
      <c r="CZ19" s="88">
        <v>2537</v>
      </c>
      <c r="DA19" s="88" t="s">
        <v>152</v>
      </c>
      <c r="DB19" s="88">
        <v>1</v>
      </c>
      <c r="DC19" s="88" t="s">
        <v>153</v>
      </c>
      <c r="DD19" s="88"/>
      <c r="DE19" s="88"/>
      <c r="DF19" s="88"/>
      <c r="DG19" s="88"/>
      <c r="DH19" s="88"/>
      <c r="DI19" s="88"/>
      <c r="DJ19" s="88"/>
      <c r="DK19" s="88"/>
      <c r="DL19" s="88"/>
      <c r="DM19" s="88"/>
      <c r="DN19" s="88"/>
      <c r="DO19" s="88"/>
      <c r="DP19" s="88"/>
      <c r="DQ19" s="88"/>
      <c r="DR19" s="88"/>
      <c r="DS19" s="88"/>
      <c r="DT19" s="89"/>
      <c r="DU19" s="84"/>
      <c r="DV19" s="75"/>
      <c r="DW19" s="75"/>
      <c r="DX19" s="75"/>
      <c r="DY19" s="75"/>
      <c r="DZ19" s="77"/>
      <c r="EA19" s="71"/>
      <c r="EB19" s="71"/>
      <c r="EC19" s="71"/>
      <c r="ED19" s="71"/>
      <c r="EE19" s="71"/>
      <c r="EF19" s="71"/>
      <c r="EG19" s="71"/>
      <c r="EH19" s="71"/>
      <c r="EI19" s="71"/>
      <c r="EJ19" s="71"/>
      <c r="EK19" s="71"/>
    </row>
    <row r="20" spans="1:141" ht="30" customHeight="1">
      <c r="A20" s="3" t="s">
        <v>123</v>
      </c>
      <c r="B20" s="87">
        <v>2026</v>
      </c>
      <c r="C20" s="88" t="s">
        <v>354</v>
      </c>
      <c r="D20" s="88"/>
      <c r="E20" s="88" t="s">
        <v>125</v>
      </c>
      <c r="F20" s="88">
        <v>144899</v>
      </c>
      <c r="G20" s="92">
        <v>46030</v>
      </c>
      <c r="H20" s="88" t="s">
        <v>247</v>
      </c>
      <c r="I20" s="88" t="s">
        <v>355</v>
      </c>
      <c r="J20" s="95" t="s">
        <v>356</v>
      </c>
      <c r="K20" s="95" t="s">
        <v>357</v>
      </c>
      <c r="L20" s="88" t="s">
        <v>358</v>
      </c>
      <c r="M20" s="88" t="s">
        <v>252</v>
      </c>
      <c r="N20" s="88">
        <v>80111700</v>
      </c>
      <c r="O20" s="88" t="s">
        <v>253</v>
      </c>
      <c r="P20" s="88" t="s">
        <v>359</v>
      </c>
      <c r="Q20" s="88">
        <v>4</v>
      </c>
      <c r="R20" s="92">
        <v>46027</v>
      </c>
      <c r="S20" s="88">
        <v>111</v>
      </c>
      <c r="T20" s="92">
        <v>46035</v>
      </c>
      <c r="U20" s="88" t="s">
        <v>134</v>
      </c>
      <c r="V20" s="88" t="s">
        <v>135</v>
      </c>
      <c r="W20" s="88" t="s">
        <v>136</v>
      </c>
      <c r="X20" s="88">
        <v>1</v>
      </c>
      <c r="Y20" s="88" t="s">
        <v>255</v>
      </c>
      <c r="Z20" s="88" t="s">
        <v>358</v>
      </c>
      <c r="AA20" s="88" t="s">
        <v>138</v>
      </c>
      <c r="AB20" s="88" t="s">
        <v>139</v>
      </c>
      <c r="AC20" s="88" t="s">
        <v>360</v>
      </c>
      <c r="AD20" s="88"/>
      <c r="AE20" s="88">
        <v>39543297</v>
      </c>
      <c r="AF20" s="88">
        <v>2</v>
      </c>
      <c r="AG20" s="92">
        <v>24476</v>
      </c>
      <c r="AH20" s="88" t="s">
        <v>361</v>
      </c>
      <c r="AI20" s="88"/>
      <c r="AJ20" s="95">
        <v>3124807536</v>
      </c>
      <c r="AK20" s="88" t="s">
        <v>362</v>
      </c>
      <c r="AL20" s="88" t="s">
        <v>271</v>
      </c>
      <c r="AM20" s="88" t="s">
        <v>234</v>
      </c>
      <c r="AN20" s="88" t="s">
        <v>130</v>
      </c>
      <c r="AO20" s="88">
        <v>1010170739</v>
      </c>
      <c r="AP20" s="88" t="s">
        <v>170</v>
      </c>
      <c r="AQ20" s="88"/>
      <c r="AR20" s="88"/>
      <c r="AS20" s="92">
        <v>46062</v>
      </c>
      <c r="AT20" s="88"/>
      <c r="AU20" s="88"/>
      <c r="AV20" s="88"/>
      <c r="AW20" s="88"/>
      <c r="AX20" s="88" t="s">
        <v>171</v>
      </c>
      <c r="AY20" s="88" t="s">
        <v>147</v>
      </c>
      <c r="AZ20" s="108">
        <v>46028</v>
      </c>
      <c r="BA20" s="108">
        <v>46031</v>
      </c>
      <c r="BB20" s="118">
        <v>87109000</v>
      </c>
      <c r="BC20" s="108">
        <v>46038</v>
      </c>
      <c r="BD20" s="108">
        <v>46371</v>
      </c>
      <c r="BE20" s="108">
        <f t="shared" si="0"/>
        <v>46371</v>
      </c>
      <c r="BF20" s="125"/>
      <c r="BG20" s="88" t="s">
        <v>148</v>
      </c>
      <c r="BH20" s="113">
        <v>7919000</v>
      </c>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v>0</v>
      </c>
      <c r="CM20" s="113">
        <v>87109000</v>
      </c>
      <c r="CN20" s="88"/>
      <c r="CO20" s="92">
        <v>46371</v>
      </c>
      <c r="CP20" s="92">
        <f t="shared" si="1"/>
        <v>46551</v>
      </c>
      <c r="CQ20" s="118">
        <v>87109000</v>
      </c>
      <c r="CR20" s="88" t="s">
        <v>363</v>
      </c>
      <c r="CS20" s="92">
        <v>46034</v>
      </c>
      <c r="CT20" s="131">
        <v>344101271432</v>
      </c>
      <c r="CU20" s="88"/>
      <c r="CV20" s="88"/>
      <c r="CW20" s="88" t="s">
        <v>260</v>
      </c>
      <c r="CX20" s="88" t="s">
        <v>360</v>
      </c>
      <c r="CY20" s="88" t="s">
        <v>245</v>
      </c>
      <c r="CZ20" s="88">
        <v>2537</v>
      </c>
      <c r="DA20" s="88" t="s">
        <v>152</v>
      </c>
      <c r="DB20" s="88">
        <v>1</v>
      </c>
      <c r="DC20" s="88" t="s">
        <v>153</v>
      </c>
      <c r="DD20" s="88"/>
      <c r="DE20" s="88"/>
      <c r="DF20" s="88"/>
      <c r="DG20" s="88"/>
      <c r="DH20" s="88"/>
      <c r="DI20" s="88"/>
      <c r="DJ20" s="88"/>
      <c r="DK20" s="88"/>
      <c r="DL20" s="88"/>
      <c r="DM20" s="88"/>
      <c r="DN20" s="88"/>
      <c r="DO20" s="88"/>
      <c r="DP20" s="88"/>
      <c r="DQ20" s="88"/>
      <c r="DR20" s="88"/>
      <c r="DS20" s="88"/>
      <c r="DT20" s="89"/>
      <c r="DU20" s="84"/>
      <c r="DV20" s="75"/>
      <c r="DW20" s="75"/>
      <c r="DX20" s="75"/>
      <c r="DY20" s="75"/>
      <c r="DZ20" s="77"/>
      <c r="EA20" s="71"/>
      <c r="EB20" s="71"/>
      <c r="EC20" s="71"/>
      <c r="ED20" s="71"/>
      <c r="EE20" s="71"/>
      <c r="EF20" s="71"/>
      <c r="EG20" s="71"/>
      <c r="EH20" s="71"/>
      <c r="EI20" s="71"/>
      <c r="EJ20" s="71"/>
      <c r="EK20" s="71"/>
    </row>
    <row r="21" spans="1:141" ht="30" customHeight="1">
      <c r="A21" s="3" t="s">
        <v>123</v>
      </c>
      <c r="B21" s="87">
        <v>2026</v>
      </c>
      <c r="C21" s="88" t="s">
        <v>364</v>
      </c>
      <c r="D21" s="88"/>
      <c r="E21" s="88" t="s">
        <v>125</v>
      </c>
      <c r="F21" s="88">
        <v>144899</v>
      </c>
      <c r="G21" s="92">
        <v>46032</v>
      </c>
      <c r="H21" s="88" t="s">
        <v>247</v>
      </c>
      <c r="I21" s="88" t="s">
        <v>365</v>
      </c>
      <c r="J21" s="95" t="s">
        <v>366</v>
      </c>
      <c r="K21" s="95" t="s">
        <v>367</v>
      </c>
      <c r="L21" s="88" t="s">
        <v>368</v>
      </c>
      <c r="M21" s="88" t="s">
        <v>252</v>
      </c>
      <c r="N21" s="88">
        <v>80111700</v>
      </c>
      <c r="O21" s="88" t="s">
        <v>253</v>
      </c>
      <c r="P21" s="88" t="s">
        <v>369</v>
      </c>
      <c r="Q21" s="88">
        <v>4</v>
      </c>
      <c r="R21" s="92">
        <v>46027</v>
      </c>
      <c r="S21" s="88">
        <v>11</v>
      </c>
      <c r="T21" s="92">
        <v>46032</v>
      </c>
      <c r="U21" s="88" t="s">
        <v>134</v>
      </c>
      <c r="V21" s="88" t="s">
        <v>135</v>
      </c>
      <c r="W21" s="88" t="s">
        <v>136</v>
      </c>
      <c r="X21" s="88">
        <v>1</v>
      </c>
      <c r="Y21" s="88" t="s">
        <v>255</v>
      </c>
      <c r="Z21" s="88" t="s">
        <v>368</v>
      </c>
      <c r="AA21" s="88" t="s">
        <v>138</v>
      </c>
      <c r="AB21" s="88" t="s">
        <v>139</v>
      </c>
      <c r="AC21" s="88" t="s">
        <v>203</v>
      </c>
      <c r="AD21" s="88"/>
      <c r="AE21" s="88">
        <v>1030530488</v>
      </c>
      <c r="AF21" s="88">
        <v>4</v>
      </c>
      <c r="AG21" s="92">
        <v>31713</v>
      </c>
      <c r="AH21" s="88" t="s">
        <v>370</v>
      </c>
      <c r="AI21" s="88"/>
      <c r="AJ21" s="95">
        <v>3114817409</v>
      </c>
      <c r="AK21" s="88" t="s">
        <v>371</v>
      </c>
      <c r="AL21" s="88" t="s">
        <v>143</v>
      </c>
      <c r="AM21" s="88" t="s">
        <v>144</v>
      </c>
      <c r="AN21" s="88" t="s">
        <v>130</v>
      </c>
      <c r="AO21" s="88">
        <v>1010170739</v>
      </c>
      <c r="AP21" s="88" t="s">
        <v>170</v>
      </c>
      <c r="AQ21" s="88"/>
      <c r="AR21" s="88"/>
      <c r="AS21" s="92">
        <v>46062</v>
      </c>
      <c r="AT21" s="88"/>
      <c r="AU21" s="88"/>
      <c r="AV21" s="88"/>
      <c r="AW21" s="88"/>
      <c r="AX21" s="88" t="s">
        <v>171</v>
      </c>
      <c r="AY21" s="88" t="s">
        <v>147</v>
      </c>
      <c r="AZ21" s="108">
        <v>46028</v>
      </c>
      <c r="BA21" s="108">
        <v>46030</v>
      </c>
      <c r="BB21" s="118">
        <v>87109000</v>
      </c>
      <c r="BC21" s="108">
        <v>46032</v>
      </c>
      <c r="BD21" s="108">
        <v>46365</v>
      </c>
      <c r="BE21" s="108">
        <f t="shared" si="0"/>
        <v>46365</v>
      </c>
      <c r="BF21" s="125"/>
      <c r="BG21" s="88" t="s">
        <v>148</v>
      </c>
      <c r="BH21" s="113">
        <v>7919000</v>
      </c>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v>0</v>
      </c>
      <c r="CM21" s="113">
        <v>87109000</v>
      </c>
      <c r="CN21" s="88"/>
      <c r="CO21" s="92">
        <v>46365</v>
      </c>
      <c r="CP21" s="92">
        <f t="shared" si="1"/>
        <v>46545</v>
      </c>
      <c r="CQ21" s="118">
        <v>87109000</v>
      </c>
      <c r="CR21" s="88" t="s">
        <v>149</v>
      </c>
      <c r="CS21" s="92">
        <v>46031</v>
      </c>
      <c r="CT21" s="131">
        <v>2144101489175</v>
      </c>
      <c r="CU21" s="88"/>
      <c r="CV21" s="88"/>
      <c r="CW21" s="88" t="s">
        <v>260</v>
      </c>
      <c r="CX21" s="88" t="s">
        <v>203</v>
      </c>
      <c r="CY21" s="88" t="s">
        <v>372</v>
      </c>
      <c r="CZ21" s="88">
        <v>2537</v>
      </c>
      <c r="DA21" s="88" t="s">
        <v>152</v>
      </c>
      <c r="DB21" s="88">
        <v>1</v>
      </c>
      <c r="DC21" s="88" t="s">
        <v>153</v>
      </c>
      <c r="DD21" s="88"/>
      <c r="DE21" s="88"/>
      <c r="DF21" s="88"/>
      <c r="DG21" s="88"/>
      <c r="DH21" s="88"/>
      <c r="DI21" s="88"/>
      <c r="DJ21" s="88"/>
      <c r="DK21" s="88"/>
      <c r="DL21" s="88"/>
      <c r="DM21" s="88"/>
      <c r="DN21" s="88"/>
      <c r="DO21" s="88"/>
      <c r="DP21" s="88"/>
      <c r="DQ21" s="88"/>
      <c r="DR21" s="88"/>
      <c r="DS21" s="88"/>
      <c r="DT21" s="89"/>
      <c r="DU21" s="84"/>
      <c r="DV21" s="75"/>
      <c r="DW21" s="75"/>
      <c r="DX21" s="75"/>
      <c r="DY21" s="75"/>
      <c r="DZ21" s="77"/>
      <c r="EA21" s="71"/>
      <c r="EB21" s="71"/>
      <c r="EC21" s="71"/>
      <c r="ED21" s="71"/>
      <c r="EE21" s="71"/>
      <c r="EF21" s="71"/>
      <c r="EG21" s="71"/>
      <c r="EH21" s="71"/>
      <c r="EI21" s="71"/>
      <c r="EJ21" s="71"/>
      <c r="EK21" s="71"/>
    </row>
    <row r="22" spans="1:141" ht="30" customHeight="1">
      <c r="A22" s="3" t="s">
        <v>123</v>
      </c>
      <c r="B22" s="87">
        <v>2026</v>
      </c>
      <c r="C22" s="88" t="s">
        <v>373</v>
      </c>
      <c r="D22" s="88"/>
      <c r="E22" s="88" t="s">
        <v>125</v>
      </c>
      <c r="F22" s="88">
        <v>145021</v>
      </c>
      <c r="G22" s="92">
        <v>46032</v>
      </c>
      <c r="H22" s="88" t="s">
        <v>374</v>
      </c>
      <c r="I22" s="88" t="s">
        <v>375</v>
      </c>
      <c r="J22" s="95" t="s">
        <v>376</v>
      </c>
      <c r="K22" s="95" t="s">
        <v>377</v>
      </c>
      <c r="L22" s="88" t="s">
        <v>378</v>
      </c>
      <c r="M22" s="88" t="s">
        <v>379</v>
      </c>
      <c r="N22" s="88">
        <v>80111700</v>
      </c>
      <c r="O22" s="88" t="s">
        <v>380</v>
      </c>
      <c r="P22" s="88" t="s">
        <v>381</v>
      </c>
      <c r="Q22" s="88">
        <v>5</v>
      </c>
      <c r="R22" s="92">
        <v>46027</v>
      </c>
      <c r="S22" s="88">
        <v>10</v>
      </c>
      <c r="T22" s="92">
        <v>46032</v>
      </c>
      <c r="U22" s="88" t="s">
        <v>134</v>
      </c>
      <c r="V22" s="88" t="s">
        <v>135</v>
      </c>
      <c r="W22" s="88" t="s">
        <v>136</v>
      </c>
      <c r="X22" s="88">
        <v>1</v>
      </c>
      <c r="Y22" s="88" t="s">
        <v>382</v>
      </c>
      <c r="Z22" s="88" t="s">
        <v>378</v>
      </c>
      <c r="AA22" s="88" t="s">
        <v>138</v>
      </c>
      <c r="AB22" s="88" t="s">
        <v>139</v>
      </c>
      <c r="AC22" s="88" t="s">
        <v>203</v>
      </c>
      <c r="AD22" s="88"/>
      <c r="AE22" s="88">
        <v>53074893</v>
      </c>
      <c r="AF22" s="88">
        <v>0</v>
      </c>
      <c r="AG22" s="92">
        <v>31119</v>
      </c>
      <c r="AH22" s="88" t="s">
        <v>383</v>
      </c>
      <c r="AI22" s="88" t="e">
        <v>#REF!</v>
      </c>
      <c r="AJ22" s="95">
        <v>3153263205</v>
      </c>
      <c r="AK22" s="88" t="s">
        <v>384</v>
      </c>
      <c r="AL22" s="88" t="s">
        <v>143</v>
      </c>
      <c r="AM22" s="88" t="s">
        <v>385</v>
      </c>
      <c r="AN22" s="88" t="s">
        <v>130</v>
      </c>
      <c r="AO22" s="88">
        <v>1010170739</v>
      </c>
      <c r="AP22" s="88" t="s">
        <v>170</v>
      </c>
      <c r="AQ22" s="88"/>
      <c r="AR22" s="88"/>
      <c r="AS22" s="92">
        <v>46062</v>
      </c>
      <c r="AT22" s="88"/>
      <c r="AU22" s="88"/>
      <c r="AV22" s="88"/>
      <c r="AW22" s="88"/>
      <c r="AX22" s="88" t="s">
        <v>171</v>
      </c>
      <c r="AY22" s="88" t="s">
        <v>147</v>
      </c>
      <c r="AZ22" s="108">
        <v>46029</v>
      </c>
      <c r="BA22" s="108">
        <v>46030</v>
      </c>
      <c r="BB22" s="118">
        <v>87109000</v>
      </c>
      <c r="BC22" s="108">
        <v>46038</v>
      </c>
      <c r="BD22" s="108">
        <v>46371</v>
      </c>
      <c r="BE22" s="108">
        <f t="shared" si="0"/>
        <v>46371</v>
      </c>
      <c r="BF22" s="125"/>
      <c r="BG22" s="88" t="s">
        <v>148</v>
      </c>
      <c r="BH22" s="113">
        <v>7919000</v>
      </c>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v>0</v>
      </c>
      <c r="CM22" s="113">
        <v>87109000</v>
      </c>
      <c r="CN22" s="88"/>
      <c r="CO22" s="92">
        <v>46371</v>
      </c>
      <c r="CP22" s="92">
        <f t="shared" si="1"/>
        <v>46551</v>
      </c>
      <c r="CQ22" s="118">
        <v>87109000</v>
      </c>
      <c r="CR22" s="88" t="s">
        <v>149</v>
      </c>
      <c r="CS22" s="92">
        <v>46035</v>
      </c>
      <c r="CT22" s="131">
        <v>3346101069609</v>
      </c>
      <c r="CU22" s="88"/>
      <c r="CV22" s="88"/>
      <c r="CW22" s="88" t="s">
        <v>386</v>
      </c>
      <c r="CX22" s="88" t="s">
        <v>203</v>
      </c>
      <c r="CY22" s="88" t="s">
        <v>387</v>
      </c>
      <c r="CZ22" s="88">
        <v>2537</v>
      </c>
      <c r="DA22" s="88" t="s">
        <v>152</v>
      </c>
      <c r="DB22" s="88">
        <v>1</v>
      </c>
      <c r="DC22" s="88" t="s">
        <v>153</v>
      </c>
      <c r="DD22" s="88"/>
      <c r="DE22" s="88"/>
      <c r="DF22" s="88"/>
      <c r="DG22" s="88"/>
      <c r="DH22" s="88"/>
      <c r="DI22" s="88"/>
      <c r="DJ22" s="88"/>
      <c r="DK22" s="88"/>
      <c r="DL22" s="88"/>
      <c r="DM22" s="88"/>
      <c r="DN22" s="88"/>
      <c r="DO22" s="88"/>
      <c r="DP22" s="88"/>
      <c r="DQ22" s="88"/>
      <c r="DR22" s="88"/>
      <c r="DS22" s="88"/>
      <c r="DT22" s="89"/>
      <c r="DU22" s="84"/>
      <c r="DV22" s="75"/>
      <c r="DW22" s="75"/>
      <c r="DX22" s="75"/>
      <c r="DY22" s="75"/>
      <c r="DZ22" s="77"/>
      <c r="EA22" s="71"/>
      <c r="EB22" s="71"/>
      <c r="EC22" s="71"/>
      <c r="ED22" s="71"/>
      <c r="EE22" s="71"/>
      <c r="EF22" s="71"/>
      <c r="EG22" s="71"/>
      <c r="EH22" s="71"/>
      <c r="EI22" s="71"/>
      <c r="EJ22" s="71"/>
      <c r="EK22" s="71"/>
    </row>
    <row r="23" spans="1:141" ht="30" customHeight="1">
      <c r="A23" s="3" t="s">
        <v>123</v>
      </c>
      <c r="B23" s="87">
        <v>2026</v>
      </c>
      <c r="C23" s="88" t="s">
        <v>388</v>
      </c>
      <c r="D23" s="88"/>
      <c r="E23" s="88" t="s">
        <v>125</v>
      </c>
      <c r="F23" s="88">
        <v>145029</v>
      </c>
      <c r="G23" s="92">
        <v>46032</v>
      </c>
      <c r="H23" s="88" t="s">
        <v>389</v>
      </c>
      <c r="I23" s="88" t="s">
        <v>390</v>
      </c>
      <c r="J23" s="95" t="s">
        <v>391</v>
      </c>
      <c r="K23" s="95" t="s">
        <v>392</v>
      </c>
      <c r="L23" s="88" t="s">
        <v>393</v>
      </c>
      <c r="M23" s="88" t="s">
        <v>394</v>
      </c>
      <c r="N23" s="88">
        <v>80111700</v>
      </c>
      <c r="O23" s="88" t="s">
        <v>395</v>
      </c>
      <c r="P23" s="88" t="s">
        <v>396</v>
      </c>
      <c r="Q23" s="88">
        <v>6</v>
      </c>
      <c r="R23" s="92">
        <v>46027</v>
      </c>
      <c r="S23" s="88">
        <v>132</v>
      </c>
      <c r="T23" s="92">
        <v>46035</v>
      </c>
      <c r="U23" s="88" t="s">
        <v>134</v>
      </c>
      <c r="V23" s="88" t="s">
        <v>135</v>
      </c>
      <c r="W23" s="88" t="s">
        <v>136</v>
      </c>
      <c r="X23" s="88">
        <v>1</v>
      </c>
      <c r="Y23" s="88" t="s">
        <v>397</v>
      </c>
      <c r="Z23" s="88" t="s">
        <v>393</v>
      </c>
      <c r="AA23" s="88" t="s">
        <v>138</v>
      </c>
      <c r="AB23" s="88" t="s">
        <v>139</v>
      </c>
      <c r="AC23" s="88" t="s">
        <v>203</v>
      </c>
      <c r="AD23" s="88"/>
      <c r="AE23" s="88">
        <v>1030690977</v>
      </c>
      <c r="AF23" s="88">
        <v>1</v>
      </c>
      <c r="AG23" s="92">
        <v>36059</v>
      </c>
      <c r="AH23" s="88" t="s">
        <v>398</v>
      </c>
      <c r="AI23" s="88"/>
      <c r="AJ23" s="95">
        <v>3015807513</v>
      </c>
      <c r="AK23" s="88" t="s">
        <v>399</v>
      </c>
      <c r="AL23" s="88" t="s">
        <v>143</v>
      </c>
      <c r="AM23" s="88" t="s">
        <v>234</v>
      </c>
      <c r="AN23" s="88" t="s">
        <v>400</v>
      </c>
      <c r="AO23" s="88">
        <v>51698679</v>
      </c>
      <c r="AP23" s="88" t="s">
        <v>401</v>
      </c>
      <c r="AQ23" s="88"/>
      <c r="AR23" s="88"/>
      <c r="AS23" s="92">
        <v>46062</v>
      </c>
      <c r="AT23" s="88"/>
      <c r="AU23" s="88"/>
      <c r="AV23" s="88"/>
      <c r="AW23" s="88"/>
      <c r="AX23" s="88" t="s">
        <v>171</v>
      </c>
      <c r="AY23" s="88" t="s">
        <v>147</v>
      </c>
      <c r="AZ23" s="108">
        <v>46029</v>
      </c>
      <c r="BA23" s="108">
        <v>46032</v>
      </c>
      <c r="BB23" s="118">
        <v>63844000</v>
      </c>
      <c r="BC23" s="108">
        <v>46038</v>
      </c>
      <c r="BD23" s="108">
        <v>46371</v>
      </c>
      <c r="BE23" s="108">
        <f t="shared" si="0"/>
        <v>46371</v>
      </c>
      <c r="BF23" s="125"/>
      <c r="BG23" s="88" t="s">
        <v>148</v>
      </c>
      <c r="BH23" s="113">
        <v>5804000</v>
      </c>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v>0</v>
      </c>
      <c r="CM23" s="113">
        <v>63844000</v>
      </c>
      <c r="CN23" s="88"/>
      <c r="CO23" s="92">
        <v>46371</v>
      </c>
      <c r="CP23" s="92">
        <f t="shared" si="1"/>
        <v>46551</v>
      </c>
      <c r="CQ23" s="118">
        <v>63844000</v>
      </c>
      <c r="CR23" s="88" t="s">
        <v>149</v>
      </c>
      <c r="CS23" s="92">
        <v>46035</v>
      </c>
      <c r="CT23" s="131">
        <v>1846101032429</v>
      </c>
      <c r="CU23" s="88"/>
      <c r="CV23" s="88"/>
      <c r="CW23" s="88" t="s">
        <v>402</v>
      </c>
      <c r="CX23" s="88" t="s">
        <v>203</v>
      </c>
      <c r="CY23" s="88" t="s">
        <v>235</v>
      </c>
      <c r="CZ23" s="88">
        <v>2537</v>
      </c>
      <c r="DA23" s="88" t="s">
        <v>152</v>
      </c>
      <c r="DB23" s="88">
        <v>1</v>
      </c>
      <c r="DC23" s="88" t="s">
        <v>153</v>
      </c>
      <c r="DD23" s="88"/>
      <c r="DE23" s="88"/>
      <c r="DF23" s="88"/>
      <c r="DG23" s="88"/>
      <c r="DH23" s="88"/>
      <c r="DI23" s="88"/>
      <c r="DJ23" s="88"/>
      <c r="DK23" s="88"/>
      <c r="DL23" s="88"/>
      <c r="DM23" s="88"/>
      <c r="DN23" s="88"/>
      <c r="DO23" s="88"/>
      <c r="DP23" s="88"/>
      <c r="DQ23" s="88"/>
      <c r="DR23" s="88"/>
      <c r="DS23" s="88"/>
      <c r="DT23" s="89"/>
      <c r="DU23" s="84"/>
      <c r="DV23" s="75"/>
      <c r="DW23" s="75"/>
      <c r="DX23" s="75"/>
      <c r="DY23" s="75"/>
      <c r="DZ23" s="77"/>
      <c r="EA23" s="71"/>
      <c r="EB23" s="71"/>
      <c r="EC23" s="71"/>
      <c r="ED23" s="71"/>
      <c r="EE23" s="71"/>
      <c r="EF23" s="71"/>
      <c r="EG23" s="71"/>
      <c r="EH23" s="71"/>
      <c r="EI23" s="71"/>
      <c r="EJ23" s="71"/>
      <c r="EK23" s="71"/>
    </row>
    <row r="24" spans="1:141" ht="30" customHeight="1">
      <c r="A24" s="3" t="s">
        <v>123</v>
      </c>
      <c r="B24" s="87">
        <v>2026</v>
      </c>
      <c r="C24" s="88" t="s">
        <v>403</v>
      </c>
      <c r="D24" s="88"/>
      <c r="E24" s="88" t="s">
        <v>125</v>
      </c>
      <c r="F24" s="88">
        <v>145029</v>
      </c>
      <c r="G24" s="92">
        <v>46032</v>
      </c>
      <c r="H24" s="88" t="s">
        <v>389</v>
      </c>
      <c r="I24" s="88" t="s">
        <v>404</v>
      </c>
      <c r="J24" s="95" t="s">
        <v>405</v>
      </c>
      <c r="K24" s="95" t="s">
        <v>406</v>
      </c>
      <c r="L24" s="88" t="s">
        <v>407</v>
      </c>
      <c r="M24" s="88" t="s">
        <v>394</v>
      </c>
      <c r="N24" s="88">
        <v>80111700</v>
      </c>
      <c r="O24" s="88" t="s">
        <v>395</v>
      </c>
      <c r="P24" s="88" t="s">
        <v>408</v>
      </c>
      <c r="Q24" s="88">
        <v>6</v>
      </c>
      <c r="R24" s="92">
        <v>46027</v>
      </c>
      <c r="S24" s="88">
        <v>20</v>
      </c>
      <c r="T24" s="92">
        <v>46032</v>
      </c>
      <c r="U24" s="88" t="s">
        <v>134</v>
      </c>
      <c r="V24" s="88" t="s">
        <v>135</v>
      </c>
      <c r="W24" s="88" t="s">
        <v>136</v>
      </c>
      <c r="X24" s="88">
        <v>1</v>
      </c>
      <c r="Y24" s="88" t="s">
        <v>397</v>
      </c>
      <c r="Z24" s="88" t="s">
        <v>407</v>
      </c>
      <c r="AA24" s="88" t="s">
        <v>138</v>
      </c>
      <c r="AB24" s="88" t="s">
        <v>164</v>
      </c>
      <c r="AC24" s="88" t="s">
        <v>203</v>
      </c>
      <c r="AD24" s="88"/>
      <c r="AE24" s="88">
        <v>79940456</v>
      </c>
      <c r="AF24" s="88">
        <v>5</v>
      </c>
      <c r="AG24" s="92">
        <v>28075</v>
      </c>
      <c r="AH24" s="88" t="s">
        <v>409</v>
      </c>
      <c r="AI24" s="88"/>
      <c r="AJ24" s="95">
        <v>3192730230</v>
      </c>
      <c r="AK24" s="88" t="s">
        <v>410</v>
      </c>
      <c r="AL24" s="88" t="s">
        <v>189</v>
      </c>
      <c r="AM24" s="88" t="s">
        <v>234</v>
      </c>
      <c r="AN24" s="88" t="s">
        <v>400</v>
      </c>
      <c r="AO24" s="88">
        <v>51698679</v>
      </c>
      <c r="AP24" s="88" t="s">
        <v>401</v>
      </c>
      <c r="AQ24" s="88"/>
      <c r="AR24" s="88"/>
      <c r="AS24" s="92">
        <v>46062</v>
      </c>
      <c r="AT24" s="88"/>
      <c r="AU24" s="88"/>
      <c r="AV24" s="88"/>
      <c r="AW24" s="88"/>
      <c r="AX24" s="88" t="s">
        <v>171</v>
      </c>
      <c r="AY24" s="88" t="s">
        <v>147</v>
      </c>
      <c r="AZ24" s="108">
        <v>46029</v>
      </c>
      <c r="BA24" s="108">
        <v>46031</v>
      </c>
      <c r="BB24" s="118">
        <v>63844000</v>
      </c>
      <c r="BC24" s="108">
        <v>46038</v>
      </c>
      <c r="BD24" s="108">
        <v>46371</v>
      </c>
      <c r="BE24" s="108">
        <f t="shared" si="0"/>
        <v>46371</v>
      </c>
      <c r="BF24" s="125"/>
      <c r="BG24" s="88" t="s">
        <v>148</v>
      </c>
      <c r="BH24" s="113">
        <v>5804000</v>
      </c>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v>0</v>
      </c>
      <c r="CM24" s="113">
        <v>63844000</v>
      </c>
      <c r="CN24" s="88"/>
      <c r="CO24" s="92">
        <v>46371</v>
      </c>
      <c r="CP24" s="92">
        <f t="shared" si="1"/>
        <v>46551</v>
      </c>
      <c r="CQ24" s="118">
        <v>63844000</v>
      </c>
      <c r="CR24" s="88" t="s">
        <v>149</v>
      </c>
      <c r="CS24" s="92">
        <v>46035</v>
      </c>
      <c r="CT24" s="131">
        <v>1446101155747</v>
      </c>
      <c r="CU24" s="88"/>
      <c r="CV24" s="88"/>
      <c r="CW24" s="88" t="s">
        <v>402</v>
      </c>
      <c r="CX24" s="88" t="s">
        <v>203</v>
      </c>
      <c r="CY24" s="88" t="s">
        <v>207</v>
      </c>
      <c r="CZ24" s="88">
        <v>2537</v>
      </c>
      <c r="DA24" s="88" t="s">
        <v>152</v>
      </c>
      <c r="DB24" s="88">
        <v>1</v>
      </c>
      <c r="DC24" s="88" t="s">
        <v>153</v>
      </c>
      <c r="DD24" s="88"/>
      <c r="DE24" s="88"/>
      <c r="DF24" s="88"/>
      <c r="DG24" s="88"/>
      <c r="DH24" s="88"/>
      <c r="DI24" s="88"/>
      <c r="DJ24" s="88"/>
      <c r="DK24" s="88"/>
      <c r="DL24" s="88"/>
      <c r="DM24" s="88"/>
      <c r="DN24" s="88"/>
      <c r="DO24" s="88"/>
      <c r="DP24" s="88"/>
      <c r="DQ24" s="88"/>
      <c r="DR24" s="88"/>
      <c r="DS24" s="88"/>
      <c r="DT24" s="89"/>
      <c r="DU24" s="84"/>
      <c r="DV24" s="75"/>
      <c r="DW24" s="75"/>
      <c r="DX24" s="75"/>
      <c r="DY24" s="75"/>
      <c r="DZ24" s="77"/>
      <c r="EA24" s="71"/>
      <c r="EB24" s="71"/>
      <c r="EC24" s="71"/>
      <c r="ED24" s="71"/>
      <c r="EE24" s="71"/>
      <c r="EF24" s="71"/>
      <c r="EG24" s="71"/>
      <c r="EH24" s="71"/>
      <c r="EI24" s="71"/>
      <c r="EJ24" s="71"/>
      <c r="EK24" s="71"/>
    </row>
    <row r="25" spans="1:141" ht="30" customHeight="1">
      <c r="A25" s="3" t="s">
        <v>123</v>
      </c>
      <c r="B25" s="87">
        <v>2026</v>
      </c>
      <c r="C25" s="88" t="s">
        <v>411</v>
      </c>
      <c r="D25" s="88"/>
      <c r="E25" s="88" t="s">
        <v>125</v>
      </c>
      <c r="F25" s="88">
        <v>145029</v>
      </c>
      <c r="G25" s="92">
        <v>46032</v>
      </c>
      <c r="H25" s="88" t="s">
        <v>389</v>
      </c>
      <c r="I25" s="88" t="s">
        <v>412</v>
      </c>
      <c r="J25" s="95" t="s">
        <v>413</v>
      </c>
      <c r="K25" s="95" t="s">
        <v>414</v>
      </c>
      <c r="L25" s="88" t="s">
        <v>415</v>
      </c>
      <c r="M25" s="88" t="s">
        <v>394</v>
      </c>
      <c r="N25" s="88">
        <v>80111700</v>
      </c>
      <c r="O25" s="88" t="s">
        <v>395</v>
      </c>
      <c r="P25" s="88" t="s">
        <v>416</v>
      </c>
      <c r="Q25" s="88">
        <v>6</v>
      </c>
      <c r="R25" s="92">
        <v>46027</v>
      </c>
      <c r="S25" s="88">
        <v>133</v>
      </c>
      <c r="T25" s="92">
        <v>46035</v>
      </c>
      <c r="U25" s="88" t="s">
        <v>134</v>
      </c>
      <c r="V25" s="88" t="s">
        <v>135</v>
      </c>
      <c r="W25" s="88" t="s">
        <v>136</v>
      </c>
      <c r="X25" s="88">
        <v>1</v>
      </c>
      <c r="Y25" s="88" t="s">
        <v>397</v>
      </c>
      <c r="Z25" s="88" t="s">
        <v>415</v>
      </c>
      <c r="AA25" s="88" t="s">
        <v>138</v>
      </c>
      <c r="AB25" s="88" t="s">
        <v>164</v>
      </c>
      <c r="AC25" s="88" t="s">
        <v>203</v>
      </c>
      <c r="AD25" s="88"/>
      <c r="AE25" s="88">
        <v>1023962248</v>
      </c>
      <c r="AF25" s="88">
        <v>1</v>
      </c>
      <c r="AG25" s="92">
        <v>35643</v>
      </c>
      <c r="AH25" s="88" t="s">
        <v>417</v>
      </c>
      <c r="AI25" s="88"/>
      <c r="AJ25" s="95">
        <v>3112559985</v>
      </c>
      <c r="AK25" s="88" t="s">
        <v>418</v>
      </c>
      <c r="AL25" s="88" t="s">
        <v>168</v>
      </c>
      <c r="AM25" s="88" t="s">
        <v>222</v>
      </c>
      <c r="AN25" s="88" t="s">
        <v>400</v>
      </c>
      <c r="AO25" s="88">
        <v>51698679</v>
      </c>
      <c r="AP25" s="88" t="s">
        <v>401</v>
      </c>
      <c r="AQ25" s="88"/>
      <c r="AR25" s="88"/>
      <c r="AS25" s="92">
        <v>46062</v>
      </c>
      <c r="AT25" s="88"/>
      <c r="AU25" s="88"/>
      <c r="AV25" s="88"/>
      <c r="AW25" s="88"/>
      <c r="AX25" s="88" t="s">
        <v>171</v>
      </c>
      <c r="AY25" s="88" t="s">
        <v>147</v>
      </c>
      <c r="AZ25" s="108">
        <v>46029</v>
      </c>
      <c r="BA25" s="108">
        <v>46032</v>
      </c>
      <c r="BB25" s="118">
        <v>63844000</v>
      </c>
      <c r="BC25" s="108">
        <v>46038</v>
      </c>
      <c r="BD25" s="108">
        <v>46371</v>
      </c>
      <c r="BE25" s="108">
        <f t="shared" si="0"/>
        <v>46371</v>
      </c>
      <c r="BF25" s="125"/>
      <c r="BG25" s="88" t="s">
        <v>148</v>
      </c>
      <c r="BH25" s="113">
        <v>5804000</v>
      </c>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v>0</v>
      </c>
      <c r="CM25" s="113">
        <v>63844000</v>
      </c>
      <c r="CN25" s="88"/>
      <c r="CO25" s="92">
        <v>46371</v>
      </c>
      <c r="CP25" s="92">
        <f t="shared" si="1"/>
        <v>46551</v>
      </c>
      <c r="CQ25" s="118">
        <v>63844000</v>
      </c>
      <c r="CR25" s="88" t="s">
        <v>149</v>
      </c>
      <c r="CS25" s="92">
        <v>46036</v>
      </c>
      <c r="CT25" s="131">
        <v>2146101128267</v>
      </c>
      <c r="CU25" s="88"/>
      <c r="CV25" s="88"/>
      <c r="CW25" s="88" t="s">
        <v>402</v>
      </c>
      <c r="CX25" s="88" t="s">
        <v>203</v>
      </c>
      <c r="CY25" s="88" t="s">
        <v>419</v>
      </c>
      <c r="CZ25" s="88">
        <v>2537</v>
      </c>
      <c r="DA25" s="88" t="s">
        <v>152</v>
      </c>
      <c r="DB25" s="88">
        <v>1</v>
      </c>
      <c r="DC25" s="88" t="s">
        <v>153</v>
      </c>
      <c r="DD25" s="88"/>
      <c r="DE25" s="88"/>
      <c r="DF25" s="88"/>
      <c r="DG25" s="88"/>
      <c r="DH25" s="88"/>
      <c r="DI25" s="88"/>
      <c r="DJ25" s="88"/>
      <c r="DK25" s="88"/>
      <c r="DL25" s="88"/>
      <c r="DM25" s="88"/>
      <c r="DN25" s="88"/>
      <c r="DO25" s="88"/>
      <c r="DP25" s="88"/>
      <c r="DQ25" s="88"/>
      <c r="DR25" s="88"/>
      <c r="DS25" s="88"/>
      <c r="DT25" s="89"/>
      <c r="DU25" s="84"/>
      <c r="DV25" s="75"/>
      <c r="DW25" s="75"/>
      <c r="DX25" s="75"/>
      <c r="DY25" s="75"/>
      <c r="DZ25" s="77"/>
      <c r="EA25" s="71"/>
      <c r="EB25" s="71"/>
      <c r="EC25" s="71"/>
      <c r="ED25" s="71"/>
      <c r="EE25" s="71"/>
      <c r="EF25" s="71"/>
      <c r="EG25" s="71"/>
      <c r="EH25" s="71"/>
      <c r="EI25" s="71"/>
      <c r="EJ25" s="71"/>
      <c r="EK25" s="71"/>
    </row>
    <row r="26" spans="1:141" ht="30" customHeight="1">
      <c r="A26" s="3" t="s">
        <v>123</v>
      </c>
      <c r="B26" s="87">
        <v>2026</v>
      </c>
      <c r="C26" s="88" t="s">
        <v>420</v>
      </c>
      <c r="D26" s="88"/>
      <c r="E26" s="88" t="s">
        <v>125</v>
      </c>
      <c r="F26" s="88">
        <v>145029</v>
      </c>
      <c r="G26" s="92">
        <v>46031</v>
      </c>
      <c r="H26" s="88" t="s">
        <v>389</v>
      </c>
      <c r="I26" s="88" t="s">
        <v>421</v>
      </c>
      <c r="J26" s="95" t="s">
        <v>422</v>
      </c>
      <c r="K26" s="95" t="s">
        <v>423</v>
      </c>
      <c r="L26" s="88" t="s">
        <v>424</v>
      </c>
      <c r="M26" s="88" t="s">
        <v>394</v>
      </c>
      <c r="N26" s="88">
        <v>80111700</v>
      </c>
      <c r="O26" s="88" t="s">
        <v>395</v>
      </c>
      <c r="P26" s="88" t="s">
        <v>425</v>
      </c>
      <c r="Q26" s="88">
        <v>6</v>
      </c>
      <c r="R26" s="92">
        <v>46027</v>
      </c>
      <c r="S26" s="88">
        <v>21</v>
      </c>
      <c r="T26" s="92">
        <v>46032</v>
      </c>
      <c r="U26" s="88" t="s">
        <v>134</v>
      </c>
      <c r="V26" s="88" t="s">
        <v>135</v>
      </c>
      <c r="W26" s="88" t="s">
        <v>136</v>
      </c>
      <c r="X26" s="88">
        <v>1</v>
      </c>
      <c r="Y26" s="88" t="s">
        <v>397</v>
      </c>
      <c r="Z26" s="88" t="s">
        <v>424</v>
      </c>
      <c r="AA26" s="88" t="s">
        <v>138</v>
      </c>
      <c r="AB26" s="88" t="s">
        <v>139</v>
      </c>
      <c r="AC26" s="88" t="s">
        <v>203</v>
      </c>
      <c r="AD26" s="88"/>
      <c r="AE26" s="88">
        <v>1010231719</v>
      </c>
      <c r="AF26" s="88">
        <v>5</v>
      </c>
      <c r="AG26" s="92">
        <v>35226</v>
      </c>
      <c r="AH26" s="88" t="s">
        <v>426</v>
      </c>
      <c r="AI26" s="88"/>
      <c r="AJ26" s="95">
        <v>3115294777</v>
      </c>
      <c r="AK26" s="88" t="s">
        <v>427</v>
      </c>
      <c r="AL26" s="88" t="s">
        <v>189</v>
      </c>
      <c r="AM26" s="88" t="s">
        <v>234</v>
      </c>
      <c r="AN26" s="88" t="s">
        <v>400</v>
      </c>
      <c r="AO26" s="88">
        <v>51698679</v>
      </c>
      <c r="AP26" s="88" t="s">
        <v>401</v>
      </c>
      <c r="AQ26" s="88"/>
      <c r="AR26" s="88"/>
      <c r="AS26" s="92">
        <v>46062</v>
      </c>
      <c r="AT26" s="88"/>
      <c r="AU26" s="88"/>
      <c r="AV26" s="88"/>
      <c r="AW26" s="88"/>
      <c r="AX26" s="88" t="s">
        <v>171</v>
      </c>
      <c r="AY26" s="88" t="s">
        <v>147</v>
      </c>
      <c r="AZ26" s="108">
        <v>46029</v>
      </c>
      <c r="BA26" s="108">
        <v>46031</v>
      </c>
      <c r="BB26" s="118">
        <v>63844000</v>
      </c>
      <c r="BC26" s="108">
        <v>46038</v>
      </c>
      <c r="BD26" s="108">
        <v>46371</v>
      </c>
      <c r="BE26" s="108">
        <f t="shared" si="0"/>
        <v>46371</v>
      </c>
      <c r="BF26" s="125"/>
      <c r="BG26" s="88" t="s">
        <v>148</v>
      </c>
      <c r="BH26" s="113">
        <v>5804000</v>
      </c>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v>0</v>
      </c>
      <c r="CM26" s="113">
        <v>63844000</v>
      </c>
      <c r="CN26" s="88"/>
      <c r="CO26" s="92">
        <v>46371</v>
      </c>
      <c r="CP26" s="92">
        <f t="shared" si="1"/>
        <v>46551</v>
      </c>
      <c r="CQ26" s="118">
        <v>63844000</v>
      </c>
      <c r="CR26" s="88" t="s">
        <v>223</v>
      </c>
      <c r="CS26" s="92">
        <v>46036</v>
      </c>
      <c r="CT26" s="131">
        <v>1846101032521</v>
      </c>
      <c r="CU26" s="88"/>
      <c r="CV26" s="88"/>
      <c r="CW26" s="88" t="s">
        <v>402</v>
      </c>
      <c r="CX26" s="88" t="s">
        <v>203</v>
      </c>
      <c r="CY26" s="88" t="s">
        <v>428</v>
      </c>
      <c r="CZ26" s="88">
        <v>2537</v>
      </c>
      <c r="DA26" s="88" t="s">
        <v>152</v>
      </c>
      <c r="DB26" s="88">
        <v>1</v>
      </c>
      <c r="DC26" s="88" t="s">
        <v>153</v>
      </c>
      <c r="DD26" s="88"/>
      <c r="DE26" s="88"/>
      <c r="DF26" s="88"/>
      <c r="DG26" s="88"/>
      <c r="DH26" s="88"/>
      <c r="DI26" s="88"/>
      <c r="DJ26" s="88"/>
      <c r="DK26" s="88"/>
      <c r="DL26" s="88"/>
      <c r="DM26" s="88"/>
      <c r="DN26" s="88"/>
      <c r="DO26" s="88"/>
      <c r="DP26" s="88"/>
      <c r="DQ26" s="88"/>
      <c r="DR26" s="88"/>
      <c r="DS26" s="88"/>
      <c r="DT26" s="89"/>
      <c r="DU26" s="84"/>
      <c r="DV26" s="75"/>
      <c r="DW26" s="75"/>
      <c r="DX26" s="75"/>
      <c r="DY26" s="75"/>
      <c r="DZ26" s="77"/>
      <c r="EA26" s="71"/>
      <c r="EB26" s="71"/>
      <c r="EC26" s="71"/>
      <c r="ED26" s="71"/>
      <c r="EE26" s="71"/>
      <c r="EF26" s="71"/>
      <c r="EG26" s="71"/>
      <c r="EH26" s="71"/>
      <c r="EI26" s="71"/>
      <c r="EJ26" s="71"/>
      <c r="EK26" s="71"/>
    </row>
    <row r="27" spans="1:141" ht="30" customHeight="1">
      <c r="A27" s="3" t="s">
        <v>123</v>
      </c>
      <c r="B27" s="87">
        <v>2026</v>
      </c>
      <c r="C27" s="88" t="s">
        <v>429</v>
      </c>
      <c r="D27" s="88"/>
      <c r="E27" s="88" t="s">
        <v>125</v>
      </c>
      <c r="F27" s="88">
        <v>145029</v>
      </c>
      <c r="G27" s="92">
        <v>46031</v>
      </c>
      <c r="H27" s="88" t="s">
        <v>389</v>
      </c>
      <c r="I27" s="88" t="s">
        <v>430</v>
      </c>
      <c r="J27" s="95" t="s">
        <v>431</v>
      </c>
      <c r="K27" s="95" t="s">
        <v>432</v>
      </c>
      <c r="L27" s="88" t="s">
        <v>433</v>
      </c>
      <c r="M27" s="88" t="s">
        <v>394</v>
      </c>
      <c r="N27" s="88">
        <v>80111700</v>
      </c>
      <c r="O27" s="88" t="s">
        <v>395</v>
      </c>
      <c r="P27" s="88" t="s">
        <v>434</v>
      </c>
      <c r="Q27" s="88">
        <v>6</v>
      </c>
      <c r="R27" s="92">
        <v>46027</v>
      </c>
      <c r="S27" s="88">
        <v>12</v>
      </c>
      <c r="T27" s="92">
        <v>46032</v>
      </c>
      <c r="U27" s="88" t="s">
        <v>134</v>
      </c>
      <c r="V27" s="88" t="s">
        <v>135</v>
      </c>
      <c r="W27" s="88" t="s">
        <v>136</v>
      </c>
      <c r="X27" s="88">
        <v>1</v>
      </c>
      <c r="Y27" s="88" t="s">
        <v>397</v>
      </c>
      <c r="Z27" s="88" t="s">
        <v>433</v>
      </c>
      <c r="AA27" s="88" t="s">
        <v>138</v>
      </c>
      <c r="AB27" s="88" t="s">
        <v>139</v>
      </c>
      <c r="AC27" s="88" t="s">
        <v>203</v>
      </c>
      <c r="AD27" s="88"/>
      <c r="AE27" s="88">
        <v>1121858712</v>
      </c>
      <c r="AF27" s="88">
        <v>9</v>
      </c>
      <c r="AG27" s="92">
        <v>32636</v>
      </c>
      <c r="AH27" s="88" t="s">
        <v>435</v>
      </c>
      <c r="AI27" s="88"/>
      <c r="AJ27" s="95">
        <v>3138797260</v>
      </c>
      <c r="AK27" s="88" t="s">
        <v>436</v>
      </c>
      <c r="AL27" s="88" t="s">
        <v>168</v>
      </c>
      <c r="AM27" s="88" t="s">
        <v>234</v>
      </c>
      <c r="AN27" s="88" t="s">
        <v>400</v>
      </c>
      <c r="AO27" s="88">
        <v>51698679</v>
      </c>
      <c r="AP27" s="88" t="s">
        <v>401</v>
      </c>
      <c r="AQ27" s="88"/>
      <c r="AR27" s="88"/>
      <c r="AS27" s="92">
        <v>46062</v>
      </c>
      <c r="AT27" s="88"/>
      <c r="AU27" s="88"/>
      <c r="AV27" s="88"/>
      <c r="AW27" s="88"/>
      <c r="AX27" s="88" t="s">
        <v>171</v>
      </c>
      <c r="AY27" s="88" t="s">
        <v>147</v>
      </c>
      <c r="AZ27" s="108">
        <v>46029</v>
      </c>
      <c r="BA27" s="108">
        <v>46031</v>
      </c>
      <c r="BB27" s="118">
        <v>63844000</v>
      </c>
      <c r="BC27" s="108">
        <v>46038</v>
      </c>
      <c r="BD27" s="108">
        <v>46371</v>
      </c>
      <c r="BE27" s="108">
        <f t="shared" si="0"/>
        <v>46371</v>
      </c>
      <c r="BF27" s="125"/>
      <c r="BG27" s="88" t="s">
        <v>148</v>
      </c>
      <c r="BH27" s="113">
        <v>5804000</v>
      </c>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v>0</v>
      </c>
      <c r="CM27" s="113">
        <v>63844000</v>
      </c>
      <c r="CN27" s="88"/>
      <c r="CO27" s="92">
        <v>46371</v>
      </c>
      <c r="CP27" s="92">
        <f t="shared" si="1"/>
        <v>46551</v>
      </c>
      <c r="CQ27" s="118">
        <v>63844000</v>
      </c>
      <c r="CR27" s="88" t="s">
        <v>149</v>
      </c>
      <c r="CS27" s="92">
        <v>46036</v>
      </c>
      <c r="CT27" s="131">
        <v>1446101155280</v>
      </c>
      <c r="CU27" s="88"/>
      <c r="CV27" s="88"/>
      <c r="CW27" s="88" t="s">
        <v>402</v>
      </c>
      <c r="CX27" s="88" t="s">
        <v>203</v>
      </c>
      <c r="CY27" s="88" t="s">
        <v>235</v>
      </c>
      <c r="CZ27" s="88">
        <v>2537</v>
      </c>
      <c r="DA27" s="88" t="s">
        <v>152</v>
      </c>
      <c r="DB27" s="88">
        <v>1</v>
      </c>
      <c r="DC27" s="88" t="s">
        <v>153</v>
      </c>
      <c r="DD27" s="88"/>
      <c r="DE27" s="88"/>
      <c r="DF27" s="88"/>
      <c r="DG27" s="88"/>
      <c r="DH27" s="88"/>
      <c r="DI27" s="88"/>
      <c r="DJ27" s="88"/>
      <c r="DK27" s="88"/>
      <c r="DL27" s="88"/>
      <c r="DM27" s="88"/>
      <c r="DN27" s="88"/>
      <c r="DO27" s="88"/>
      <c r="DP27" s="88"/>
      <c r="DQ27" s="88"/>
      <c r="DR27" s="88"/>
      <c r="DS27" s="88"/>
      <c r="DT27" s="89"/>
      <c r="DU27" s="84"/>
      <c r="DV27" s="75"/>
      <c r="DW27" s="75"/>
      <c r="DX27" s="75"/>
      <c r="DY27" s="75"/>
      <c r="DZ27" s="77"/>
      <c r="EA27" s="71"/>
      <c r="EB27" s="71"/>
      <c r="EC27" s="71"/>
      <c r="ED27" s="71"/>
      <c r="EE27" s="71"/>
      <c r="EF27" s="71"/>
      <c r="EG27" s="71"/>
      <c r="EH27" s="71"/>
      <c r="EI27" s="71"/>
      <c r="EJ27" s="71"/>
      <c r="EK27" s="71"/>
    </row>
    <row r="28" spans="1:141" ht="30" customHeight="1">
      <c r="A28" s="3" t="s">
        <v>123</v>
      </c>
      <c r="B28" s="87">
        <v>2026</v>
      </c>
      <c r="C28" s="88" t="s">
        <v>437</v>
      </c>
      <c r="D28" s="88"/>
      <c r="E28" s="88" t="s">
        <v>125</v>
      </c>
      <c r="F28" s="88">
        <v>145036</v>
      </c>
      <c r="G28" s="92">
        <v>46031</v>
      </c>
      <c r="H28" s="88" t="s">
        <v>438</v>
      </c>
      <c r="I28" s="88" t="s">
        <v>439</v>
      </c>
      <c r="J28" s="95" t="s">
        <v>440</v>
      </c>
      <c r="K28" s="95" t="s">
        <v>441</v>
      </c>
      <c r="L28" s="88" t="s">
        <v>442</v>
      </c>
      <c r="M28" s="88" t="s">
        <v>443</v>
      </c>
      <c r="N28" s="88">
        <v>80111700</v>
      </c>
      <c r="O28" s="88" t="s">
        <v>444</v>
      </c>
      <c r="P28" s="88" t="s">
        <v>445</v>
      </c>
      <c r="Q28" s="88">
        <v>7</v>
      </c>
      <c r="R28" s="92">
        <v>46027</v>
      </c>
      <c r="S28" s="88">
        <v>22</v>
      </c>
      <c r="T28" s="92">
        <v>46032</v>
      </c>
      <c r="U28" s="88" t="s">
        <v>134</v>
      </c>
      <c r="V28" s="88" t="s">
        <v>135</v>
      </c>
      <c r="W28" s="88" t="s">
        <v>136</v>
      </c>
      <c r="X28" s="88">
        <v>1</v>
      </c>
      <c r="Y28" s="88" t="s">
        <v>446</v>
      </c>
      <c r="Z28" s="88" t="s">
        <v>442</v>
      </c>
      <c r="AA28" s="88" t="s">
        <v>138</v>
      </c>
      <c r="AB28" s="88" t="s">
        <v>139</v>
      </c>
      <c r="AC28" s="88" t="s">
        <v>447</v>
      </c>
      <c r="AD28" s="88"/>
      <c r="AE28" s="88">
        <v>1018425481</v>
      </c>
      <c r="AF28" s="88">
        <v>0</v>
      </c>
      <c r="AG28" s="92">
        <v>32637</v>
      </c>
      <c r="AH28" s="88" t="s">
        <v>448</v>
      </c>
      <c r="AI28" s="88"/>
      <c r="AJ28" s="95">
        <v>3022450742</v>
      </c>
      <c r="AK28" s="88" t="s">
        <v>449</v>
      </c>
      <c r="AL28" s="88" t="s">
        <v>143</v>
      </c>
      <c r="AM28" s="88" t="s">
        <v>222</v>
      </c>
      <c r="AN28" s="88" t="s">
        <v>450</v>
      </c>
      <c r="AO28" s="88">
        <v>1233895755</v>
      </c>
      <c r="AP28" s="88" t="s">
        <v>451</v>
      </c>
      <c r="AQ28" s="88"/>
      <c r="AR28" s="88"/>
      <c r="AS28" s="92">
        <v>46062</v>
      </c>
      <c r="AT28" s="88"/>
      <c r="AU28" s="88"/>
      <c r="AV28" s="88"/>
      <c r="AW28" s="88"/>
      <c r="AX28" s="88" t="s">
        <v>171</v>
      </c>
      <c r="AY28" s="88" t="s">
        <v>147</v>
      </c>
      <c r="AZ28" s="108">
        <v>46030</v>
      </c>
      <c r="BA28" s="108">
        <v>46031</v>
      </c>
      <c r="BB28" s="118">
        <v>55715000</v>
      </c>
      <c r="BC28" s="108">
        <v>46038</v>
      </c>
      <c r="BD28" s="108">
        <v>46371</v>
      </c>
      <c r="BE28" s="108">
        <f t="shared" si="0"/>
        <v>46371</v>
      </c>
      <c r="BF28" s="125"/>
      <c r="BG28" s="88" t="s">
        <v>148</v>
      </c>
      <c r="BH28" s="113">
        <v>5065000</v>
      </c>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v>0</v>
      </c>
      <c r="CM28" s="113">
        <v>55715000</v>
      </c>
      <c r="CN28" s="88"/>
      <c r="CO28" s="92">
        <v>46371</v>
      </c>
      <c r="CP28" s="92">
        <f t="shared" si="1"/>
        <v>46551</v>
      </c>
      <c r="CQ28" s="118">
        <v>55715000</v>
      </c>
      <c r="CR28" s="88" t="s">
        <v>149</v>
      </c>
      <c r="CS28" s="92">
        <v>46036</v>
      </c>
      <c r="CT28" s="131">
        <v>1146101095955</v>
      </c>
      <c r="CU28" s="88"/>
      <c r="CV28" s="88"/>
      <c r="CW28" s="88" t="s">
        <v>452</v>
      </c>
      <c r="CX28" s="88" t="s">
        <v>447</v>
      </c>
      <c r="CY28" s="88" t="s">
        <v>453</v>
      </c>
      <c r="CZ28" s="88">
        <v>2537</v>
      </c>
      <c r="DA28" s="88" t="s">
        <v>152</v>
      </c>
      <c r="DB28" s="88">
        <v>1</v>
      </c>
      <c r="DC28" s="88" t="s">
        <v>153</v>
      </c>
      <c r="DD28" s="88"/>
      <c r="DE28" s="88"/>
      <c r="DF28" s="88"/>
      <c r="DG28" s="88"/>
      <c r="DH28" s="88"/>
      <c r="DI28" s="88"/>
      <c r="DJ28" s="88"/>
      <c r="DK28" s="88"/>
      <c r="DL28" s="88"/>
      <c r="DM28" s="88"/>
      <c r="DN28" s="88"/>
      <c r="DO28" s="88"/>
      <c r="DP28" s="88"/>
      <c r="DQ28" s="88"/>
      <c r="DR28" s="88"/>
      <c r="DS28" s="88"/>
      <c r="DT28" s="89"/>
      <c r="DU28" s="84"/>
      <c r="DV28" s="75"/>
      <c r="DW28" s="75"/>
      <c r="DX28" s="75"/>
      <c r="DY28" s="75"/>
      <c r="DZ28" s="77"/>
      <c r="EA28" s="71"/>
      <c r="EB28" s="71"/>
      <c r="EC28" s="71"/>
      <c r="ED28" s="71"/>
      <c r="EE28" s="71"/>
      <c r="EF28" s="71"/>
      <c r="EG28" s="71"/>
      <c r="EH28" s="71"/>
      <c r="EI28" s="71"/>
      <c r="EJ28" s="71"/>
      <c r="EK28" s="71"/>
    </row>
    <row r="29" spans="1:141" ht="30" customHeight="1">
      <c r="A29" s="3" t="s">
        <v>123</v>
      </c>
      <c r="B29" s="87">
        <v>2026</v>
      </c>
      <c r="C29" s="88" t="s">
        <v>454</v>
      </c>
      <c r="D29" s="88"/>
      <c r="E29" s="88" t="s">
        <v>125</v>
      </c>
      <c r="F29" s="88">
        <v>145036</v>
      </c>
      <c r="G29" s="92">
        <v>46031</v>
      </c>
      <c r="H29" s="88" t="s">
        <v>438</v>
      </c>
      <c r="I29" s="88" t="s">
        <v>455</v>
      </c>
      <c r="J29" s="95" t="s">
        <v>456</v>
      </c>
      <c r="K29" s="95" t="s">
        <v>457</v>
      </c>
      <c r="L29" s="88" t="s">
        <v>458</v>
      </c>
      <c r="M29" s="88" t="s">
        <v>443</v>
      </c>
      <c r="N29" s="88">
        <v>80111700</v>
      </c>
      <c r="O29" s="88" t="s">
        <v>444</v>
      </c>
      <c r="P29" s="88" t="s">
        <v>459</v>
      </c>
      <c r="Q29" s="88">
        <v>7</v>
      </c>
      <c r="R29" s="92">
        <v>46027</v>
      </c>
      <c r="S29" s="88">
        <v>131</v>
      </c>
      <c r="T29" s="92">
        <v>46035</v>
      </c>
      <c r="U29" s="88" t="s">
        <v>134</v>
      </c>
      <c r="V29" s="88" t="s">
        <v>135</v>
      </c>
      <c r="W29" s="88" t="s">
        <v>460</v>
      </c>
      <c r="X29" s="88">
        <v>1</v>
      </c>
      <c r="Y29" s="88" t="s">
        <v>446</v>
      </c>
      <c r="Z29" s="88" t="s">
        <v>458</v>
      </c>
      <c r="AA29" s="88" t="s">
        <v>138</v>
      </c>
      <c r="AB29" s="88" t="s">
        <v>139</v>
      </c>
      <c r="AC29" s="88" t="s">
        <v>461</v>
      </c>
      <c r="AD29" s="88"/>
      <c r="AE29" s="88">
        <v>26472416</v>
      </c>
      <c r="AF29" s="88">
        <v>1</v>
      </c>
      <c r="AG29" s="92">
        <v>31209</v>
      </c>
      <c r="AH29" s="88" t="s">
        <v>462</v>
      </c>
      <c r="AI29" s="88"/>
      <c r="AJ29" s="95">
        <v>3005670517</v>
      </c>
      <c r="AK29" s="88" t="s">
        <v>463</v>
      </c>
      <c r="AL29" s="88" t="s">
        <v>143</v>
      </c>
      <c r="AM29" s="88" t="s">
        <v>144</v>
      </c>
      <c r="AN29" s="88" t="s">
        <v>450</v>
      </c>
      <c r="AO29" s="88">
        <v>1233895755</v>
      </c>
      <c r="AP29" s="88" t="s">
        <v>451</v>
      </c>
      <c r="AQ29" s="88"/>
      <c r="AR29" s="88"/>
      <c r="AS29" s="92">
        <v>46062</v>
      </c>
      <c r="AT29" s="88"/>
      <c r="AU29" s="88"/>
      <c r="AV29" s="88"/>
      <c r="AW29" s="88"/>
      <c r="AX29" s="88" t="s">
        <v>171</v>
      </c>
      <c r="AY29" s="88" t="s">
        <v>147</v>
      </c>
      <c r="AZ29" s="108">
        <v>46030</v>
      </c>
      <c r="BA29" s="108">
        <v>46032</v>
      </c>
      <c r="BB29" s="118">
        <v>55715000</v>
      </c>
      <c r="BC29" s="108">
        <v>46038</v>
      </c>
      <c r="BD29" s="108">
        <v>46371</v>
      </c>
      <c r="BE29" s="108">
        <f t="shared" si="0"/>
        <v>46371</v>
      </c>
      <c r="BF29" s="125"/>
      <c r="BG29" s="88" t="s">
        <v>148</v>
      </c>
      <c r="BH29" s="113">
        <v>5065000</v>
      </c>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v>0</v>
      </c>
      <c r="CM29" s="113">
        <v>55715000</v>
      </c>
      <c r="CN29" s="88"/>
      <c r="CO29" s="92">
        <v>46371</v>
      </c>
      <c r="CP29" s="92">
        <f t="shared" si="1"/>
        <v>46551</v>
      </c>
      <c r="CQ29" s="118">
        <v>55715000</v>
      </c>
      <c r="CR29" s="88" t="s">
        <v>223</v>
      </c>
      <c r="CS29" s="92">
        <v>46035</v>
      </c>
      <c r="CT29" s="131">
        <v>2144101489262</v>
      </c>
      <c r="CU29" s="88"/>
      <c r="CV29" s="88"/>
      <c r="CW29" s="88" t="s">
        <v>452</v>
      </c>
      <c r="CX29" s="88" t="s">
        <v>461</v>
      </c>
      <c r="CY29" s="88" t="s">
        <v>464</v>
      </c>
      <c r="CZ29" s="88">
        <v>2537</v>
      </c>
      <c r="DA29" s="88" t="s">
        <v>152</v>
      </c>
      <c r="DB29" s="88">
        <v>1</v>
      </c>
      <c r="DC29" s="88" t="s">
        <v>153</v>
      </c>
      <c r="DD29" s="88"/>
      <c r="DE29" s="88"/>
      <c r="DF29" s="88"/>
      <c r="DG29" s="88"/>
      <c r="DH29" s="88"/>
      <c r="DI29" s="88"/>
      <c r="DJ29" s="88"/>
      <c r="DK29" s="88"/>
      <c r="DL29" s="88"/>
      <c r="DM29" s="88"/>
      <c r="DN29" s="88"/>
      <c r="DO29" s="88"/>
      <c r="DP29" s="88"/>
      <c r="DQ29" s="88"/>
      <c r="DR29" s="88"/>
      <c r="DS29" s="88"/>
      <c r="DT29" s="89"/>
      <c r="DU29" s="84"/>
      <c r="DV29" s="75"/>
      <c r="DW29" s="75"/>
      <c r="DX29" s="75"/>
      <c r="DY29" s="75"/>
      <c r="DZ29" s="77"/>
      <c r="EA29" s="71"/>
      <c r="EB29" s="71"/>
      <c r="EC29" s="71"/>
      <c r="ED29" s="71"/>
      <c r="EE29" s="71"/>
      <c r="EF29" s="71"/>
      <c r="EG29" s="71"/>
      <c r="EH29" s="71"/>
      <c r="EI29" s="71"/>
      <c r="EJ29" s="71"/>
      <c r="EK29" s="71"/>
    </row>
    <row r="30" spans="1:141" ht="30" customHeight="1">
      <c r="A30" s="3" t="s">
        <v>123</v>
      </c>
      <c r="B30" s="87">
        <v>2026</v>
      </c>
      <c r="C30" s="88" t="s">
        <v>465</v>
      </c>
      <c r="D30" s="88"/>
      <c r="E30" s="88" t="s">
        <v>125</v>
      </c>
      <c r="F30" s="88">
        <v>145036</v>
      </c>
      <c r="G30" s="92">
        <v>46031</v>
      </c>
      <c r="H30" s="88" t="s">
        <v>438</v>
      </c>
      <c r="I30" s="88" t="s">
        <v>466</v>
      </c>
      <c r="J30" s="95" t="s">
        <v>467</v>
      </c>
      <c r="K30" s="95" t="s">
        <v>468</v>
      </c>
      <c r="L30" s="88" t="s">
        <v>469</v>
      </c>
      <c r="M30" s="88" t="s">
        <v>443</v>
      </c>
      <c r="N30" s="88">
        <v>80111700</v>
      </c>
      <c r="O30" s="88" t="s">
        <v>444</v>
      </c>
      <c r="P30" s="88" t="s">
        <v>470</v>
      </c>
      <c r="Q30" s="88">
        <v>7</v>
      </c>
      <c r="R30" s="92">
        <v>46027</v>
      </c>
      <c r="S30" s="88">
        <v>23</v>
      </c>
      <c r="T30" s="92">
        <v>46032</v>
      </c>
      <c r="U30" s="88" t="s">
        <v>134</v>
      </c>
      <c r="V30" s="88" t="s">
        <v>135</v>
      </c>
      <c r="W30" s="88" t="s">
        <v>136</v>
      </c>
      <c r="X30" s="88">
        <v>1</v>
      </c>
      <c r="Y30" s="88" t="s">
        <v>471</v>
      </c>
      <c r="Z30" s="88" t="s">
        <v>469</v>
      </c>
      <c r="AA30" s="88" t="s">
        <v>138</v>
      </c>
      <c r="AB30" s="88" t="s">
        <v>139</v>
      </c>
      <c r="AC30" s="88" t="s">
        <v>203</v>
      </c>
      <c r="AD30" s="88"/>
      <c r="AE30" s="88">
        <v>52908088</v>
      </c>
      <c r="AF30" s="88">
        <v>5</v>
      </c>
      <c r="AG30" s="92">
        <v>30267</v>
      </c>
      <c r="AH30" s="88" t="s">
        <v>472</v>
      </c>
      <c r="AI30" s="88"/>
      <c r="AJ30" s="95">
        <v>3208992169</v>
      </c>
      <c r="AK30" s="88" t="s">
        <v>473</v>
      </c>
      <c r="AL30" s="88" t="s">
        <v>143</v>
      </c>
      <c r="AM30" s="88" t="s">
        <v>234</v>
      </c>
      <c r="AN30" s="88" t="s">
        <v>450</v>
      </c>
      <c r="AO30" s="88">
        <v>1233895755</v>
      </c>
      <c r="AP30" s="88" t="s">
        <v>451</v>
      </c>
      <c r="AQ30" s="88"/>
      <c r="AR30" s="88"/>
      <c r="AS30" s="92">
        <v>46062</v>
      </c>
      <c r="AT30" s="88"/>
      <c r="AU30" s="88"/>
      <c r="AV30" s="88"/>
      <c r="AW30" s="88"/>
      <c r="AX30" s="88" t="s">
        <v>171</v>
      </c>
      <c r="AY30" s="88" t="s">
        <v>147</v>
      </c>
      <c r="AZ30" s="108">
        <v>46030</v>
      </c>
      <c r="BA30" s="108">
        <v>46031</v>
      </c>
      <c r="BB30" s="118">
        <v>55715000</v>
      </c>
      <c r="BC30" s="108">
        <v>46035</v>
      </c>
      <c r="BD30" s="108">
        <v>46368</v>
      </c>
      <c r="BE30" s="108">
        <f t="shared" si="0"/>
        <v>46368</v>
      </c>
      <c r="BF30" s="125"/>
      <c r="BG30" s="88" t="s">
        <v>148</v>
      </c>
      <c r="BH30" s="113">
        <v>5065000</v>
      </c>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v>0</v>
      </c>
      <c r="CM30" s="113">
        <v>55715000</v>
      </c>
      <c r="CN30" s="88"/>
      <c r="CO30" s="92">
        <v>46368</v>
      </c>
      <c r="CP30" s="92">
        <f t="shared" si="1"/>
        <v>46548</v>
      </c>
      <c r="CQ30" s="118">
        <v>55715000</v>
      </c>
      <c r="CR30" s="88" t="s">
        <v>342</v>
      </c>
      <c r="CS30" s="92">
        <v>46031</v>
      </c>
      <c r="CT30" s="131" t="s">
        <v>474</v>
      </c>
      <c r="CU30" s="88"/>
      <c r="CV30" s="88"/>
      <c r="CW30" s="88" t="s">
        <v>452</v>
      </c>
      <c r="CX30" s="88" t="s">
        <v>203</v>
      </c>
      <c r="CY30" s="88" t="s">
        <v>475</v>
      </c>
      <c r="CZ30" s="88">
        <v>2537</v>
      </c>
      <c r="DA30" s="88" t="s">
        <v>152</v>
      </c>
      <c r="DB30" s="88">
        <v>1</v>
      </c>
      <c r="DC30" s="88" t="s">
        <v>153</v>
      </c>
      <c r="DD30" s="88"/>
      <c r="DE30" s="88"/>
      <c r="DF30" s="88"/>
      <c r="DG30" s="88"/>
      <c r="DH30" s="88"/>
      <c r="DI30" s="88"/>
      <c r="DJ30" s="88"/>
      <c r="DK30" s="88"/>
      <c r="DL30" s="88"/>
      <c r="DM30" s="88"/>
      <c r="DN30" s="88"/>
      <c r="DO30" s="88"/>
      <c r="DP30" s="88"/>
      <c r="DQ30" s="88"/>
      <c r="DR30" s="88"/>
      <c r="DS30" s="88"/>
      <c r="DT30" s="89"/>
      <c r="DU30" s="84"/>
      <c r="DV30" s="75"/>
      <c r="DW30" s="75"/>
      <c r="DX30" s="75"/>
      <c r="DY30" s="75"/>
      <c r="DZ30" s="77"/>
      <c r="EA30" s="71"/>
      <c r="EB30" s="71"/>
      <c r="EC30" s="71"/>
      <c r="ED30" s="71"/>
      <c r="EE30" s="71"/>
      <c r="EF30" s="71"/>
      <c r="EG30" s="71"/>
      <c r="EH30" s="71"/>
      <c r="EI30" s="71"/>
      <c r="EJ30" s="71"/>
      <c r="EK30" s="71"/>
    </row>
    <row r="31" spans="1:141" ht="30" customHeight="1">
      <c r="A31" s="3" t="s">
        <v>123</v>
      </c>
      <c r="B31" s="87">
        <v>2026</v>
      </c>
      <c r="C31" s="88" t="s">
        <v>476</v>
      </c>
      <c r="D31" s="88"/>
      <c r="E31" s="88" t="s">
        <v>125</v>
      </c>
      <c r="F31" s="88">
        <v>145036</v>
      </c>
      <c r="G31" s="92">
        <v>46030</v>
      </c>
      <c r="H31" s="88" t="s">
        <v>438</v>
      </c>
      <c r="I31" s="88" t="s">
        <v>477</v>
      </c>
      <c r="J31" s="95" t="s">
        <v>478</v>
      </c>
      <c r="K31" s="95" t="s">
        <v>479</v>
      </c>
      <c r="L31" s="88" t="s">
        <v>480</v>
      </c>
      <c r="M31" s="88" t="s">
        <v>443</v>
      </c>
      <c r="N31" s="88">
        <v>80111700</v>
      </c>
      <c r="O31" s="88" t="s">
        <v>444</v>
      </c>
      <c r="P31" s="88" t="s">
        <v>481</v>
      </c>
      <c r="Q31" s="88">
        <v>7</v>
      </c>
      <c r="R31" s="92">
        <v>46027</v>
      </c>
      <c r="S31" s="88">
        <v>24</v>
      </c>
      <c r="T31" s="92">
        <v>46032</v>
      </c>
      <c r="U31" s="88" t="s">
        <v>134</v>
      </c>
      <c r="V31" s="88" t="s">
        <v>135</v>
      </c>
      <c r="W31" s="88" t="s">
        <v>136</v>
      </c>
      <c r="X31" s="88">
        <v>1</v>
      </c>
      <c r="Y31" s="88" t="s">
        <v>446</v>
      </c>
      <c r="Z31" s="88" t="s">
        <v>480</v>
      </c>
      <c r="AA31" s="88" t="s">
        <v>138</v>
      </c>
      <c r="AB31" s="88" t="s">
        <v>164</v>
      </c>
      <c r="AC31" s="88" t="s">
        <v>218</v>
      </c>
      <c r="AD31" s="88"/>
      <c r="AE31" s="88">
        <v>1019131782</v>
      </c>
      <c r="AF31" s="88">
        <v>3</v>
      </c>
      <c r="AG31" s="92">
        <v>35619</v>
      </c>
      <c r="AH31" s="88" t="s">
        <v>482</v>
      </c>
      <c r="AI31" s="88"/>
      <c r="AJ31" s="95">
        <v>3143962448</v>
      </c>
      <c r="AK31" s="88" t="s">
        <v>483</v>
      </c>
      <c r="AL31" s="88" t="s">
        <v>189</v>
      </c>
      <c r="AM31" s="88" t="s">
        <v>222</v>
      </c>
      <c r="AN31" s="88" t="s">
        <v>450</v>
      </c>
      <c r="AO31" s="88">
        <v>1233895755</v>
      </c>
      <c r="AP31" s="88" t="s">
        <v>451</v>
      </c>
      <c r="AQ31" s="88"/>
      <c r="AR31" s="88"/>
      <c r="AS31" s="92">
        <v>46062</v>
      </c>
      <c r="AT31" s="88"/>
      <c r="AU31" s="88"/>
      <c r="AV31" s="88"/>
      <c r="AW31" s="88"/>
      <c r="AX31" s="88" t="s">
        <v>171</v>
      </c>
      <c r="AY31" s="88" t="s">
        <v>147</v>
      </c>
      <c r="AZ31" s="108">
        <v>46030</v>
      </c>
      <c r="BA31" s="108">
        <v>46031</v>
      </c>
      <c r="BB31" s="118">
        <v>55715000</v>
      </c>
      <c r="BC31" s="108">
        <v>46037</v>
      </c>
      <c r="BD31" s="108">
        <v>46370</v>
      </c>
      <c r="BE31" s="108">
        <f t="shared" si="0"/>
        <v>46370</v>
      </c>
      <c r="BF31" s="125"/>
      <c r="BG31" s="88" t="s">
        <v>148</v>
      </c>
      <c r="BH31" s="113">
        <v>5065000</v>
      </c>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v>0</v>
      </c>
      <c r="CM31" s="113">
        <v>55715000</v>
      </c>
      <c r="CN31" s="88"/>
      <c r="CO31" s="92">
        <v>46370</v>
      </c>
      <c r="CP31" s="92">
        <f t="shared" si="1"/>
        <v>46550</v>
      </c>
      <c r="CQ31" s="118">
        <v>55715000</v>
      </c>
      <c r="CR31" s="88" t="s">
        <v>484</v>
      </c>
      <c r="CS31" s="92">
        <v>46035</v>
      </c>
      <c r="CT31" s="131" t="s">
        <v>485</v>
      </c>
      <c r="CU31" s="88"/>
      <c r="CV31" s="88"/>
      <c r="CW31" s="88" t="s">
        <v>452</v>
      </c>
      <c r="CX31" s="88" t="s">
        <v>218</v>
      </c>
      <c r="CY31" s="88" t="s">
        <v>486</v>
      </c>
      <c r="CZ31" s="88">
        <v>2537</v>
      </c>
      <c r="DA31" s="88" t="s">
        <v>152</v>
      </c>
      <c r="DB31" s="88">
        <v>1</v>
      </c>
      <c r="DC31" s="88" t="s">
        <v>153</v>
      </c>
      <c r="DD31" s="88"/>
      <c r="DE31" s="88"/>
      <c r="DF31" s="88"/>
      <c r="DG31" s="88"/>
      <c r="DH31" s="88"/>
      <c r="DI31" s="88"/>
      <c r="DJ31" s="88"/>
      <c r="DK31" s="88"/>
      <c r="DL31" s="88"/>
      <c r="DM31" s="88"/>
      <c r="DN31" s="88"/>
      <c r="DO31" s="88"/>
      <c r="DP31" s="88"/>
      <c r="DQ31" s="88"/>
      <c r="DR31" s="88"/>
      <c r="DS31" s="88"/>
      <c r="DT31" s="89"/>
      <c r="DU31" s="84"/>
      <c r="DV31" s="75"/>
      <c r="DW31" s="75"/>
      <c r="DX31" s="75"/>
      <c r="DY31" s="75"/>
      <c r="DZ31" s="77"/>
      <c r="EA31" s="71"/>
      <c r="EB31" s="71"/>
      <c r="EC31" s="71"/>
      <c r="ED31" s="71"/>
      <c r="EE31" s="71"/>
      <c r="EF31" s="71"/>
      <c r="EG31" s="71"/>
      <c r="EH31" s="71"/>
      <c r="EI31" s="71"/>
      <c r="EJ31" s="71"/>
      <c r="EK31" s="71"/>
    </row>
    <row r="32" spans="1:141" ht="30" customHeight="1">
      <c r="A32" s="3" t="s">
        <v>123</v>
      </c>
      <c r="B32" s="87">
        <v>2026</v>
      </c>
      <c r="C32" s="88" t="s">
        <v>487</v>
      </c>
      <c r="D32" s="88"/>
      <c r="E32" s="88" t="s">
        <v>125</v>
      </c>
      <c r="F32" s="88">
        <v>151815</v>
      </c>
      <c r="G32" s="92">
        <v>46031</v>
      </c>
      <c r="H32" s="88" t="s">
        <v>488</v>
      </c>
      <c r="I32" s="88" t="s">
        <v>489</v>
      </c>
      <c r="J32" s="95" t="s">
        <v>490</v>
      </c>
      <c r="K32" s="95" t="s">
        <v>491</v>
      </c>
      <c r="L32" s="88" t="s">
        <v>492</v>
      </c>
      <c r="M32" s="88" t="s">
        <v>493</v>
      </c>
      <c r="N32" s="88">
        <v>80111700</v>
      </c>
      <c r="O32" s="88" t="s">
        <v>494</v>
      </c>
      <c r="P32" s="88" t="s">
        <v>495</v>
      </c>
      <c r="Q32" s="88">
        <v>11</v>
      </c>
      <c r="R32" s="92">
        <v>46027</v>
      </c>
      <c r="S32" s="88">
        <v>115</v>
      </c>
      <c r="T32" s="92">
        <v>46035</v>
      </c>
      <c r="U32" s="88" t="s">
        <v>134</v>
      </c>
      <c r="V32" s="88" t="s">
        <v>135</v>
      </c>
      <c r="W32" s="88" t="s">
        <v>460</v>
      </c>
      <c r="X32" s="88">
        <v>1</v>
      </c>
      <c r="Y32" s="88" t="s">
        <v>496</v>
      </c>
      <c r="Z32" s="88" t="s">
        <v>492</v>
      </c>
      <c r="AA32" s="88" t="s">
        <v>138</v>
      </c>
      <c r="AB32" s="88" t="s">
        <v>139</v>
      </c>
      <c r="AC32" s="88" t="s">
        <v>497</v>
      </c>
      <c r="AD32" s="88"/>
      <c r="AE32" s="88">
        <v>1019043487</v>
      </c>
      <c r="AF32" s="88">
        <v>8</v>
      </c>
      <c r="AG32" s="92">
        <v>32858</v>
      </c>
      <c r="AH32" s="88" t="s">
        <v>498</v>
      </c>
      <c r="AI32" s="88"/>
      <c r="AJ32" s="95">
        <v>3219500251</v>
      </c>
      <c r="AK32" s="88" t="s">
        <v>499</v>
      </c>
      <c r="AL32" s="88" t="s">
        <v>189</v>
      </c>
      <c r="AM32" s="88" t="s">
        <v>144</v>
      </c>
      <c r="AN32" s="88" t="s">
        <v>400</v>
      </c>
      <c r="AO32" s="88">
        <v>51698679</v>
      </c>
      <c r="AP32" s="88" t="s">
        <v>401</v>
      </c>
      <c r="AQ32" s="88"/>
      <c r="AR32" s="88"/>
      <c r="AS32" s="92">
        <v>46062</v>
      </c>
      <c r="AT32" s="88"/>
      <c r="AU32" s="88"/>
      <c r="AV32" s="88"/>
      <c r="AW32" s="88"/>
      <c r="AX32" s="88" t="s">
        <v>171</v>
      </c>
      <c r="AY32" s="88" t="s">
        <v>147</v>
      </c>
      <c r="AZ32" s="108">
        <v>46030</v>
      </c>
      <c r="BA32" s="108">
        <v>46031</v>
      </c>
      <c r="BB32" s="118">
        <v>33715000</v>
      </c>
      <c r="BC32" s="108">
        <v>46038</v>
      </c>
      <c r="BD32" s="108">
        <v>46371</v>
      </c>
      <c r="BE32" s="108">
        <f t="shared" si="0"/>
        <v>46371</v>
      </c>
      <c r="BF32" s="125"/>
      <c r="BG32" s="88" t="s">
        <v>148</v>
      </c>
      <c r="BH32" s="113">
        <v>3065000</v>
      </c>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v>0</v>
      </c>
      <c r="CM32" s="113">
        <v>33715000</v>
      </c>
      <c r="CN32" s="88"/>
      <c r="CO32" s="92">
        <v>46371</v>
      </c>
      <c r="CP32" s="92">
        <f t="shared" si="1"/>
        <v>46551</v>
      </c>
      <c r="CQ32" s="118">
        <v>33715000</v>
      </c>
      <c r="CR32" s="88" t="s">
        <v>223</v>
      </c>
      <c r="CS32" s="92">
        <v>46035</v>
      </c>
      <c r="CT32" s="131">
        <v>1846101032374</v>
      </c>
      <c r="CU32" s="88"/>
      <c r="CV32" s="88"/>
      <c r="CW32" s="88" t="s">
        <v>500</v>
      </c>
      <c r="CX32" s="88" t="s">
        <v>497</v>
      </c>
      <c r="CY32" s="88" t="s">
        <v>501</v>
      </c>
      <c r="CZ32" s="88">
        <v>2537</v>
      </c>
      <c r="DA32" s="88" t="s">
        <v>152</v>
      </c>
      <c r="DB32" s="88">
        <v>1</v>
      </c>
      <c r="DC32" s="88" t="s">
        <v>153</v>
      </c>
      <c r="DD32" s="88"/>
      <c r="DE32" s="88"/>
      <c r="DF32" s="88"/>
      <c r="DG32" s="88"/>
      <c r="DH32" s="88"/>
      <c r="DI32" s="88"/>
      <c r="DJ32" s="88"/>
      <c r="DK32" s="88"/>
      <c r="DL32" s="88"/>
      <c r="DM32" s="88"/>
      <c r="DN32" s="88"/>
      <c r="DO32" s="88"/>
      <c r="DP32" s="88"/>
      <c r="DQ32" s="88"/>
      <c r="DR32" s="88"/>
      <c r="DS32" s="88"/>
      <c r="DT32" s="89"/>
      <c r="DU32" s="84"/>
      <c r="DV32" s="75"/>
      <c r="DW32" s="75"/>
      <c r="DX32" s="75"/>
      <c r="DY32" s="75"/>
      <c r="DZ32" s="77"/>
      <c r="EA32" s="71"/>
      <c r="EB32" s="71"/>
      <c r="EC32" s="71"/>
      <c r="ED32" s="71"/>
      <c r="EE32" s="71"/>
      <c r="EF32" s="71"/>
      <c r="EG32" s="71"/>
      <c r="EH32" s="71"/>
      <c r="EI32" s="71"/>
      <c r="EJ32" s="71"/>
      <c r="EK32" s="71"/>
    </row>
    <row r="33" spans="1:141" ht="30" customHeight="1">
      <c r="A33" s="3" t="s">
        <v>123</v>
      </c>
      <c r="B33" s="87">
        <v>2026</v>
      </c>
      <c r="C33" s="88" t="s">
        <v>502</v>
      </c>
      <c r="D33" s="88"/>
      <c r="E33" s="88" t="s">
        <v>125</v>
      </c>
      <c r="F33" s="88">
        <v>145041</v>
      </c>
      <c r="G33" s="92">
        <v>46031</v>
      </c>
      <c r="H33" s="88" t="s">
        <v>503</v>
      </c>
      <c r="I33" s="88" t="s">
        <v>504</v>
      </c>
      <c r="J33" s="95" t="s">
        <v>505</v>
      </c>
      <c r="K33" s="95" t="s">
        <v>506</v>
      </c>
      <c r="L33" s="88" t="s">
        <v>507</v>
      </c>
      <c r="M33" s="88" t="s">
        <v>508</v>
      </c>
      <c r="N33" s="88">
        <v>80111700</v>
      </c>
      <c r="O33" s="88" t="s">
        <v>509</v>
      </c>
      <c r="P33" s="88" t="s">
        <v>510</v>
      </c>
      <c r="Q33" s="88">
        <v>8</v>
      </c>
      <c r="R33" s="92">
        <v>46027</v>
      </c>
      <c r="S33" s="88">
        <v>3</v>
      </c>
      <c r="T33" s="92">
        <v>46031</v>
      </c>
      <c r="U33" s="88" t="s">
        <v>134</v>
      </c>
      <c r="V33" s="88" t="s">
        <v>135</v>
      </c>
      <c r="W33" s="88" t="s">
        <v>136</v>
      </c>
      <c r="X33" s="88">
        <v>1</v>
      </c>
      <c r="Y33" s="88" t="s">
        <v>511</v>
      </c>
      <c r="Z33" s="88" t="s">
        <v>507</v>
      </c>
      <c r="AA33" s="88" t="s">
        <v>138</v>
      </c>
      <c r="AB33" s="88" t="s">
        <v>139</v>
      </c>
      <c r="AC33" s="88" t="s">
        <v>140</v>
      </c>
      <c r="AD33" s="88"/>
      <c r="AE33" s="88">
        <v>1019012029</v>
      </c>
      <c r="AF33" s="88">
        <v>5</v>
      </c>
      <c r="AG33" s="92">
        <v>31783</v>
      </c>
      <c r="AH33" s="88" t="s">
        <v>512</v>
      </c>
      <c r="AI33" s="88"/>
      <c r="AJ33" s="95">
        <v>3204215935</v>
      </c>
      <c r="AK33" s="88" t="s">
        <v>513</v>
      </c>
      <c r="AL33" s="88" t="s">
        <v>189</v>
      </c>
      <c r="AM33" s="88" t="s">
        <v>144</v>
      </c>
      <c r="AN33" s="88" t="s">
        <v>400</v>
      </c>
      <c r="AO33" s="88">
        <v>51698679</v>
      </c>
      <c r="AP33" s="88" t="s">
        <v>401</v>
      </c>
      <c r="AQ33" s="88"/>
      <c r="AR33" s="88"/>
      <c r="AS33" s="92">
        <v>46062</v>
      </c>
      <c r="AT33" s="88"/>
      <c r="AU33" s="88"/>
      <c r="AV33" s="88"/>
      <c r="AW33" s="88"/>
      <c r="AX33" s="88" t="s">
        <v>171</v>
      </c>
      <c r="AY33" s="88" t="s">
        <v>147</v>
      </c>
      <c r="AZ33" s="108">
        <v>46030</v>
      </c>
      <c r="BA33" s="108">
        <v>46030</v>
      </c>
      <c r="BB33" s="118">
        <v>93500000</v>
      </c>
      <c r="BC33" s="108">
        <v>46032</v>
      </c>
      <c r="BD33" s="108">
        <v>46365</v>
      </c>
      <c r="BE33" s="108">
        <f t="shared" si="0"/>
        <v>46365</v>
      </c>
      <c r="BF33" s="125"/>
      <c r="BG33" s="88" t="s">
        <v>148</v>
      </c>
      <c r="BH33" s="113">
        <v>8500000</v>
      </c>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v>0</v>
      </c>
      <c r="CM33" s="113">
        <v>93500000</v>
      </c>
      <c r="CN33" s="88"/>
      <c r="CO33" s="92">
        <v>46365</v>
      </c>
      <c r="CP33" s="92">
        <f t="shared" si="1"/>
        <v>46545</v>
      </c>
      <c r="CQ33" s="118">
        <v>93500000</v>
      </c>
      <c r="CR33" s="88" t="s">
        <v>149</v>
      </c>
      <c r="CS33" s="92">
        <v>46031</v>
      </c>
      <c r="CT33" s="131">
        <v>3344101271353</v>
      </c>
      <c r="CU33" s="88"/>
      <c r="CV33" s="88"/>
      <c r="CW33" s="88" t="s">
        <v>514</v>
      </c>
      <c r="CX33" s="88" t="s">
        <v>140</v>
      </c>
      <c r="CY33" s="88" t="s">
        <v>515</v>
      </c>
      <c r="CZ33" s="88">
        <v>2537</v>
      </c>
      <c r="DA33" s="88" t="s">
        <v>152</v>
      </c>
      <c r="DB33" s="88">
        <v>1</v>
      </c>
      <c r="DC33" s="88" t="s">
        <v>153</v>
      </c>
      <c r="DD33" s="88"/>
      <c r="DE33" s="88"/>
      <c r="DF33" s="88"/>
      <c r="DG33" s="88"/>
      <c r="DH33" s="88"/>
      <c r="DI33" s="88"/>
      <c r="DJ33" s="88"/>
      <c r="DK33" s="88"/>
      <c r="DL33" s="88"/>
      <c r="DM33" s="88"/>
      <c r="DN33" s="88"/>
      <c r="DO33" s="88"/>
      <c r="DP33" s="88"/>
      <c r="DQ33" s="88"/>
      <c r="DR33" s="88"/>
      <c r="DS33" s="88"/>
      <c r="DT33" s="89"/>
      <c r="DU33" s="84"/>
      <c r="DV33" s="75"/>
      <c r="DW33" s="75"/>
      <c r="DX33" s="75"/>
      <c r="DY33" s="75"/>
      <c r="DZ33" s="77"/>
      <c r="EA33" s="71"/>
      <c r="EB33" s="71"/>
      <c r="EC33" s="71"/>
      <c r="ED33" s="71"/>
      <c r="EE33" s="71"/>
      <c r="EF33" s="71"/>
      <c r="EG33" s="71"/>
      <c r="EH33" s="71"/>
      <c r="EI33" s="71"/>
      <c r="EJ33" s="71"/>
      <c r="EK33" s="71"/>
    </row>
    <row r="34" spans="1:141" ht="30" customHeight="1">
      <c r="A34" s="3" t="s">
        <v>123</v>
      </c>
      <c r="B34" s="87">
        <v>2026</v>
      </c>
      <c r="C34" s="88" t="s">
        <v>516</v>
      </c>
      <c r="D34" s="88"/>
      <c r="E34" s="88" t="s">
        <v>125</v>
      </c>
      <c r="F34" s="88">
        <v>145047</v>
      </c>
      <c r="G34" s="92">
        <v>46032</v>
      </c>
      <c r="H34" s="88" t="s">
        <v>517</v>
      </c>
      <c r="I34" s="88" t="s">
        <v>518</v>
      </c>
      <c r="J34" s="95" t="s">
        <v>519</v>
      </c>
      <c r="K34" s="95" t="s">
        <v>520</v>
      </c>
      <c r="L34" s="88" t="s">
        <v>521</v>
      </c>
      <c r="M34" s="88" t="s">
        <v>522</v>
      </c>
      <c r="N34" s="88">
        <v>80111700</v>
      </c>
      <c r="O34" s="88" t="s">
        <v>523</v>
      </c>
      <c r="P34" s="88" t="s">
        <v>524</v>
      </c>
      <c r="Q34" s="88">
        <v>9</v>
      </c>
      <c r="R34" s="92">
        <v>46027</v>
      </c>
      <c r="S34" s="88">
        <v>129</v>
      </c>
      <c r="T34" s="92">
        <v>46035</v>
      </c>
      <c r="U34" s="88" t="s">
        <v>134</v>
      </c>
      <c r="V34" s="88" t="s">
        <v>135</v>
      </c>
      <c r="W34" s="88" t="s">
        <v>136</v>
      </c>
      <c r="X34" s="88">
        <v>1</v>
      </c>
      <c r="Y34" s="88" t="s">
        <v>525</v>
      </c>
      <c r="Z34" s="88" t="s">
        <v>521</v>
      </c>
      <c r="AA34" s="88" t="s">
        <v>138</v>
      </c>
      <c r="AB34" s="88" t="s">
        <v>164</v>
      </c>
      <c r="AC34" s="88" t="s">
        <v>203</v>
      </c>
      <c r="AD34" s="88"/>
      <c r="AE34" s="88">
        <v>80186585</v>
      </c>
      <c r="AF34" s="88">
        <v>6</v>
      </c>
      <c r="AG34" s="92">
        <v>30096</v>
      </c>
      <c r="AH34" s="88" t="s">
        <v>526</v>
      </c>
      <c r="AI34" s="88"/>
      <c r="AJ34" s="95">
        <v>3013978172</v>
      </c>
      <c r="AK34" s="88" t="s">
        <v>527</v>
      </c>
      <c r="AL34" s="88" t="s">
        <v>189</v>
      </c>
      <c r="AM34" s="88" t="s">
        <v>234</v>
      </c>
      <c r="AN34" s="88" t="s">
        <v>130</v>
      </c>
      <c r="AO34" s="88">
        <v>1010170739</v>
      </c>
      <c r="AP34" s="88" t="s">
        <v>170</v>
      </c>
      <c r="AQ34" s="88"/>
      <c r="AR34" s="88"/>
      <c r="AS34" s="92">
        <v>46062</v>
      </c>
      <c r="AT34" s="88"/>
      <c r="AU34" s="88"/>
      <c r="AV34" s="88"/>
      <c r="AW34" s="88"/>
      <c r="AX34" s="88" t="s">
        <v>171</v>
      </c>
      <c r="AY34" s="88" t="s">
        <v>147</v>
      </c>
      <c r="AZ34" s="108">
        <v>46030</v>
      </c>
      <c r="BA34" s="108">
        <v>46031</v>
      </c>
      <c r="BB34" s="118">
        <v>87109000</v>
      </c>
      <c r="BC34" s="108">
        <v>46038</v>
      </c>
      <c r="BD34" s="108">
        <v>46371</v>
      </c>
      <c r="BE34" s="108">
        <f t="shared" si="0"/>
        <v>46371</v>
      </c>
      <c r="BF34" s="125"/>
      <c r="BG34" s="88" t="s">
        <v>148</v>
      </c>
      <c r="BH34" s="113">
        <v>7919000</v>
      </c>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v>0</v>
      </c>
      <c r="CM34" s="113">
        <v>87109000</v>
      </c>
      <c r="CN34" s="88"/>
      <c r="CO34" s="92">
        <v>46371</v>
      </c>
      <c r="CP34" s="92">
        <f t="shared" si="1"/>
        <v>46551</v>
      </c>
      <c r="CQ34" s="118">
        <v>87109000</v>
      </c>
      <c r="CR34" s="88" t="s">
        <v>149</v>
      </c>
      <c r="CS34" s="92">
        <v>46031</v>
      </c>
      <c r="CT34" s="131">
        <v>2144101489179</v>
      </c>
      <c r="CU34" s="88"/>
      <c r="CV34" s="88"/>
      <c r="CW34" s="88" t="s">
        <v>528</v>
      </c>
      <c r="CX34" s="88" t="s">
        <v>203</v>
      </c>
      <c r="CY34" s="88" t="s">
        <v>324</v>
      </c>
      <c r="CZ34" s="88">
        <v>2537</v>
      </c>
      <c r="DA34" s="88" t="s">
        <v>152</v>
      </c>
      <c r="DB34" s="88">
        <v>1</v>
      </c>
      <c r="DC34" s="88" t="s">
        <v>153</v>
      </c>
      <c r="DD34" s="88"/>
      <c r="DE34" s="88"/>
      <c r="DF34" s="88"/>
      <c r="DG34" s="88"/>
      <c r="DH34" s="88"/>
      <c r="DI34" s="88"/>
      <c r="DJ34" s="88"/>
      <c r="DK34" s="88"/>
      <c r="DL34" s="88"/>
      <c r="DM34" s="88"/>
      <c r="DN34" s="88"/>
      <c r="DO34" s="88"/>
      <c r="DP34" s="88"/>
      <c r="DQ34" s="88"/>
      <c r="DR34" s="88"/>
      <c r="DS34" s="88"/>
      <c r="DT34" s="89"/>
      <c r="DU34" s="84"/>
      <c r="DV34" s="75"/>
      <c r="DW34" s="75"/>
      <c r="DX34" s="75"/>
      <c r="DY34" s="75"/>
      <c r="DZ34" s="77"/>
      <c r="EA34" s="71"/>
      <c r="EB34" s="71"/>
      <c r="EC34" s="71"/>
      <c r="ED34" s="71"/>
      <c r="EE34" s="71"/>
      <c r="EF34" s="71"/>
      <c r="EG34" s="71"/>
      <c r="EH34" s="71"/>
      <c r="EI34" s="71"/>
      <c r="EJ34" s="71"/>
      <c r="EK34" s="71"/>
    </row>
    <row r="35" spans="1:141" ht="30" customHeight="1">
      <c r="A35" s="3" t="s">
        <v>123</v>
      </c>
      <c r="B35" s="87">
        <v>2026</v>
      </c>
      <c r="C35" s="88" t="s">
        <v>529</v>
      </c>
      <c r="D35" s="88"/>
      <c r="E35" s="88" t="s">
        <v>125</v>
      </c>
      <c r="F35" s="88">
        <v>145047</v>
      </c>
      <c r="G35" s="92">
        <v>46033</v>
      </c>
      <c r="H35" s="88" t="s">
        <v>517</v>
      </c>
      <c r="I35" s="88" t="s">
        <v>530</v>
      </c>
      <c r="J35" s="95" t="s">
        <v>531</v>
      </c>
      <c r="K35" s="95" t="s">
        <v>532</v>
      </c>
      <c r="L35" s="88" t="s">
        <v>533</v>
      </c>
      <c r="M35" s="88" t="s">
        <v>522</v>
      </c>
      <c r="N35" s="88">
        <v>80111700</v>
      </c>
      <c r="O35" s="88" t="s">
        <v>523</v>
      </c>
      <c r="P35" s="88" t="s">
        <v>534</v>
      </c>
      <c r="Q35" s="88">
        <v>9</v>
      </c>
      <c r="R35" s="92">
        <v>46027</v>
      </c>
      <c r="S35" s="88">
        <v>130</v>
      </c>
      <c r="T35" s="92">
        <v>46035</v>
      </c>
      <c r="U35" s="88" t="s">
        <v>134</v>
      </c>
      <c r="V35" s="88" t="s">
        <v>135</v>
      </c>
      <c r="W35" s="88" t="s">
        <v>136</v>
      </c>
      <c r="X35" s="88">
        <v>1</v>
      </c>
      <c r="Y35" s="88" t="s">
        <v>525</v>
      </c>
      <c r="Z35" s="88" t="s">
        <v>533</v>
      </c>
      <c r="AA35" s="88" t="s">
        <v>138</v>
      </c>
      <c r="AB35" s="88" t="s">
        <v>139</v>
      </c>
      <c r="AC35" s="88" t="s">
        <v>203</v>
      </c>
      <c r="AD35" s="88"/>
      <c r="AE35" s="88">
        <v>80189483</v>
      </c>
      <c r="AF35" s="88">
        <v>7</v>
      </c>
      <c r="AG35" s="92">
        <v>30783</v>
      </c>
      <c r="AH35" s="88" t="s">
        <v>535</v>
      </c>
      <c r="AI35" s="88"/>
      <c r="AJ35" s="95">
        <v>3014211059</v>
      </c>
      <c r="AK35" s="88" t="s">
        <v>536</v>
      </c>
      <c r="AL35" s="88" t="s">
        <v>143</v>
      </c>
      <c r="AM35" s="88" t="s">
        <v>144</v>
      </c>
      <c r="AN35" s="88" t="s">
        <v>130</v>
      </c>
      <c r="AO35" s="88">
        <v>1010170739</v>
      </c>
      <c r="AP35" s="88" t="s">
        <v>170</v>
      </c>
      <c r="AQ35" s="88"/>
      <c r="AR35" s="88"/>
      <c r="AS35" s="92">
        <v>46062</v>
      </c>
      <c r="AT35" s="88"/>
      <c r="AU35" s="88"/>
      <c r="AV35" s="88"/>
      <c r="AW35" s="88"/>
      <c r="AX35" s="88" t="s">
        <v>171</v>
      </c>
      <c r="AY35" s="88" t="s">
        <v>147</v>
      </c>
      <c r="AZ35" s="108">
        <v>46030</v>
      </c>
      <c r="BA35" s="108">
        <v>46031</v>
      </c>
      <c r="BB35" s="118">
        <v>87109000</v>
      </c>
      <c r="BC35" s="108">
        <v>46038</v>
      </c>
      <c r="BD35" s="108">
        <v>46371</v>
      </c>
      <c r="BE35" s="108">
        <f t="shared" si="0"/>
        <v>46371</v>
      </c>
      <c r="BF35" s="125"/>
      <c r="BG35" s="88" t="s">
        <v>148</v>
      </c>
      <c r="BH35" s="113">
        <v>7919000</v>
      </c>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v>0</v>
      </c>
      <c r="CM35" s="113">
        <v>87109000</v>
      </c>
      <c r="CN35" s="88"/>
      <c r="CO35" s="92">
        <v>46371</v>
      </c>
      <c r="CP35" s="92">
        <f t="shared" si="1"/>
        <v>46551</v>
      </c>
      <c r="CQ35" s="118">
        <v>87109000</v>
      </c>
      <c r="CR35" s="88" t="s">
        <v>223</v>
      </c>
      <c r="CS35" s="92">
        <v>46035</v>
      </c>
      <c r="CT35" s="131">
        <v>1846101032366</v>
      </c>
      <c r="CU35" s="88"/>
      <c r="CV35" s="88"/>
      <c r="CW35" s="88" t="s">
        <v>528</v>
      </c>
      <c r="CX35" s="88" t="s">
        <v>203</v>
      </c>
      <c r="CY35" s="88" t="s">
        <v>324</v>
      </c>
      <c r="CZ35" s="88">
        <v>2537</v>
      </c>
      <c r="DA35" s="88" t="s">
        <v>152</v>
      </c>
      <c r="DB35" s="88">
        <v>1</v>
      </c>
      <c r="DC35" s="88" t="s">
        <v>153</v>
      </c>
      <c r="DD35" s="88"/>
      <c r="DE35" s="88"/>
      <c r="DF35" s="88"/>
      <c r="DG35" s="88"/>
      <c r="DH35" s="88"/>
      <c r="DI35" s="88"/>
      <c r="DJ35" s="88"/>
      <c r="DK35" s="88"/>
      <c r="DL35" s="88"/>
      <c r="DM35" s="88"/>
      <c r="DN35" s="88"/>
      <c r="DO35" s="88"/>
      <c r="DP35" s="88"/>
      <c r="DQ35" s="88"/>
      <c r="DR35" s="88"/>
      <c r="DS35" s="88"/>
      <c r="DT35" s="89"/>
      <c r="DU35" s="84"/>
      <c r="DV35" s="75"/>
      <c r="DW35" s="75"/>
      <c r="DX35" s="75"/>
      <c r="DY35" s="75"/>
      <c r="DZ35" s="77"/>
      <c r="EA35" s="71"/>
      <c r="EB35" s="71"/>
      <c r="EC35" s="71"/>
      <c r="ED35" s="71"/>
      <c r="EE35" s="71"/>
      <c r="EF35" s="71"/>
      <c r="EG35" s="71"/>
      <c r="EH35" s="71"/>
      <c r="EI35" s="71"/>
      <c r="EJ35" s="71"/>
      <c r="EK35" s="71"/>
    </row>
    <row r="36" spans="1:141" ht="30" customHeight="1">
      <c r="A36" s="3" t="s">
        <v>123</v>
      </c>
      <c r="B36" s="87">
        <v>2026</v>
      </c>
      <c r="C36" s="88" t="s">
        <v>537</v>
      </c>
      <c r="D36" s="88"/>
      <c r="E36" s="88" t="s">
        <v>125</v>
      </c>
      <c r="F36" s="88">
        <v>145544</v>
      </c>
      <c r="G36" s="92">
        <v>46033</v>
      </c>
      <c r="H36" s="88" t="s">
        <v>538</v>
      </c>
      <c r="I36" s="88" t="s">
        <v>539</v>
      </c>
      <c r="J36" s="95" t="s">
        <v>540</v>
      </c>
      <c r="K36" s="95" t="s">
        <v>541</v>
      </c>
      <c r="L36" s="88" t="s">
        <v>542</v>
      </c>
      <c r="M36" s="88" t="s">
        <v>543</v>
      </c>
      <c r="N36" s="88">
        <v>80111700</v>
      </c>
      <c r="O36" s="88" t="s">
        <v>544</v>
      </c>
      <c r="P36" s="88" t="s">
        <v>545</v>
      </c>
      <c r="Q36" s="88">
        <v>45</v>
      </c>
      <c r="R36" s="92">
        <v>46028</v>
      </c>
      <c r="S36" s="88">
        <v>185</v>
      </c>
      <c r="T36" s="92">
        <v>46037</v>
      </c>
      <c r="U36" s="88" t="s">
        <v>134</v>
      </c>
      <c r="V36" s="88" t="s">
        <v>135</v>
      </c>
      <c r="W36" s="88" t="s">
        <v>136</v>
      </c>
      <c r="X36" s="88">
        <v>1</v>
      </c>
      <c r="Y36" s="88" t="s">
        <v>546</v>
      </c>
      <c r="Z36" s="88" t="s">
        <v>542</v>
      </c>
      <c r="AA36" s="88" t="s">
        <v>138</v>
      </c>
      <c r="AB36" s="88" t="s">
        <v>139</v>
      </c>
      <c r="AC36" s="88" t="s">
        <v>140</v>
      </c>
      <c r="AD36" s="88"/>
      <c r="AE36" s="88">
        <v>1020762698</v>
      </c>
      <c r="AF36" s="88">
        <v>3</v>
      </c>
      <c r="AG36" s="92">
        <v>33403</v>
      </c>
      <c r="AH36" s="88" t="s">
        <v>547</v>
      </c>
      <c r="AI36" s="88"/>
      <c r="AJ36" s="95">
        <v>3005683941</v>
      </c>
      <c r="AK36" s="88" t="s">
        <v>548</v>
      </c>
      <c r="AL36" s="88" t="s">
        <v>271</v>
      </c>
      <c r="AM36" s="88" t="s">
        <v>385</v>
      </c>
      <c r="AN36" s="88" t="s">
        <v>145</v>
      </c>
      <c r="AO36" s="88">
        <v>0</v>
      </c>
      <c r="AP36" s="88">
        <v>0</v>
      </c>
      <c r="AQ36" s="88"/>
      <c r="AR36" s="88"/>
      <c r="AS36" s="92">
        <v>46062</v>
      </c>
      <c r="AT36" s="88"/>
      <c r="AU36" s="88"/>
      <c r="AV36" s="88"/>
      <c r="AW36" s="88"/>
      <c r="AX36" s="88" t="s">
        <v>146</v>
      </c>
      <c r="AY36" s="88" t="s">
        <v>147</v>
      </c>
      <c r="AZ36" s="108">
        <v>46032</v>
      </c>
      <c r="BA36" s="108">
        <v>46032</v>
      </c>
      <c r="BB36" s="118">
        <v>127974000</v>
      </c>
      <c r="BC36" s="108">
        <v>46038</v>
      </c>
      <c r="BD36" s="108">
        <v>46371</v>
      </c>
      <c r="BE36" s="108">
        <f t="shared" ref="BE36:BE67" si="2">$CO36</f>
        <v>46371</v>
      </c>
      <c r="BF36" s="125"/>
      <c r="BG36" s="88" t="s">
        <v>148</v>
      </c>
      <c r="BH36" s="113">
        <v>11634000</v>
      </c>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v>0</v>
      </c>
      <c r="CM36" s="113">
        <v>127974000</v>
      </c>
      <c r="CN36" s="88"/>
      <c r="CO36" s="92">
        <v>46371</v>
      </c>
      <c r="CP36" s="92">
        <f t="shared" si="1"/>
        <v>46551</v>
      </c>
      <c r="CQ36" s="118">
        <v>127974000</v>
      </c>
      <c r="CR36" s="88" t="s">
        <v>149</v>
      </c>
      <c r="CS36" s="92">
        <v>46037</v>
      </c>
      <c r="CT36" s="131">
        <v>9646101033785</v>
      </c>
      <c r="CU36" s="88"/>
      <c r="CV36" s="88"/>
      <c r="CW36" s="88" t="s">
        <v>549</v>
      </c>
      <c r="CX36" s="88" t="s">
        <v>140</v>
      </c>
      <c r="CY36" s="88" t="s">
        <v>550</v>
      </c>
      <c r="CZ36" s="88">
        <v>2537</v>
      </c>
      <c r="DA36" s="88" t="s">
        <v>152</v>
      </c>
      <c r="DB36" s="88">
        <v>3</v>
      </c>
      <c r="DC36" s="88" t="s">
        <v>153</v>
      </c>
      <c r="DD36" s="88"/>
      <c r="DE36" s="88"/>
      <c r="DF36" s="88"/>
      <c r="DG36" s="88"/>
      <c r="DH36" s="88"/>
      <c r="DI36" s="88"/>
      <c r="DJ36" s="88"/>
      <c r="DK36" s="88"/>
      <c r="DL36" s="88"/>
      <c r="DM36" s="88"/>
      <c r="DN36" s="88"/>
      <c r="DO36" s="88"/>
      <c r="DP36" s="88"/>
      <c r="DQ36" s="88"/>
      <c r="DR36" s="88"/>
      <c r="DS36" s="88"/>
      <c r="DT36" s="89"/>
      <c r="DU36" s="84"/>
      <c r="DV36" s="75"/>
      <c r="DW36" s="75"/>
      <c r="DX36" s="75"/>
      <c r="DY36" s="75"/>
      <c r="DZ36" s="77"/>
      <c r="EA36" s="71"/>
      <c r="EB36" s="71"/>
      <c r="EC36" s="71"/>
      <c r="ED36" s="71"/>
      <c r="EE36" s="71"/>
      <c r="EF36" s="71"/>
      <c r="EG36" s="71"/>
      <c r="EH36" s="71"/>
      <c r="EI36" s="71"/>
      <c r="EJ36" s="71"/>
      <c r="EK36" s="71"/>
    </row>
    <row r="37" spans="1:141" ht="30" customHeight="1">
      <c r="A37" s="3" t="s">
        <v>123</v>
      </c>
      <c r="B37" s="87">
        <v>2026</v>
      </c>
      <c r="C37" s="88" t="s">
        <v>551</v>
      </c>
      <c r="D37" s="88"/>
      <c r="E37" s="88" t="s">
        <v>125</v>
      </c>
      <c r="F37" s="88">
        <v>145577</v>
      </c>
      <c r="G37" s="92">
        <v>46032</v>
      </c>
      <c r="H37" s="88" t="s">
        <v>552</v>
      </c>
      <c r="I37" s="88" t="s">
        <v>553</v>
      </c>
      <c r="J37" s="95" t="s">
        <v>554</v>
      </c>
      <c r="K37" s="95" t="s">
        <v>555</v>
      </c>
      <c r="L37" s="88" t="s">
        <v>556</v>
      </c>
      <c r="M37" s="88" t="s">
        <v>557</v>
      </c>
      <c r="N37" s="88">
        <v>80111700</v>
      </c>
      <c r="O37" s="88" t="s">
        <v>558</v>
      </c>
      <c r="P37" s="88" t="s">
        <v>559</v>
      </c>
      <c r="Q37" s="88">
        <v>49</v>
      </c>
      <c r="R37" s="92">
        <v>46028</v>
      </c>
      <c r="S37" s="88">
        <v>186</v>
      </c>
      <c r="T37" s="92">
        <v>46037</v>
      </c>
      <c r="U37" s="88" t="s">
        <v>134</v>
      </c>
      <c r="V37" s="88" t="s">
        <v>135</v>
      </c>
      <c r="W37" s="88" t="s">
        <v>136</v>
      </c>
      <c r="X37" s="88">
        <v>1</v>
      </c>
      <c r="Y37" s="88" t="s">
        <v>560</v>
      </c>
      <c r="Z37" s="88" t="s">
        <v>556</v>
      </c>
      <c r="AA37" s="88" t="s">
        <v>138</v>
      </c>
      <c r="AB37" s="88" t="s">
        <v>139</v>
      </c>
      <c r="AC37" s="88" t="s">
        <v>203</v>
      </c>
      <c r="AD37" s="88"/>
      <c r="AE37" s="88">
        <v>53064832</v>
      </c>
      <c r="AF37" s="88">
        <v>9</v>
      </c>
      <c r="AG37" s="92">
        <v>30902</v>
      </c>
      <c r="AH37" s="88" t="s">
        <v>561</v>
      </c>
      <c r="AI37" s="88"/>
      <c r="AJ37" s="95">
        <v>3105582291</v>
      </c>
      <c r="AK37" s="88" t="s">
        <v>562</v>
      </c>
      <c r="AL37" s="88" t="s">
        <v>143</v>
      </c>
      <c r="AM37" s="88" t="s">
        <v>144</v>
      </c>
      <c r="AN37" s="88" t="s">
        <v>145</v>
      </c>
      <c r="AO37" s="88">
        <v>0</v>
      </c>
      <c r="AP37" s="88">
        <v>0</v>
      </c>
      <c r="AQ37" s="88"/>
      <c r="AR37" s="88"/>
      <c r="AS37" s="92">
        <v>46062</v>
      </c>
      <c r="AT37" s="88"/>
      <c r="AU37" s="88"/>
      <c r="AV37" s="88"/>
      <c r="AW37" s="88"/>
      <c r="AX37" s="88" t="s">
        <v>146</v>
      </c>
      <c r="AY37" s="88" t="s">
        <v>147</v>
      </c>
      <c r="AZ37" s="108">
        <v>46032</v>
      </c>
      <c r="BA37" s="108">
        <v>46033</v>
      </c>
      <c r="BB37" s="118">
        <v>127974000</v>
      </c>
      <c r="BC37" s="108">
        <v>46038</v>
      </c>
      <c r="BD37" s="108">
        <v>46371</v>
      </c>
      <c r="BE37" s="108">
        <f t="shared" si="2"/>
        <v>46371</v>
      </c>
      <c r="BF37" s="125"/>
      <c r="BG37" s="88" t="s">
        <v>148</v>
      </c>
      <c r="BH37" s="113">
        <v>11634000</v>
      </c>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v>0</v>
      </c>
      <c r="CM37" s="113">
        <v>127974000</v>
      </c>
      <c r="CN37" s="88"/>
      <c r="CO37" s="92">
        <v>46371</v>
      </c>
      <c r="CP37" s="92">
        <f t="shared" si="1"/>
        <v>46551</v>
      </c>
      <c r="CQ37" s="118">
        <v>127974000</v>
      </c>
      <c r="CR37" s="88" t="s">
        <v>223</v>
      </c>
      <c r="CS37" s="92">
        <v>46036</v>
      </c>
      <c r="CT37" s="131">
        <v>3344101271520</v>
      </c>
      <c r="CU37" s="88"/>
      <c r="CV37" s="88"/>
      <c r="CW37" s="88" t="s">
        <v>563</v>
      </c>
      <c r="CX37" s="88" t="s">
        <v>203</v>
      </c>
      <c r="CY37" s="88" t="s">
        <v>564</v>
      </c>
      <c r="CZ37" s="88">
        <v>2537</v>
      </c>
      <c r="DA37" s="88" t="s">
        <v>152</v>
      </c>
      <c r="DB37" s="88">
        <v>1</v>
      </c>
      <c r="DC37" s="88" t="s">
        <v>153</v>
      </c>
      <c r="DD37" s="88"/>
      <c r="DE37" s="88"/>
      <c r="DF37" s="88"/>
      <c r="DG37" s="88"/>
      <c r="DH37" s="88"/>
      <c r="DI37" s="88"/>
      <c r="DJ37" s="88"/>
      <c r="DK37" s="88"/>
      <c r="DL37" s="88"/>
      <c r="DM37" s="88"/>
      <c r="DN37" s="88"/>
      <c r="DO37" s="88"/>
      <c r="DP37" s="88"/>
      <c r="DQ37" s="88"/>
      <c r="DR37" s="88"/>
      <c r="DS37" s="88"/>
      <c r="DT37" s="89"/>
      <c r="DU37" s="84"/>
      <c r="DV37" s="75"/>
      <c r="DW37" s="75"/>
      <c r="DX37" s="75"/>
      <c r="DY37" s="75"/>
      <c r="DZ37" s="77"/>
      <c r="EA37" s="71"/>
      <c r="EB37" s="71"/>
      <c r="EC37" s="71"/>
      <c r="ED37" s="71"/>
      <c r="EE37" s="71"/>
      <c r="EF37" s="71"/>
      <c r="EG37" s="71"/>
      <c r="EH37" s="71"/>
      <c r="EI37" s="71"/>
      <c r="EJ37" s="71"/>
      <c r="EK37" s="71"/>
    </row>
    <row r="38" spans="1:141" ht="30" customHeight="1">
      <c r="A38" s="3" t="s">
        <v>123</v>
      </c>
      <c r="B38" s="87">
        <v>2026</v>
      </c>
      <c r="C38" s="88" t="s">
        <v>565</v>
      </c>
      <c r="D38" s="88"/>
      <c r="E38" s="88" t="s">
        <v>125</v>
      </c>
      <c r="F38" s="88">
        <v>145593</v>
      </c>
      <c r="G38" s="92">
        <v>46033</v>
      </c>
      <c r="H38" s="88" t="s">
        <v>566</v>
      </c>
      <c r="I38" s="88" t="s">
        <v>567</v>
      </c>
      <c r="J38" s="95" t="s">
        <v>568</v>
      </c>
      <c r="K38" s="95" t="s">
        <v>569</v>
      </c>
      <c r="L38" s="88" t="s">
        <v>570</v>
      </c>
      <c r="M38" s="88" t="s">
        <v>571</v>
      </c>
      <c r="N38" s="88">
        <v>80111700</v>
      </c>
      <c r="O38" s="88" t="s">
        <v>572</v>
      </c>
      <c r="P38" s="88" t="s">
        <v>573</v>
      </c>
      <c r="Q38" s="88">
        <v>170</v>
      </c>
      <c r="R38" s="92">
        <v>46031</v>
      </c>
      <c r="S38" s="88">
        <v>187</v>
      </c>
      <c r="T38" s="92">
        <v>46037</v>
      </c>
      <c r="U38" s="88" t="s">
        <v>134</v>
      </c>
      <c r="V38" s="88" t="s">
        <v>135</v>
      </c>
      <c r="W38" s="88" t="s">
        <v>136</v>
      </c>
      <c r="X38" s="88">
        <v>1</v>
      </c>
      <c r="Y38" s="88" t="s">
        <v>574</v>
      </c>
      <c r="Z38" s="88" t="s">
        <v>570</v>
      </c>
      <c r="AA38" s="88" t="s">
        <v>138</v>
      </c>
      <c r="AB38" s="88" t="s">
        <v>139</v>
      </c>
      <c r="AC38" s="88" t="s">
        <v>203</v>
      </c>
      <c r="AD38" s="88"/>
      <c r="AE38" s="88">
        <v>52410879</v>
      </c>
      <c r="AF38" s="88">
        <v>5</v>
      </c>
      <c r="AG38" s="92">
        <v>29931</v>
      </c>
      <c r="AH38" s="88" t="s">
        <v>575</v>
      </c>
      <c r="AI38" s="88"/>
      <c r="AJ38" s="95">
        <v>3203971828</v>
      </c>
      <c r="AK38" s="88" t="s">
        <v>576</v>
      </c>
      <c r="AL38" s="88" t="s">
        <v>143</v>
      </c>
      <c r="AM38" s="88" t="s">
        <v>144</v>
      </c>
      <c r="AN38" s="88" t="s">
        <v>145</v>
      </c>
      <c r="AO38" s="88">
        <v>0</v>
      </c>
      <c r="AP38" s="88">
        <v>0</v>
      </c>
      <c r="AQ38" s="88"/>
      <c r="AR38" s="88"/>
      <c r="AS38" s="92">
        <v>46062</v>
      </c>
      <c r="AT38" s="88"/>
      <c r="AU38" s="88"/>
      <c r="AV38" s="88"/>
      <c r="AW38" s="88"/>
      <c r="AX38" s="88" t="s">
        <v>146</v>
      </c>
      <c r="AY38" s="88" t="s">
        <v>147</v>
      </c>
      <c r="AZ38" s="108">
        <v>46032</v>
      </c>
      <c r="BA38" s="108">
        <v>46033</v>
      </c>
      <c r="BB38" s="118">
        <v>99000000</v>
      </c>
      <c r="BC38" s="108">
        <v>46037</v>
      </c>
      <c r="BD38" s="108">
        <v>46370</v>
      </c>
      <c r="BE38" s="108">
        <f t="shared" si="2"/>
        <v>46370</v>
      </c>
      <c r="BF38" s="125"/>
      <c r="BG38" s="88" t="s">
        <v>148</v>
      </c>
      <c r="BH38" s="113">
        <v>9000000</v>
      </c>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v>0</v>
      </c>
      <c r="CM38" s="113">
        <v>99000000</v>
      </c>
      <c r="CN38" s="88"/>
      <c r="CO38" s="92">
        <v>46370</v>
      </c>
      <c r="CP38" s="92">
        <f t="shared" si="1"/>
        <v>46550</v>
      </c>
      <c r="CQ38" s="118">
        <v>99000000</v>
      </c>
      <c r="CR38" s="88" t="s">
        <v>223</v>
      </c>
      <c r="CS38" s="92">
        <v>46036</v>
      </c>
      <c r="CT38" s="131">
        <v>3946101012931</v>
      </c>
      <c r="CU38" s="88"/>
      <c r="CV38" s="88"/>
      <c r="CW38" s="88" t="s">
        <v>577</v>
      </c>
      <c r="CX38" s="88" t="s">
        <v>203</v>
      </c>
      <c r="CY38" s="88" t="s">
        <v>235</v>
      </c>
      <c r="CZ38" s="88">
        <v>2537</v>
      </c>
      <c r="DA38" s="88" t="s">
        <v>152</v>
      </c>
      <c r="DB38" s="88">
        <v>1</v>
      </c>
      <c r="DC38" s="88" t="s">
        <v>153</v>
      </c>
      <c r="DD38" s="88"/>
      <c r="DE38" s="88"/>
      <c r="DF38" s="88"/>
      <c r="DG38" s="88"/>
      <c r="DH38" s="88"/>
      <c r="DI38" s="88"/>
      <c r="DJ38" s="88"/>
      <c r="DK38" s="88"/>
      <c r="DL38" s="88"/>
      <c r="DM38" s="88"/>
      <c r="DN38" s="88"/>
      <c r="DO38" s="88"/>
      <c r="DP38" s="88"/>
      <c r="DQ38" s="88"/>
      <c r="DR38" s="88"/>
      <c r="DS38" s="88"/>
      <c r="DT38" s="89"/>
      <c r="DU38" s="84"/>
      <c r="DV38" s="75"/>
      <c r="DW38" s="75"/>
      <c r="DX38" s="75"/>
      <c r="DY38" s="75"/>
      <c r="DZ38" s="77"/>
      <c r="EA38" s="71"/>
      <c r="EB38" s="71"/>
      <c r="EC38" s="71"/>
      <c r="ED38" s="71"/>
      <c r="EE38" s="71"/>
      <c r="EF38" s="71"/>
      <c r="EG38" s="71"/>
      <c r="EH38" s="71"/>
      <c r="EI38" s="71"/>
      <c r="EJ38" s="71"/>
      <c r="EK38" s="71"/>
    </row>
    <row r="39" spans="1:141" ht="30" customHeight="1">
      <c r="A39" s="3" t="s">
        <v>123</v>
      </c>
      <c r="B39" s="87">
        <v>2026</v>
      </c>
      <c r="C39" s="88" t="s">
        <v>578</v>
      </c>
      <c r="D39" s="88"/>
      <c r="E39" s="88" t="s">
        <v>125</v>
      </c>
      <c r="F39" s="88">
        <v>145623</v>
      </c>
      <c r="G39" s="92">
        <v>46038</v>
      </c>
      <c r="H39" s="88" t="s">
        <v>579</v>
      </c>
      <c r="I39" s="88" t="s">
        <v>580</v>
      </c>
      <c r="J39" s="95" t="s">
        <v>581</v>
      </c>
      <c r="K39" s="95" t="s">
        <v>582</v>
      </c>
      <c r="L39" s="88" t="s">
        <v>583</v>
      </c>
      <c r="M39" s="88" t="s">
        <v>584</v>
      </c>
      <c r="N39" s="88">
        <v>80111700</v>
      </c>
      <c r="O39" s="88" t="s">
        <v>585</v>
      </c>
      <c r="P39" s="88" t="s">
        <v>586</v>
      </c>
      <c r="Q39" s="88">
        <v>51</v>
      </c>
      <c r="R39" s="92">
        <v>46028</v>
      </c>
      <c r="S39" s="88">
        <v>188</v>
      </c>
      <c r="T39" s="92">
        <v>46037</v>
      </c>
      <c r="U39" s="88" t="s">
        <v>134</v>
      </c>
      <c r="V39" s="88" t="s">
        <v>135</v>
      </c>
      <c r="W39" s="88" t="s">
        <v>460</v>
      </c>
      <c r="X39" s="88">
        <v>1</v>
      </c>
      <c r="Y39" s="88" t="s">
        <v>587</v>
      </c>
      <c r="Z39" s="88" t="s">
        <v>583</v>
      </c>
      <c r="AA39" s="88" t="s">
        <v>138</v>
      </c>
      <c r="AB39" s="88" t="s">
        <v>164</v>
      </c>
      <c r="AC39" s="88" t="s">
        <v>268</v>
      </c>
      <c r="AD39" s="88"/>
      <c r="AE39" s="88">
        <v>1019015826</v>
      </c>
      <c r="AF39" s="88">
        <v>2</v>
      </c>
      <c r="AG39" s="92">
        <v>31927</v>
      </c>
      <c r="AH39" s="88" t="s">
        <v>588</v>
      </c>
      <c r="AI39" s="88" t="e">
        <v>#REF!</v>
      </c>
      <c r="AJ39" s="95">
        <v>3223464235</v>
      </c>
      <c r="AK39" s="88" t="s">
        <v>589</v>
      </c>
      <c r="AL39" s="88" t="s">
        <v>271</v>
      </c>
      <c r="AM39" s="88" t="s">
        <v>385</v>
      </c>
      <c r="AN39" s="88" t="s">
        <v>145</v>
      </c>
      <c r="AO39" s="88">
        <v>0</v>
      </c>
      <c r="AP39" s="88">
        <v>0</v>
      </c>
      <c r="AQ39" s="88"/>
      <c r="AR39" s="88"/>
      <c r="AS39" s="92">
        <v>46062</v>
      </c>
      <c r="AT39" s="88"/>
      <c r="AU39" s="88"/>
      <c r="AV39" s="88"/>
      <c r="AW39" s="88"/>
      <c r="AX39" s="88" t="s">
        <v>146</v>
      </c>
      <c r="AY39" s="88" t="s">
        <v>147</v>
      </c>
      <c r="AZ39" s="108">
        <v>46032</v>
      </c>
      <c r="BA39" s="108">
        <v>46032</v>
      </c>
      <c r="BB39" s="118">
        <v>56254000</v>
      </c>
      <c r="BC39" s="108">
        <v>46038</v>
      </c>
      <c r="BD39" s="108">
        <v>46371</v>
      </c>
      <c r="BE39" s="108">
        <f t="shared" si="2"/>
        <v>46371</v>
      </c>
      <c r="BF39" s="125"/>
      <c r="BG39" s="88" t="s">
        <v>148</v>
      </c>
      <c r="BH39" s="113">
        <v>5114000</v>
      </c>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v>0</v>
      </c>
      <c r="CM39" s="113">
        <v>56254000</v>
      </c>
      <c r="CN39" s="88"/>
      <c r="CO39" s="92">
        <v>46371</v>
      </c>
      <c r="CP39" s="92">
        <f t="shared" si="1"/>
        <v>46551</v>
      </c>
      <c r="CQ39" s="118">
        <v>56254000</v>
      </c>
      <c r="CR39" s="88" t="s">
        <v>223</v>
      </c>
      <c r="CS39" s="92">
        <v>46035</v>
      </c>
      <c r="CT39" s="131">
        <v>3344101271540</v>
      </c>
      <c r="CU39" s="88"/>
      <c r="CV39" s="88"/>
      <c r="CW39" s="88" t="s">
        <v>590</v>
      </c>
      <c r="CX39" s="88" t="s">
        <v>591</v>
      </c>
      <c r="CY39" s="88" t="s">
        <v>592</v>
      </c>
      <c r="CZ39" s="88">
        <v>2537</v>
      </c>
      <c r="DA39" s="88" t="s">
        <v>152</v>
      </c>
      <c r="DB39" s="88">
        <v>1</v>
      </c>
      <c r="DC39" s="88" t="s">
        <v>153</v>
      </c>
      <c r="DD39" s="88"/>
      <c r="DE39" s="88"/>
      <c r="DF39" s="88"/>
      <c r="DG39" s="88"/>
      <c r="DH39" s="88"/>
      <c r="DI39" s="88"/>
      <c r="DJ39" s="88"/>
      <c r="DK39" s="88"/>
      <c r="DL39" s="88"/>
      <c r="DM39" s="88"/>
      <c r="DN39" s="88"/>
      <c r="DO39" s="88"/>
      <c r="DP39" s="88"/>
      <c r="DQ39" s="88"/>
      <c r="DR39" s="88"/>
      <c r="DS39" s="88"/>
      <c r="DT39" s="89"/>
      <c r="DU39" s="84"/>
      <c r="DV39" s="75"/>
      <c r="DW39" s="75"/>
      <c r="DX39" s="75"/>
      <c r="DY39" s="75"/>
      <c r="DZ39" s="77"/>
      <c r="EA39" s="71"/>
      <c r="EB39" s="71"/>
      <c r="EC39" s="71"/>
      <c r="ED39" s="71"/>
      <c r="EE39" s="71"/>
      <c r="EF39" s="71"/>
      <c r="EG39" s="71"/>
      <c r="EH39" s="71"/>
      <c r="EI39" s="71"/>
      <c r="EJ39" s="71"/>
      <c r="EK39" s="71"/>
    </row>
    <row r="40" spans="1:141" ht="30" customHeight="1">
      <c r="A40" s="3" t="s">
        <v>123</v>
      </c>
      <c r="B40" s="87">
        <v>2026</v>
      </c>
      <c r="C40" s="88" t="s">
        <v>593</v>
      </c>
      <c r="D40" s="88"/>
      <c r="E40" s="88" t="s">
        <v>125</v>
      </c>
      <c r="F40" s="88">
        <v>145638</v>
      </c>
      <c r="G40" s="92">
        <v>46038</v>
      </c>
      <c r="H40" s="88" t="s">
        <v>594</v>
      </c>
      <c r="I40" s="88" t="s">
        <v>595</v>
      </c>
      <c r="J40" s="95" t="s">
        <v>596</v>
      </c>
      <c r="K40" s="95" t="s">
        <v>597</v>
      </c>
      <c r="L40" s="88" t="s">
        <v>598</v>
      </c>
      <c r="M40" s="88" t="s">
        <v>599</v>
      </c>
      <c r="N40" s="88">
        <v>80111700</v>
      </c>
      <c r="O40" s="88" t="s">
        <v>600</v>
      </c>
      <c r="P40" s="88" t="s">
        <v>601</v>
      </c>
      <c r="Q40" s="88">
        <v>52</v>
      </c>
      <c r="R40" s="92">
        <v>46028</v>
      </c>
      <c r="S40" s="88">
        <v>189</v>
      </c>
      <c r="T40" s="92">
        <v>46037</v>
      </c>
      <c r="U40" s="88" t="s">
        <v>134</v>
      </c>
      <c r="V40" s="88" t="s">
        <v>135</v>
      </c>
      <c r="W40" s="88" t="s">
        <v>460</v>
      </c>
      <c r="X40" s="88">
        <v>1</v>
      </c>
      <c r="Y40" s="88" t="s">
        <v>602</v>
      </c>
      <c r="Z40" s="88" t="s">
        <v>598</v>
      </c>
      <c r="AA40" s="88" t="s">
        <v>138</v>
      </c>
      <c r="AB40" s="88" t="s">
        <v>164</v>
      </c>
      <c r="AC40" s="88" t="s">
        <v>218</v>
      </c>
      <c r="AD40" s="88"/>
      <c r="AE40" s="88">
        <v>9398950</v>
      </c>
      <c r="AF40" s="88">
        <v>3</v>
      </c>
      <c r="AG40" s="92">
        <v>26553</v>
      </c>
      <c r="AH40" s="88" t="s">
        <v>603</v>
      </c>
      <c r="AI40" s="88"/>
      <c r="AJ40" s="95">
        <v>3132533409</v>
      </c>
      <c r="AK40" s="88" t="s">
        <v>604</v>
      </c>
      <c r="AL40" s="88" t="s">
        <v>221</v>
      </c>
      <c r="AM40" s="88" t="s">
        <v>234</v>
      </c>
      <c r="AN40" s="88" t="s">
        <v>145</v>
      </c>
      <c r="AO40" s="88">
        <v>0</v>
      </c>
      <c r="AP40" s="88">
        <v>0</v>
      </c>
      <c r="AQ40" s="88"/>
      <c r="AR40" s="88"/>
      <c r="AS40" s="92">
        <v>46062</v>
      </c>
      <c r="AT40" s="88"/>
      <c r="AU40" s="88"/>
      <c r="AV40" s="88"/>
      <c r="AW40" s="88"/>
      <c r="AX40" s="88" t="s">
        <v>146</v>
      </c>
      <c r="AY40" s="88" t="s">
        <v>147</v>
      </c>
      <c r="AZ40" s="108">
        <v>46032</v>
      </c>
      <c r="BA40" s="108">
        <v>46033</v>
      </c>
      <c r="BB40" s="118">
        <v>34045000</v>
      </c>
      <c r="BC40" s="108">
        <v>46038</v>
      </c>
      <c r="BD40" s="108">
        <v>46371</v>
      </c>
      <c r="BE40" s="108">
        <f t="shared" si="2"/>
        <v>46371</v>
      </c>
      <c r="BF40" s="125"/>
      <c r="BG40" s="88" t="s">
        <v>148</v>
      </c>
      <c r="BH40" s="113">
        <v>3095000</v>
      </c>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v>0</v>
      </c>
      <c r="CM40" s="113">
        <v>34045000</v>
      </c>
      <c r="CN40" s="88"/>
      <c r="CO40" s="92">
        <v>46371</v>
      </c>
      <c r="CP40" s="92">
        <f t="shared" si="1"/>
        <v>46551</v>
      </c>
      <c r="CQ40" s="118">
        <v>34045000</v>
      </c>
      <c r="CR40" s="88" t="s">
        <v>223</v>
      </c>
      <c r="CS40" s="92">
        <v>46035</v>
      </c>
      <c r="CT40" s="131">
        <v>2144101489295</v>
      </c>
      <c r="CU40" s="88"/>
      <c r="CV40" s="88"/>
      <c r="CW40" s="88" t="s">
        <v>605</v>
      </c>
      <c r="CX40" s="88" t="s">
        <v>218</v>
      </c>
      <c r="CY40" s="88" t="s">
        <v>606</v>
      </c>
      <c r="CZ40" s="88">
        <v>2537</v>
      </c>
      <c r="DA40" s="88" t="s">
        <v>152</v>
      </c>
      <c r="DB40" s="88">
        <v>4</v>
      </c>
      <c r="DC40" s="88" t="s">
        <v>153</v>
      </c>
      <c r="DD40" s="88"/>
      <c r="DE40" s="88"/>
      <c r="DF40" s="88"/>
      <c r="DG40" s="88"/>
      <c r="DH40" s="88"/>
      <c r="DI40" s="88"/>
      <c r="DJ40" s="88"/>
      <c r="DK40" s="88"/>
      <c r="DL40" s="88"/>
      <c r="DM40" s="88"/>
      <c r="DN40" s="88"/>
      <c r="DO40" s="88"/>
      <c r="DP40" s="88"/>
      <c r="DQ40" s="88"/>
      <c r="DR40" s="88"/>
      <c r="DS40" s="88"/>
      <c r="DT40" s="89"/>
      <c r="DU40" s="84"/>
      <c r="DV40" s="75"/>
      <c r="DW40" s="75"/>
      <c r="DX40" s="75"/>
      <c r="DY40" s="75"/>
      <c r="DZ40" s="77"/>
      <c r="EA40" s="71"/>
      <c r="EB40" s="71"/>
      <c r="EC40" s="71"/>
      <c r="ED40" s="71"/>
      <c r="EE40" s="71"/>
      <c r="EF40" s="71"/>
      <c r="EG40" s="71"/>
      <c r="EH40" s="71"/>
      <c r="EI40" s="71"/>
      <c r="EJ40" s="71"/>
      <c r="EK40" s="71"/>
    </row>
    <row r="41" spans="1:141" ht="30" customHeight="1">
      <c r="A41" s="3" t="s">
        <v>123</v>
      </c>
      <c r="B41" s="87">
        <v>2026</v>
      </c>
      <c r="C41" s="88" t="s">
        <v>607</v>
      </c>
      <c r="D41" s="88"/>
      <c r="E41" s="88" t="s">
        <v>125</v>
      </c>
      <c r="F41" s="88">
        <v>145654</v>
      </c>
      <c r="G41" s="92">
        <v>46032</v>
      </c>
      <c r="H41" s="88" t="s">
        <v>608</v>
      </c>
      <c r="I41" s="88" t="s">
        <v>609</v>
      </c>
      <c r="J41" s="95" t="s">
        <v>610</v>
      </c>
      <c r="K41" s="95" t="s">
        <v>611</v>
      </c>
      <c r="L41" s="88" t="s">
        <v>612</v>
      </c>
      <c r="M41" s="88" t="s">
        <v>613</v>
      </c>
      <c r="N41" s="88">
        <v>80111700</v>
      </c>
      <c r="O41" s="88" t="s">
        <v>614</v>
      </c>
      <c r="P41" s="88" t="s">
        <v>615</v>
      </c>
      <c r="Q41" s="88">
        <v>53</v>
      </c>
      <c r="R41" s="92">
        <v>46028</v>
      </c>
      <c r="S41" s="88">
        <v>190</v>
      </c>
      <c r="T41" s="92">
        <v>46037</v>
      </c>
      <c r="U41" s="88" t="s">
        <v>134</v>
      </c>
      <c r="V41" s="88" t="s">
        <v>135</v>
      </c>
      <c r="W41" s="88" t="s">
        <v>460</v>
      </c>
      <c r="X41" s="88">
        <v>1</v>
      </c>
      <c r="Y41" s="88" t="s">
        <v>616</v>
      </c>
      <c r="Z41" s="88" t="s">
        <v>612</v>
      </c>
      <c r="AA41" s="88" t="s">
        <v>138</v>
      </c>
      <c r="AB41" s="88" t="s">
        <v>139</v>
      </c>
      <c r="AC41" s="88" t="s">
        <v>218</v>
      </c>
      <c r="AD41" s="88"/>
      <c r="AE41" s="88">
        <v>52345761</v>
      </c>
      <c r="AF41" s="88">
        <v>7</v>
      </c>
      <c r="AG41" s="92">
        <v>28135</v>
      </c>
      <c r="AH41" s="88" t="s">
        <v>617</v>
      </c>
      <c r="AI41" s="88"/>
      <c r="AJ41" s="95">
        <v>3134523549</v>
      </c>
      <c r="AK41" s="88" t="s">
        <v>618</v>
      </c>
      <c r="AL41" s="88" t="s">
        <v>189</v>
      </c>
      <c r="AM41" s="88" t="s">
        <v>144</v>
      </c>
      <c r="AN41" s="88" t="s">
        <v>145</v>
      </c>
      <c r="AO41" s="88">
        <v>0</v>
      </c>
      <c r="AP41" s="88">
        <v>0</v>
      </c>
      <c r="AQ41" s="88"/>
      <c r="AR41" s="88"/>
      <c r="AS41" s="92">
        <v>46062</v>
      </c>
      <c r="AT41" s="88"/>
      <c r="AU41" s="88"/>
      <c r="AV41" s="88"/>
      <c r="AW41" s="88"/>
      <c r="AX41" s="88" t="s">
        <v>146</v>
      </c>
      <c r="AY41" s="88" t="s">
        <v>147</v>
      </c>
      <c r="AZ41" s="108">
        <v>46032</v>
      </c>
      <c r="BA41" s="108">
        <v>46033</v>
      </c>
      <c r="BB41" s="118">
        <v>118976000</v>
      </c>
      <c r="BC41" s="108">
        <v>46038</v>
      </c>
      <c r="BD41" s="108">
        <v>46371</v>
      </c>
      <c r="BE41" s="108">
        <f t="shared" si="2"/>
        <v>46371</v>
      </c>
      <c r="BF41" s="125"/>
      <c r="BG41" s="88" t="s">
        <v>148</v>
      </c>
      <c r="BH41" s="113">
        <v>4687000</v>
      </c>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v>0</v>
      </c>
      <c r="CM41" s="113">
        <v>118976000</v>
      </c>
      <c r="CN41" s="88"/>
      <c r="CO41" s="92">
        <v>46371</v>
      </c>
      <c r="CP41" s="92">
        <f t="shared" si="1"/>
        <v>46551</v>
      </c>
      <c r="CQ41" s="118">
        <v>118976000</v>
      </c>
      <c r="CR41" s="88" t="s">
        <v>172</v>
      </c>
      <c r="CS41" s="92">
        <v>46035</v>
      </c>
      <c r="CT41" s="131" t="s">
        <v>619</v>
      </c>
      <c r="CU41" s="88"/>
      <c r="CV41" s="88"/>
      <c r="CW41" s="88" t="s">
        <v>620</v>
      </c>
      <c r="CX41" s="88" t="s">
        <v>218</v>
      </c>
      <c r="CY41" s="88" t="s">
        <v>621</v>
      </c>
      <c r="CZ41" s="88">
        <v>2537</v>
      </c>
      <c r="DA41" s="88" t="s">
        <v>152</v>
      </c>
      <c r="DB41" s="88">
        <v>1</v>
      </c>
      <c r="DC41" s="88" t="s">
        <v>153</v>
      </c>
      <c r="DD41" s="88"/>
      <c r="DE41" s="88"/>
      <c r="DF41" s="88"/>
      <c r="DG41" s="88"/>
      <c r="DH41" s="88"/>
      <c r="DI41" s="88"/>
      <c r="DJ41" s="88"/>
      <c r="DK41" s="88"/>
      <c r="DL41" s="88"/>
      <c r="DM41" s="88"/>
      <c r="DN41" s="88"/>
      <c r="DO41" s="88"/>
      <c r="DP41" s="88"/>
      <c r="DQ41" s="88"/>
      <c r="DR41" s="88"/>
      <c r="DS41" s="88"/>
      <c r="DT41" s="89"/>
      <c r="DU41" s="84"/>
      <c r="DV41" s="75"/>
      <c r="DW41" s="75"/>
      <c r="DX41" s="75"/>
      <c r="DY41" s="75"/>
      <c r="DZ41" s="77"/>
      <c r="EA41" s="71"/>
      <c r="EB41" s="71"/>
      <c r="EC41" s="71"/>
      <c r="ED41" s="71"/>
      <c r="EE41" s="71"/>
      <c r="EF41" s="71"/>
      <c r="EG41" s="71"/>
      <c r="EH41" s="71"/>
      <c r="EI41" s="71"/>
      <c r="EJ41" s="71"/>
      <c r="EK41" s="71"/>
    </row>
    <row r="42" spans="1:141" ht="30" customHeight="1">
      <c r="A42" s="3" t="s">
        <v>123</v>
      </c>
      <c r="B42" s="87">
        <v>2026</v>
      </c>
      <c r="C42" s="88" t="s">
        <v>622</v>
      </c>
      <c r="D42" s="88"/>
      <c r="E42" s="88" t="s">
        <v>125</v>
      </c>
      <c r="F42" s="88">
        <v>145654</v>
      </c>
      <c r="G42" s="92">
        <v>46032</v>
      </c>
      <c r="H42" s="88" t="s">
        <v>608</v>
      </c>
      <c r="I42" s="88" t="s">
        <v>623</v>
      </c>
      <c r="J42" s="95" t="s">
        <v>624</v>
      </c>
      <c r="K42" s="95" t="s">
        <v>625</v>
      </c>
      <c r="L42" s="88" t="s">
        <v>626</v>
      </c>
      <c r="M42" s="88" t="s">
        <v>613</v>
      </c>
      <c r="N42" s="88">
        <v>80111700</v>
      </c>
      <c r="O42" s="88" t="s">
        <v>614</v>
      </c>
      <c r="P42" s="88" t="s">
        <v>627</v>
      </c>
      <c r="Q42" s="88">
        <v>53</v>
      </c>
      <c r="R42" s="92">
        <v>46028</v>
      </c>
      <c r="S42" s="88">
        <v>191</v>
      </c>
      <c r="T42" s="92">
        <v>46037</v>
      </c>
      <c r="U42" s="88" t="s">
        <v>134</v>
      </c>
      <c r="V42" s="88" t="s">
        <v>135</v>
      </c>
      <c r="W42" s="88" t="s">
        <v>460</v>
      </c>
      <c r="X42" s="88">
        <v>1</v>
      </c>
      <c r="Y42" s="88" t="s">
        <v>616</v>
      </c>
      <c r="Z42" s="88" t="s">
        <v>626</v>
      </c>
      <c r="AA42" s="88" t="s">
        <v>138</v>
      </c>
      <c r="AB42" s="88" t="s">
        <v>139</v>
      </c>
      <c r="AC42" s="88" t="s">
        <v>447</v>
      </c>
      <c r="AD42" s="88"/>
      <c r="AE42" s="88">
        <v>1016060861</v>
      </c>
      <c r="AF42" s="88">
        <v>0</v>
      </c>
      <c r="AG42" s="92">
        <v>34277</v>
      </c>
      <c r="AH42" s="88" t="s">
        <v>628</v>
      </c>
      <c r="AI42" s="88"/>
      <c r="AJ42" s="95">
        <v>3194769692</v>
      </c>
      <c r="AK42" s="88" t="s">
        <v>629</v>
      </c>
      <c r="AL42" s="88" t="s">
        <v>189</v>
      </c>
      <c r="AM42" s="88" t="s">
        <v>234</v>
      </c>
      <c r="AN42" s="88" t="s">
        <v>145</v>
      </c>
      <c r="AO42" s="88">
        <v>0</v>
      </c>
      <c r="AP42" s="88">
        <v>0</v>
      </c>
      <c r="AQ42" s="88"/>
      <c r="AR42" s="88"/>
      <c r="AS42" s="92">
        <v>46062</v>
      </c>
      <c r="AT42" s="88"/>
      <c r="AU42" s="88"/>
      <c r="AV42" s="88"/>
      <c r="AW42" s="88"/>
      <c r="AX42" s="88" t="s">
        <v>146</v>
      </c>
      <c r="AY42" s="88" t="s">
        <v>147</v>
      </c>
      <c r="AZ42" s="108">
        <v>46032</v>
      </c>
      <c r="BA42" s="108">
        <v>46032</v>
      </c>
      <c r="BB42" s="118">
        <v>51557000</v>
      </c>
      <c r="BC42" s="108">
        <v>46038</v>
      </c>
      <c r="BD42" s="108">
        <v>46371</v>
      </c>
      <c r="BE42" s="108">
        <f t="shared" si="2"/>
        <v>46371</v>
      </c>
      <c r="BF42" s="125"/>
      <c r="BG42" s="88" t="s">
        <v>148</v>
      </c>
      <c r="BH42" s="113">
        <v>4687000</v>
      </c>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v>0</v>
      </c>
      <c r="CM42" s="113">
        <v>51557000</v>
      </c>
      <c r="CN42" s="88"/>
      <c r="CO42" s="92">
        <v>46371</v>
      </c>
      <c r="CP42" s="92">
        <f t="shared" si="1"/>
        <v>46551</v>
      </c>
      <c r="CQ42" s="118">
        <v>51557000</v>
      </c>
      <c r="CR42" s="88" t="s">
        <v>149</v>
      </c>
      <c r="CS42" s="92">
        <v>46035</v>
      </c>
      <c r="CT42" s="131">
        <v>1446101155813</v>
      </c>
      <c r="CU42" s="88"/>
      <c r="CV42" s="88"/>
      <c r="CW42" s="88" t="s">
        <v>620</v>
      </c>
      <c r="CX42" s="88" t="s">
        <v>447</v>
      </c>
      <c r="CY42" s="88" t="s">
        <v>550</v>
      </c>
      <c r="CZ42" s="88">
        <v>2537</v>
      </c>
      <c r="DA42" s="88" t="s">
        <v>152</v>
      </c>
      <c r="DB42" s="88">
        <v>1</v>
      </c>
      <c r="DC42" s="88" t="s">
        <v>153</v>
      </c>
      <c r="DD42" s="88"/>
      <c r="DE42" s="88"/>
      <c r="DF42" s="88"/>
      <c r="DG42" s="88"/>
      <c r="DH42" s="88"/>
      <c r="DI42" s="88"/>
      <c r="DJ42" s="88"/>
      <c r="DK42" s="88"/>
      <c r="DL42" s="88"/>
      <c r="DM42" s="88"/>
      <c r="DN42" s="88"/>
      <c r="DO42" s="88"/>
      <c r="DP42" s="88"/>
      <c r="DQ42" s="88"/>
      <c r="DR42" s="88"/>
      <c r="DS42" s="88"/>
      <c r="DT42" s="89"/>
      <c r="DU42" s="84"/>
      <c r="DV42" s="75"/>
      <c r="DW42" s="75"/>
      <c r="DX42" s="75"/>
      <c r="DY42" s="75"/>
      <c r="DZ42" s="77"/>
      <c r="EA42" s="71"/>
      <c r="EB42" s="71"/>
      <c r="EC42" s="71"/>
      <c r="ED42" s="71"/>
      <c r="EE42" s="71"/>
      <c r="EF42" s="71"/>
      <c r="EG42" s="71"/>
      <c r="EH42" s="71"/>
      <c r="EI42" s="71"/>
      <c r="EJ42" s="71"/>
      <c r="EK42" s="71"/>
    </row>
    <row r="43" spans="1:141" ht="30" customHeight="1">
      <c r="A43" s="3" t="s">
        <v>123</v>
      </c>
      <c r="B43" s="87">
        <v>2026</v>
      </c>
      <c r="C43" s="88" t="s">
        <v>630</v>
      </c>
      <c r="D43" s="88"/>
      <c r="E43" s="88" t="s">
        <v>125</v>
      </c>
      <c r="F43" s="88">
        <v>145675</v>
      </c>
      <c r="G43" s="92">
        <v>46032</v>
      </c>
      <c r="H43" s="88" t="s">
        <v>631</v>
      </c>
      <c r="I43" s="88" t="s">
        <v>632</v>
      </c>
      <c r="J43" s="95" t="s">
        <v>633</v>
      </c>
      <c r="K43" s="95" t="s">
        <v>634</v>
      </c>
      <c r="L43" s="88" t="s">
        <v>635</v>
      </c>
      <c r="M43" s="88" t="s">
        <v>636</v>
      </c>
      <c r="N43" s="88">
        <v>80111700</v>
      </c>
      <c r="O43" s="88" t="s">
        <v>637</v>
      </c>
      <c r="P43" s="88" t="s">
        <v>638</v>
      </c>
      <c r="Q43" s="88">
        <v>54</v>
      </c>
      <c r="R43" s="92">
        <v>46028</v>
      </c>
      <c r="S43" s="88">
        <v>192</v>
      </c>
      <c r="T43" s="92">
        <v>46037</v>
      </c>
      <c r="U43" s="88" t="s">
        <v>134</v>
      </c>
      <c r="V43" s="88" t="s">
        <v>135</v>
      </c>
      <c r="W43" s="88" t="s">
        <v>136</v>
      </c>
      <c r="X43" s="88">
        <v>1</v>
      </c>
      <c r="Y43" s="88" t="s">
        <v>639</v>
      </c>
      <c r="Z43" s="88" t="s">
        <v>635</v>
      </c>
      <c r="AA43" s="88" t="s">
        <v>138</v>
      </c>
      <c r="AB43" s="88" t="s">
        <v>139</v>
      </c>
      <c r="AC43" s="88" t="s">
        <v>203</v>
      </c>
      <c r="AD43" s="88"/>
      <c r="AE43" s="88">
        <v>51968149</v>
      </c>
      <c r="AF43" s="88">
        <v>9</v>
      </c>
      <c r="AG43" s="92">
        <v>25230</v>
      </c>
      <c r="AH43" s="88" t="s">
        <v>640</v>
      </c>
      <c r="AI43" s="88"/>
      <c r="AJ43" s="95">
        <v>3138310958</v>
      </c>
      <c r="AK43" s="88" t="s">
        <v>641</v>
      </c>
      <c r="AL43" s="88" t="s">
        <v>642</v>
      </c>
      <c r="AM43" s="88" t="s">
        <v>234</v>
      </c>
      <c r="AN43" s="88" t="s">
        <v>145</v>
      </c>
      <c r="AO43" s="88">
        <v>0</v>
      </c>
      <c r="AP43" s="88">
        <v>0</v>
      </c>
      <c r="AQ43" s="88"/>
      <c r="AR43" s="88"/>
      <c r="AS43" s="92">
        <v>46062</v>
      </c>
      <c r="AT43" s="88"/>
      <c r="AU43" s="88"/>
      <c r="AV43" s="88"/>
      <c r="AW43" s="88"/>
      <c r="AX43" s="88" t="s">
        <v>146</v>
      </c>
      <c r="AY43" s="88" t="s">
        <v>147</v>
      </c>
      <c r="AZ43" s="108">
        <v>46032</v>
      </c>
      <c r="BA43" s="108">
        <v>46033</v>
      </c>
      <c r="BB43" s="118">
        <v>64460000</v>
      </c>
      <c r="BC43" s="108">
        <v>46038</v>
      </c>
      <c r="BD43" s="108">
        <v>46371</v>
      </c>
      <c r="BE43" s="108">
        <f t="shared" si="2"/>
        <v>46371</v>
      </c>
      <c r="BF43" s="125"/>
      <c r="BG43" s="88" t="s">
        <v>148</v>
      </c>
      <c r="BH43" s="113">
        <v>5860000</v>
      </c>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v>0</v>
      </c>
      <c r="CM43" s="113">
        <v>64460000</v>
      </c>
      <c r="CN43" s="88"/>
      <c r="CO43" s="92">
        <v>46371</v>
      </c>
      <c r="CP43" s="92">
        <f t="shared" si="1"/>
        <v>46551</v>
      </c>
      <c r="CQ43" s="118">
        <v>64460000</v>
      </c>
      <c r="CR43" s="88" t="s">
        <v>149</v>
      </c>
      <c r="CS43" s="92">
        <v>46035</v>
      </c>
      <c r="CT43" s="131">
        <v>1446101155415</v>
      </c>
      <c r="CU43" s="88"/>
      <c r="CV43" s="88"/>
      <c r="CW43" s="88" t="s">
        <v>643</v>
      </c>
      <c r="CX43" s="88" t="s">
        <v>203</v>
      </c>
      <c r="CY43" s="88" t="s">
        <v>501</v>
      </c>
      <c r="CZ43" s="88">
        <v>2537</v>
      </c>
      <c r="DA43" s="88" t="s">
        <v>152</v>
      </c>
      <c r="DB43" s="88">
        <v>1</v>
      </c>
      <c r="DC43" s="88" t="s">
        <v>153</v>
      </c>
      <c r="DD43" s="88"/>
      <c r="DE43" s="88"/>
      <c r="DF43" s="88"/>
      <c r="DG43" s="88"/>
      <c r="DH43" s="88"/>
      <c r="DI43" s="88"/>
      <c r="DJ43" s="88"/>
      <c r="DK43" s="88"/>
      <c r="DL43" s="88"/>
      <c r="DM43" s="88"/>
      <c r="DN43" s="88"/>
      <c r="DO43" s="88"/>
      <c r="DP43" s="88"/>
      <c r="DQ43" s="88"/>
      <c r="DR43" s="88"/>
      <c r="DS43" s="88"/>
      <c r="DT43" s="89"/>
      <c r="DU43" s="84"/>
      <c r="DV43" s="75"/>
      <c r="DW43" s="75"/>
      <c r="DX43" s="75"/>
      <c r="DY43" s="75"/>
      <c r="DZ43" s="77"/>
      <c r="EA43" s="71"/>
      <c r="EB43" s="71"/>
      <c r="EC43" s="71"/>
      <c r="ED43" s="71"/>
      <c r="EE43" s="71"/>
      <c r="EF43" s="71"/>
      <c r="EG43" s="71"/>
      <c r="EH43" s="71"/>
      <c r="EI43" s="71"/>
      <c r="EJ43" s="71"/>
      <c r="EK43" s="71"/>
    </row>
    <row r="44" spans="1:141" ht="30" customHeight="1">
      <c r="B44" s="87">
        <v>2026</v>
      </c>
      <c r="C44" s="88" t="s">
        <v>644</v>
      </c>
      <c r="D44" s="88"/>
      <c r="E44" s="88" t="s">
        <v>125</v>
      </c>
      <c r="F44" s="88">
        <v>144831</v>
      </c>
      <c r="G44" s="92">
        <v>46032</v>
      </c>
      <c r="H44" s="88" t="s">
        <v>645</v>
      </c>
      <c r="I44" s="88" t="s">
        <v>646</v>
      </c>
      <c r="J44" s="95" t="s">
        <v>647</v>
      </c>
      <c r="K44" s="95" t="s">
        <v>648</v>
      </c>
      <c r="L44" s="88" t="s">
        <v>649</v>
      </c>
      <c r="M44" s="88" t="s">
        <v>650</v>
      </c>
      <c r="N44" s="88">
        <v>80111700</v>
      </c>
      <c r="O44" s="88" t="s">
        <v>651</v>
      </c>
      <c r="P44" s="88" t="s">
        <v>652</v>
      </c>
      <c r="Q44" s="88">
        <v>111</v>
      </c>
      <c r="R44" s="92">
        <v>46028</v>
      </c>
      <c r="S44" s="88">
        <v>193</v>
      </c>
      <c r="T44" s="92">
        <v>46037</v>
      </c>
      <c r="U44" s="88" t="s">
        <v>134</v>
      </c>
      <c r="V44" s="88" t="s">
        <v>135</v>
      </c>
      <c r="W44" s="88" t="s">
        <v>136</v>
      </c>
      <c r="X44" s="88">
        <v>1</v>
      </c>
      <c r="Y44" s="88" t="s">
        <v>653</v>
      </c>
      <c r="Z44" s="88" t="s">
        <v>649</v>
      </c>
      <c r="AA44" s="88" t="s">
        <v>138</v>
      </c>
      <c r="AB44" s="88" t="s">
        <v>139</v>
      </c>
      <c r="AC44" s="88" t="s">
        <v>203</v>
      </c>
      <c r="AD44" s="88"/>
      <c r="AE44" s="88">
        <v>1030533128</v>
      </c>
      <c r="AF44" s="88">
        <v>1</v>
      </c>
      <c r="AG44" s="92">
        <v>31736</v>
      </c>
      <c r="AH44" s="88" t="s">
        <v>654</v>
      </c>
      <c r="AI44" s="88"/>
      <c r="AJ44" s="95">
        <v>3132739872</v>
      </c>
      <c r="AK44" s="88" t="s">
        <v>655</v>
      </c>
      <c r="AL44" s="88" t="s">
        <v>189</v>
      </c>
      <c r="AM44" s="88" t="s">
        <v>234</v>
      </c>
      <c r="AN44" s="88" t="s">
        <v>656</v>
      </c>
      <c r="AO44" s="88">
        <v>51895879</v>
      </c>
      <c r="AP44" s="88" t="s">
        <v>657</v>
      </c>
      <c r="AQ44" s="88"/>
      <c r="AR44" s="88"/>
      <c r="AS44" s="92">
        <v>46062</v>
      </c>
      <c r="AT44" s="88"/>
      <c r="AU44" s="88"/>
      <c r="AV44" s="88"/>
      <c r="AW44" s="88"/>
      <c r="AX44" s="88" t="s">
        <v>658</v>
      </c>
      <c r="AY44" s="88" t="s">
        <v>147</v>
      </c>
      <c r="AZ44" s="108">
        <v>46032</v>
      </c>
      <c r="BA44" s="108">
        <v>46032</v>
      </c>
      <c r="BB44" s="118">
        <v>87109000</v>
      </c>
      <c r="BC44" s="108">
        <v>46038</v>
      </c>
      <c r="BD44" s="108">
        <v>46371</v>
      </c>
      <c r="BE44" s="108">
        <f t="shared" si="2"/>
        <v>46371</v>
      </c>
      <c r="BF44" s="125"/>
      <c r="BG44" s="88" t="s">
        <v>148</v>
      </c>
      <c r="BH44" s="113">
        <v>7919000</v>
      </c>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v>0</v>
      </c>
      <c r="CM44" s="113">
        <v>87109000</v>
      </c>
      <c r="CN44" s="88"/>
      <c r="CO44" s="92">
        <v>46371</v>
      </c>
      <c r="CP44" s="92">
        <f t="shared" si="1"/>
        <v>46551</v>
      </c>
      <c r="CQ44" s="118">
        <v>87109000</v>
      </c>
      <c r="CR44" s="88" t="s">
        <v>149</v>
      </c>
      <c r="CS44" s="92">
        <v>46034</v>
      </c>
      <c r="CT44" s="131">
        <v>1146101094954</v>
      </c>
      <c r="CU44" s="88"/>
      <c r="CV44" s="88"/>
      <c r="CW44" s="88" t="s">
        <v>659</v>
      </c>
      <c r="CX44" s="88" t="s">
        <v>203</v>
      </c>
      <c r="CY44" s="88" t="s">
        <v>660</v>
      </c>
      <c r="CZ44" s="88">
        <v>2537</v>
      </c>
      <c r="DA44" s="88" t="s">
        <v>152</v>
      </c>
      <c r="DB44" s="88">
        <v>1</v>
      </c>
      <c r="DC44" s="88" t="s">
        <v>153</v>
      </c>
      <c r="DD44" s="88"/>
      <c r="DE44" s="88"/>
      <c r="DF44" s="88"/>
      <c r="DG44" s="88"/>
      <c r="DH44" s="88"/>
      <c r="DI44" s="88"/>
      <c r="DJ44" s="88"/>
      <c r="DK44" s="88"/>
      <c r="DL44" s="88"/>
      <c r="DM44" s="88"/>
      <c r="DN44" s="88"/>
      <c r="DO44" s="88"/>
      <c r="DP44" s="88"/>
      <c r="DQ44" s="88"/>
      <c r="DR44" s="88"/>
      <c r="DS44" s="88"/>
      <c r="DT44" s="89"/>
      <c r="DU44" s="84"/>
      <c r="DV44" s="75"/>
      <c r="DW44" s="75"/>
      <c r="DX44" s="75"/>
      <c r="DY44" s="75"/>
      <c r="DZ44" s="77"/>
      <c r="EA44" s="71"/>
      <c r="EB44" s="71"/>
      <c r="EC44" s="71"/>
      <c r="ED44" s="71"/>
      <c r="EE44" s="71"/>
      <c r="EF44" s="71"/>
      <c r="EG44" s="71"/>
      <c r="EH44" s="71"/>
      <c r="EI44" s="71"/>
      <c r="EJ44" s="71"/>
      <c r="EK44" s="71"/>
    </row>
    <row r="45" spans="1:141" ht="30" customHeight="1">
      <c r="A45" s="3" t="s">
        <v>123</v>
      </c>
      <c r="B45" s="87">
        <v>2026</v>
      </c>
      <c r="C45" s="88" t="s">
        <v>661</v>
      </c>
      <c r="D45" s="88"/>
      <c r="E45" s="88" t="s">
        <v>125</v>
      </c>
      <c r="F45" s="88">
        <v>144831</v>
      </c>
      <c r="G45" s="92">
        <v>46033</v>
      </c>
      <c r="H45" s="88" t="s">
        <v>645</v>
      </c>
      <c r="I45" s="88" t="s">
        <v>662</v>
      </c>
      <c r="J45" s="95" t="s">
        <v>663</v>
      </c>
      <c r="K45" s="95" t="s">
        <v>664</v>
      </c>
      <c r="L45" s="88" t="s">
        <v>665</v>
      </c>
      <c r="M45" s="88" t="s">
        <v>650</v>
      </c>
      <c r="N45" s="88">
        <v>80111700</v>
      </c>
      <c r="O45" s="88" t="s">
        <v>651</v>
      </c>
      <c r="P45" s="88" t="s">
        <v>666</v>
      </c>
      <c r="Q45" s="88">
        <v>111</v>
      </c>
      <c r="R45" s="92">
        <v>46028</v>
      </c>
      <c r="S45" s="88">
        <v>194</v>
      </c>
      <c r="T45" s="92">
        <v>46037</v>
      </c>
      <c r="U45" s="88" t="s">
        <v>134</v>
      </c>
      <c r="V45" s="88" t="s">
        <v>135</v>
      </c>
      <c r="W45" s="88" t="s">
        <v>136</v>
      </c>
      <c r="X45" s="88">
        <v>1</v>
      </c>
      <c r="Y45" s="88" t="s">
        <v>653</v>
      </c>
      <c r="Z45" s="88" t="s">
        <v>665</v>
      </c>
      <c r="AA45" s="88" t="s">
        <v>138</v>
      </c>
      <c r="AB45" s="88" t="s">
        <v>164</v>
      </c>
      <c r="AC45" s="88" t="s">
        <v>203</v>
      </c>
      <c r="AD45" s="88"/>
      <c r="AE45" s="88">
        <v>11794982</v>
      </c>
      <c r="AF45" s="88">
        <v>4</v>
      </c>
      <c r="AG45" s="92">
        <v>23763</v>
      </c>
      <c r="AH45" s="88" t="s">
        <v>667</v>
      </c>
      <c r="AI45" s="88"/>
      <c r="AJ45" s="95">
        <v>3118185651</v>
      </c>
      <c r="AK45" s="88" t="s">
        <v>668</v>
      </c>
      <c r="AL45" s="88" t="s">
        <v>189</v>
      </c>
      <c r="AM45" s="88" t="s">
        <v>234</v>
      </c>
      <c r="AN45" s="88" t="s">
        <v>656</v>
      </c>
      <c r="AO45" s="88">
        <v>51895879</v>
      </c>
      <c r="AP45" s="88" t="s">
        <v>657</v>
      </c>
      <c r="AQ45" s="88"/>
      <c r="AR45" s="88"/>
      <c r="AS45" s="92">
        <v>46062</v>
      </c>
      <c r="AT45" s="88"/>
      <c r="AU45" s="88"/>
      <c r="AV45" s="88"/>
      <c r="AW45" s="88"/>
      <c r="AX45" s="88" t="s">
        <v>658</v>
      </c>
      <c r="AY45" s="88" t="s">
        <v>147</v>
      </c>
      <c r="AZ45" s="108">
        <v>46032</v>
      </c>
      <c r="BA45" s="108">
        <v>46032</v>
      </c>
      <c r="BB45" s="118">
        <v>87109000</v>
      </c>
      <c r="BC45" s="108">
        <v>46038</v>
      </c>
      <c r="BD45" s="108">
        <v>46371</v>
      </c>
      <c r="BE45" s="108">
        <f t="shared" si="2"/>
        <v>46371</v>
      </c>
      <c r="BF45" s="125"/>
      <c r="BG45" s="88" t="s">
        <v>148</v>
      </c>
      <c r="BH45" s="113">
        <v>7919000</v>
      </c>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v>0</v>
      </c>
      <c r="CM45" s="113">
        <v>87109000</v>
      </c>
      <c r="CN45" s="88"/>
      <c r="CO45" s="92">
        <v>46371</v>
      </c>
      <c r="CP45" s="92">
        <f t="shared" si="1"/>
        <v>46551</v>
      </c>
      <c r="CQ45" s="118">
        <v>87109000</v>
      </c>
      <c r="CR45" s="88" t="s">
        <v>223</v>
      </c>
      <c r="CS45" s="92">
        <v>46035</v>
      </c>
      <c r="CT45" s="131">
        <v>2146101127714</v>
      </c>
      <c r="CU45" s="88"/>
      <c r="CV45" s="88"/>
      <c r="CW45" s="88" t="s">
        <v>659</v>
      </c>
      <c r="CX45" s="88" t="s">
        <v>203</v>
      </c>
      <c r="CY45" s="88" t="s">
        <v>669</v>
      </c>
      <c r="CZ45" s="88">
        <v>2537</v>
      </c>
      <c r="DA45" s="88" t="s">
        <v>152</v>
      </c>
      <c r="DB45" s="88">
        <v>1</v>
      </c>
      <c r="DC45" s="88" t="s">
        <v>153</v>
      </c>
      <c r="DD45" s="88"/>
      <c r="DE45" s="88"/>
      <c r="DF45" s="88"/>
      <c r="DG45" s="88"/>
      <c r="DH45" s="88"/>
      <c r="DI45" s="88"/>
      <c r="DJ45" s="88"/>
      <c r="DK45" s="88"/>
      <c r="DL45" s="88"/>
      <c r="DM45" s="88"/>
      <c r="DN45" s="88"/>
      <c r="DO45" s="88"/>
      <c r="DP45" s="88"/>
      <c r="DQ45" s="88"/>
      <c r="DR45" s="88"/>
      <c r="DS45" s="88"/>
      <c r="DT45" s="89"/>
      <c r="DU45" s="84"/>
      <c r="DV45" s="75"/>
      <c r="DW45" s="75"/>
      <c r="DX45" s="75"/>
      <c r="DY45" s="75"/>
      <c r="DZ45" s="77"/>
      <c r="EA45" s="71"/>
      <c r="EB45" s="71"/>
      <c r="EC45" s="71"/>
      <c r="ED45" s="71"/>
      <c r="EE45" s="71"/>
      <c r="EF45" s="71"/>
      <c r="EG45" s="71"/>
      <c r="EH45" s="71"/>
      <c r="EI45" s="71"/>
      <c r="EJ45" s="71"/>
      <c r="EK45" s="71"/>
    </row>
    <row r="46" spans="1:141" ht="30" customHeight="1">
      <c r="A46" s="3" t="s">
        <v>123</v>
      </c>
      <c r="B46" s="87">
        <v>2026</v>
      </c>
      <c r="C46" s="88" t="s">
        <v>670</v>
      </c>
      <c r="D46" s="88"/>
      <c r="E46" s="88" t="s">
        <v>125</v>
      </c>
      <c r="F46" s="88">
        <v>144831</v>
      </c>
      <c r="G46" s="92">
        <v>46033</v>
      </c>
      <c r="H46" s="88" t="s">
        <v>645</v>
      </c>
      <c r="I46" s="88" t="s">
        <v>671</v>
      </c>
      <c r="J46" s="95" t="s">
        <v>672</v>
      </c>
      <c r="K46" s="95" t="s">
        <v>673</v>
      </c>
      <c r="L46" s="88" t="s">
        <v>674</v>
      </c>
      <c r="M46" s="88" t="s">
        <v>650</v>
      </c>
      <c r="N46" s="88">
        <v>80111700</v>
      </c>
      <c r="O46" s="88" t="s">
        <v>651</v>
      </c>
      <c r="P46" s="88" t="s">
        <v>675</v>
      </c>
      <c r="Q46" s="88">
        <v>111</v>
      </c>
      <c r="R46" s="92">
        <v>46028</v>
      </c>
      <c r="S46" s="88">
        <v>195</v>
      </c>
      <c r="T46" s="92">
        <v>46037</v>
      </c>
      <c r="U46" s="88" t="s">
        <v>134</v>
      </c>
      <c r="V46" s="88" t="s">
        <v>135</v>
      </c>
      <c r="W46" s="88" t="s">
        <v>136</v>
      </c>
      <c r="X46" s="88">
        <v>1</v>
      </c>
      <c r="Y46" s="88" t="s">
        <v>653</v>
      </c>
      <c r="Z46" s="88" t="s">
        <v>674</v>
      </c>
      <c r="AA46" s="88" t="s">
        <v>138</v>
      </c>
      <c r="AB46" s="88" t="s">
        <v>139</v>
      </c>
      <c r="AC46" s="88" t="s">
        <v>203</v>
      </c>
      <c r="AD46" s="88"/>
      <c r="AE46" s="88">
        <v>33702741</v>
      </c>
      <c r="AF46" s="88">
        <v>2</v>
      </c>
      <c r="AG46" s="92">
        <v>30619</v>
      </c>
      <c r="AH46" s="88" t="s">
        <v>676</v>
      </c>
      <c r="AI46" s="88"/>
      <c r="AJ46" s="95">
        <v>3104836597</v>
      </c>
      <c r="AK46" s="88" t="s">
        <v>677</v>
      </c>
      <c r="AL46" s="88" t="s">
        <v>189</v>
      </c>
      <c r="AM46" s="88" t="s">
        <v>385</v>
      </c>
      <c r="AN46" s="88" t="s">
        <v>656</v>
      </c>
      <c r="AO46" s="88">
        <v>51895879</v>
      </c>
      <c r="AP46" s="88" t="s">
        <v>657</v>
      </c>
      <c r="AQ46" s="88"/>
      <c r="AR46" s="88"/>
      <c r="AS46" s="92">
        <v>46062</v>
      </c>
      <c r="AT46" s="88"/>
      <c r="AU46" s="88"/>
      <c r="AV46" s="88"/>
      <c r="AW46" s="88"/>
      <c r="AX46" s="88" t="s">
        <v>658</v>
      </c>
      <c r="AY46" s="88" t="s">
        <v>147</v>
      </c>
      <c r="AZ46" s="108">
        <v>46032</v>
      </c>
      <c r="BA46" s="108">
        <v>46033</v>
      </c>
      <c r="BB46" s="118">
        <v>87109000</v>
      </c>
      <c r="BC46" s="108">
        <v>46038</v>
      </c>
      <c r="BD46" s="108">
        <v>46371</v>
      </c>
      <c r="BE46" s="108">
        <f t="shared" si="2"/>
        <v>46371</v>
      </c>
      <c r="BF46" s="125"/>
      <c r="BG46" s="88" t="s">
        <v>148</v>
      </c>
      <c r="BH46" s="113">
        <v>7919000</v>
      </c>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v>0</v>
      </c>
      <c r="CM46" s="113">
        <v>87109000</v>
      </c>
      <c r="CN46" s="88"/>
      <c r="CO46" s="92">
        <v>46371</v>
      </c>
      <c r="CP46" s="92">
        <f t="shared" si="1"/>
        <v>46551</v>
      </c>
      <c r="CQ46" s="118">
        <v>87109000</v>
      </c>
      <c r="CR46" s="88" t="s">
        <v>149</v>
      </c>
      <c r="CS46" s="92">
        <v>46035</v>
      </c>
      <c r="CT46" s="131">
        <v>2146101127424</v>
      </c>
      <c r="CU46" s="88"/>
      <c r="CV46" s="88"/>
      <c r="CW46" s="88" t="s">
        <v>659</v>
      </c>
      <c r="CX46" s="88" t="s">
        <v>203</v>
      </c>
      <c r="CY46" s="88" t="s">
        <v>678</v>
      </c>
      <c r="CZ46" s="88">
        <v>2537</v>
      </c>
      <c r="DA46" s="88" t="s">
        <v>152</v>
      </c>
      <c r="DB46" s="88">
        <v>1</v>
      </c>
      <c r="DC46" s="88" t="s">
        <v>153</v>
      </c>
      <c r="DD46" s="88"/>
      <c r="DE46" s="88"/>
      <c r="DF46" s="88"/>
      <c r="DG46" s="88"/>
      <c r="DH46" s="88"/>
      <c r="DI46" s="88"/>
      <c r="DJ46" s="88"/>
      <c r="DK46" s="88"/>
      <c r="DL46" s="88"/>
      <c r="DM46" s="88"/>
      <c r="DN46" s="88"/>
      <c r="DO46" s="88"/>
      <c r="DP46" s="88"/>
      <c r="DQ46" s="88"/>
      <c r="DR46" s="88"/>
      <c r="DS46" s="88"/>
      <c r="DT46" s="89"/>
      <c r="DU46" s="84"/>
      <c r="DV46" s="75"/>
      <c r="DW46" s="75"/>
      <c r="DX46" s="75"/>
      <c r="DY46" s="75"/>
      <c r="DZ46" s="77"/>
      <c r="EA46" s="71"/>
      <c r="EB46" s="71"/>
      <c r="EC46" s="71"/>
      <c r="ED46" s="71"/>
      <c r="EE46" s="71"/>
      <c r="EF46" s="71"/>
      <c r="EG46" s="71"/>
      <c r="EH46" s="71"/>
      <c r="EI46" s="71"/>
      <c r="EJ46" s="71"/>
      <c r="EK46" s="71"/>
    </row>
    <row r="47" spans="1:141" ht="30" customHeight="1">
      <c r="A47" s="3" t="s">
        <v>123</v>
      </c>
      <c r="B47" s="87">
        <v>2026</v>
      </c>
      <c r="C47" s="88" t="s">
        <v>679</v>
      </c>
      <c r="D47" s="88"/>
      <c r="E47" s="88" t="s">
        <v>125</v>
      </c>
      <c r="F47" s="88">
        <v>144833</v>
      </c>
      <c r="G47" s="92">
        <v>46033</v>
      </c>
      <c r="H47" s="88" t="s">
        <v>680</v>
      </c>
      <c r="I47" s="88" t="s">
        <v>681</v>
      </c>
      <c r="J47" s="95" t="s">
        <v>682</v>
      </c>
      <c r="K47" s="95" t="s">
        <v>683</v>
      </c>
      <c r="L47" s="88" t="s">
        <v>684</v>
      </c>
      <c r="M47" s="88" t="s">
        <v>685</v>
      </c>
      <c r="N47" s="88">
        <v>80111700</v>
      </c>
      <c r="O47" s="88" t="s">
        <v>686</v>
      </c>
      <c r="P47" s="88" t="s">
        <v>687</v>
      </c>
      <c r="Q47" s="88">
        <v>112</v>
      </c>
      <c r="R47" s="92">
        <v>46028</v>
      </c>
      <c r="S47" s="88">
        <v>196</v>
      </c>
      <c r="T47" s="92">
        <v>46037</v>
      </c>
      <c r="U47" s="88" t="s">
        <v>134</v>
      </c>
      <c r="V47" s="88" t="s">
        <v>135</v>
      </c>
      <c r="W47" s="88" t="s">
        <v>136</v>
      </c>
      <c r="X47" s="88">
        <v>1</v>
      </c>
      <c r="Y47" s="88" t="s">
        <v>688</v>
      </c>
      <c r="Z47" s="88" t="s">
        <v>684</v>
      </c>
      <c r="AA47" s="88" t="s">
        <v>138</v>
      </c>
      <c r="AB47" s="88" t="s">
        <v>164</v>
      </c>
      <c r="AC47" s="88" t="s">
        <v>203</v>
      </c>
      <c r="AD47" s="88"/>
      <c r="AE47" s="88">
        <v>1015426758</v>
      </c>
      <c r="AF47" s="88">
        <v>9</v>
      </c>
      <c r="AG47" s="92">
        <v>33504</v>
      </c>
      <c r="AH47" s="88" t="s">
        <v>689</v>
      </c>
      <c r="AI47" s="88"/>
      <c r="AJ47" s="95">
        <v>3118946142</v>
      </c>
      <c r="AK47" s="88" t="s">
        <v>690</v>
      </c>
      <c r="AL47" s="88" t="s">
        <v>189</v>
      </c>
      <c r="AM47" s="88" t="s">
        <v>234</v>
      </c>
      <c r="AN47" s="88" t="s">
        <v>656</v>
      </c>
      <c r="AO47" s="88">
        <v>51895879</v>
      </c>
      <c r="AP47" s="88" t="s">
        <v>657</v>
      </c>
      <c r="AQ47" s="88"/>
      <c r="AR47" s="88"/>
      <c r="AS47" s="92">
        <v>46062</v>
      </c>
      <c r="AT47" s="88"/>
      <c r="AU47" s="88"/>
      <c r="AV47" s="88"/>
      <c r="AW47" s="88"/>
      <c r="AX47" s="88" t="s">
        <v>658</v>
      </c>
      <c r="AY47" s="88" t="s">
        <v>147</v>
      </c>
      <c r="AZ47" s="108">
        <v>46032</v>
      </c>
      <c r="BA47" s="108">
        <v>46033</v>
      </c>
      <c r="BB47" s="118">
        <v>87109000</v>
      </c>
      <c r="BC47" s="108">
        <v>46038</v>
      </c>
      <c r="BD47" s="108">
        <v>46371</v>
      </c>
      <c r="BE47" s="108">
        <f t="shared" si="2"/>
        <v>46371</v>
      </c>
      <c r="BF47" s="125"/>
      <c r="BG47" s="88" t="s">
        <v>148</v>
      </c>
      <c r="BH47" s="113">
        <v>7919000</v>
      </c>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v>0</v>
      </c>
      <c r="CM47" s="113">
        <v>87109000</v>
      </c>
      <c r="CN47" s="88"/>
      <c r="CO47" s="92">
        <v>46371</v>
      </c>
      <c r="CP47" s="92">
        <f t="shared" si="1"/>
        <v>46551</v>
      </c>
      <c r="CQ47" s="118">
        <v>87109000</v>
      </c>
      <c r="CR47" s="88" t="s">
        <v>223</v>
      </c>
      <c r="CS47" s="92">
        <v>46035</v>
      </c>
      <c r="CT47" s="131">
        <v>3344101271506</v>
      </c>
      <c r="CU47" s="88"/>
      <c r="CV47" s="88"/>
      <c r="CW47" s="88" t="s">
        <v>691</v>
      </c>
      <c r="CX47" s="88" t="s">
        <v>203</v>
      </c>
      <c r="CY47" s="88" t="s">
        <v>692</v>
      </c>
      <c r="CZ47" s="88">
        <v>2537</v>
      </c>
      <c r="DA47" s="88" t="s">
        <v>152</v>
      </c>
      <c r="DB47" s="88">
        <v>1</v>
      </c>
      <c r="DC47" s="88" t="s">
        <v>153</v>
      </c>
      <c r="DD47" s="88"/>
      <c r="DE47" s="88"/>
      <c r="DF47" s="88"/>
      <c r="DG47" s="88"/>
      <c r="DH47" s="88"/>
      <c r="DI47" s="88"/>
      <c r="DJ47" s="88"/>
      <c r="DK47" s="88"/>
      <c r="DL47" s="88"/>
      <c r="DM47" s="88"/>
      <c r="DN47" s="88"/>
      <c r="DO47" s="88"/>
      <c r="DP47" s="88"/>
      <c r="DQ47" s="88"/>
      <c r="DR47" s="88"/>
      <c r="DS47" s="88"/>
      <c r="DT47" s="89"/>
      <c r="DU47" s="84"/>
      <c r="DV47" s="75"/>
      <c r="DW47" s="75"/>
      <c r="DX47" s="75"/>
      <c r="DY47" s="75"/>
      <c r="DZ47" s="77"/>
      <c r="EA47" s="71"/>
      <c r="EB47" s="71"/>
      <c r="EC47" s="71"/>
      <c r="ED47" s="71"/>
      <c r="EE47" s="71"/>
      <c r="EF47" s="71"/>
      <c r="EG47" s="71"/>
      <c r="EH47" s="71"/>
      <c r="EI47" s="71"/>
      <c r="EJ47" s="71"/>
      <c r="EK47" s="71"/>
    </row>
    <row r="48" spans="1:141" ht="30" customHeight="1">
      <c r="A48" s="3" t="s">
        <v>123</v>
      </c>
      <c r="B48" s="87">
        <v>2026</v>
      </c>
      <c r="C48" s="88" t="s">
        <v>693</v>
      </c>
      <c r="D48" s="88"/>
      <c r="E48" s="88" t="s">
        <v>125</v>
      </c>
      <c r="F48" s="88">
        <v>144841</v>
      </c>
      <c r="G48" s="92">
        <v>46033</v>
      </c>
      <c r="H48" s="88" t="s">
        <v>694</v>
      </c>
      <c r="I48" s="88" t="s">
        <v>695</v>
      </c>
      <c r="J48" s="95" t="s">
        <v>696</v>
      </c>
      <c r="K48" s="95" t="s">
        <v>697</v>
      </c>
      <c r="L48" s="88" t="s">
        <v>698</v>
      </c>
      <c r="M48" s="88" t="s">
        <v>699</v>
      </c>
      <c r="N48" s="88">
        <v>80111700</v>
      </c>
      <c r="O48" s="88" t="s">
        <v>700</v>
      </c>
      <c r="P48" s="88" t="s">
        <v>701</v>
      </c>
      <c r="Q48" s="88">
        <v>114</v>
      </c>
      <c r="R48" s="92">
        <v>46028</v>
      </c>
      <c r="S48" s="88">
        <v>197</v>
      </c>
      <c r="T48" s="92">
        <v>46037</v>
      </c>
      <c r="U48" s="88" t="s">
        <v>134</v>
      </c>
      <c r="V48" s="88" t="s">
        <v>135</v>
      </c>
      <c r="W48" s="88" t="s">
        <v>460</v>
      </c>
      <c r="X48" s="88">
        <v>1</v>
      </c>
      <c r="Y48" s="88" t="s">
        <v>702</v>
      </c>
      <c r="Z48" s="88" t="s">
        <v>698</v>
      </c>
      <c r="AA48" s="88" t="s">
        <v>138</v>
      </c>
      <c r="AB48" s="88" t="s">
        <v>164</v>
      </c>
      <c r="AC48" s="88" t="s">
        <v>203</v>
      </c>
      <c r="AD48" s="88"/>
      <c r="AE48" s="88">
        <v>80016712</v>
      </c>
      <c r="AF48" s="88">
        <v>7</v>
      </c>
      <c r="AG48" s="92">
        <v>28396</v>
      </c>
      <c r="AH48" s="88" t="s">
        <v>703</v>
      </c>
      <c r="AI48" s="88"/>
      <c r="AJ48" s="95">
        <v>3104521021</v>
      </c>
      <c r="AK48" s="88" t="s">
        <v>704</v>
      </c>
      <c r="AL48" s="88" t="s">
        <v>189</v>
      </c>
      <c r="AM48" s="88" t="s">
        <v>385</v>
      </c>
      <c r="AN48" s="88" t="s">
        <v>656</v>
      </c>
      <c r="AO48" s="88">
        <v>51895879</v>
      </c>
      <c r="AP48" s="88" t="s">
        <v>657</v>
      </c>
      <c r="AQ48" s="88"/>
      <c r="AR48" s="88"/>
      <c r="AS48" s="92">
        <v>46062</v>
      </c>
      <c r="AT48" s="88"/>
      <c r="AU48" s="88"/>
      <c r="AV48" s="88"/>
      <c r="AW48" s="88"/>
      <c r="AX48" s="88" t="s">
        <v>658</v>
      </c>
      <c r="AY48" s="88" t="s">
        <v>147</v>
      </c>
      <c r="AZ48" s="108">
        <v>46032</v>
      </c>
      <c r="BA48" s="108">
        <v>46033</v>
      </c>
      <c r="BB48" s="118">
        <v>47514000</v>
      </c>
      <c r="BC48" s="108">
        <v>46038</v>
      </c>
      <c r="BD48" s="108">
        <v>46218</v>
      </c>
      <c r="BE48" s="108">
        <f t="shared" si="2"/>
        <v>46218</v>
      </c>
      <c r="BF48" s="125"/>
      <c r="BG48" s="88" t="s">
        <v>705</v>
      </c>
      <c r="BH48" s="113">
        <v>7919000</v>
      </c>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v>0</v>
      </c>
      <c r="CM48" s="113">
        <v>47514000</v>
      </c>
      <c r="CN48" s="88"/>
      <c r="CO48" s="92">
        <v>46218</v>
      </c>
      <c r="CP48" s="92">
        <f t="shared" si="1"/>
        <v>46398</v>
      </c>
      <c r="CQ48" s="118">
        <v>47514000</v>
      </c>
      <c r="CR48" s="88" t="s">
        <v>223</v>
      </c>
      <c r="CS48" s="92">
        <v>46035</v>
      </c>
      <c r="CT48" s="131">
        <v>2144101489346</v>
      </c>
      <c r="CU48" s="88"/>
      <c r="CV48" s="88"/>
      <c r="CW48" s="88" t="s">
        <v>706</v>
      </c>
      <c r="CX48" s="88" t="s">
        <v>203</v>
      </c>
      <c r="CY48" s="88" t="s">
        <v>707</v>
      </c>
      <c r="CZ48" s="88">
        <v>2537</v>
      </c>
      <c r="DA48" s="88" t="s">
        <v>152</v>
      </c>
      <c r="DB48" s="88">
        <v>1</v>
      </c>
      <c r="DC48" s="88" t="s">
        <v>153</v>
      </c>
      <c r="DD48" s="88"/>
      <c r="DE48" s="88"/>
      <c r="DF48" s="88"/>
      <c r="DG48" s="88"/>
      <c r="DH48" s="88"/>
      <c r="DI48" s="88"/>
      <c r="DJ48" s="88"/>
      <c r="DK48" s="88"/>
      <c r="DL48" s="88"/>
      <c r="DM48" s="88"/>
      <c r="DN48" s="88"/>
      <c r="DO48" s="88"/>
      <c r="DP48" s="88"/>
      <c r="DQ48" s="88"/>
      <c r="DR48" s="88"/>
      <c r="DS48" s="88"/>
      <c r="DT48" s="89"/>
      <c r="DU48" s="84"/>
      <c r="DV48" s="75"/>
      <c r="DW48" s="75"/>
      <c r="DX48" s="75"/>
      <c r="DY48" s="75"/>
      <c r="DZ48" s="77"/>
      <c r="EA48" s="71"/>
      <c r="EB48" s="71"/>
      <c r="EC48" s="71"/>
      <c r="ED48" s="71"/>
      <c r="EE48" s="71"/>
      <c r="EF48" s="71"/>
      <c r="EG48" s="71"/>
      <c r="EH48" s="71"/>
      <c r="EI48" s="71"/>
      <c r="EJ48" s="71"/>
      <c r="EK48" s="71"/>
    </row>
    <row r="49" spans="1:141" ht="30" customHeight="1">
      <c r="A49" s="3" t="s">
        <v>123</v>
      </c>
      <c r="B49" s="87">
        <v>2026</v>
      </c>
      <c r="C49" s="88" t="s">
        <v>708</v>
      </c>
      <c r="D49" s="88"/>
      <c r="E49" s="88" t="s">
        <v>125</v>
      </c>
      <c r="F49" s="88">
        <v>144843</v>
      </c>
      <c r="G49" s="92">
        <v>46037</v>
      </c>
      <c r="H49" s="88" t="s">
        <v>709</v>
      </c>
      <c r="I49" s="88" t="s">
        <v>710</v>
      </c>
      <c r="J49" s="95" t="s">
        <v>711</v>
      </c>
      <c r="K49" s="95" t="s">
        <v>712</v>
      </c>
      <c r="L49" s="88" t="s">
        <v>713</v>
      </c>
      <c r="M49" s="88" t="s">
        <v>714</v>
      </c>
      <c r="N49" s="88">
        <v>80111700</v>
      </c>
      <c r="O49" s="88" t="s">
        <v>715</v>
      </c>
      <c r="P49" s="88" t="s">
        <v>716</v>
      </c>
      <c r="Q49" s="88">
        <v>115</v>
      </c>
      <c r="R49" s="92">
        <v>46028</v>
      </c>
      <c r="S49" s="88">
        <v>198</v>
      </c>
      <c r="T49" s="92">
        <v>46037</v>
      </c>
      <c r="U49" s="88" t="s">
        <v>134</v>
      </c>
      <c r="V49" s="88" t="s">
        <v>135</v>
      </c>
      <c r="W49" s="88" t="s">
        <v>136</v>
      </c>
      <c r="X49" s="88">
        <v>1</v>
      </c>
      <c r="Y49" s="88" t="s">
        <v>717</v>
      </c>
      <c r="Z49" s="88" t="s">
        <v>713</v>
      </c>
      <c r="AA49" s="88" t="s">
        <v>138</v>
      </c>
      <c r="AB49" s="88" t="s">
        <v>139</v>
      </c>
      <c r="AC49" s="88" t="s">
        <v>203</v>
      </c>
      <c r="AD49" s="88"/>
      <c r="AE49" s="88">
        <v>1016052697</v>
      </c>
      <c r="AF49" s="88">
        <v>5</v>
      </c>
      <c r="AG49" s="92">
        <v>34001</v>
      </c>
      <c r="AH49" s="88" t="s">
        <v>718</v>
      </c>
      <c r="AI49" s="88"/>
      <c r="AJ49" s="95">
        <v>3214890571</v>
      </c>
      <c r="AK49" s="88" t="s">
        <v>719</v>
      </c>
      <c r="AL49" s="88" t="s">
        <v>168</v>
      </c>
      <c r="AM49" s="88" t="s">
        <v>222</v>
      </c>
      <c r="AN49" s="88" t="s">
        <v>656</v>
      </c>
      <c r="AO49" s="88">
        <v>51895879</v>
      </c>
      <c r="AP49" s="88" t="s">
        <v>657</v>
      </c>
      <c r="AQ49" s="88"/>
      <c r="AR49" s="88"/>
      <c r="AS49" s="92">
        <v>46062</v>
      </c>
      <c r="AT49" s="88"/>
      <c r="AU49" s="88"/>
      <c r="AV49" s="88"/>
      <c r="AW49" s="88"/>
      <c r="AX49" s="88" t="s">
        <v>658</v>
      </c>
      <c r="AY49" s="88" t="s">
        <v>147</v>
      </c>
      <c r="AZ49" s="108">
        <v>46032</v>
      </c>
      <c r="BA49" s="108">
        <v>46033</v>
      </c>
      <c r="BB49" s="118">
        <v>87109000</v>
      </c>
      <c r="BC49" s="108">
        <v>46038</v>
      </c>
      <c r="BD49" s="108">
        <v>46371</v>
      </c>
      <c r="BE49" s="108">
        <f t="shared" si="2"/>
        <v>46371</v>
      </c>
      <c r="BF49" s="125"/>
      <c r="BG49" s="88" t="s">
        <v>148</v>
      </c>
      <c r="BH49" s="113">
        <v>7919000</v>
      </c>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v>0</v>
      </c>
      <c r="CM49" s="113">
        <v>87109000</v>
      </c>
      <c r="CN49" s="88"/>
      <c r="CO49" s="92">
        <v>46371</v>
      </c>
      <c r="CP49" s="92">
        <f t="shared" si="1"/>
        <v>46551</v>
      </c>
      <c r="CQ49" s="118">
        <v>87109000</v>
      </c>
      <c r="CR49" s="88" t="s">
        <v>149</v>
      </c>
      <c r="CS49" s="92">
        <v>46035</v>
      </c>
      <c r="CT49" s="131">
        <v>1846101032419</v>
      </c>
      <c r="CU49" s="88"/>
      <c r="CV49" s="88"/>
      <c r="CW49" s="88" t="s">
        <v>720</v>
      </c>
      <c r="CX49" s="88" t="s">
        <v>203</v>
      </c>
      <c r="CY49" s="88" t="s">
        <v>464</v>
      </c>
      <c r="CZ49" s="88">
        <v>2537</v>
      </c>
      <c r="DA49" s="88" t="s">
        <v>152</v>
      </c>
      <c r="DB49" s="88">
        <v>1</v>
      </c>
      <c r="DC49" s="88" t="s">
        <v>153</v>
      </c>
      <c r="DD49" s="88"/>
      <c r="DE49" s="88"/>
      <c r="DF49" s="88"/>
      <c r="DG49" s="88"/>
      <c r="DH49" s="88"/>
      <c r="DI49" s="88"/>
      <c r="DJ49" s="88"/>
      <c r="DK49" s="88"/>
      <c r="DL49" s="88"/>
      <c r="DM49" s="88"/>
      <c r="DN49" s="88"/>
      <c r="DO49" s="88"/>
      <c r="DP49" s="88"/>
      <c r="DQ49" s="88"/>
      <c r="DR49" s="88"/>
      <c r="DS49" s="88"/>
      <c r="DT49" s="89"/>
      <c r="DU49" s="84"/>
      <c r="DV49" s="75"/>
      <c r="DW49" s="75"/>
      <c r="DX49" s="75"/>
      <c r="DY49" s="75"/>
      <c r="DZ49" s="77"/>
      <c r="EA49" s="71"/>
      <c r="EB49" s="71"/>
      <c r="EC49" s="71"/>
      <c r="ED49" s="71"/>
      <c r="EE49" s="71"/>
      <c r="EF49" s="71"/>
      <c r="EG49" s="71"/>
      <c r="EH49" s="71"/>
      <c r="EI49" s="71"/>
      <c r="EJ49" s="71"/>
      <c r="EK49" s="71"/>
    </row>
    <row r="50" spans="1:141" ht="30" customHeight="1">
      <c r="A50" s="3" t="s">
        <v>123</v>
      </c>
      <c r="B50" s="87">
        <v>2026</v>
      </c>
      <c r="C50" s="88" t="s">
        <v>721</v>
      </c>
      <c r="D50" s="88"/>
      <c r="E50" s="88" t="s">
        <v>125</v>
      </c>
      <c r="F50" s="88">
        <v>144850</v>
      </c>
      <c r="G50" s="92">
        <v>46033</v>
      </c>
      <c r="H50" s="88" t="s">
        <v>722</v>
      </c>
      <c r="I50" s="88" t="s">
        <v>723</v>
      </c>
      <c r="J50" s="95" t="s">
        <v>724</v>
      </c>
      <c r="K50" s="95" t="s">
        <v>725</v>
      </c>
      <c r="L50" s="88" t="s">
        <v>726</v>
      </c>
      <c r="M50" s="88" t="s">
        <v>727</v>
      </c>
      <c r="N50" s="88">
        <v>80111700</v>
      </c>
      <c r="O50" s="88" t="s">
        <v>728</v>
      </c>
      <c r="P50" s="88" t="s">
        <v>729</v>
      </c>
      <c r="Q50" s="88">
        <v>116</v>
      </c>
      <c r="R50" s="92">
        <v>46028</v>
      </c>
      <c r="S50" s="88">
        <v>199</v>
      </c>
      <c r="T50" s="92">
        <v>46037</v>
      </c>
      <c r="U50" s="88" t="s">
        <v>134</v>
      </c>
      <c r="V50" s="88" t="s">
        <v>135</v>
      </c>
      <c r="W50" s="88" t="s">
        <v>460</v>
      </c>
      <c r="X50" s="88">
        <v>1</v>
      </c>
      <c r="Y50" s="88" t="s">
        <v>702</v>
      </c>
      <c r="Z50" s="88" t="s">
        <v>726</v>
      </c>
      <c r="AA50" s="88" t="s">
        <v>138</v>
      </c>
      <c r="AB50" s="88" t="s">
        <v>139</v>
      </c>
      <c r="AC50" s="88" t="s">
        <v>203</v>
      </c>
      <c r="AD50" s="88"/>
      <c r="AE50" s="88">
        <v>1019111592</v>
      </c>
      <c r="AF50" s="88">
        <v>5</v>
      </c>
      <c r="AG50" s="92">
        <v>34955</v>
      </c>
      <c r="AH50" s="88" t="s">
        <v>730</v>
      </c>
      <c r="AI50" s="88"/>
      <c r="AJ50" s="95">
        <v>3249390066</v>
      </c>
      <c r="AK50" s="88" t="s">
        <v>731</v>
      </c>
      <c r="AL50" s="88" t="s">
        <v>143</v>
      </c>
      <c r="AM50" s="88" t="s">
        <v>234</v>
      </c>
      <c r="AN50" s="88" t="s">
        <v>656</v>
      </c>
      <c r="AO50" s="88">
        <v>51895879</v>
      </c>
      <c r="AP50" s="88" t="s">
        <v>657</v>
      </c>
      <c r="AQ50" s="88"/>
      <c r="AR50" s="88"/>
      <c r="AS50" s="92">
        <v>46062</v>
      </c>
      <c r="AT50" s="88"/>
      <c r="AU50" s="88"/>
      <c r="AV50" s="88"/>
      <c r="AW50" s="88"/>
      <c r="AX50" s="88" t="s">
        <v>658</v>
      </c>
      <c r="AY50" s="88" t="s">
        <v>147</v>
      </c>
      <c r="AZ50" s="108">
        <v>46032</v>
      </c>
      <c r="BA50" s="108">
        <v>46033</v>
      </c>
      <c r="BB50" s="118">
        <v>34824000</v>
      </c>
      <c r="BC50" s="108">
        <v>46038</v>
      </c>
      <c r="BD50" s="108">
        <v>46218</v>
      </c>
      <c r="BE50" s="108">
        <f t="shared" si="2"/>
        <v>46218</v>
      </c>
      <c r="BF50" s="125"/>
      <c r="BG50" s="88" t="s">
        <v>705</v>
      </c>
      <c r="BH50" s="113">
        <v>5804000</v>
      </c>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v>0</v>
      </c>
      <c r="CM50" s="113">
        <v>34824000</v>
      </c>
      <c r="CN50" s="88"/>
      <c r="CO50" s="92">
        <v>46218</v>
      </c>
      <c r="CP50" s="92">
        <f t="shared" si="1"/>
        <v>46398</v>
      </c>
      <c r="CQ50" s="118">
        <v>34824000</v>
      </c>
      <c r="CR50" s="88" t="s">
        <v>223</v>
      </c>
      <c r="CS50" s="92">
        <v>46036</v>
      </c>
      <c r="CT50" s="131">
        <v>1846101032397</v>
      </c>
      <c r="CU50" s="88"/>
      <c r="CV50" s="88"/>
      <c r="CW50" s="88" t="s">
        <v>732</v>
      </c>
      <c r="CX50" s="88" t="s">
        <v>203</v>
      </c>
      <c r="CY50" s="88" t="s">
        <v>501</v>
      </c>
      <c r="CZ50" s="88">
        <v>2537</v>
      </c>
      <c r="DA50" s="88" t="s">
        <v>152</v>
      </c>
      <c r="DB50" s="88">
        <v>1</v>
      </c>
      <c r="DC50" s="88" t="s">
        <v>153</v>
      </c>
      <c r="DD50" s="88"/>
      <c r="DE50" s="88"/>
      <c r="DF50" s="88"/>
      <c r="DG50" s="88"/>
      <c r="DH50" s="88"/>
      <c r="DI50" s="88"/>
      <c r="DJ50" s="88"/>
      <c r="DK50" s="88"/>
      <c r="DL50" s="88"/>
      <c r="DM50" s="88"/>
      <c r="DN50" s="88"/>
      <c r="DO50" s="88"/>
      <c r="DP50" s="88"/>
      <c r="DQ50" s="88"/>
      <c r="DR50" s="88"/>
      <c r="DS50" s="88"/>
      <c r="DT50" s="89"/>
      <c r="DU50" s="84"/>
      <c r="DV50" s="75"/>
      <c r="DW50" s="75"/>
      <c r="DX50" s="75"/>
      <c r="DY50" s="75"/>
      <c r="DZ50" s="77"/>
      <c r="EA50" s="71"/>
      <c r="EB50" s="71"/>
      <c r="EC50" s="71"/>
      <c r="ED50" s="71"/>
      <c r="EE50" s="71"/>
      <c r="EF50" s="71"/>
      <c r="EG50" s="71"/>
      <c r="EH50" s="71"/>
      <c r="EI50" s="71"/>
      <c r="EJ50" s="71"/>
      <c r="EK50" s="71"/>
    </row>
    <row r="51" spans="1:141" ht="30" customHeight="1">
      <c r="A51" s="3" t="s">
        <v>123</v>
      </c>
      <c r="B51" s="87">
        <v>2026</v>
      </c>
      <c r="C51" s="88" t="s">
        <v>733</v>
      </c>
      <c r="D51" s="88"/>
      <c r="E51" s="88" t="s">
        <v>125</v>
      </c>
      <c r="F51" s="88">
        <v>144869</v>
      </c>
      <c r="G51" s="92">
        <v>46033</v>
      </c>
      <c r="H51" s="88" t="s">
        <v>734</v>
      </c>
      <c r="I51" s="88" t="s">
        <v>735</v>
      </c>
      <c r="J51" s="95" t="s">
        <v>736</v>
      </c>
      <c r="K51" s="95" t="s">
        <v>737</v>
      </c>
      <c r="L51" s="88" t="s">
        <v>738</v>
      </c>
      <c r="M51" s="88" t="s">
        <v>739</v>
      </c>
      <c r="N51" s="88">
        <v>80111700</v>
      </c>
      <c r="O51" s="88" t="s">
        <v>740</v>
      </c>
      <c r="P51" s="88" t="s">
        <v>741</v>
      </c>
      <c r="Q51" s="88">
        <v>119</v>
      </c>
      <c r="R51" s="92">
        <v>46028</v>
      </c>
      <c r="S51" s="88">
        <v>200</v>
      </c>
      <c r="T51" s="92">
        <v>46037</v>
      </c>
      <c r="U51" s="88" t="s">
        <v>134</v>
      </c>
      <c r="V51" s="88" t="s">
        <v>135</v>
      </c>
      <c r="W51" s="88" t="s">
        <v>460</v>
      </c>
      <c r="X51" s="88">
        <v>1</v>
      </c>
      <c r="Y51" s="88" t="s">
        <v>742</v>
      </c>
      <c r="Z51" s="88" t="s">
        <v>738</v>
      </c>
      <c r="AA51" s="88" t="s">
        <v>138</v>
      </c>
      <c r="AB51" s="88" t="s">
        <v>139</v>
      </c>
      <c r="AC51" s="88" t="s">
        <v>165</v>
      </c>
      <c r="AD51" s="88"/>
      <c r="AE51" s="88">
        <v>52588770</v>
      </c>
      <c r="AF51" s="88">
        <v>6</v>
      </c>
      <c r="AG51" s="92">
        <v>26991</v>
      </c>
      <c r="AH51" s="88" t="s">
        <v>743</v>
      </c>
      <c r="AI51" s="88" t="e">
        <v>#REF!</v>
      </c>
      <c r="AJ51" s="95">
        <v>3112557241</v>
      </c>
      <c r="AK51" s="88" t="s">
        <v>744</v>
      </c>
      <c r="AL51" s="88" t="s">
        <v>271</v>
      </c>
      <c r="AM51" s="88" t="s">
        <v>234</v>
      </c>
      <c r="AN51" s="88" t="s">
        <v>656</v>
      </c>
      <c r="AO51" s="88">
        <v>51895879</v>
      </c>
      <c r="AP51" s="88" t="s">
        <v>657</v>
      </c>
      <c r="AQ51" s="88"/>
      <c r="AR51" s="88"/>
      <c r="AS51" s="92">
        <v>46062</v>
      </c>
      <c r="AT51" s="88"/>
      <c r="AU51" s="88"/>
      <c r="AV51" s="88"/>
      <c r="AW51" s="88"/>
      <c r="AX51" s="88" t="s">
        <v>658</v>
      </c>
      <c r="AY51" s="88" t="s">
        <v>147</v>
      </c>
      <c r="AZ51" s="108">
        <v>46032</v>
      </c>
      <c r="BA51" s="108">
        <v>46033</v>
      </c>
      <c r="BB51" s="118">
        <v>55715000</v>
      </c>
      <c r="BC51" s="108">
        <v>46038</v>
      </c>
      <c r="BD51" s="108">
        <v>46371</v>
      </c>
      <c r="BE51" s="108">
        <f t="shared" si="2"/>
        <v>46371</v>
      </c>
      <c r="BF51" s="125"/>
      <c r="BG51" s="88" t="s">
        <v>148</v>
      </c>
      <c r="BH51" s="113">
        <v>5065000</v>
      </c>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v>0</v>
      </c>
      <c r="CM51" s="113">
        <v>55715000</v>
      </c>
      <c r="CN51" s="88"/>
      <c r="CO51" s="92">
        <v>46371</v>
      </c>
      <c r="CP51" s="92">
        <f t="shared" si="1"/>
        <v>46551</v>
      </c>
      <c r="CQ51" s="118">
        <v>55715000</v>
      </c>
      <c r="CR51" s="88" t="s">
        <v>223</v>
      </c>
      <c r="CS51" s="92">
        <v>46035</v>
      </c>
      <c r="CT51" s="131">
        <v>2144101489283</v>
      </c>
      <c r="CU51" s="88"/>
      <c r="CV51" s="88"/>
      <c r="CW51" s="88" t="s">
        <v>745</v>
      </c>
      <c r="CX51" s="88" t="s">
        <v>165</v>
      </c>
      <c r="CY51" s="88" t="s">
        <v>746</v>
      </c>
      <c r="CZ51" s="88">
        <v>2537</v>
      </c>
      <c r="DA51" s="88" t="s">
        <v>152</v>
      </c>
      <c r="DB51" s="88">
        <v>1</v>
      </c>
      <c r="DC51" s="88" t="s">
        <v>153</v>
      </c>
      <c r="DD51" s="88"/>
      <c r="DE51" s="88"/>
      <c r="DF51" s="88"/>
      <c r="DG51" s="88"/>
      <c r="DH51" s="88"/>
      <c r="DI51" s="88"/>
      <c r="DJ51" s="88"/>
      <c r="DK51" s="88"/>
      <c r="DL51" s="88"/>
      <c r="DM51" s="88"/>
      <c r="DN51" s="88"/>
      <c r="DO51" s="88"/>
      <c r="DP51" s="88"/>
      <c r="DQ51" s="88"/>
      <c r="DR51" s="88"/>
      <c r="DS51" s="88"/>
      <c r="DT51" s="89"/>
      <c r="DU51" s="84"/>
      <c r="DV51" s="75"/>
      <c r="DW51" s="75"/>
      <c r="DX51" s="75"/>
      <c r="DY51" s="75"/>
      <c r="DZ51" s="77"/>
      <c r="EA51" s="71"/>
      <c r="EB51" s="71"/>
      <c r="EC51" s="71"/>
      <c r="ED51" s="71"/>
      <c r="EE51" s="71"/>
      <c r="EF51" s="71"/>
      <c r="EG51" s="71"/>
      <c r="EH51" s="71"/>
      <c r="EI51" s="71"/>
      <c r="EJ51" s="71"/>
      <c r="EK51" s="71"/>
    </row>
    <row r="52" spans="1:141" ht="30" customHeight="1">
      <c r="A52" s="3" t="s">
        <v>123</v>
      </c>
      <c r="B52" s="87">
        <v>2026</v>
      </c>
      <c r="C52" s="88" t="s">
        <v>747</v>
      </c>
      <c r="D52" s="88"/>
      <c r="E52" s="88" t="s">
        <v>125</v>
      </c>
      <c r="F52" s="88">
        <v>144872</v>
      </c>
      <c r="G52" s="92">
        <v>46033</v>
      </c>
      <c r="H52" s="88" t="s">
        <v>748</v>
      </c>
      <c r="I52" s="88" t="s">
        <v>749</v>
      </c>
      <c r="J52" s="95" t="s">
        <v>750</v>
      </c>
      <c r="K52" s="95" t="s">
        <v>751</v>
      </c>
      <c r="L52" s="88" t="s">
        <v>752</v>
      </c>
      <c r="M52" s="88" t="s">
        <v>753</v>
      </c>
      <c r="N52" s="88">
        <v>80111700</v>
      </c>
      <c r="O52" s="88" t="s">
        <v>754</v>
      </c>
      <c r="P52" s="88" t="s">
        <v>755</v>
      </c>
      <c r="Q52" s="88">
        <v>120</v>
      </c>
      <c r="R52" s="92">
        <v>46028</v>
      </c>
      <c r="S52" s="88">
        <v>201</v>
      </c>
      <c r="T52" s="92">
        <v>46037</v>
      </c>
      <c r="U52" s="88" t="s">
        <v>134</v>
      </c>
      <c r="V52" s="88" t="s">
        <v>135</v>
      </c>
      <c r="W52" s="88" t="s">
        <v>460</v>
      </c>
      <c r="X52" s="88">
        <v>1</v>
      </c>
      <c r="Y52" s="88" t="s">
        <v>756</v>
      </c>
      <c r="Z52" s="88" t="s">
        <v>752</v>
      </c>
      <c r="AA52" s="88" t="s">
        <v>138</v>
      </c>
      <c r="AB52" s="88" t="s">
        <v>164</v>
      </c>
      <c r="AC52" s="88" t="s">
        <v>218</v>
      </c>
      <c r="AD52" s="88"/>
      <c r="AE52" s="88">
        <v>3009987</v>
      </c>
      <c r="AF52" s="88">
        <v>6</v>
      </c>
      <c r="AG52" s="92">
        <v>20332</v>
      </c>
      <c r="AH52" s="88" t="s">
        <v>757</v>
      </c>
      <c r="AI52" s="88"/>
      <c r="AJ52" s="95">
        <v>3054570333</v>
      </c>
      <c r="AK52" s="88" t="s">
        <v>758</v>
      </c>
      <c r="AL52" s="88" t="s">
        <v>189</v>
      </c>
      <c r="AM52" s="88" t="s">
        <v>385</v>
      </c>
      <c r="AN52" s="88" t="s">
        <v>656</v>
      </c>
      <c r="AO52" s="88">
        <v>51895879</v>
      </c>
      <c r="AP52" s="88" t="s">
        <v>657</v>
      </c>
      <c r="AQ52" s="88"/>
      <c r="AR52" s="88"/>
      <c r="AS52" s="92">
        <v>46062</v>
      </c>
      <c r="AT52" s="88"/>
      <c r="AU52" s="88"/>
      <c r="AV52" s="88"/>
      <c r="AW52" s="88"/>
      <c r="AX52" s="88" t="s">
        <v>658</v>
      </c>
      <c r="AY52" s="88" t="s">
        <v>147</v>
      </c>
      <c r="AZ52" s="108">
        <v>46032</v>
      </c>
      <c r="BA52" s="108">
        <v>46033</v>
      </c>
      <c r="BB52" s="118">
        <v>33715000</v>
      </c>
      <c r="BC52" s="108">
        <v>46038</v>
      </c>
      <c r="BD52" s="108">
        <v>46371</v>
      </c>
      <c r="BE52" s="108">
        <f t="shared" si="2"/>
        <v>46371</v>
      </c>
      <c r="BF52" s="125"/>
      <c r="BG52" s="88" t="s">
        <v>148</v>
      </c>
      <c r="BH52" s="113">
        <v>3065000</v>
      </c>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v>0</v>
      </c>
      <c r="CM52" s="113">
        <v>33715000</v>
      </c>
      <c r="CN52" s="88"/>
      <c r="CO52" s="92">
        <v>46371</v>
      </c>
      <c r="CP52" s="92">
        <f t="shared" si="1"/>
        <v>46551</v>
      </c>
      <c r="CQ52" s="118">
        <v>33715000</v>
      </c>
      <c r="CR52" s="88" t="s">
        <v>223</v>
      </c>
      <c r="CS52" s="92">
        <v>46035</v>
      </c>
      <c r="CT52" s="131">
        <v>1846101032392</v>
      </c>
      <c r="CU52" s="88"/>
      <c r="CV52" s="88"/>
      <c r="CW52" s="88" t="s">
        <v>759</v>
      </c>
      <c r="CX52" s="88" t="s">
        <v>218</v>
      </c>
      <c r="CY52" s="88" t="s">
        <v>324</v>
      </c>
      <c r="CZ52" s="88">
        <v>2537</v>
      </c>
      <c r="DA52" s="88" t="s">
        <v>152</v>
      </c>
      <c r="DB52" s="88">
        <v>4</v>
      </c>
      <c r="DC52" s="88" t="s">
        <v>153</v>
      </c>
      <c r="DD52" s="88"/>
      <c r="DE52" s="88"/>
      <c r="DF52" s="88"/>
      <c r="DG52" s="88"/>
      <c r="DH52" s="88"/>
      <c r="DI52" s="88"/>
      <c r="DJ52" s="88"/>
      <c r="DK52" s="88"/>
      <c r="DL52" s="88"/>
      <c r="DM52" s="88"/>
      <c r="DN52" s="88"/>
      <c r="DO52" s="88"/>
      <c r="DP52" s="88"/>
      <c r="DQ52" s="88"/>
      <c r="DR52" s="88"/>
      <c r="DS52" s="88"/>
      <c r="DT52" s="89"/>
      <c r="DU52" s="84"/>
      <c r="DV52" s="75"/>
      <c r="DW52" s="75"/>
      <c r="DX52" s="75"/>
      <c r="DY52" s="75"/>
      <c r="DZ52" s="77"/>
      <c r="EA52" s="71"/>
      <c r="EB52" s="71"/>
      <c r="EC52" s="71"/>
      <c r="ED52" s="71"/>
      <c r="EE52" s="71"/>
      <c r="EF52" s="71"/>
      <c r="EG52" s="71"/>
      <c r="EH52" s="71"/>
      <c r="EI52" s="71"/>
      <c r="EJ52" s="71"/>
      <c r="EK52" s="71"/>
    </row>
    <row r="53" spans="1:141" ht="30" customHeight="1">
      <c r="A53" s="3" t="s">
        <v>123</v>
      </c>
      <c r="B53" s="87">
        <v>2026</v>
      </c>
      <c r="C53" s="88" t="s">
        <v>760</v>
      </c>
      <c r="D53" s="88"/>
      <c r="E53" s="88" t="s">
        <v>125</v>
      </c>
      <c r="F53" s="88">
        <v>144872</v>
      </c>
      <c r="G53" s="92">
        <v>46033</v>
      </c>
      <c r="H53" s="88" t="s">
        <v>748</v>
      </c>
      <c r="I53" s="88" t="s">
        <v>761</v>
      </c>
      <c r="J53" s="95" t="s">
        <v>762</v>
      </c>
      <c r="K53" s="95" t="s">
        <v>763</v>
      </c>
      <c r="L53" s="88" t="s">
        <v>764</v>
      </c>
      <c r="M53" s="88" t="s">
        <v>753</v>
      </c>
      <c r="N53" s="88">
        <v>80111700</v>
      </c>
      <c r="O53" s="88" t="s">
        <v>754</v>
      </c>
      <c r="P53" s="88" t="s">
        <v>765</v>
      </c>
      <c r="Q53" s="88">
        <v>120</v>
      </c>
      <c r="R53" s="92">
        <v>46028</v>
      </c>
      <c r="S53" s="88">
        <v>202</v>
      </c>
      <c r="T53" s="92">
        <v>46037</v>
      </c>
      <c r="U53" s="88" t="s">
        <v>134</v>
      </c>
      <c r="V53" s="88" t="s">
        <v>135</v>
      </c>
      <c r="W53" s="88" t="s">
        <v>460</v>
      </c>
      <c r="X53" s="88">
        <v>1</v>
      </c>
      <c r="Y53" s="88" t="s">
        <v>756</v>
      </c>
      <c r="Z53" s="88" t="s">
        <v>764</v>
      </c>
      <c r="AA53" s="88" t="s">
        <v>138</v>
      </c>
      <c r="AB53" s="88" t="s">
        <v>164</v>
      </c>
      <c r="AC53" s="88" t="s">
        <v>203</v>
      </c>
      <c r="AD53" s="88"/>
      <c r="AE53" s="88">
        <v>11188726</v>
      </c>
      <c r="AF53" s="88">
        <v>6</v>
      </c>
      <c r="AG53" s="92">
        <v>26693</v>
      </c>
      <c r="AH53" s="88" t="s">
        <v>766</v>
      </c>
      <c r="AI53" s="88"/>
      <c r="AJ53" s="95">
        <v>3058036769</v>
      </c>
      <c r="AK53" s="88" t="s">
        <v>767</v>
      </c>
      <c r="AL53" s="88" t="s">
        <v>258</v>
      </c>
      <c r="AM53" s="88" t="s">
        <v>144</v>
      </c>
      <c r="AN53" s="88" t="s">
        <v>656</v>
      </c>
      <c r="AO53" s="88">
        <v>51895879</v>
      </c>
      <c r="AP53" s="88" t="s">
        <v>657</v>
      </c>
      <c r="AQ53" s="88"/>
      <c r="AR53" s="88"/>
      <c r="AS53" s="92">
        <v>46062</v>
      </c>
      <c r="AT53" s="88"/>
      <c r="AU53" s="88"/>
      <c r="AV53" s="88"/>
      <c r="AW53" s="88"/>
      <c r="AX53" s="88" t="s">
        <v>658</v>
      </c>
      <c r="AY53" s="88" t="s">
        <v>147</v>
      </c>
      <c r="AZ53" s="108">
        <v>46032</v>
      </c>
      <c r="BA53" s="108">
        <v>46032</v>
      </c>
      <c r="BB53" s="118">
        <v>33715000</v>
      </c>
      <c r="BC53" s="108">
        <v>46038</v>
      </c>
      <c r="BD53" s="108">
        <v>46371</v>
      </c>
      <c r="BE53" s="108">
        <f t="shared" si="2"/>
        <v>46371</v>
      </c>
      <c r="BF53" s="125"/>
      <c r="BG53" s="88" t="s">
        <v>148</v>
      </c>
      <c r="BH53" s="113">
        <v>3065000</v>
      </c>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v>0</v>
      </c>
      <c r="CM53" s="113">
        <v>33715000</v>
      </c>
      <c r="CN53" s="88"/>
      <c r="CO53" s="92">
        <v>46371</v>
      </c>
      <c r="CP53" s="92">
        <f t="shared" si="1"/>
        <v>46551</v>
      </c>
      <c r="CQ53" s="118">
        <v>33715000</v>
      </c>
      <c r="CR53" s="88" t="s">
        <v>223</v>
      </c>
      <c r="CS53" s="92">
        <v>46033</v>
      </c>
      <c r="CT53" s="131">
        <v>2144101489281</v>
      </c>
      <c r="CU53" s="88"/>
      <c r="CV53" s="88"/>
      <c r="CW53" s="88" t="s">
        <v>759</v>
      </c>
      <c r="CX53" s="88" t="s">
        <v>203</v>
      </c>
      <c r="CY53" s="88" t="s">
        <v>235</v>
      </c>
      <c r="CZ53" s="88">
        <v>2537</v>
      </c>
      <c r="DA53" s="88" t="s">
        <v>152</v>
      </c>
      <c r="DB53" s="88">
        <v>4</v>
      </c>
      <c r="DC53" s="88" t="s">
        <v>153</v>
      </c>
      <c r="DD53" s="88"/>
      <c r="DE53" s="88"/>
      <c r="DF53" s="88"/>
      <c r="DG53" s="88"/>
      <c r="DH53" s="88"/>
      <c r="DI53" s="88"/>
      <c r="DJ53" s="88"/>
      <c r="DK53" s="88"/>
      <c r="DL53" s="88"/>
      <c r="DM53" s="88"/>
      <c r="DN53" s="88"/>
      <c r="DO53" s="88"/>
      <c r="DP53" s="88"/>
      <c r="DQ53" s="88"/>
      <c r="DR53" s="88"/>
      <c r="DS53" s="88"/>
      <c r="DT53" s="89"/>
      <c r="DU53" s="84"/>
      <c r="DV53" s="75"/>
      <c r="DW53" s="75"/>
      <c r="DX53" s="75"/>
      <c r="DY53" s="75"/>
      <c r="DZ53" s="77"/>
      <c r="EA53" s="71"/>
      <c r="EB53" s="71"/>
      <c r="EC53" s="71"/>
      <c r="ED53" s="71"/>
      <c r="EE53" s="71"/>
      <c r="EF53" s="71"/>
      <c r="EG53" s="71"/>
      <c r="EH53" s="71"/>
      <c r="EI53" s="71"/>
      <c r="EJ53" s="71"/>
      <c r="EK53" s="71"/>
    </row>
    <row r="54" spans="1:141" ht="30" customHeight="1">
      <c r="A54" s="3" t="s">
        <v>123</v>
      </c>
      <c r="B54" s="87">
        <v>2026</v>
      </c>
      <c r="C54" s="88" t="s">
        <v>768</v>
      </c>
      <c r="D54" s="88" t="s">
        <v>277</v>
      </c>
      <c r="E54" s="88" t="s">
        <v>125</v>
      </c>
      <c r="F54" s="88">
        <v>144872</v>
      </c>
      <c r="G54" s="92">
        <v>46033</v>
      </c>
      <c r="H54" s="88" t="s">
        <v>748</v>
      </c>
      <c r="I54" s="88" t="s">
        <v>769</v>
      </c>
      <c r="J54" s="95" t="s">
        <v>770</v>
      </c>
      <c r="K54" s="95" t="s">
        <v>771</v>
      </c>
      <c r="L54" s="88" t="s">
        <v>772</v>
      </c>
      <c r="M54" s="88" t="s">
        <v>753</v>
      </c>
      <c r="N54" s="88">
        <v>80111700</v>
      </c>
      <c r="O54" s="88" t="s">
        <v>754</v>
      </c>
      <c r="P54" s="88" t="s">
        <v>773</v>
      </c>
      <c r="Q54" s="88">
        <v>120</v>
      </c>
      <c r="R54" s="92">
        <v>46028</v>
      </c>
      <c r="S54" s="88">
        <v>203</v>
      </c>
      <c r="T54" s="92">
        <v>46037</v>
      </c>
      <c r="U54" s="88" t="s">
        <v>134</v>
      </c>
      <c r="V54" s="88" t="s">
        <v>135</v>
      </c>
      <c r="W54" s="88" t="s">
        <v>460</v>
      </c>
      <c r="X54" s="88">
        <v>1</v>
      </c>
      <c r="Y54" s="88" t="s">
        <v>756</v>
      </c>
      <c r="Z54" s="88" t="s">
        <v>772</v>
      </c>
      <c r="AA54" s="88" t="s">
        <v>138</v>
      </c>
      <c r="AB54" s="88" t="s">
        <v>164</v>
      </c>
      <c r="AC54" s="88" t="s">
        <v>218</v>
      </c>
      <c r="AD54" s="88"/>
      <c r="AE54" s="88">
        <v>1019072370</v>
      </c>
      <c r="AF54" s="88">
        <v>9</v>
      </c>
      <c r="AG54" s="92">
        <v>33691</v>
      </c>
      <c r="AH54" s="88" t="s">
        <v>774</v>
      </c>
      <c r="AI54" s="88"/>
      <c r="AJ54" s="95">
        <v>3156455153</v>
      </c>
      <c r="AK54" s="88" t="s">
        <v>775</v>
      </c>
      <c r="AL54" s="88" t="s">
        <v>642</v>
      </c>
      <c r="AM54" s="88" t="s">
        <v>144</v>
      </c>
      <c r="AN54" s="88" t="s">
        <v>656</v>
      </c>
      <c r="AO54" s="88">
        <v>51895879</v>
      </c>
      <c r="AP54" s="88" t="s">
        <v>657</v>
      </c>
      <c r="AQ54" s="88"/>
      <c r="AR54" s="88"/>
      <c r="AS54" s="92">
        <v>46062</v>
      </c>
      <c r="AT54" s="88"/>
      <c r="AU54" s="88"/>
      <c r="AV54" s="88"/>
      <c r="AW54" s="88"/>
      <c r="AX54" s="88" t="s">
        <v>658</v>
      </c>
      <c r="AY54" s="88" t="s">
        <v>147</v>
      </c>
      <c r="AZ54" s="108">
        <v>46032</v>
      </c>
      <c r="BA54" s="108">
        <v>46034</v>
      </c>
      <c r="BB54" s="118">
        <v>33715000</v>
      </c>
      <c r="BC54" s="108">
        <v>46038</v>
      </c>
      <c r="BD54" s="108">
        <v>46371</v>
      </c>
      <c r="BE54" s="108">
        <f t="shared" si="2"/>
        <v>46371</v>
      </c>
      <c r="BF54" s="125"/>
      <c r="BG54" s="88" t="s">
        <v>148</v>
      </c>
      <c r="BH54" s="113">
        <v>3065000</v>
      </c>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v>0</v>
      </c>
      <c r="CM54" s="113">
        <v>33715000</v>
      </c>
      <c r="CN54" s="88"/>
      <c r="CO54" s="92">
        <v>46371</v>
      </c>
      <c r="CP54" s="92">
        <f t="shared" si="1"/>
        <v>46551</v>
      </c>
      <c r="CQ54" s="118">
        <v>33715000</v>
      </c>
      <c r="CR54" s="88" t="s">
        <v>223</v>
      </c>
      <c r="CS54" s="92">
        <v>46062</v>
      </c>
      <c r="CT54" s="131">
        <v>3344101273467</v>
      </c>
      <c r="CU54" s="88"/>
      <c r="CV54" s="88"/>
      <c r="CW54" s="88" t="s">
        <v>759</v>
      </c>
      <c r="CX54" s="88" t="s">
        <v>218</v>
      </c>
      <c r="CY54" s="88" t="s">
        <v>776</v>
      </c>
      <c r="CZ54" s="88">
        <v>2537</v>
      </c>
      <c r="DA54" s="88" t="s">
        <v>152</v>
      </c>
      <c r="DB54" s="88">
        <v>4</v>
      </c>
      <c r="DC54" s="88" t="s">
        <v>153</v>
      </c>
      <c r="DD54" s="88" t="s">
        <v>303</v>
      </c>
      <c r="DE54" s="88">
        <v>46059</v>
      </c>
      <c r="DF54" s="88" t="s">
        <v>777</v>
      </c>
      <c r="DG54" s="88">
        <v>1015435607</v>
      </c>
      <c r="DH54" s="88">
        <v>3223032086</v>
      </c>
      <c r="DI54" s="88" t="s">
        <v>778</v>
      </c>
      <c r="DJ54" s="88"/>
      <c r="DK54" s="88"/>
      <c r="DL54" s="88"/>
      <c r="DM54" s="88"/>
      <c r="DN54" s="88"/>
      <c r="DO54" s="88"/>
      <c r="DP54" s="88"/>
      <c r="DQ54" s="88"/>
      <c r="DR54" s="88"/>
      <c r="DS54" s="88"/>
      <c r="DT54" s="89"/>
      <c r="DU54" s="84" t="s">
        <v>303</v>
      </c>
      <c r="DV54" s="76">
        <v>46059</v>
      </c>
      <c r="DW54" s="75" t="s">
        <v>777</v>
      </c>
      <c r="DX54" s="75">
        <v>1015435607</v>
      </c>
      <c r="DY54" s="75">
        <v>3223032086</v>
      </c>
      <c r="DZ54" s="77" t="s">
        <v>778</v>
      </c>
      <c r="EA54" s="71"/>
      <c r="EB54" s="71"/>
      <c r="EC54" s="71"/>
      <c r="ED54" s="71"/>
      <c r="EE54" s="71"/>
      <c r="EF54" s="71"/>
      <c r="EG54" s="71"/>
      <c r="EH54" s="71"/>
      <c r="EI54" s="71"/>
      <c r="EJ54" s="71"/>
      <c r="EK54" s="71"/>
    </row>
    <row r="55" spans="1:141" ht="30" customHeight="1">
      <c r="A55" s="3" t="s">
        <v>123</v>
      </c>
      <c r="B55" s="87">
        <v>2026</v>
      </c>
      <c r="C55" s="88" t="s">
        <v>779</v>
      </c>
      <c r="D55" s="88"/>
      <c r="E55" s="88" t="s">
        <v>125</v>
      </c>
      <c r="F55" s="88">
        <v>144872</v>
      </c>
      <c r="G55" s="92">
        <v>46033</v>
      </c>
      <c r="H55" s="88" t="s">
        <v>748</v>
      </c>
      <c r="I55" s="88" t="s">
        <v>780</v>
      </c>
      <c r="J55" s="95" t="s">
        <v>781</v>
      </c>
      <c r="K55" s="95" t="s">
        <v>782</v>
      </c>
      <c r="L55" s="88" t="s">
        <v>783</v>
      </c>
      <c r="M55" s="88" t="s">
        <v>753</v>
      </c>
      <c r="N55" s="88">
        <v>80111700</v>
      </c>
      <c r="O55" s="88" t="s">
        <v>754</v>
      </c>
      <c r="P55" s="88" t="s">
        <v>784</v>
      </c>
      <c r="Q55" s="88">
        <v>120</v>
      </c>
      <c r="R55" s="92">
        <v>46028</v>
      </c>
      <c r="S55" s="88">
        <v>204</v>
      </c>
      <c r="T55" s="92">
        <v>46037</v>
      </c>
      <c r="U55" s="88" t="s">
        <v>134</v>
      </c>
      <c r="V55" s="88" t="s">
        <v>135</v>
      </c>
      <c r="W55" s="88" t="s">
        <v>460</v>
      </c>
      <c r="X55" s="88">
        <v>1</v>
      </c>
      <c r="Y55" s="88" t="s">
        <v>756</v>
      </c>
      <c r="Z55" s="88" t="s">
        <v>783</v>
      </c>
      <c r="AA55" s="88" t="s">
        <v>138</v>
      </c>
      <c r="AB55" s="88" t="s">
        <v>139</v>
      </c>
      <c r="AC55" s="88" t="s">
        <v>218</v>
      </c>
      <c r="AD55" s="88"/>
      <c r="AE55" s="88">
        <v>53154527</v>
      </c>
      <c r="AF55" s="88">
        <v>3</v>
      </c>
      <c r="AG55" s="92">
        <v>31343</v>
      </c>
      <c r="AH55" s="88" t="s">
        <v>785</v>
      </c>
      <c r="AI55" s="88"/>
      <c r="AJ55" s="95">
        <v>3022258997</v>
      </c>
      <c r="AK55" s="88" t="s">
        <v>786</v>
      </c>
      <c r="AL55" s="88" t="s">
        <v>143</v>
      </c>
      <c r="AM55" s="88" t="s">
        <v>144</v>
      </c>
      <c r="AN55" s="88" t="s">
        <v>656</v>
      </c>
      <c r="AO55" s="88">
        <v>51895879</v>
      </c>
      <c r="AP55" s="88" t="s">
        <v>657</v>
      </c>
      <c r="AQ55" s="88"/>
      <c r="AR55" s="88"/>
      <c r="AS55" s="92">
        <v>46062</v>
      </c>
      <c r="AT55" s="88"/>
      <c r="AU55" s="88"/>
      <c r="AV55" s="88"/>
      <c r="AW55" s="88"/>
      <c r="AX55" s="88" t="s">
        <v>658</v>
      </c>
      <c r="AY55" s="88" t="s">
        <v>147</v>
      </c>
      <c r="AZ55" s="108">
        <v>46032</v>
      </c>
      <c r="BA55" s="108">
        <v>46033</v>
      </c>
      <c r="BB55" s="118">
        <v>33715000</v>
      </c>
      <c r="BC55" s="108">
        <v>46038</v>
      </c>
      <c r="BD55" s="108">
        <v>46371</v>
      </c>
      <c r="BE55" s="108">
        <f t="shared" si="2"/>
        <v>46371</v>
      </c>
      <c r="BF55" s="125"/>
      <c r="BG55" s="88" t="s">
        <v>148</v>
      </c>
      <c r="BH55" s="113">
        <v>3065000</v>
      </c>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v>0</v>
      </c>
      <c r="CM55" s="113">
        <v>33715000</v>
      </c>
      <c r="CN55" s="88"/>
      <c r="CO55" s="92">
        <v>46371</v>
      </c>
      <c r="CP55" s="92">
        <f t="shared" si="1"/>
        <v>46551</v>
      </c>
      <c r="CQ55" s="118">
        <v>33715000</v>
      </c>
      <c r="CR55" s="88" t="s">
        <v>223</v>
      </c>
      <c r="CS55" s="92">
        <v>46035</v>
      </c>
      <c r="CT55" s="131">
        <v>2546101046195</v>
      </c>
      <c r="CU55" s="88"/>
      <c r="CV55" s="88"/>
      <c r="CW55" s="88" t="s">
        <v>759</v>
      </c>
      <c r="CX55" s="88" t="s">
        <v>218</v>
      </c>
      <c r="CY55" s="88" t="s">
        <v>453</v>
      </c>
      <c r="CZ55" s="88">
        <v>2537</v>
      </c>
      <c r="DA55" s="88" t="s">
        <v>152</v>
      </c>
      <c r="DB55" s="88">
        <v>4</v>
      </c>
      <c r="DC55" s="88" t="s">
        <v>153</v>
      </c>
      <c r="DD55" s="88"/>
      <c r="DE55" s="88"/>
      <c r="DF55" s="88"/>
      <c r="DG55" s="88"/>
      <c r="DH55" s="88"/>
      <c r="DI55" s="88"/>
      <c r="DJ55" s="88"/>
      <c r="DK55" s="88"/>
      <c r="DL55" s="88"/>
      <c r="DM55" s="88"/>
      <c r="DN55" s="88"/>
      <c r="DO55" s="88"/>
      <c r="DP55" s="88"/>
      <c r="DQ55" s="88"/>
      <c r="DR55" s="88"/>
      <c r="DS55" s="88"/>
      <c r="DT55" s="89"/>
      <c r="DU55" s="84"/>
      <c r="DV55" s="75"/>
      <c r="DW55" s="75"/>
      <c r="DX55" s="75"/>
      <c r="DY55" s="75"/>
      <c r="DZ55" s="77"/>
      <c r="EA55" s="71"/>
      <c r="EB55" s="71"/>
      <c r="EC55" s="71"/>
      <c r="ED55" s="71"/>
      <c r="EE55" s="71"/>
      <c r="EF55" s="71"/>
      <c r="EG55" s="71"/>
      <c r="EH55" s="71"/>
      <c r="EI55" s="71"/>
      <c r="EJ55" s="71"/>
      <c r="EK55" s="71"/>
    </row>
    <row r="56" spans="1:141" ht="30" customHeight="1">
      <c r="A56" s="3" t="s">
        <v>123</v>
      </c>
      <c r="B56" s="87">
        <v>2026</v>
      </c>
      <c r="C56" s="88" t="s">
        <v>787</v>
      </c>
      <c r="D56" s="88"/>
      <c r="E56" s="88" t="s">
        <v>125</v>
      </c>
      <c r="F56" s="88">
        <v>144872</v>
      </c>
      <c r="G56" s="92">
        <v>46033</v>
      </c>
      <c r="H56" s="88" t="s">
        <v>748</v>
      </c>
      <c r="I56" s="88" t="s">
        <v>788</v>
      </c>
      <c r="J56" s="95" t="s">
        <v>789</v>
      </c>
      <c r="K56" s="95" t="s">
        <v>790</v>
      </c>
      <c r="L56" s="88" t="s">
        <v>791</v>
      </c>
      <c r="M56" s="88" t="s">
        <v>753</v>
      </c>
      <c r="N56" s="88">
        <v>80111700</v>
      </c>
      <c r="O56" s="88" t="s">
        <v>754</v>
      </c>
      <c r="P56" s="88" t="s">
        <v>792</v>
      </c>
      <c r="Q56" s="88">
        <v>120</v>
      </c>
      <c r="R56" s="92">
        <v>46028</v>
      </c>
      <c r="S56" s="88">
        <v>205</v>
      </c>
      <c r="T56" s="92">
        <v>46037</v>
      </c>
      <c r="U56" s="88" t="s">
        <v>134</v>
      </c>
      <c r="V56" s="88" t="s">
        <v>135</v>
      </c>
      <c r="W56" s="88" t="s">
        <v>460</v>
      </c>
      <c r="X56" s="88">
        <v>1</v>
      </c>
      <c r="Y56" s="88" t="s">
        <v>756</v>
      </c>
      <c r="Z56" s="88" t="s">
        <v>791</v>
      </c>
      <c r="AA56" s="88" t="s">
        <v>138</v>
      </c>
      <c r="AB56" s="88" t="s">
        <v>164</v>
      </c>
      <c r="AC56" s="88" t="s">
        <v>461</v>
      </c>
      <c r="AD56" s="88"/>
      <c r="AE56" s="88">
        <v>19429219</v>
      </c>
      <c r="AF56" s="88">
        <v>8</v>
      </c>
      <c r="AG56" s="92">
        <v>21966</v>
      </c>
      <c r="AH56" s="88" t="s">
        <v>793</v>
      </c>
      <c r="AI56" s="88"/>
      <c r="AJ56" s="95">
        <v>3158381291</v>
      </c>
      <c r="AK56" s="88" t="s">
        <v>794</v>
      </c>
      <c r="AL56" s="88" t="s">
        <v>258</v>
      </c>
      <c r="AM56" s="88" t="s">
        <v>144</v>
      </c>
      <c r="AN56" s="88" t="s">
        <v>656</v>
      </c>
      <c r="AO56" s="88">
        <v>51895879</v>
      </c>
      <c r="AP56" s="88" t="s">
        <v>657</v>
      </c>
      <c r="AQ56" s="88"/>
      <c r="AR56" s="88"/>
      <c r="AS56" s="92">
        <v>46062</v>
      </c>
      <c r="AT56" s="88"/>
      <c r="AU56" s="88"/>
      <c r="AV56" s="88"/>
      <c r="AW56" s="88"/>
      <c r="AX56" s="88" t="s">
        <v>658</v>
      </c>
      <c r="AY56" s="88" t="s">
        <v>147</v>
      </c>
      <c r="AZ56" s="108">
        <v>46032</v>
      </c>
      <c r="BA56" s="108">
        <v>46034</v>
      </c>
      <c r="BB56" s="118">
        <v>33715000</v>
      </c>
      <c r="BC56" s="108">
        <v>46038</v>
      </c>
      <c r="BD56" s="108">
        <v>46371</v>
      </c>
      <c r="BE56" s="108">
        <f t="shared" si="2"/>
        <v>46371</v>
      </c>
      <c r="BF56" s="125"/>
      <c r="BG56" s="88" t="s">
        <v>148</v>
      </c>
      <c r="BH56" s="113">
        <v>3065000</v>
      </c>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v>0</v>
      </c>
      <c r="CM56" s="113">
        <v>33715000</v>
      </c>
      <c r="CN56" s="88"/>
      <c r="CO56" s="92">
        <v>46371</v>
      </c>
      <c r="CP56" s="92">
        <f t="shared" si="1"/>
        <v>46551</v>
      </c>
      <c r="CQ56" s="118">
        <v>33715000</v>
      </c>
      <c r="CR56" s="88" t="s">
        <v>223</v>
      </c>
      <c r="CS56" s="92">
        <v>46035</v>
      </c>
      <c r="CT56" s="131">
        <v>2146101127901</v>
      </c>
      <c r="CU56" s="88"/>
      <c r="CV56" s="88"/>
      <c r="CW56" s="88" t="s">
        <v>759</v>
      </c>
      <c r="CX56" s="88" t="s">
        <v>461</v>
      </c>
      <c r="CY56" s="88" t="s">
        <v>464</v>
      </c>
      <c r="CZ56" s="88">
        <v>2537</v>
      </c>
      <c r="DA56" s="88" t="s">
        <v>152</v>
      </c>
      <c r="DB56" s="88">
        <v>4</v>
      </c>
      <c r="DC56" s="88" t="s">
        <v>153</v>
      </c>
      <c r="DD56" s="88"/>
      <c r="DE56" s="88"/>
      <c r="DF56" s="88"/>
      <c r="DG56" s="88"/>
      <c r="DH56" s="88"/>
      <c r="DI56" s="88"/>
      <c r="DJ56" s="88"/>
      <c r="DK56" s="88"/>
      <c r="DL56" s="88"/>
      <c r="DM56" s="88"/>
      <c r="DN56" s="88"/>
      <c r="DO56" s="88"/>
      <c r="DP56" s="88"/>
      <c r="DQ56" s="88"/>
      <c r="DR56" s="88"/>
      <c r="DS56" s="88"/>
      <c r="DT56" s="89"/>
      <c r="DU56" s="84"/>
      <c r="DV56" s="75"/>
      <c r="DW56" s="75"/>
      <c r="DX56" s="75"/>
      <c r="DY56" s="75"/>
      <c r="DZ56" s="77"/>
      <c r="EA56" s="71"/>
      <c r="EB56" s="71"/>
      <c r="EC56" s="71"/>
      <c r="ED56" s="71"/>
      <c r="EE56" s="71"/>
      <c r="EF56" s="71"/>
      <c r="EG56" s="71"/>
      <c r="EH56" s="71"/>
      <c r="EI56" s="71"/>
      <c r="EJ56" s="71"/>
      <c r="EK56" s="71"/>
    </row>
    <row r="57" spans="1:141" ht="30" customHeight="1">
      <c r="A57" s="3" t="s">
        <v>123</v>
      </c>
      <c r="B57" s="87">
        <v>2026</v>
      </c>
      <c r="C57" s="88" t="s">
        <v>795</v>
      </c>
      <c r="D57" s="88"/>
      <c r="E57" s="88" t="s">
        <v>125</v>
      </c>
      <c r="F57" s="88">
        <v>144872</v>
      </c>
      <c r="G57" s="92">
        <v>46033</v>
      </c>
      <c r="H57" s="88" t="s">
        <v>748</v>
      </c>
      <c r="I57" s="88" t="s">
        <v>796</v>
      </c>
      <c r="J57" s="95" t="s">
        <v>797</v>
      </c>
      <c r="K57" s="95" t="s">
        <v>798</v>
      </c>
      <c r="L57" s="88" t="s">
        <v>799</v>
      </c>
      <c r="M57" s="88" t="s">
        <v>753</v>
      </c>
      <c r="N57" s="88">
        <v>80111700</v>
      </c>
      <c r="O57" s="88" t="s">
        <v>754</v>
      </c>
      <c r="P57" s="88" t="s">
        <v>800</v>
      </c>
      <c r="Q57" s="88">
        <v>120</v>
      </c>
      <c r="R57" s="92">
        <v>46028</v>
      </c>
      <c r="S57" s="88">
        <v>206</v>
      </c>
      <c r="T57" s="92">
        <v>46037</v>
      </c>
      <c r="U57" s="88" t="s">
        <v>134</v>
      </c>
      <c r="V57" s="88" t="s">
        <v>135</v>
      </c>
      <c r="W57" s="88" t="s">
        <v>460</v>
      </c>
      <c r="X57" s="88">
        <v>1</v>
      </c>
      <c r="Y57" s="88" t="s">
        <v>756</v>
      </c>
      <c r="Z57" s="88" t="s">
        <v>799</v>
      </c>
      <c r="AA57" s="88" t="s">
        <v>138</v>
      </c>
      <c r="AB57" s="88" t="s">
        <v>164</v>
      </c>
      <c r="AC57" s="88" t="s">
        <v>218</v>
      </c>
      <c r="AD57" s="88"/>
      <c r="AE57" s="88">
        <v>1032357915</v>
      </c>
      <c r="AF57" s="88">
        <v>4</v>
      </c>
      <c r="AG57" s="92">
        <v>31466</v>
      </c>
      <c r="AH57" s="88" t="s">
        <v>801</v>
      </c>
      <c r="AI57" s="88"/>
      <c r="AJ57" s="95">
        <v>3505239478</v>
      </c>
      <c r="AK57" s="88" t="s">
        <v>802</v>
      </c>
      <c r="AL57" s="88" t="s">
        <v>803</v>
      </c>
      <c r="AM57" s="88" t="s">
        <v>144</v>
      </c>
      <c r="AN57" s="88" t="s">
        <v>656</v>
      </c>
      <c r="AO57" s="88">
        <v>51895879</v>
      </c>
      <c r="AP57" s="88" t="s">
        <v>657</v>
      </c>
      <c r="AQ57" s="88"/>
      <c r="AR57" s="88"/>
      <c r="AS57" s="92">
        <v>46062</v>
      </c>
      <c r="AT57" s="88"/>
      <c r="AU57" s="88"/>
      <c r="AV57" s="88"/>
      <c r="AW57" s="88"/>
      <c r="AX57" s="88" t="s">
        <v>658</v>
      </c>
      <c r="AY57" s="88" t="s">
        <v>147</v>
      </c>
      <c r="AZ57" s="108">
        <v>46032</v>
      </c>
      <c r="BA57" s="108">
        <v>46033</v>
      </c>
      <c r="BB57" s="118">
        <v>33715000</v>
      </c>
      <c r="BC57" s="108">
        <v>46038</v>
      </c>
      <c r="BD57" s="108">
        <v>46371</v>
      </c>
      <c r="BE57" s="108">
        <f t="shared" si="2"/>
        <v>46371</v>
      </c>
      <c r="BF57" s="125"/>
      <c r="BG57" s="88" t="s">
        <v>148</v>
      </c>
      <c r="BH57" s="113">
        <v>3065000</v>
      </c>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v>0</v>
      </c>
      <c r="CM57" s="113">
        <v>33715000</v>
      </c>
      <c r="CN57" s="88"/>
      <c r="CO57" s="92">
        <v>46371</v>
      </c>
      <c r="CP57" s="92">
        <f t="shared" si="1"/>
        <v>46551</v>
      </c>
      <c r="CQ57" s="118">
        <v>33715000</v>
      </c>
      <c r="CR57" s="88" t="s">
        <v>804</v>
      </c>
      <c r="CS57" s="92">
        <v>46035</v>
      </c>
      <c r="CT57" s="131">
        <v>1846101032386</v>
      </c>
      <c r="CU57" s="88"/>
      <c r="CV57" s="88"/>
      <c r="CW57" s="88" t="s">
        <v>759</v>
      </c>
      <c r="CX57" s="88" t="s">
        <v>218</v>
      </c>
      <c r="CY57" s="88" t="s">
        <v>464</v>
      </c>
      <c r="CZ57" s="88">
        <v>2537</v>
      </c>
      <c r="DA57" s="88" t="s">
        <v>152</v>
      </c>
      <c r="DB57" s="88">
        <v>4</v>
      </c>
      <c r="DC57" s="88" t="s">
        <v>153</v>
      </c>
      <c r="DD57" s="88"/>
      <c r="DE57" s="88"/>
      <c r="DF57" s="88"/>
      <c r="DG57" s="88"/>
      <c r="DH57" s="88"/>
      <c r="DI57" s="88"/>
      <c r="DJ57" s="88"/>
      <c r="DK57" s="88"/>
      <c r="DL57" s="88"/>
      <c r="DM57" s="88"/>
      <c r="DN57" s="88"/>
      <c r="DO57" s="88"/>
      <c r="DP57" s="88"/>
      <c r="DQ57" s="88"/>
      <c r="DR57" s="88"/>
      <c r="DS57" s="88"/>
      <c r="DT57" s="89"/>
      <c r="DU57" s="84"/>
      <c r="DV57" s="75"/>
      <c r="DW57" s="75"/>
      <c r="DX57" s="75"/>
      <c r="DY57" s="75"/>
      <c r="DZ57" s="77"/>
      <c r="EA57" s="71"/>
      <c r="EB57" s="71"/>
      <c r="EC57" s="71"/>
      <c r="ED57" s="71"/>
      <c r="EE57" s="71"/>
      <c r="EF57" s="71"/>
      <c r="EG57" s="71"/>
      <c r="EH57" s="71"/>
      <c r="EI57" s="71"/>
      <c r="EJ57" s="71"/>
      <c r="EK57" s="71"/>
    </row>
    <row r="58" spans="1:141" ht="30" customHeight="1">
      <c r="A58" s="3" t="s">
        <v>123</v>
      </c>
      <c r="B58" s="87">
        <v>2026</v>
      </c>
      <c r="C58" s="88" t="s">
        <v>805</v>
      </c>
      <c r="D58" s="88"/>
      <c r="E58" s="88" t="s">
        <v>125</v>
      </c>
      <c r="F58" s="88">
        <v>144872</v>
      </c>
      <c r="G58" s="92">
        <v>46033</v>
      </c>
      <c r="H58" s="88" t="s">
        <v>748</v>
      </c>
      <c r="I58" s="88" t="s">
        <v>806</v>
      </c>
      <c r="J58" s="95" t="s">
        <v>807</v>
      </c>
      <c r="K58" s="95" t="s">
        <v>808</v>
      </c>
      <c r="L58" s="88" t="s">
        <v>809</v>
      </c>
      <c r="M58" s="88" t="s">
        <v>753</v>
      </c>
      <c r="N58" s="88">
        <v>80111700</v>
      </c>
      <c r="O58" s="88" t="s">
        <v>754</v>
      </c>
      <c r="P58" s="88" t="s">
        <v>810</v>
      </c>
      <c r="Q58" s="88">
        <v>120</v>
      </c>
      <c r="R58" s="92">
        <v>46028</v>
      </c>
      <c r="S58" s="88">
        <v>207</v>
      </c>
      <c r="T58" s="92">
        <v>46037</v>
      </c>
      <c r="U58" s="88" t="s">
        <v>134</v>
      </c>
      <c r="V58" s="88" t="s">
        <v>135</v>
      </c>
      <c r="W58" s="88" t="s">
        <v>460</v>
      </c>
      <c r="X58" s="88">
        <v>1</v>
      </c>
      <c r="Y58" s="88" t="s">
        <v>756</v>
      </c>
      <c r="Z58" s="88" t="s">
        <v>809</v>
      </c>
      <c r="AA58" s="88" t="s">
        <v>138</v>
      </c>
      <c r="AB58" s="88" t="s">
        <v>164</v>
      </c>
      <c r="AC58" s="88" t="s">
        <v>218</v>
      </c>
      <c r="AD58" s="88"/>
      <c r="AE58" s="88">
        <v>79879817</v>
      </c>
      <c r="AF58" s="88">
        <v>0</v>
      </c>
      <c r="AG58" s="92">
        <v>28680</v>
      </c>
      <c r="AH58" s="88" t="s">
        <v>811</v>
      </c>
      <c r="AI58" s="88"/>
      <c r="AJ58" s="95">
        <v>3003511665</v>
      </c>
      <c r="AK58" s="88" t="s">
        <v>812</v>
      </c>
      <c r="AL58" s="88" t="s">
        <v>271</v>
      </c>
      <c r="AM58" s="88" t="s">
        <v>234</v>
      </c>
      <c r="AN58" s="88" t="s">
        <v>656</v>
      </c>
      <c r="AO58" s="88">
        <v>51895879</v>
      </c>
      <c r="AP58" s="88" t="s">
        <v>657</v>
      </c>
      <c r="AQ58" s="88"/>
      <c r="AR58" s="88"/>
      <c r="AS58" s="92">
        <v>46062</v>
      </c>
      <c r="AT58" s="88"/>
      <c r="AU58" s="88"/>
      <c r="AV58" s="88"/>
      <c r="AW58" s="88"/>
      <c r="AX58" s="88" t="s">
        <v>658</v>
      </c>
      <c r="AY58" s="88" t="s">
        <v>147</v>
      </c>
      <c r="AZ58" s="108">
        <v>46032</v>
      </c>
      <c r="BA58" s="108">
        <v>46034</v>
      </c>
      <c r="BB58" s="118">
        <v>33715000</v>
      </c>
      <c r="BC58" s="108">
        <v>46038</v>
      </c>
      <c r="BD58" s="108">
        <v>46371</v>
      </c>
      <c r="BE58" s="108">
        <f t="shared" si="2"/>
        <v>46371</v>
      </c>
      <c r="BF58" s="125"/>
      <c r="BG58" s="88" t="s">
        <v>148</v>
      </c>
      <c r="BH58" s="113">
        <v>3065000</v>
      </c>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v>0</v>
      </c>
      <c r="CM58" s="113">
        <v>33715000</v>
      </c>
      <c r="CN58" s="88"/>
      <c r="CO58" s="92">
        <v>46371</v>
      </c>
      <c r="CP58" s="92">
        <f t="shared" si="1"/>
        <v>46551</v>
      </c>
      <c r="CQ58" s="118">
        <v>33715000</v>
      </c>
      <c r="CR58" s="88" t="s">
        <v>223</v>
      </c>
      <c r="CS58" s="92">
        <v>46035</v>
      </c>
      <c r="CT58" s="131">
        <v>1146101095835</v>
      </c>
      <c r="CU58" s="88"/>
      <c r="CV58" s="88"/>
      <c r="CW58" s="88" t="s">
        <v>759</v>
      </c>
      <c r="CX58" s="88" t="s">
        <v>218</v>
      </c>
      <c r="CY58" s="88" t="s">
        <v>464</v>
      </c>
      <c r="CZ58" s="88">
        <v>2537</v>
      </c>
      <c r="DA58" s="88" t="s">
        <v>152</v>
      </c>
      <c r="DB58" s="88">
        <v>4</v>
      </c>
      <c r="DC58" s="88" t="s">
        <v>153</v>
      </c>
      <c r="DD58" s="88"/>
      <c r="DE58" s="88"/>
      <c r="DF58" s="88"/>
      <c r="DG58" s="88"/>
      <c r="DH58" s="88"/>
      <c r="DI58" s="88"/>
      <c r="DJ58" s="88"/>
      <c r="DK58" s="88"/>
      <c r="DL58" s="88"/>
      <c r="DM58" s="88"/>
      <c r="DN58" s="88"/>
      <c r="DO58" s="88"/>
      <c r="DP58" s="88"/>
      <c r="DQ58" s="88"/>
      <c r="DR58" s="88"/>
      <c r="DS58" s="88"/>
      <c r="DT58" s="89"/>
      <c r="DU58" s="84"/>
      <c r="DV58" s="75"/>
      <c r="DW58" s="75"/>
      <c r="DX58" s="75"/>
      <c r="DY58" s="75"/>
      <c r="DZ58" s="77"/>
      <c r="EA58" s="71"/>
      <c r="EB58" s="71"/>
      <c r="EC58" s="71"/>
      <c r="ED58" s="71"/>
      <c r="EE58" s="71"/>
      <c r="EF58" s="71"/>
      <c r="EG58" s="71"/>
      <c r="EH58" s="71"/>
      <c r="EI58" s="71"/>
      <c r="EJ58" s="71"/>
      <c r="EK58" s="71"/>
    </row>
    <row r="59" spans="1:141" ht="30" customHeight="1">
      <c r="A59" s="3" t="s">
        <v>123</v>
      </c>
      <c r="B59" s="87">
        <v>2026</v>
      </c>
      <c r="C59" s="88" t="s">
        <v>813</v>
      </c>
      <c r="D59" s="88"/>
      <c r="E59" s="88" t="s">
        <v>125</v>
      </c>
      <c r="F59" s="88">
        <v>144872</v>
      </c>
      <c r="G59" s="92">
        <v>46035</v>
      </c>
      <c r="H59" s="88" t="s">
        <v>748</v>
      </c>
      <c r="I59" s="88" t="s">
        <v>814</v>
      </c>
      <c r="J59" s="95" t="s">
        <v>815</v>
      </c>
      <c r="K59" s="95" t="s">
        <v>816</v>
      </c>
      <c r="L59" s="88" t="s">
        <v>817</v>
      </c>
      <c r="M59" s="88" t="s">
        <v>753</v>
      </c>
      <c r="N59" s="88">
        <v>80111700</v>
      </c>
      <c r="O59" s="88" t="s">
        <v>754</v>
      </c>
      <c r="P59" s="88" t="s">
        <v>818</v>
      </c>
      <c r="Q59" s="88">
        <v>120</v>
      </c>
      <c r="R59" s="92">
        <v>46028</v>
      </c>
      <c r="S59" s="88">
        <v>208</v>
      </c>
      <c r="T59" s="92">
        <v>46037</v>
      </c>
      <c r="U59" s="88" t="s">
        <v>134</v>
      </c>
      <c r="V59" s="88" t="s">
        <v>135</v>
      </c>
      <c r="W59" s="88" t="s">
        <v>460</v>
      </c>
      <c r="X59" s="88">
        <v>1</v>
      </c>
      <c r="Y59" s="88" t="s">
        <v>756</v>
      </c>
      <c r="Z59" s="88" t="s">
        <v>817</v>
      </c>
      <c r="AA59" s="88" t="s">
        <v>138</v>
      </c>
      <c r="AB59" s="88" t="s">
        <v>164</v>
      </c>
      <c r="AC59" s="88" t="s">
        <v>218</v>
      </c>
      <c r="AD59" s="88"/>
      <c r="AE59" s="88">
        <v>79049993</v>
      </c>
      <c r="AF59" s="88">
        <v>8</v>
      </c>
      <c r="AG59" s="92">
        <v>24339</v>
      </c>
      <c r="AH59" s="88" t="s">
        <v>819</v>
      </c>
      <c r="AI59" s="88"/>
      <c r="AJ59" s="95">
        <v>3114489943</v>
      </c>
      <c r="AK59" s="88" t="s">
        <v>820</v>
      </c>
      <c r="AL59" s="88" t="s">
        <v>642</v>
      </c>
      <c r="AM59" s="88" t="s">
        <v>144</v>
      </c>
      <c r="AN59" s="88" t="s">
        <v>656</v>
      </c>
      <c r="AO59" s="88">
        <v>51895879</v>
      </c>
      <c r="AP59" s="88" t="s">
        <v>657</v>
      </c>
      <c r="AQ59" s="88"/>
      <c r="AR59" s="88"/>
      <c r="AS59" s="92">
        <v>46062</v>
      </c>
      <c r="AT59" s="88"/>
      <c r="AU59" s="88"/>
      <c r="AV59" s="88"/>
      <c r="AW59" s="88"/>
      <c r="AX59" s="88" t="s">
        <v>658</v>
      </c>
      <c r="AY59" s="88" t="s">
        <v>147</v>
      </c>
      <c r="AZ59" s="108">
        <v>46032</v>
      </c>
      <c r="BA59" s="108">
        <v>46034</v>
      </c>
      <c r="BB59" s="118">
        <v>33715000</v>
      </c>
      <c r="BC59" s="108">
        <v>46038</v>
      </c>
      <c r="BD59" s="108">
        <v>46371</v>
      </c>
      <c r="BE59" s="108">
        <f t="shared" si="2"/>
        <v>46371</v>
      </c>
      <c r="BF59" s="125"/>
      <c r="BG59" s="88" t="s">
        <v>148</v>
      </c>
      <c r="BH59" s="113">
        <v>3065000</v>
      </c>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v>0</v>
      </c>
      <c r="CM59" s="113">
        <v>33715000</v>
      </c>
      <c r="CN59" s="88"/>
      <c r="CO59" s="92">
        <v>46371</v>
      </c>
      <c r="CP59" s="92">
        <f t="shared" si="1"/>
        <v>46551</v>
      </c>
      <c r="CQ59" s="118">
        <v>33715000</v>
      </c>
      <c r="CR59" s="88" t="s">
        <v>223</v>
      </c>
      <c r="CS59" s="92">
        <v>46035</v>
      </c>
      <c r="CT59" s="131">
        <v>2144101489287</v>
      </c>
      <c r="CU59" s="88"/>
      <c r="CV59" s="88"/>
      <c r="CW59" s="88" t="s">
        <v>759</v>
      </c>
      <c r="CX59" s="88" t="s">
        <v>218</v>
      </c>
      <c r="CY59" s="88" t="s">
        <v>821</v>
      </c>
      <c r="CZ59" s="88">
        <v>2537</v>
      </c>
      <c r="DA59" s="88" t="s">
        <v>152</v>
      </c>
      <c r="DB59" s="88">
        <v>4</v>
      </c>
      <c r="DC59" s="88" t="s">
        <v>153</v>
      </c>
      <c r="DD59" s="88"/>
      <c r="DE59" s="88"/>
      <c r="DF59" s="88"/>
      <c r="DG59" s="88"/>
      <c r="DH59" s="88"/>
      <c r="DI59" s="88"/>
      <c r="DJ59" s="88"/>
      <c r="DK59" s="88"/>
      <c r="DL59" s="88"/>
      <c r="DM59" s="88"/>
      <c r="DN59" s="88"/>
      <c r="DO59" s="88"/>
      <c r="DP59" s="88"/>
      <c r="DQ59" s="88"/>
      <c r="DR59" s="88"/>
      <c r="DS59" s="88"/>
      <c r="DT59" s="89"/>
      <c r="DU59" s="84"/>
      <c r="DV59" s="75"/>
      <c r="DW59" s="75"/>
      <c r="DX59" s="75"/>
      <c r="DY59" s="75"/>
      <c r="DZ59" s="77"/>
      <c r="EA59" s="71"/>
      <c r="EB59" s="71"/>
      <c r="EC59" s="71"/>
      <c r="ED59" s="71"/>
      <c r="EE59" s="71"/>
      <c r="EF59" s="71"/>
      <c r="EG59" s="71"/>
      <c r="EH59" s="71"/>
      <c r="EI59" s="71"/>
      <c r="EJ59" s="71"/>
      <c r="EK59" s="71"/>
    </row>
    <row r="60" spans="1:141" ht="30" customHeight="1">
      <c r="A60" s="3" t="s">
        <v>123</v>
      </c>
      <c r="B60" s="87">
        <v>2026</v>
      </c>
      <c r="C60" s="88" t="s">
        <v>822</v>
      </c>
      <c r="D60" s="88"/>
      <c r="E60" s="88" t="s">
        <v>125</v>
      </c>
      <c r="F60" s="88">
        <v>145101</v>
      </c>
      <c r="G60" s="92">
        <v>46033</v>
      </c>
      <c r="H60" s="88" t="s">
        <v>823</v>
      </c>
      <c r="I60" s="88" t="s">
        <v>824</v>
      </c>
      <c r="J60" s="95" t="s">
        <v>825</v>
      </c>
      <c r="K60" s="95" t="s">
        <v>826</v>
      </c>
      <c r="L60" s="88" t="s">
        <v>827</v>
      </c>
      <c r="M60" s="88" t="s">
        <v>828</v>
      </c>
      <c r="N60" s="88">
        <v>80111700</v>
      </c>
      <c r="O60" s="88" t="s">
        <v>829</v>
      </c>
      <c r="P60" s="88" t="s">
        <v>830</v>
      </c>
      <c r="Q60" s="88">
        <v>12</v>
      </c>
      <c r="R60" s="92">
        <v>46027</v>
      </c>
      <c r="S60" s="88">
        <v>209</v>
      </c>
      <c r="T60" s="92">
        <v>46037</v>
      </c>
      <c r="U60" s="88" t="s">
        <v>134</v>
      </c>
      <c r="V60" s="88" t="s">
        <v>135</v>
      </c>
      <c r="W60" s="88" t="s">
        <v>460</v>
      </c>
      <c r="X60" s="88">
        <v>1</v>
      </c>
      <c r="Y60" s="88" t="s">
        <v>831</v>
      </c>
      <c r="Z60" s="88" t="s">
        <v>827</v>
      </c>
      <c r="AA60" s="88" t="s">
        <v>138</v>
      </c>
      <c r="AB60" s="88" t="s">
        <v>164</v>
      </c>
      <c r="AC60" s="88" t="s">
        <v>447</v>
      </c>
      <c r="AD60" s="88"/>
      <c r="AE60" s="88">
        <v>1024475276</v>
      </c>
      <c r="AF60" s="88">
        <v>2</v>
      </c>
      <c r="AG60" s="92">
        <v>32006</v>
      </c>
      <c r="AH60" s="88" t="s">
        <v>832</v>
      </c>
      <c r="AI60" s="88"/>
      <c r="AJ60" s="95">
        <v>3197696317</v>
      </c>
      <c r="AK60" s="88" t="s">
        <v>833</v>
      </c>
      <c r="AL60" s="88" t="s">
        <v>143</v>
      </c>
      <c r="AM60" s="88" t="s">
        <v>234</v>
      </c>
      <c r="AN60" s="88" t="s">
        <v>656</v>
      </c>
      <c r="AO60" s="88">
        <v>51895879</v>
      </c>
      <c r="AP60" s="88" t="s">
        <v>657</v>
      </c>
      <c r="AQ60" s="88"/>
      <c r="AR60" s="88"/>
      <c r="AS60" s="92">
        <v>46062</v>
      </c>
      <c r="AT60" s="88"/>
      <c r="AU60" s="88"/>
      <c r="AV60" s="88"/>
      <c r="AW60" s="88"/>
      <c r="AX60" s="88" t="s">
        <v>658</v>
      </c>
      <c r="AY60" s="88" t="s">
        <v>147</v>
      </c>
      <c r="AZ60" s="108">
        <v>46032</v>
      </c>
      <c r="BA60" s="108">
        <v>46033</v>
      </c>
      <c r="BB60" s="118">
        <v>55715000</v>
      </c>
      <c r="BC60" s="108">
        <v>46038</v>
      </c>
      <c r="BD60" s="108">
        <v>46371</v>
      </c>
      <c r="BE60" s="108">
        <f t="shared" si="2"/>
        <v>46371</v>
      </c>
      <c r="BF60" s="125"/>
      <c r="BG60" s="88" t="s">
        <v>148</v>
      </c>
      <c r="BH60" s="113">
        <v>5065000</v>
      </c>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v>0</v>
      </c>
      <c r="CM60" s="113">
        <v>55715000</v>
      </c>
      <c r="CN60" s="88"/>
      <c r="CO60" s="92">
        <v>46371</v>
      </c>
      <c r="CP60" s="92">
        <f t="shared" si="1"/>
        <v>46551</v>
      </c>
      <c r="CQ60" s="118">
        <v>55715000</v>
      </c>
      <c r="CR60" s="88" t="s">
        <v>223</v>
      </c>
      <c r="CS60" s="92">
        <v>46035</v>
      </c>
      <c r="CT60" s="131">
        <v>2144101489291</v>
      </c>
      <c r="CU60" s="88"/>
      <c r="CV60" s="88"/>
      <c r="CW60" s="88" t="s">
        <v>834</v>
      </c>
      <c r="CX60" s="88" t="s">
        <v>447</v>
      </c>
      <c r="CY60" s="88" t="s">
        <v>835</v>
      </c>
      <c r="CZ60" s="88">
        <v>2537</v>
      </c>
      <c r="DA60" s="88" t="s">
        <v>152</v>
      </c>
      <c r="DB60" s="88">
        <v>1</v>
      </c>
      <c r="DC60" s="88" t="s">
        <v>153</v>
      </c>
      <c r="DD60" s="88"/>
      <c r="DE60" s="88"/>
      <c r="DF60" s="88"/>
      <c r="DG60" s="88"/>
      <c r="DH60" s="88"/>
      <c r="DI60" s="88"/>
      <c r="DJ60" s="88"/>
      <c r="DK60" s="88"/>
      <c r="DL60" s="88"/>
      <c r="DM60" s="88"/>
      <c r="DN60" s="88"/>
      <c r="DO60" s="88"/>
      <c r="DP60" s="88"/>
      <c r="DQ60" s="88"/>
      <c r="DR60" s="88"/>
      <c r="DS60" s="88"/>
      <c r="DT60" s="89"/>
      <c r="DU60" s="84"/>
      <c r="DV60" s="75"/>
      <c r="DW60" s="75"/>
      <c r="DX60" s="75"/>
      <c r="DY60" s="75"/>
      <c r="DZ60" s="77"/>
      <c r="EA60" s="71"/>
      <c r="EB60" s="71"/>
      <c r="EC60" s="71"/>
      <c r="ED60" s="71"/>
      <c r="EE60" s="71"/>
      <c r="EF60" s="71"/>
      <c r="EG60" s="71"/>
      <c r="EH60" s="71"/>
      <c r="EI60" s="71"/>
      <c r="EJ60" s="71"/>
      <c r="EK60" s="71"/>
    </row>
    <row r="61" spans="1:141" ht="30" customHeight="1">
      <c r="A61" s="3" t="s">
        <v>123</v>
      </c>
      <c r="B61" s="87">
        <v>2026</v>
      </c>
      <c r="C61" s="88" t="s">
        <v>836</v>
      </c>
      <c r="D61" s="88"/>
      <c r="E61" s="88" t="s">
        <v>125</v>
      </c>
      <c r="F61" s="88">
        <v>145108</v>
      </c>
      <c r="G61" s="92">
        <v>46034</v>
      </c>
      <c r="H61" s="88" t="s">
        <v>837</v>
      </c>
      <c r="I61" s="88" t="s">
        <v>838</v>
      </c>
      <c r="J61" s="95" t="s">
        <v>839</v>
      </c>
      <c r="K61" s="95" t="s">
        <v>840</v>
      </c>
      <c r="L61" s="88" t="s">
        <v>841</v>
      </c>
      <c r="M61" s="88" t="s">
        <v>842</v>
      </c>
      <c r="N61" s="88">
        <v>80111700</v>
      </c>
      <c r="O61" s="88" t="s">
        <v>843</v>
      </c>
      <c r="P61" s="88" t="s">
        <v>844</v>
      </c>
      <c r="Q61" s="88">
        <v>14</v>
      </c>
      <c r="R61" s="92">
        <v>46027</v>
      </c>
      <c r="S61" s="88">
        <v>226</v>
      </c>
      <c r="T61" s="92">
        <v>46037</v>
      </c>
      <c r="U61" s="88" t="s">
        <v>134</v>
      </c>
      <c r="V61" s="88" t="s">
        <v>135</v>
      </c>
      <c r="W61" s="88" t="s">
        <v>136</v>
      </c>
      <c r="X61" s="88">
        <v>1</v>
      </c>
      <c r="Y61" s="88" t="s">
        <v>845</v>
      </c>
      <c r="Z61" s="88" t="s">
        <v>841</v>
      </c>
      <c r="AA61" s="88" t="s">
        <v>138</v>
      </c>
      <c r="AB61" s="88" t="s">
        <v>164</v>
      </c>
      <c r="AC61" s="88" t="s">
        <v>846</v>
      </c>
      <c r="AD61" s="88"/>
      <c r="AE61" s="88">
        <v>80240908</v>
      </c>
      <c r="AF61" s="88">
        <v>2</v>
      </c>
      <c r="AG61" s="92">
        <v>29869</v>
      </c>
      <c r="AH61" s="88" t="s">
        <v>847</v>
      </c>
      <c r="AI61" s="88"/>
      <c r="AJ61" s="95">
        <v>3013174831</v>
      </c>
      <c r="AK61" s="88" t="s">
        <v>848</v>
      </c>
      <c r="AL61" s="88" t="s">
        <v>143</v>
      </c>
      <c r="AM61" s="88" t="s">
        <v>234</v>
      </c>
      <c r="AN61" s="88" t="s">
        <v>656</v>
      </c>
      <c r="AO61" s="88">
        <v>51895879</v>
      </c>
      <c r="AP61" s="88" t="s">
        <v>657</v>
      </c>
      <c r="AQ61" s="88"/>
      <c r="AR61" s="88"/>
      <c r="AS61" s="92">
        <v>46062</v>
      </c>
      <c r="AT61" s="88"/>
      <c r="AU61" s="88"/>
      <c r="AV61" s="88"/>
      <c r="AW61" s="88"/>
      <c r="AX61" s="88" t="s">
        <v>658</v>
      </c>
      <c r="AY61" s="88" t="s">
        <v>147</v>
      </c>
      <c r="AZ61" s="108">
        <v>46032</v>
      </c>
      <c r="BA61" s="108">
        <v>46035</v>
      </c>
      <c r="BB61" s="118">
        <v>63844000</v>
      </c>
      <c r="BC61" s="108">
        <v>46038</v>
      </c>
      <c r="BD61" s="108">
        <v>46371</v>
      </c>
      <c r="BE61" s="108">
        <f t="shared" si="2"/>
        <v>46371</v>
      </c>
      <c r="BF61" s="125"/>
      <c r="BG61" s="88" t="s">
        <v>148</v>
      </c>
      <c r="BH61" s="113">
        <v>5804000</v>
      </c>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v>0</v>
      </c>
      <c r="CM61" s="113">
        <v>63844000</v>
      </c>
      <c r="CN61" s="88"/>
      <c r="CO61" s="92">
        <v>46371</v>
      </c>
      <c r="CP61" s="92">
        <f t="shared" si="1"/>
        <v>46551</v>
      </c>
      <c r="CQ61" s="118">
        <v>63844000</v>
      </c>
      <c r="CR61" s="88" t="s">
        <v>172</v>
      </c>
      <c r="CS61" s="92">
        <v>46035</v>
      </c>
      <c r="CT61" s="131" t="s">
        <v>849</v>
      </c>
      <c r="CU61" s="88"/>
      <c r="CV61" s="88"/>
      <c r="CW61" s="88" t="s">
        <v>850</v>
      </c>
      <c r="CX61" s="88" t="s">
        <v>846</v>
      </c>
      <c r="CY61" s="88" t="s">
        <v>851</v>
      </c>
      <c r="CZ61" s="88">
        <v>2537</v>
      </c>
      <c r="DA61" s="88" t="s">
        <v>152</v>
      </c>
      <c r="DB61" s="88">
        <v>1</v>
      </c>
      <c r="DC61" s="88" t="s">
        <v>153</v>
      </c>
      <c r="DD61" s="88"/>
      <c r="DE61" s="88"/>
      <c r="DF61" s="88"/>
      <c r="DG61" s="88"/>
      <c r="DH61" s="88"/>
      <c r="DI61" s="88"/>
      <c r="DJ61" s="88"/>
      <c r="DK61" s="88"/>
      <c r="DL61" s="88"/>
      <c r="DM61" s="88"/>
      <c r="DN61" s="88"/>
      <c r="DO61" s="88"/>
      <c r="DP61" s="88"/>
      <c r="DQ61" s="88"/>
      <c r="DR61" s="88"/>
      <c r="DS61" s="88"/>
      <c r="DT61" s="89"/>
      <c r="DU61" s="84"/>
      <c r="DV61" s="75"/>
      <c r="DW61" s="75"/>
      <c r="DX61" s="75"/>
      <c r="DY61" s="75"/>
      <c r="DZ61" s="77"/>
      <c r="EA61" s="71"/>
      <c r="EB61" s="71"/>
      <c r="EC61" s="71"/>
      <c r="ED61" s="71"/>
      <c r="EE61" s="71"/>
      <c r="EF61" s="71"/>
      <c r="EG61" s="71"/>
      <c r="EH61" s="71"/>
      <c r="EI61" s="71"/>
      <c r="EJ61" s="71"/>
      <c r="EK61" s="71"/>
    </row>
    <row r="62" spans="1:141" ht="30" customHeight="1">
      <c r="A62" s="3" t="s">
        <v>123</v>
      </c>
      <c r="B62" s="87">
        <v>2026</v>
      </c>
      <c r="C62" s="88" t="s">
        <v>852</v>
      </c>
      <c r="D62" s="88"/>
      <c r="E62" s="88" t="s">
        <v>125</v>
      </c>
      <c r="F62" s="88">
        <v>145381</v>
      </c>
      <c r="G62" s="92">
        <v>46038</v>
      </c>
      <c r="H62" s="88" t="s">
        <v>853</v>
      </c>
      <c r="I62" s="88" t="s">
        <v>854</v>
      </c>
      <c r="J62" s="95" t="s">
        <v>855</v>
      </c>
      <c r="K62" s="95" t="s">
        <v>856</v>
      </c>
      <c r="L62" s="88" t="s">
        <v>857</v>
      </c>
      <c r="M62" s="88" t="s">
        <v>858</v>
      </c>
      <c r="N62" s="88">
        <v>80111700</v>
      </c>
      <c r="O62" s="88" t="s">
        <v>859</v>
      </c>
      <c r="P62" s="88" t="s">
        <v>860</v>
      </c>
      <c r="Q62" s="88">
        <v>32</v>
      </c>
      <c r="R62" s="92">
        <v>46028</v>
      </c>
      <c r="S62" s="88">
        <v>210</v>
      </c>
      <c r="T62" s="92">
        <v>46037</v>
      </c>
      <c r="U62" s="88" t="s">
        <v>134</v>
      </c>
      <c r="V62" s="88" t="s">
        <v>135</v>
      </c>
      <c r="W62" s="88" t="s">
        <v>136</v>
      </c>
      <c r="X62" s="88">
        <v>1</v>
      </c>
      <c r="Y62" s="88" t="s">
        <v>861</v>
      </c>
      <c r="Z62" s="88" t="s">
        <v>857</v>
      </c>
      <c r="AA62" s="88" t="s">
        <v>138</v>
      </c>
      <c r="AB62" s="88" t="s">
        <v>164</v>
      </c>
      <c r="AC62" s="88" t="s">
        <v>203</v>
      </c>
      <c r="AD62" s="88"/>
      <c r="AE62" s="88">
        <v>80034539</v>
      </c>
      <c r="AF62" s="88">
        <v>5</v>
      </c>
      <c r="AG62" s="92">
        <v>30248</v>
      </c>
      <c r="AH62" s="88" t="s">
        <v>862</v>
      </c>
      <c r="AI62" s="88"/>
      <c r="AJ62" s="95">
        <v>3102400482</v>
      </c>
      <c r="AK62" s="88" t="s">
        <v>863</v>
      </c>
      <c r="AL62" s="88" t="s">
        <v>189</v>
      </c>
      <c r="AM62" s="88" t="s">
        <v>385</v>
      </c>
      <c r="AN62" s="88" t="s">
        <v>145</v>
      </c>
      <c r="AO62" s="88">
        <v>0</v>
      </c>
      <c r="AP62" s="88">
        <v>0</v>
      </c>
      <c r="AQ62" s="88"/>
      <c r="AR62" s="88"/>
      <c r="AS62" s="92">
        <v>46062</v>
      </c>
      <c r="AT62" s="88"/>
      <c r="AU62" s="88"/>
      <c r="AV62" s="88"/>
      <c r="AW62" s="88"/>
      <c r="AX62" s="88" t="s">
        <v>146</v>
      </c>
      <c r="AY62" s="88" t="s">
        <v>147</v>
      </c>
      <c r="AZ62" s="108">
        <v>46032</v>
      </c>
      <c r="BA62" s="108">
        <v>46033</v>
      </c>
      <c r="BB62" s="118">
        <v>127974000</v>
      </c>
      <c r="BC62" s="108">
        <v>46038</v>
      </c>
      <c r="BD62" s="108">
        <v>46371</v>
      </c>
      <c r="BE62" s="108">
        <f t="shared" si="2"/>
        <v>46371</v>
      </c>
      <c r="BF62" s="125"/>
      <c r="BG62" s="88" t="s">
        <v>148</v>
      </c>
      <c r="BH62" s="113">
        <v>11634000</v>
      </c>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v>0</v>
      </c>
      <c r="CM62" s="113">
        <v>127974000</v>
      </c>
      <c r="CN62" s="88"/>
      <c r="CO62" s="92">
        <v>46371</v>
      </c>
      <c r="CP62" s="92">
        <f t="shared" si="1"/>
        <v>46551</v>
      </c>
      <c r="CQ62" s="118">
        <v>127974000</v>
      </c>
      <c r="CR62" s="88" t="s">
        <v>864</v>
      </c>
      <c r="CS62" s="92">
        <v>46035</v>
      </c>
      <c r="CT62" s="131" t="s">
        <v>865</v>
      </c>
      <c r="CU62" s="88"/>
      <c r="CV62" s="88"/>
      <c r="CW62" s="88" t="s">
        <v>866</v>
      </c>
      <c r="CX62" s="88" t="s">
        <v>203</v>
      </c>
      <c r="CY62" s="88" t="s">
        <v>867</v>
      </c>
      <c r="CZ62" s="88">
        <v>2537</v>
      </c>
      <c r="DA62" s="88" t="s">
        <v>152</v>
      </c>
      <c r="DB62" s="88">
        <v>1</v>
      </c>
      <c r="DC62" s="88" t="s">
        <v>153</v>
      </c>
      <c r="DD62" s="88"/>
      <c r="DE62" s="88"/>
      <c r="DF62" s="88"/>
      <c r="DG62" s="88"/>
      <c r="DH62" s="88"/>
      <c r="DI62" s="88"/>
      <c r="DJ62" s="88"/>
      <c r="DK62" s="88"/>
      <c r="DL62" s="88"/>
      <c r="DM62" s="88"/>
      <c r="DN62" s="88"/>
      <c r="DO62" s="88"/>
      <c r="DP62" s="88"/>
      <c r="DQ62" s="88"/>
      <c r="DR62" s="88"/>
      <c r="DS62" s="88"/>
      <c r="DT62" s="89"/>
      <c r="DU62" s="84"/>
      <c r="DV62" s="75"/>
      <c r="DW62" s="75"/>
      <c r="DX62" s="75"/>
      <c r="DY62" s="75"/>
      <c r="DZ62" s="77"/>
      <c r="EA62" s="71"/>
      <c r="EB62" s="71"/>
      <c r="EC62" s="71"/>
      <c r="ED62" s="71"/>
      <c r="EE62" s="71"/>
      <c r="EF62" s="71"/>
      <c r="EG62" s="71"/>
      <c r="EH62" s="71"/>
      <c r="EI62" s="71"/>
      <c r="EJ62" s="71"/>
      <c r="EK62" s="71"/>
    </row>
    <row r="63" spans="1:141" ht="30" customHeight="1">
      <c r="A63" s="3" t="s">
        <v>123</v>
      </c>
      <c r="B63" s="87">
        <v>2026</v>
      </c>
      <c r="C63" s="88" t="s">
        <v>868</v>
      </c>
      <c r="D63" s="88"/>
      <c r="E63" s="88" t="s">
        <v>125</v>
      </c>
      <c r="F63" s="88">
        <v>145200</v>
      </c>
      <c r="G63" s="92">
        <v>46043</v>
      </c>
      <c r="H63" s="88" t="s">
        <v>869</v>
      </c>
      <c r="I63" s="88" t="s">
        <v>870</v>
      </c>
      <c r="J63" s="95" t="s">
        <v>871</v>
      </c>
      <c r="K63" s="95" t="s">
        <v>872</v>
      </c>
      <c r="L63" s="88" t="s">
        <v>873</v>
      </c>
      <c r="M63" s="88" t="s">
        <v>874</v>
      </c>
      <c r="N63" s="88">
        <v>80111700</v>
      </c>
      <c r="O63" s="88" t="s">
        <v>875</v>
      </c>
      <c r="P63" s="88" t="s">
        <v>876</v>
      </c>
      <c r="Q63" s="88">
        <v>18</v>
      </c>
      <c r="R63" s="92">
        <v>46027</v>
      </c>
      <c r="S63" s="88">
        <v>211</v>
      </c>
      <c r="T63" s="92">
        <v>46037</v>
      </c>
      <c r="U63" s="88" t="s">
        <v>134</v>
      </c>
      <c r="V63" s="88" t="s">
        <v>135</v>
      </c>
      <c r="W63" s="88" t="s">
        <v>136</v>
      </c>
      <c r="X63" s="88">
        <v>1</v>
      </c>
      <c r="Y63" s="88" t="s">
        <v>877</v>
      </c>
      <c r="Z63" s="88" t="s">
        <v>873</v>
      </c>
      <c r="AA63" s="88" t="s">
        <v>138</v>
      </c>
      <c r="AB63" s="88" t="s">
        <v>139</v>
      </c>
      <c r="AC63" s="88" t="s">
        <v>203</v>
      </c>
      <c r="AD63" s="88"/>
      <c r="AE63" s="88">
        <v>1024483230</v>
      </c>
      <c r="AF63" s="88">
        <v>8</v>
      </c>
      <c r="AG63" s="92">
        <v>32363</v>
      </c>
      <c r="AH63" s="88" t="s">
        <v>878</v>
      </c>
      <c r="AI63" s="88"/>
      <c r="AJ63" s="95">
        <v>3203885629</v>
      </c>
      <c r="AK63" s="88" t="s">
        <v>879</v>
      </c>
      <c r="AL63" s="88" t="s">
        <v>143</v>
      </c>
      <c r="AM63" s="88" t="s">
        <v>234</v>
      </c>
      <c r="AN63" s="88" t="s">
        <v>145</v>
      </c>
      <c r="AO63" s="88">
        <v>0</v>
      </c>
      <c r="AP63" s="88">
        <v>0</v>
      </c>
      <c r="AQ63" s="88"/>
      <c r="AR63" s="88"/>
      <c r="AS63" s="92">
        <v>46062</v>
      </c>
      <c r="AT63" s="88"/>
      <c r="AU63" s="88"/>
      <c r="AV63" s="88"/>
      <c r="AW63" s="88"/>
      <c r="AX63" s="88" t="s">
        <v>146</v>
      </c>
      <c r="AY63" s="88" t="s">
        <v>147</v>
      </c>
      <c r="AZ63" s="108">
        <v>46032</v>
      </c>
      <c r="BA63" s="108">
        <v>46034</v>
      </c>
      <c r="BB63" s="118">
        <v>121836000</v>
      </c>
      <c r="BC63" s="108">
        <v>46038</v>
      </c>
      <c r="BD63" s="108">
        <v>46371</v>
      </c>
      <c r="BE63" s="108">
        <f t="shared" si="2"/>
        <v>46371</v>
      </c>
      <c r="BF63" s="125"/>
      <c r="BG63" s="88" t="s">
        <v>148</v>
      </c>
      <c r="BH63" s="113">
        <v>11076000</v>
      </c>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v>0</v>
      </c>
      <c r="CM63" s="113">
        <v>121836000</v>
      </c>
      <c r="CN63" s="88"/>
      <c r="CO63" s="92">
        <v>46371</v>
      </c>
      <c r="CP63" s="92">
        <f t="shared" si="1"/>
        <v>46551</v>
      </c>
      <c r="CQ63" s="118">
        <v>121836000</v>
      </c>
      <c r="CR63" s="88" t="s">
        <v>342</v>
      </c>
      <c r="CS63" s="92">
        <v>46036</v>
      </c>
      <c r="CT63" s="131" t="s">
        <v>880</v>
      </c>
      <c r="CU63" s="88"/>
      <c r="CV63" s="88"/>
      <c r="CW63" s="88" t="s">
        <v>881</v>
      </c>
      <c r="CX63" s="88" t="s">
        <v>203</v>
      </c>
      <c r="CY63" s="88" t="s">
        <v>464</v>
      </c>
      <c r="CZ63" s="88">
        <v>2537</v>
      </c>
      <c r="DA63" s="88" t="s">
        <v>152</v>
      </c>
      <c r="DB63" s="88">
        <v>1</v>
      </c>
      <c r="DC63" s="88" t="s">
        <v>153</v>
      </c>
      <c r="DD63" s="88"/>
      <c r="DE63" s="88"/>
      <c r="DF63" s="88"/>
      <c r="DG63" s="88"/>
      <c r="DH63" s="88"/>
      <c r="DI63" s="88"/>
      <c r="DJ63" s="88"/>
      <c r="DK63" s="88"/>
      <c r="DL63" s="88"/>
      <c r="DM63" s="88"/>
      <c r="DN63" s="88"/>
      <c r="DO63" s="88"/>
      <c r="DP63" s="88"/>
      <c r="DQ63" s="88"/>
      <c r="DR63" s="88"/>
      <c r="DS63" s="88"/>
      <c r="DT63" s="89"/>
      <c r="DU63" s="84"/>
      <c r="DV63" s="75"/>
      <c r="DW63" s="75"/>
      <c r="DX63" s="75"/>
      <c r="DY63" s="75"/>
      <c r="DZ63" s="77"/>
      <c r="EA63" s="71"/>
      <c r="EB63" s="71"/>
      <c r="EC63" s="71"/>
      <c r="ED63" s="71"/>
      <c r="EE63" s="71"/>
      <c r="EF63" s="71"/>
      <c r="EG63" s="71"/>
      <c r="EH63" s="71"/>
      <c r="EI63" s="71"/>
      <c r="EJ63" s="71"/>
      <c r="EK63" s="71"/>
    </row>
    <row r="64" spans="1:141" ht="30" customHeight="1">
      <c r="A64" s="3" t="s">
        <v>123</v>
      </c>
      <c r="B64" s="87">
        <v>2026</v>
      </c>
      <c r="C64" s="88" t="s">
        <v>882</v>
      </c>
      <c r="D64" s="88"/>
      <c r="E64" s="88" t="s">
        <v>125</v>
      </c>
      <c r="F64" s="88">
        <v>145457</v>
      </c>
      <c r="G64" s="92">
        <v>46033</v>
      </c>
      <c r="H64" s="88" t="s">
        <v>883</v>
      </c>
      <c r="I64" s="88" t="s">
        <v>884</v>
      </c>
      <c r="J64" s="95" t="s">
        <v>885</v>
      </c>
      <c r="K64" s="95" t="s">
        <v>886</v>
      </c>
      <c r="L64" s="88" t="s">
        <v>887</v>
      </c>
      <c r="M64" s="88" t="s">
        <v>888</v>
      </c>
      <c r="N64" s="88">
        <v>80111700</v>
      </c>
      <c r="O64" s="88" t="s">
        <v>889</v>
      </c>
      <c r="P64" s="88" t="s">
        <v>890</v>
      </c>
      <c r="Q64" s="88">
        <v>1400</v>
      </c>
      <c r="R64" s="92">
        <v>46037</v>
      </c>
      <c r="S64" s="88">
        <v>328</v>
      </c>
      <c r="T64" s="92">
        <v>46041</v>
      </c>
      <c r="U64" s="88" t="s">
        <v>134</v>
      </c>
      <c r="V64" s="88" t="s">
        <v>135</v>
      </c>
      <c r="W64" s="88" t="s">
        <v>136</v>
      </c>
      <c r="X64" s="88">
        <v>1</v>
      </c>
      <c r="Y64" s="88" t="s">
        <v>891</v>
      </c>
      <c r="Z64" s="88" t="s">
        <v>887</v>
      </c>
      <c r="AA64" s="88" t="s">
        <v>138</v>
      </c>
      <c r="AB64" s="88" t="s">
        <v>164</v>
      </c>
      <c r="AC64" s="88" t="s">
        <v>203</v>
      </c>
      <c r="AD64" s="88"/>
      <c r="AE64" s="88">
        <v>1015464011</v>
      </c>
      <c r="AF64" s="88">
        <v>8</v>
      </c>
      <c r="AG64" s="92">
        <v>35288</v>
      </c>
      <c r="AH64" s="88" t="s">
        <v>892</v>
      </c>
      <c r="AI64" s="88"/>
      <c r="AJ64" s="95">
        <v>3143150510</v>
      </c>
      <c r="AK64" s="88" t="s">
        <v>893</v>
      </c>
      <c r="AL64" s="88" t="s">
        <v>189</v>
      </c>
      <c r="AM64" s="88" t="s">
        <v>144</v>
      </c>
      <c r="AN64" s="88" t="s">
        <v>894</v>
      </c>
      <c r="AO64" s="88">
        <v>80034539</v>
      </c>
      <c r="AP64" s="88" t="s">
        <v>895</v>
      </c>
      <c r="AQ64" s="88"/>
      <c r="AR64" s="88"/>
      <c r="AS64" s="92">
        <v>46062</v>
      </c>
      <c r="AT64" s="88"/>
      <c r="AU64" s="88"/>
      <c r="AV64" s="88"/>
      <c r="AW64" s="88"/>
      <c r="AX64" s="88" t="s">
        <v>896</v>
      </c>
      <c r="AY64" s="88" t="s">
        <v>147</v>
      </c>
      <c r="AZ64" s="108">
        <v>46038</v>
      </c>
      <c r="BA64" s="108">
        <v>46038</v>
      </c>
      <c r="BB64" s="118">
        <v>63844000</v>
      </c>
      <c r="BC64" s="108">
        <v>46042</v>
      </c>
      <c r="BD64" s="108">
        <v>46375</v>
      </c>
      <c r="BE64" s="108">
        <f t="shared" si="2"/>
        <v>46375</v>
      </c>
      <c r="BF64" s="125"/>
      <c r="BG64" s="88" t="s">
        <v>148</v>
      </c>
      <c r="BH64" s="113">
        <v>5804000</v>
      </c>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v>0</v>
      </c>
      <c r="CM64" s="113">
        <v>63844000</v>
      </c>
      <c r="CN64" s="88"/>
      <c r="CO64" s="92">
        <v>46375</v>
      </c>
      <c r="CP64" s="92">
        <f t="shared" si="1"/>
        <v>46555</v>
      </c>
      <c r="CQ64" s="118">
        <v>63844000</v>
      </c>
      <c r="CR64" s="88" t="s">
        <v>223</v>
      </c>
      <c r="CS64" s="92">
        <v>46042</v>
      </c>
      <c r="CT64" s="131">
        <v>1144101275613</v>
      </c>
      <c r="CU64" s="88"/>
      <c r="CV64" s="88"/>
      <c r="CW64" s="88" t="s">
        <v>897</v>
      </c>
      <c r="CX64" s="88" t="s">
        <v>203</v>
      </c>
      <c r="CY64" s="88" t="s">
        <v>898</v>
      </c>
      <c r="CZ64" s="88">
        <v>2537</v>
      </c>
      <c r="DA64" s="88" t="s">
        <v>152</v>
      </c>
      <c r="DB64" s="88">
        <v>1</v>
      </c>
      <c r="DC64" s="88" t="s">
        <v>153</v>
      </c>
      <c r="DD64" s="88"/>
      <c r="DE64" s="88"/>
      <c r="DF64" s="88"/>
      <c r="DG64" s="88"/>
      <c r="DH64" s="88"/>
      <c r="DI64" s="88"/>
      <c r="DJ64" s="88"/>
      <c r="DK64" s="88"/>
      <c r="DL64" s="88"/>
      <c r="DM64" s="88"/>
      <c r="DN64" s="88"/>
      <c r="DO64" s="88"/>
      <c r="DP64" s="88"/>
      <c r="DQ64" s="88"/>
      <c r="DR64" s="88"/>
      <c r="DS64" s="88"/>
      <c r="DT64" s="89"/>
      <c r="DU64" s="84"/>
      <c r="DV64" s="75"/>
      <c r="DW64" s="75"/>
      <c r="DX64" s="75"/>
      <c r="DY64" s="75"/>
      <c r="DZ64" s="77"/>
      <c r="EA64" s="71"/>
      <c r="EB64" s="71"/>
      <c r="EC64" s="71"/>
      <c r="ED64" s="71"/>
      <c r="EE64" s="71"/>
      <c r="EF64" s="71"/>
      <c r="EG64" s="71"/>
      <c r="EH64" s="71"/>
      <c r="EI64" s="71"/>
      <c r="EJ64" s="71"/>
      <c r="EK64" s="71"/>
    </row>
    <row r="65" spans="1:141" ht="30" customHeight="1">
      <c r="A65" s="3" t="s">
        <v>123</v>
      </c>
      <c r="B65" s="87">
        <v>2026</v>
      </c>
      <c r="C65" s="88" t="s">
        <v>899</v>
      </c>
      <c r="D65" s="88"/>
      <c r="E65" s="88" t="s">
        <v>125</v>
      </c>
      <c r="F65" s="88">
        <v>145554</v>
      </c>
      <c r="G65" s="92">
        <v>46033</v>
      </c>
      <c r="H65" s="88" t="s">
        <v>900</v>
      </c>
      <c r="I65" s="88" t="s">
        <v>901</v>
      </c>
      <c r="J65" s="95" t="s">
        <v>902</v>
      </c>
      <c r="K65" s="95" t="s">
        <v>903</v>
      </c>
      <c r="L65" s="88" t="s">
        <v>904</v>
      </c>
      <c r="M65" s="88" t="s">
        <v>905</v>
      </c>
      <c r="N65" s="88">
        <v>80111700</v>
      </c>
      <c r="O65" s="88" t="s">
        <v>906</v>
      </c>
      <c r="P65" s="88" t="s">
        <v>907</v>
      </c>
      <c r="Q65" s="88">
        <v>2130</v>
      </c>
      <c r="R65" s="92">
        <v>46041</v>
      </c>
      <c r="S65" s="88">
        <v>1804</v>
      </c>
      <c r="T65" s="92">
        <v>46048</v>
      </c>
      <c r="U65" s="88" t="s">
        <v>134</v>
      </c>
      <c r="V65" s="88" t="s">
        <v>135</v>
      </c>
      <c r="W65" s="88" t="s">
        <v>460</v>
      </c>
      <c r="X65" s="88">
        <v>1</v>
      </c>
      <c r="Y65" s="88" t="s">
        <v>908</v>
      </c>
      <c r="Z65" s="88" t="s">
        <v>904</v>
      </c>
      <c r="AA65" s="88" t="s">
        <v>138</v>
      </c>
      <c r="AB65" s="88" t="s">
        <v>139</v>
      </c>
      <c r="AC65" s="88" t="s">
        <v>218</v>
      </c>
      <c r="AD65" s="88"/>
      <c r="AE65" s="88">
        <v>1019099233</v>
      </c>
      <c r="AF65" s="88">
        <v>5</v>
      </c>
      <c r="AG65" s="92">
        <v>34560</v>
      </c>
      <c r="AH65" s="88" t="s">
        <v>909</v>
      </c>
      <c r="AI65" s="88" t="e">
        <v>#REF!</v>
      </c>
      <c r="AJ65" s="95">
        <v>3117187135</v>
      </c>
      <c r="AK65" s="88" t="s">
        <v>910</v>
      </c>
      <c r="AL65" s="88" t="s">
        <v>143</v>
      </c>
      <c r="AM65" s="88" t="s">
        <v>144</v>
      </c>
      <c r="AN65" s="88" t="s">
        <v>894</v>
      </c>
      <c r="AO65" s="88">
        <v>80034539</v>
      </c>
      <c r="AP65" s="88" t="s">
        <v>895</v>
      </c>
      <c r="AQ65" s="88"/>
      <c r="AR65" s="88"/>
      <c r="AS65" s="92">
        <v>46062</v>
      </c>
      <c r="AT65" s="88"/>
      <c r="AU65" s="88"/>
      <c r="AV65" s="88"/>
      <c r="AW65" s="88"/>
      <c r="AX65" s="88" t="s">
        <v>896</v>
      </c>
      <c r="AY65" s="88" t="s">
        <v>147</v>
      </c>
      <c r="AZ65" s="108">
        <v>46042</v>
      </c>
      <c r="BA65" s="108">
        <v>46043</v>
      </c>
      <c r="BB65" s="118">
        <v>55715000</v>
      </c>
      <c r="BC65" s="108">
        <v>46048</v>
      </c>
      <c r="BD65" s="108">
        <v>46381</v>
      </c>
      <c r="BE65" s="108">
        <f t="shared" si="2"/>
        <v>46381</v>
      </c>
      <c r="BF65" s="125"/>
      <c r="BG65" s="88" t="s">
        <v>148</v>
      </c>
      <c r="BH65" s="113">
        <v>5065000</v>
      </c>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v>0</v>
      </c>
      <c r="CM65" s="113">
        <v>55715000</v>
      </c>
      <c r="CN65" s="88"/>
      <c r="CO65" s="92">
        <v>46381</v>
      </c>
      <c r="CP65" s="92">
        <f t="shared" si="1"/>
        <v>46561</v>
      </c>
      <c r="CQ65" s="118">
        <v>55715000</v>
      </c>
      <c r="CR65" s="88" t="s">
        <v>172</v>
      </c>
      <c r="CS65" s="92">
        <v>46043</v>
      </c>
      <c r="CT65" s="131" t="s">
        <v>911</v>
      </c>
      <c r="CU65" s="88"/>
      <c r="CV65" s="88"/>
      <c r="CW65" s="88" t="s">
        <v>912</v>
      </c>
      <c r="CX65" s="88" t="s">
        <v>218</v>
      </c>
      <c r="CY65" s="88" t="s">
        <v>913</v>
      </c>
      <c r="CZ65" s="88">
        <v>2537</v>
      </c>
      <c r="DA65" s="88" t="s">
        <v>152</v>
      </c>
      <c r="DB65" s="88">
        <v>1</v>
      </c>
      <c r="DC65" s="88" t="s">
        <v>153</v>
      </c>
      <c r="DD65" s="88"/>
      <c r="DE65" s="88"/>
      <c r="DF65" s="88"/>
      <c r="DG65" s="88"/>
      <c r="DH65" s="88"/>
      <c r="DI65" s="88"/>
      <c r="DJ65" s="88"/>
      <c r="DK65" s="88"/>
      <c r="DL65" s="88"/>
      <c r="DM65" s="88"/>
      <c r="DN65" s="88"/>
      <c r="DO65" s="88"/>
      <c r="DP65" s="88"/>
      <c r="DQ65" s="88"/>
      <c r="DR65" s="88"/>
      <c r="DS65" s="88"/>
      <c r="DT65" s="89"/>
      <c r="DU65" s="84"/>
      <c r="DV65" s="75"/>
      <c r="DW65" s="75"/>
      <c r="DX65" s="75"/>
      <c r="DY65" s="75"/>
      <c r="DZ65" s="77"/>
      <c r="EA65" s="71"/>
      <c r="EB65" s="71"/>
      <c r="EC65" s="71"/>
      <c r="ED65" s="71"/>
      <c r="EE65" s="71"/>
      <c r="EF65" s="71"/>
      <c r="EG65" s="71"/>
      <c r="EH65" s="71"/>
      <c r="EI65" s="71"/>
      <c r="EJ65" s="71"/>
      <c r="EK65" s="71"/>
    </row>
    <row r="66" spans="1:141" ht="30" customHeight="1">
      <c r="A66" s="3" t="s">
        <v>123</v>
      </c>
      <c r="B66" s="87">
        <v>2026</v>
      </c>
      <c r="C66" s="88" t="s">
        <v>914</v>
      </c>
      <c r="D66" s="88"/>
      <c r="E66" s="88" t="s">
        <v>125</v>
      </c>
      <c r="F66" s="88">
        <v>145537</v>
      </c>
      <c r="G66" s="92">
        <v>46033</v>
      </c>
      <c r="H66" s="88" t="s">
        <v>915</v>
      </c>
      <c r="I66" s="88" t="s">
        <v>916</v>
      </c>
      <c r="J66" s="95" t="s">
        <v>917</v>
      </c>
      <c r="K66" s="95" t="s">
        <v>918</v>
      </c>
      <c r="L66" s="88" t="s">
        <v>919</v>
      </c>
      <c r="M66" s="88" t="s">
        <v>920</v>
      </c>
      <c r="N66" s="88">
        <v>80111700</v>
      </c>
      <c r="O66" s="88" t="s">
        <v>921</v>
      </c>
      <c r="P66" s="88" t="s">
        <v>922</v>
      </c>
      <c r="Q66" s="88">
        <v>169</v>
      </c>
      <c r="R66" s="92">
        <v>46031</v>
      </c>
      <c r="S66" s="88">
        <v>212</v>
      </c>
      <c r="T66" s="92">
        <v>46037</v>
      </c>
      <c r="U66" s="88" t="s">
        <v>134</v>
      </c>
      <c r="V66" s="88" t="s">
        <v>135</v>
      </c>
      <c r="W66" s="88" t="s">
        <v>460</v>
      </c>
      <c r="X66" s="88">
        <v>1</v>
      </c>
      <c r="Y66" s="88" t="s">
        <v>923</v>
      </c>
      <c r="Z66" s="88" t="s">
        <v>919</v>
      </c>
      <c r="AA66" s="88" t="s">
        <v>138</v>
      </c>
      <c r="AB66" s="88" t="s">
        <v>164</v>
      </c>
      <c r="AC66" s="88" t="s">
        <v>846</v>
      </c>
      <c r="AD66" s="88"/>
      <c r="AE66" s="88">
        <v>1019119765</v>
      </c>
      <c r="AF66" s="88">
        <v>9</v>
      </c>
      <c r="AG66" s="92">
        <v>35223</v>
      </c>
      <c r="AH66" s="88" t="s">
        <v>924</v>
      </c>
      <c r="AI66" s="88"/>
      <c r="AJ66" s="95">
        <v>3112925188</v>
      </c>
      <c r="AK66" s="88" t="s">
        <v>925</v>
      </c>
      <c r="AL66" s="88" t="s">
        <v>143</v>
      </c>
      <c r="AM66" s="88" t="s">
        <v>234</v>
      </c>
      <c r="AN66" s="88" t="s">
        <v>926</v>
      </c>
      <c r="AO66" s="88">
        <v>52116336</v>
      </c>
      <c r="AP66" s="88" t="s">
        <v>927</v>
      </c>
      <c r="AQ66" s="88"/>
      <c r="AR66" s="88"/>
      <c r="AS66" s="92">
        <v>46062</v>
      </c>
      <c r="AT66" s="88"/>
      <c r="AU66" s="88"/>
      <c r="AV66" s="88"/>
      <c r="AW66" s="88"/>
      <c r="AX66" s="88" t="s">
        <v>928</v>
      </c>
      <c r="AY66" s="88" t="s">
        <v>147</v>
      </c>
      <c r="AZ66" s="108">
        <v>46032</v>
      </c>
      <c r="BA66" s="108">
        <v>46033</v>
      </c>
      <c r="BB66" s="118">
        <v>40520000</v>
      </c>
      <c r="BC66" s="108">
        <v>46038</v>
      </c>
      <c r="BD66" s="108">
        <v>46280</v>
      </c>
      <c r="BE66" s="108">
        <f t="shared" si="2"/>
        <v>46280</v>
      </c>
      <c r="BF66" s="125"/>
      <c r="BG66" s="88" t="s">
        <v>929</v>
      </c>
      <c r="BH66" s="113">
        <v>5065000</v>
      </c>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v>0</v>
      </c>
      <c r="CM66" s="113">
        <v>40520000</v>
      </c>
      <c r="CN66" s="88"/>
      <c r="CO66" s="92">
        <v>46280</v>
      </c>
      <c r="CP66" s="92">
        <f t="shared" si="1"/>
        <v>46460</v>
      </c>
      <c r="CQ66" s="118">
        <v>40520000</v>
      </c>
      <c r="CR66" s="88" t="s">
        <v>172</v>
      </c>
      <c r="CS66" s="92">
        <v>46035</v>
      </c>
      <c r="CT66" s="131" t="s">
        <v>930</v>
      </c>
      <c r="CU66" s="88"/>
      <c r="CV66" s="88"/>
      <c r="CW66" s="88" t="s">
        <v>931</v>
      </c>
      <c r="CX66" s="88" t="s">
        <v>846</v>
      </c>
      <c r="CY66" s="88" t="s">
        <v>932</v>
      </c>
      <c r="CZ66" s="88">
        <v>2537</v>
      </c>
      <c r="DA66" s="88" t="s">
        <v>152</v>
      </c>
      <c r="DB66" s="88">
        <v>1</v>
      </c>
      <c r="DC66" s="88" t="s">
        <v>153</v>
      </c>
      <c r="DD66" s="88"/>
      <c r="DE66" s="88"/>
      <c r="DF66" s="88"/>
      <c r="DG66" s="88"/>
      <c r="DH66" s="88"/>
      <c r="DI66" s="88"/>
      <c r="DJ66" s="88"/>
      <c r="DK66" s="88"/>
      <c r="DL66" s="88"/>
      <c r="DM66" s="88"/>
      <c r="DN66" s="88"/>
      <c r="DO66" s="88"/>
      <c r="DP66" s="88"/>
      <c r="DQ66" s="88"/>
      <c r="DR66" s="88"/>
      <c r="DS66" s="88"/>
      <c r="DT66" s="89"/>
      <c r="DU66" s="84"/>
      <c r="DV66" s="75"/>
      <c r="DW66" s="75"/>
      <c r="DX66" s="75"/>
      <c r="DY66" s="75"/>
      <c r="DZ66" s="77"/>
      <c r="EA66" s="71"/>
      <c r="EB66" s="71"/>
      <c r="EC66" s="71"/>
      <c r="ED66" s="71"/>
      <c r="EE66" s="71"/>
      <c r="EF66" s="71"/>
      <c r="EG66" s="71"/>
      <c r="EH66" s="71"/>
      <c r="EI66" s="71"/>
      <c r="EJ66" s="71"/>
      <c r="EK66" s="71"/>
    </row>
    <row r="67" spans="1:141" ht="30" customHeight="1">
      <c r="A67" s="3" t="s">
        <v>123</v>
      </c>
      <c r="B67" s="87">
        <v>2026</v>
      </c>
      <c r="C67" s="88" t="s">
        <v>933</v>
      </c>
      <c r="D67" s="88"/>
      <c r="E67" s="88" t="s">
        <v>125</v>
      </c>
      <c r="F67" s="88">
        <v>145538</v>
      </c>
      <c r="G67" s="92">
        <v>46036</v>
      </c>
      <c r="H67" s="88" t="s">
        <v>934</v>
      </c>
      <c r="I67" s="88" t="s">
        <v>935</v>
      </c>
      <c r="J67" s="95" t="s">
        <v>936</v>
      </c>
      <c r="K67" s="95" t="s">
        <v>937</v>
      </c>
      <c r="L67" s="88" t="s">
        <v>938</v>
      </c>
      <c r="M67" s="88" t="s">
        <v>939</v>
      </c>
      <c r="N67" s="88">
        <v>80111700</v>
      </c>
      <c r="O67" s="88" t="s">
        <v>940</v>
      </c>
      <c r="P67" s="88" t="s">
        <v>941</v>
      </c>
      <c r="Q67" s="88">
        <v>44</v>
      </c>
      <c r="R67" s="92">
        <v>46028</v>
      </c>
      <c r="S67" s="88">
        <v>213</v>
      </c>
      <c r="T67" s="92">
        <v>46037</v>
      </c>
      <c r="U67" s="88" t="s">
        <v>134</v>
      </c>
      <c r="V67" s="88" t="s">
        <v>135</v>
      </c>
      <c r="W67" s="88" t="s">
        <v>460</v>
      </c>
      <c r="X67" s="88">
        <v>1</v>
      </c>
      <c r="Y67" s="88" t="s">
        <v>942</v>
      </c>
      <c r="Z67" s="88" t="s">
        <v>938</v>
      </c>
      <c r="AA67" s="88" t="s">
        <v>138</v>
      </c>
      <c r="AB67" s="88" t="s">
        <v>164</v>
      </c>
      <c r="AC67" s="88" t="s">
        <v>218</v>
      </c>
      <c r="AD67" s="88"/>
      <c r="AE67" s="88">
        <v>1015476536</v>
      </c>
      <c r="AF67" s="88">
        <v>4</v>
      </c>
      <c r="AG67" s="92">
        <v>36015</v>
      </c>
      <c r="AH67" s="88" t="s">
        <v>943</v>
      </c>
      <c r="AI67" s="88"/>
      <c r="AJ67" s="95">
        <v>3133942134</v>
      </c>
      <c r="AK67" s="88" t="s">
        <v>944</v>
      </c>
      <c r="AL67" s="88" t="s">
        <v>189</v>
      </c>
      <c r="AM67" s="88" t="s">
        <v>144</v>
      </c>
      <c r="AN67" s="88" t="s">
        <v>926</v>
      </c>
      <c r="AO67" s="88">
        <v>52116336</v>
      </c>
      <c r="AP67" s="88" t="s">
        <v>927</v>
      </c>
      <c r="AQ67" s="88"/>
      <c r="AR67" s="88"/>
      <c r="AS67" s="92">
        <v>46062</v>
      </c>
      <c r="AT67" s="88"/>
      <c r="AU67" s="88"/>
      <c r="AV67" s="88"/>
      <c r="AW67" s="88"/>
      <c r="AX67" s="88" t="s">
        <v>928</v>
      </c>
      <c r="AY67" s="88" t="s">
        <v>147</v>
      </c>
      <c r="AZ67" s="108">
        <v>46032</v>
      </c>
      <c r="BA67" s="108">
        <v>46033</v>
      </c>
      <c r="BB67" s="118">
        <v>24520000</v>
      </c>
      <c r="BC67" s="108">
        <v>46038</v>
      </c>
      <c r="BD67" s="108">
        <v>46280</v>
      </c>
      <c r="BE67" s="108">
        <f t="shared" si="2"/>
        <v>46280</v>
      </c>
      <c r="BF67" s="125"/>
      <c r="BG67" s="88" t="s">
        <v>929</v>
      </c>
      <c r="BH67" s="113">
        <v>3065000</v>
      </c>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v>0</v>
      </c>
      <c r="CM67" s="113">
        <v>24520000</v>
      </c>
      <c r="CN67" s="88"/>
      <c r="CO67" s="92">
        <v>46280</v>
      </c>
      <c r="CP67" s="92">
        <f t="shared" si="1"/>
        <v>46460</v>
      </c>
      <c r="CQ67" s="118">
        <v>24520000</v>
      </c>
      <c r="CR67" s="88" t="s">
        <v>172</v>
      </c>
      <c r="CS67" s="92">
        <v>46035</v>
      </c>
      <c r="CT67" s="131" t="s">
        <v>945</v>
      </c>
      <c r="CU67" s="88"/>
      <c r="CV67" s="88"/>
      <c r="CW67" s="88" t="s">
        <v>946</v>
      </c>
      <c r="CX67" s="88" t="s">
        <v>218</v>
      </c>
      <c r="CY67" s="88" t="s">
        <v>947</v>
      </c>
      <c r="CZ67" s="88">
        <v>2537</v>
      </c>
      <c r="DA67" s="88" t="s">
        <v>152</v>
      </c>
      <c r="DB67" s="88">
        <v>1</v>
      </c>
      <c r="DC67" s="88" t="s">
        <v>153</v>
      </c>
      <c r="DD67" s="88"/>
      <c r="DE67" s="88"/>
      <c r="DF67" s="88"/>
      <c r="DG67" s="88"/>
      <c r="DH67" s="88"/>
      <c r="DI67" s="88"/>
      <c r="DJ67" s="88"/>
      <c r="DK67" s="88"/>
      <c r="DL67" s="88"/>
      <c r="DM67" s="88"/>
      <c r="DN67" s="88"/>
      <c r="DO67" s="88"/>
      <c r="DP67" s="88"/>
      <c r="DQ67" s="88"/>
      <c r="DR67" s="88"/>
      <c r="DS67" s="88"/>
      <c r="DT67" s="89"/>
      <c r="DU67" s="84"/>
      <c r="DV67" s="75"/>
      <c r="DW67" s="75"/>
      <c r="DX67" s="75"/>
      <c r="DY67" s="75"/>
      <c r="DZ67" s="77"/>
      <c r="EA67" s="71"/>
      <c r="EB67" s="71"/>
      <c r="EC67" s="71"/>
      <c r="ED67" s="71"/>
      <c r="EE67" s="71"/>
      <c r="EF67" s="71"/>
      <c r="EG67" s="71"/>
      <c r="EH67" s="71"/>
      <c r="EI67" s="71"/>
      <c r="EJ67" s="71"/>
      <c r="EK67" s="71"/>
    </row>
    <row r="68" spans="1:141" ht="30" customHeight="1">
      <c r="A68" s="3" t="s">
        <v>123</v>
      </c>
      <c r="B68" s="87">
        <v>2026</v>
      </c>
      <c r="C68" s="88" t="s">
        <v>948</v>
      </c>
      <c r="D68" s="88"/>
      <c r="E68" s="88" t="s">
        <v>125</v>
      </c>
      <c r="F68" s="88">
        <v>145538</v>
      </c>
      <c r="G68" s="92">
        <v>46033</v>
      </c>
      <c r="H68" s="88" t="s">
        <v>934</v>
      </c>
      <c r="I68" s="88" t="s">
        <v>949</v>
      </c>
      <c r="J68" s="95" t="s">
        <v>950</v>
      </c>
      <c r="K68" s="95" t="s">
        <v>951</v>
      </c>
      <c r="L68" s="88" t="s">
        <v>952</v>
      </c>
      <c r="M68" s="88" t="s">
        <v>939</v>
      </c>
      <c r="N68" s="88">
        <v>80111700</v>
      </c>
      <c r="O68" s="88" t="s">
        <v>940</v>
      </c>
      <c r="P68" s="88" t="s">
        <v>953</v>
      </c>
      <c r="Q68" s="88">
        <v>44</v>
      </c>
      <c r="R68" s="92">
        <v>46028</v>
      </c>
      <c r="S68" s="88">
        <v>214</v>
      </c>
      <c r="T68" s="92">
        <v>46037</v>
      </c>
      <c r="U68" s="88" t="s">
        <v>134</v>
      </c>
      <c r="V68" s="88" t="s">
        <v>135</v>
      </c>
      <c r="W68" s="88" t="s">
        <v>460</v>
      </c>
      <c r="X68" s="88">
        <v>1</v>
      </c>
      <c r="Y68" s="88" t="s">
        <v>942</v>
      </c>
      <c r="Z68" s="88" t="s">
        <v>952</v>
      </c>
      <c r="AA68" s="88" t="s">
        <v>138</v>
      </c>
      <c r="AB68" s="88" t="s">
        <v>139</v>
      </c>
      <c r="AC68" s="88" t="s">
        <v>218</v>
      </c>
      <c r="AD68" s="88"/>
      <c r="AE68" s="88">
        <v>1019091171</v>
      </c>
      <c r="AF68" s="88">
        <v>0</v>
      </c>
      <c r="AG68" s="92">
        <v>34140</v>
      </c>
      <c r="AH68" s="88" t="s">
        <v>954</v>
      </c>
      <c r="AI68" s="88"/>
      <c r="AJ68" s="95">
        <v>3205789703</v>
      </c>
      <c r="AK68" s="88" t="s">
        <v>955</v>
      </c>
      <c r="AL68" s="88" t="s">
        <v>143</v>
      </c>
      <c r="AM68" s="88" t="s">
        <v>144</v>
      </c>
      <c r="AN68" s="88" t="s">
        <v>926</v>
      </c>
      <c r="AO68" s="88">
        <v>52116336</v>
      </c>
      <c r="AP68" s="88" t="s">
        <v>927</v>
      </c>
      <c r="AQ68" s="88"/>
      <c r="AR68" s="88"/>
      <c r="AS68" s="92">
        <v>46062</v>
      </c>
      <c r="AT68" s="88"/>
      <c r="AU68" s="88"/>
      <c r="AV68" s="88"/>
      <c r="AW68" s="88"/>
      <c r="AX68" s="88" t="s">
        <v>928</v>
      </c>
      <c r="AY68" s="88" t="s">
        <v>147</v>
      </c>
      <c r="AZ68" s="108">
        <v>46032</v>
      </c>
      <c r="BA68" s="108">
        <v>46034</v>
      </c>
      <c r="BB68" s="118">
        <v>24520000</v>
      </c>
      <c r="BC68" s="108">
        <v>46038</v>
      </c>
      <c r="BD68" s="108">
        <v>46280</v>
      </c>
      <c r="BE68" s="108">
        <f t="shared" ref="BE68:BE99" si="3">$CO68</f>
        <v>46280</v>
      </c>
      <c r="BF68" s="125"/>
      <c r="BG68" s="88" t="s">
        <v>929</v>
      </c>
      <c r="BH68" s="113">
        <v>3065000</v>
      </c>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v>0</v>
      </c>
      <c r="CM68" s="113">
        <v>24520000</v>
      </c>
      <c r="CN68" s="88"/>
      <c r="CO68" s="92">
        <v>46280</v>
      </c>
      <c r="CP68" s="92">
        <f t="shared" ref="CP68:CP131" si="4">+$CO68+180</f>
        <v>46460</v>
      </c>
      <c r="CQ68" s="118">
        <v>24520000</v>
      </c>
      <c r="CR68" s="88" t="s">
        <v>956</v>
      </c>
      <c r="CS68" s="92">
        <v>46037</v>
      </c>
      <c r="CT68" s="131">
        <v>1146101096382</v>
      </c>
      <c r="CU68" s="88"/>
      <c r="CV68" s="88"/>
      <c r="CW68" s="88" t="s">
        <v>946</v>
      </c>
      <c r="CX68" s="88" t="s">
        <v>218</v>
      </c>
      <c r="CY68" s="88" t="s">
        <v>957</v>
      </c>
      <c r="CZ68" s="88">
        <v>2537</v>
      </c>
      <c r="DA68" s="88" t="s">
        <v>152</v>
      </c>
      <c r="DB68" s="88">
        <v>1</v>
      </c>
      <c r="DC68" s="88" t="s">
        <v>153</v>
      </c>
      <c r="DD68" s="88"/>
      <c r="DE68" s="88"/>
      <c r="DF68" s="88"/>
      <c r="DG68" s="88"/>
      <c r="DH68" s="88"/>
      <c r="DI68" s="88"/>
      <c r="DJ68" s="88"/>
      <c r="DK68" s="88"/>
      <c r="DL68" s="88"/>
      <c r="DM68" s="88"/>
      <c r="DN68" s="88"/>
      <c r="DO68" s="88"/>
      <c r="DP68" s="88"/>
      <c r="DQ68" s="88"/>
      <c r="DR68" s="88"/>
      <c r="DS68" s="88"/>
      <c r="DT68" s="89"/>
      <c r="DU68" s="84"/>
      <c r="DV68" s="75"/>
      <c r="DW68" s="75"/>
      <c r="DX68" s="75"/>
      <c r="DY68" s="75"/>
      <c r="DZ68" s="77"/>
      <c r="EA68" s="71"/>
      <c r="EB68" s="71"/>
      <c r="EC68" s="71"/>
      <c r="ED68" s="71"/>
      <c r="EE68" s="71"/>
      <c r="EF68" s="71"/>
      <c r="EG68" s="71"/>
      <c r="EH68" s="71"/>
      <c r="EI68" s="71"/>
      <c r="EJ68" s="71"/>
      <c r="EK68" s="71"/>
    </row>
    <row r="69" spans="1:141" ht="30" customHeight="1">
      <c r="A69" s="3" t="s">
        <v>123</v>
      </c>
      <c r="B69" s="87">
        <v>2026</v>
      </c>
      <c r="C69" s="88" t="s">
        <v>958</v>
      </c>
      <c r="D69" s="88"/>
      <c r="E69" s="88" t="s">
        <v>125</v>
      </c>
      <c r="F69" s="88">
        <v>145527</v>
      </c>
      <c r="G69" s="92">
        <v>46035</v>
      </c>
      <c r="H69" s="88" t="s">
        <v>959</v>
      </c>
      <c r="I69" s="88" t="s">
        <v>960</v>
      </c>
      <c r="J69" s="95" t="s">
        <v>961</v>
      </c>
      <c r="K69" s="95" t="s">
        <v>962</v>
      </c>
      <c r="L69" s="88" t="s">
        <v>963</v>
      </c>
      <c r="M69" s="88" t="s">
        <v>964</v>
      </c>
      <c r="N69" s="88">
        <v>80111700</v>
      </c>
      <c r="O69" s="88" t="s">
        <v>965</v>
      </c>
      <c r="P69" s="88" t="s">
        <v>966</v>
      </c>
      <c r="Q69" s="88">
        <v>166</v>
      </c>
      <c r="R69" s="92">
        <v>46031</v>
      </c>
      <c r="S69" s="88">
        <v>375</v>
      </c>
      <c r="T69" s="92">
        <v>46041</v>
      </c>
      <c r="U69" s="88" t="s">
        <v>134</v>
      </c>
      <c r="V69" s="88" t="s">
        <v>135</v>
      </c>
      <c r="W69" s="88" t="s">
        <v>136</v>
      </c>
      <c r="X69" s="88">
        <v>1</v>
      </c>
      <c r="Y69" s="88" t="s">
        <v>967</v>
      </c>
      <c r="Z69" s="88" t="s">
        <v>963</v>
      </c>
      <c r="AA69" s="88" t="s">
        <v>138</v>
      </c>
      <c r="AB69" s="88" t="s">
        <v>164</v>
      </c>
      <c r="AC69" s="88" t="s">
        <v>218</v>
      </c>
      <c r="AD69" s="88"/>
      <c r="AE69" s="88">
        <v>1031158759</v>
      </c>
      <c r="AF69" s="88">
        <v>4</v>
      </c>
      <c r="AG69" s="92">
        <v>34813</v>
      </c>
      <c r="AH69" s="88" t="s">
        <v>968</v>
      </c>
      <c r="AI69" s="88" t="e">
        <v>#REF!</v>
      </c>
      <c r="AJ69" s="95">
        <v>3219304280</v>
      </c>
      <c r="AK69" s="88" t="s">
        <v>969</v>
      </c>
      <c r="AL69" s="88" t="s">
        <v>642</v>
      </c>
      <c r="AM69" s="88" t="s">
        <v>385</v>
      </c>
      <c r="AN69" s="88" t="s">
        <v>926</v>
      </c>
      <c r="AO69" s="88">
        <v>52116336</v>
      </c>
      <c r="AP69" s="88" t="s">
        <v>927</v>
      </c>
      <c r="AQ69" s="88"/>
      <c r="AR69" s="88"/>
      <c r="AS69" s="92">
        <v>46062</v>
      </c>
      <c r="AT69" s="88"/>
      <c r="AU69" s="88"/>
      <c r="AV69" s="88"/>
      <c r="AW69" s="88"/>
      <c r="AX69" s="88" t="s">
        <v>928</v>
      </c>
      <c r="AY69" s="88" t="s">
        <v>147</v>
      </c>
      <c r="AZ69" s="108">
        <v>46036</v>
      </c>
      <c r="BA69" s="108">
        <v>46036</v>
      </c>
      <c r="BB69" s="118">
        <v>46432000</v>
      </c>
      <c r="BC69" s="108">
        <v>46041</v>
      </c>
      <c r="BD69" s="108">
        <v>46283</v>
      </c>
      <c r="BE69" s="108">
        <f t="shared" si="3"/>
        <v>46283</v>
      </c>
      <c r="BF69" s="125"/>
      <c r="BG69" s="88" t="s">
        <v>929</v>
      </c>
      <c r="BH69" s="113">
        <v>5804000</v>
      </c>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v>0</v>
      </c>
      <c r="CM69" s="113">
        <v>46432000</v>
      </c>
      <c r="CN69" s="88"/>
      <c r="CO69" s="92">
        <v>46283</v>
      </c>
      <c r="CP69" s="92">
        <f t="shared" si="4"/>
        <v>46463</v>
      </c>
      <c r="CQ69" s="118">
        <v>46432000</v>
      </c>
      <c r="CR69" s="88" t="s">
        <v>149</v>
      </c>
      <c r="CS69" s="92">
        <v>46037</v>
      </c>
      <c r="CT69" s="131">
        <v>3344101271739</v>
      </c>
      <c r="CU69" s="88"/>
      <c r="CV69" s="88"/>
      <c r="CW69" s="88" t="s">
        <v>970</v>
      </c>
      <c r="CX69" s="88" t="s">
        <v>218</v>
      </c>
      <c r="CY69" s="88" t="s">
        <v>971</v>
      </c>
      <c r="CZ69" s="88">
        <v>2537</v>
      </c>
      <c r="DA69" s="88" t="s">
        <v>152</v>
      </c>
      <c r="DB69" s="88">
        <v>4</v>
      </c>
      <c r="DC69" s="88" t="s">
        <v>153</v>
      </c>
      <c r="DD69" s="88"/>
      <c r="DE69" s="88"/>
      <c r="DF69" s="88"/>
      <c r="DG69" s="88"/>
      <c r="DH69" s="88"/>
      <c r="DI69" s="88"/>
      <c r="DJ69" s="88"/>
      <c r="DK69" s="88"/>
      <c r="DL69" s="88"/>
      <c r="DM69" s="88"/>
      <c r="DN69" s="88"/>
      <c r="DO69" s="88"/>
      <c r="DP69" s="88"/>
      <c r="DQ69" s="88"/>
      <c r="DR69" s="88"/>
      <c r="DS69" s="88"/>
      <c r="DT69" s="89"/>
      <c r="DU69" s="84"/>
      <c r="DV69" s="75"/>
      <c r="DW69" s="75"/>
      <c r="DX69" s="75"/>
      <c r="DY69" s="75"/>
      <c r="DZ69" s="77"/>
      <c r="EA69" s="71"/>
      <c r="EB69" s="71"/>
      <c r="EC69" s="71"/>
      <c r="ED69" s="71"/>
      <c r="EE69" s="71"/>
      <c r="EF69" s="71"/>
      <c r="EG69" s="71"/>
      <c r="EH69" s="71"/>
      <c r="EI69" s="71"/>
      <c r="EJ69" s="71"/>
      <c r="EK69" s="71"/>
    </row>
    <row r="70" spans="1:141" ht="30" customHeight="1">
      <c r="A70" s="3" t="s">
        <v>123</v>
      </c>
      <c r="B70" s="87">
        <v>2026</v>
      </c>
      <c r="C70" s="88" t="s">
        <v>972</v>
      </c>
      <c r="D70" s="88"/>
      <c r="E70" s="88" t="s">
        <v>125</v>
      </c>
      <c r="F70" s="88">
        <v>145523</v>
      </c>
      <c r="G70" s="92">
        <v>46035</v>
      </c>
      <c r="H70" s="88" t="s">
        <v>973</v>
      </c>
      <c r="I70" s="88" t="s">
        <v>974</v>
      </c>
      <c r="J70" s="95" t="s">
        <v>975</v>
      </c>
      <c r="K70" s="95" t="s">
        <v>976</v>
      </c>
      <c r="L70" s="88" t="s">
        <v>977</v>
      </c>
      <c r="M70" s="88" t="s">
        <v>978</v>
      </c>
      <c r="N70" s="88">
        <v>80111700</v>
      </c>
      <c r="O70" s="88" t="s">
        <v>979</v>
      </c>
      <c r="P70" s="88" t="s">
        <v>980</v>
      </c>
      <c r="Q70" s="88">
        <v>40</v>
      </c>
      <c r="R70" s="92">
        <v>46028</v>
      </c>
      <c r="S70" s="88">
        <v>124</v>
      </c>
      <c r="T70" s="92">
        <v>46035</v>
      </c>
      <c r="U70" s="88" t="s">
        <v>134</v>
      </c>
      <c r="V70" s="88" t="s">
        <v>135</v>
      </c>
      <c r="W70" s="88" t="s">
        <v>460</v>
      </c>
      <c r="X70" s="88">
        <v>1</v>
      </c>
      <c r="Y70" s="88" t="s">
        <v>981</v>
      </c>
      <c r="Z70" s="88" t="s">
        <v>977</v>
      </c>
      <c r="AA70" s="88" t="s">
        <v>138</v>
      </c>
      <c r="AB70" s="88" t="s">
        <v>139</v>
      </c>
      <c r="AC70" s="88" t="s">
        <v>982</v>
      </c>
      <c r="AD70" s="88"/>
      <c r="AE70" s="88">
        <v>52489642</v>
      </c>
      <c r="AF70" s="88">
        <v>7</v>
      </c>
      <c r="AG70" s="92">
        <v>28201</v>
      </c>
      <c r="AH70" s="88" t="s">
        <v>983</v>
      </c>
      <c r="AI70" s="88"/>
      <c r="AJ70" s="95">
        <v>3118671138</v>
      </c>
      <c r="AK70" s="88" t="s">
        <v>984</v>
      </c>
      <c r="AL70" s="88" t="s">
        <v>221</v>
      </c>
      <c r="AM70" s="88" t="s">
        <v>144</v>
      </c>
      <c r="AN70" s="88" t="s">
        <v>985</v>
      </c>
      <c r="AO70" s="88">
        <v>7320162</v>
      </c>
      <c r="AP70" s="88" t="s">
        <v>986</v>
      </c>
      <c r="AQ70" s="88"/>
      <c r="AR70" s="88"/>
      <c r="AS70" s="92">
        <v>46062</v>
      </c>
      <c r="AT70" s="88"/>
      <c r="AU70" s="88"/>
      <c r="AV70" s="88"/>
      <c r="AW70" s="88"/>
      <c r="AX70" s="88" t="s">
        <v>987</v>
      </c>
      <c r="AY70" s="88" t="s">
        <v>147</v>
      </c>
      <c r="AZ70" s="108">
        <v>46032</v>
      </c>
      <c r="BA70" s="108">
        <v>46033</v>
      </c>
      <c r="BB70" s="118">
        <v>51062000</v>
      </c>
      <c r="BC70" s="108">
        <v>46038</v>
      </c>
      <c r="BD70" s="108">
        <v>46371</v>
      </c>
      <c r="BE70" s="108">
        <f t="shared" si="3"/>
        <v>46371</v>
      </c>
      <c r="BF70" s="125"/>
      <c r="BG70" s="88" t="s">
        <v>148</v>
      </c>
      <c r="BH70" s="113">
        <v>4642000</v>
      </c>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v>0</v>
      </c>
      <c r="CM70" s="113">
        <v>51062000</v>
      </c>
      <c r="CN70" s="88"/>
      <c r="CO70" s="92">
        <v>46371</v>
      </c>
      <c r="CP70" s="92">
        <f t="shared" si="4"/>
        <v>46551</v>
      </c>
      <c r="CQ70" s="118">
        <v>51062000</v>
      </c>
      <c r="CR70" s="88" t="s">
        <v>172</v>
      </c>
      <c r="CS70" s="92">
        <v>46035</v>
      </c>
      <c r="CT70" s="131" t="s">
        <v>988</v>
      </c>
      <c r="CU70" s="88"/>
      <c r="CV70" s="88"/>
      <c r="CW70" s="88" t="s">
        <v>989</v>
      </c>
      <c r="CX70" s="88" t="s">
        <v>982</v>
      </c>
      <c r="CY70" s="88" t="s">
        <v>990</v>
      </c>
      <c r="CZ70" s="88">
        <v>2537</v>
      </c>
      <c r="DA70" s="88" t="s">
        <v>152</v>
      </c>
      <c r="DB70" s="88">
        <v>1</v>
      </c>
      <c r="DC70" s="88" t="s">
        <v>153</v>
      </c>
      <c r="DD70" s="88"/>
      <c r="DE70" s="88"/>
      <c r="DF70" s="88"/>
      <c r="DG70" s="88"/>
      <c r="DH70" s="88"/>
      <c r="DI70" s="88"/>
      <c r="DJ70" s="88"/>
      <c r="DK70" s="88"/>
      <c r="DL70" s="88"/>
      <c r="DM70" s="88"/>
      <c r="DN70" s="88"/>
      <c r="DO70" s="88"/>
      <c r="DP70" s="88"/>
      <c r="DQ70" s="88"/>
      <c r="DR70" s="88"/>
      <c r="DS70" s="88"/>
      <c r="DT70" s="89"/>
      <c r="DU70" s="84"/>
      <c r="DV70" s="75"/>
      <c r="DW70" s="75"/>
      <c r="DX70" s="75"/>
      <c r="DY70" s="75"/>
      <c r="DZ70" s="77"/>
      <c r="EA70" s="71"/>
      <c r="EB70" s="71"/>
      <c r="EC70" s="71"/>
      <c r="ED70" s="71"/>
      <c r="EE70" s="71"/>
      <c r="EF70" s="71"/>
      <c r="EG70" s="71"/>
      <c r="EH70" s="71"/>
      <c r="EI70" s="71"/>
      <c r="EJ70" s="71"/>
      <c r="EK70" s="71"/>
    </row>
    <row r="71" spans="1:141" ht="30" customHeight="1">
      <c r="A71" s="3" t="s">
        <v>123</v>
      </c>
      <c r="B71" s="87">
        <v>2026</v>
      </c>
      <c r="C71" s="88" t="s">
        <v>991</v>
      </c>
      <c r="D71" s="88"/>
      <c r="E71" s="88" t="s">
        <v>125</v>
      </c>
      <c r="F71" s="88">
        <v>145308</v>
      </c>
      <c r="G71" s="92">
        <v>46035</v>
      </c>
      <c r="H71" s="88" t="s">
        <v>992</v>
      </c>
      <c r="I71" s="88" t="s">
        <v>993</v>
      </c>
      <c r="J71" s="95" t="s">
        <v>994</v>
      </c>
      <c r="K71" s="95" t="s">
        <v>995</v>
      </c>
      <c r="L71" s="88" t="s">
        <v>996</v>
      </c>
      <c r="M71" s="88" t="s">
        <v>997</v>
      </c>
      <c r="N71" s="88">
        <v>80111700</v>
      </c>
      <c r="O71" s="88" t="s">
        <v>998</v>
      </c>
      <c r="P71" s="88" t="s">
        <v>999</v>
      </c>
      <c r="Q71" s="88">
        <v>24</v>
      </c>
      <c r="R71" s="92">
        <v>46028</v>
      </c>
      <c r="S71" s="88">
        <v>277</v>
      </c>
      <c r="T71" s="92">
        <v>46037</v>
      </c>
      <c r="U71" s="88" t="s">
        <v>134</v>
      </c>
      <c r="V71" s="88" t="s">
        <v>135</v>
      </c>
      <c r="W71" s="88" t="s">
        <v>136</v>
      </c>
      <c r="X71" s="88">
        <v>1</v>
      </c>
      <c r="Y71" s="88" t="s">
        <v>1000</v>
      </c>
      <c r="Z71" s="88" t="s">
        <v>996</v>
      </c>
      <c r="AA71" s="88" t="s">
        <v>138</v>
      </c>
      <c r="AB71" s="88" t="s">
        <v>139</v>
      </c>
      <c r="AC71" s="88" t="s">
        <v>203</v>
      </c>
      <c r="AD71" s="88"/>
      <c r="AE71" s="88">
        <v>1032390087</v>
      </c>
      <c r="AF71" s="88">
        <v>1</v>
      </c>
      <c r="AG71" s="92">
        <v>31944</v>
      </c>
      <c r="AH71" s="88" t="s">
        <v>1001</v>
      </c>
      <c r="AI71" s="88"/>
      <c r="AJ71" s="95">
        <v>3142528302</v>
      </c>
      <c r="AK71" s="88" t="s">
        <v>1002</v>
      </c>
      <c r="AL71" s="88" t="s">
        <v>271</v>
      </c>
      <c r="AM71" s="88" t="s">
        <v>301</v>
      </c>
      <c r="AN71" s="88" t="s">
        <v>985</v>
      </c>
      <c r="AO71" s="88">
        <v>7320162</v>
      </c>
      <c r="AP71" s="88" t="s">
        <v>986</v>
      </c>
      <c r="AQ71" s="88"/>
      <c r="AR71" s="88"/>
      <c r="AS71" s="92">
        <v>46062</v>
      </c>
      <c r="AT71" s="88"/>
      <c r="AU71" s="88"/>
      <c r="AV71" s="88"/>
      <c r="AW71" s="88"/>
      <c r="AX71" s="88" t="s">
        <v>987</v>
      </c>
      <c r="AY71" s="88" t="s">
        <v>147</v>
      </c>
      <c r="AZ71" s="108">
        <v>46032</v>
      </c>
      <c r="BA71" s="108">
        <v>46035</v>
      </c>
      <c r="BB71" s="118">
        <v>87109000</v>
      </c>
      <c r="BC71" s="108">
        <v>46038</v>
      </c>
      <c r="BD71" s="108">
        <v>46371</v>
      </c>
      <c r="BE71" s="108">
        <f t="shared" si="3"/>
        <v>46371</v>
      </c>
      <c r="BF71" s="125"/>
      <c r="BG71" s="88" t="s">
        <v>148</v>
      </c>
      <c r="BH71" s="113">
        <v>7919000</v>
      </c>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v>0</v>
      </c>
      <c r="CM71" s="113">
        <v>87109000</v>
      </c>
      <c r="CN71" s="88"/>
      <c r="CO71" s="92">
        <v>46371</v>
      </c>
      <c r="CP71" s="92">
        <f t="shared" si="4"/>
        <v>46551</v>
      </c>
      <c r="CQ71" s="118">
        <v>87109000</v>
      </c>
      <c r="CR71" s="88" t="s">
        <v>149</v>
      </c>
      <c r="CS71" s="92">
        <v>46037</v>
      </c>
      <c r="CT71" s="131">
        <v>1846101032795</v>
      </c>
      <c r="CU71" s="88"/>
      <c r="CV71" s="88"/>
      <c r="CW71" s="88" t="s">
        <v>1003</v>
      </c>
      <c r="CX71" s="88" t="s">
        <v>203</v>
      </c>
      <c r="CY71" s="88" t="s">
        <v>453</v>
      </c>
      <c r="CZ71" s="88">
        <v>2537</v>
      </c>
      <c r="DA71" s="88" t="s">
        <v>152</v>
      </c>
      <c r="DB71" s="88">
        <v>1</v>
      </c>
      <c r="DC71" s="88" t="s">
        <v>153</v>
      </c>
      <c r="DD71" s="88"/>
      <c r="DE71" s="88"/>
      <c r="DF71" s="88"/>
      <c r="DG71" s="88"/>
      <c r="DH71" s="88"/>
      <c r="DI71" s="88"/>
      <c r="DJ71" s="88"/>
      <c r="DK71" s="88"/>
      <c r="DL71" s="88"/>
      <c r="DM71" s="88"/>
      <c r="DN71" s="88"/>
      <c r="DO71" s="88"/>
      <c r="DP71" s="88"/>
      <c r="DQ71" s="88"/>
      <c r="DR71" s="88"/>
      <c r="DS71" s="88"/>
      <c r="DT71" s="89"/>
      <c r="DU71" s="84"/>
      <c r="DV71" s="75"/>
      <c r="DW71" s="75"/>
      <c r="DX71" s="75"/>
      <c r="DY71" s="75"/>
      <c r="DZ71" s="77"/>
      <c r="EA71" s="71"/>
      <c r="EB71" s="71"/>
      <c r="EC71" s="71"/>
      <c r="ED71" s="71"/>
      <c r="EE71" s="71"/>
      <c r="EF71" s="71"/>
      <c r="EG71" s="71"/>
      <c r="EH71" s="71"/>
      <c r="EI71" s="71"/>
      <c r="EJ71" s="71"/>
      <c r="EK71" s="71"/>
    </row>
    <row r="72" spans="1:141" ht="30" customHeight="1">
      <c r="A72" s="3" t="s">
        <v>123</v>
      </c>
      <c r="B72" s="87">
        <v>2026</v>
      </c>
      <c r="C72" s="88" t="s">
        <v>1004</v>
      </c>
      <c r="D72" s="88"/>
      <c r="E72" s="88" t="s">
        <v>125</v>
      </c>
      <c r="F72" s="88">
        <v>145308</v>
      </c>
      <c r="G72" s="92">
        <v>46036</v>
      </c>
      <c r="H72" s="88" t="s">
        <v>992</v>
      </c>
      <c r="I72" s="88" t="s">
        <v>1005</v>
      </c>
      <c r="J72" s="95" t="s">
        <v>1006</v>
      </c>
      <c r="K72" s="95" t="s">
        <v>1007</v>
      </c>
      <c r="L72" s="88" t="s">
        <v>1008</v>
      </c>
      <c r="M72" s="88" t="s">
        <v>997</v>
      </c>
      <c r="N72" s="88">
        <v>80111700</v>
      </c>
      <c r="O72" s="88" t="s">
        <v>998</v>
      </c>
      <c r="P72" s="88" t="s">
        <v>1009</v>
      </c>
      <c r="Q72" s="88">
        <v>24</v>
      </c>
      <c r="R72" s="92">
        <v>46028</v>
      </c>
      <c r="S72" s="88">
        <v>225</v>
      </c>
      <c r="T72" s="92">
        <v>46037</v>
      </c>
      <c r="U72" s="88" t="s">
        <v>134</v>
      </c>
      <c r="V72" s="88" t="s">
        <v>135</v>
      </c>
      <c r="W72" s="88" t="s">
        <v>136</v>
      </c>
      <c r="X72" s="88">
        <v>1</v>
      </c>
      <c r="Y72" s="88" t="s">
        <v>1010</v>
      </c>
      <c r="Z72" s="88" t="s">
        <v>1008</v>
      </c>
      <c r="AA72" s="88" t="s">
        <v>138</v>
      </c>
      <c r="AB72" s="88" t="s">
        <v>164</v>
      </c>
      <c r="AC72" s="88" t="s">
        <v>203</v>
      </c>
      <c r="AD72" s="88"/>
      <c r="AE72" s="88">
        <v>79602034</v>
      </c>
      <c r="AF72" s="88">
        <v>1</v>
      </c>
      <c r="AG72" s="92">
        <v>26821</v>
      </c>
      <c r="AH72" s="88" t="s">
        <v>1011</v>
      </c>
      <c r="AI72" s="88"/>
      <c r="AJ72" s="95">
        <v>3112193542</v>
      </c>
      <c r="AK72" s="88" t="s">
        <v>1012</v>
      </c>
      <c r="AL72" s="88" t="s">
        <v>143</v>
      </c>
      <c r="AM72" s="88" t="s">
        <v>144</v>
      </c>
      <c r="AN72" s="88" t="s">
        <v>985</v>
      </c>
      <c r="AO72" s="88">
        <v>7320162</v>
      </c>
      <c r="AP72" s="88" t="s">
        <v>986</v>
      </c>
      <c r="AQ72" s="88"/>
      <c r="AR72" s="88"/>
      <c r="AS72" s="92">
        <v>46062</v>
      </c>
      <c r="AT72" s="88"/>
      <c r="AU72" s="88"/>
      <c r="AV72" s="88"/>
      <c r="AW72" s="88"/>
      <c r="AX72" s="88" t="s">
        <v>987</v>
      </c>
      <c r="AY72" s="88" t="s">
        <v>147</v>
      </c>
      <c r="AZ72" s="108">
        <v>46032</v>
      </c>
      <c r="BA72" s="108">
        <v>46033</v>
      </c>
      <c r="BB72" s="118">
        <v>87109000</v>
      </c>
      <c r="BC72" s="108">
        <v>46038</v>
      </c>
      <c r="BD72" s="108">
        <v>46371</v>
      </c>
      <c r="BE72" s="108">
        <f t="shared" si="3"/>
        <v>46371</v>
      </c>
      <c r="BF72" s="125"/>
      <c r="BG72" s="88" t="s">
        <v>148</v>
      </c>
      <c r="BH72" s="113">
        <v>7919000</v>
      </c>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v>0</v>
      </c>
      <c r="CM72" s="113">
        <v>87109000</v>
      </c>
      <c r="CN72" s="88"/>
      <c r="CO72" s="92">
        <v>46371</v>
      </c>
      <c r="CP72" s="92">
        <f t="shared" si="4"/>
        <v>46551</v>
      </c>
      <c r="CQ72" s="118">
        <v>87109000</v>
      </c>
      <c r="CR72" s="88" t="s">
        <v>223</v>
      </c>
      <c r="CS72" s="92">
        <v>46035</v>
      </c>
      <c r="CT72" s="131">
        <v>2146101127416</v>
      </c>
      <c r="CU72" s="88"/>
      <c r="CV72" s="88"/>
      <c r="CW72" s="88" t="s">
        <v>1003</v>
      </c>
      <c r="CX72" s="88" t="s">
        <v>203</v>
      </c>
      <c r="CY72" s="88" t="s">
        <v>453</v>
      </c>
      <c r="CZ72" s="88">
        <v>2537</v>
      </c>
      <c r="DA72" s="88" t="s">
        <v>152</v>
      </c>
      <c r="DB72" s="88">
        <v>1</v>
      </c>
      <c r="DC72" s="88" t="s">
        <v>153</v>
      </c>
      <c r="DD72" s="88"/>
      <c r="DE72" s="88"/>
      <c r="DF72" s="88"/>
      <c r="DG72" s="88"/>
      <c r="DH72" s="88"/>
      <c r="DI72" s="88"/>
      <c r="DJ72" s="88"/>
      <c r="DK72" s="88"/>
      <c r="DL72" s="88"/>
      <c r="DM72" s="88"/>
      <c r="DN72" s="88"/>
      <c r="DO72" s="88"/>
      <c r="DP72" s="88"/>
      <c r="DQ72" s="88"/>
      <c r="DR72" s="88"/>
      <c r="DS72" s="88"/>
      <c r="DT72" s="89"/>
      <c r="DU72" s="84"/>
      <c r="DV72" s="75"/>
      <c r="DW72" s="75"/>
      <c r="DX72" s="75"/>
      <c r="DY72" s="75"/>
      <c r="DZ72" s="77"/>
      <c r="EA72" s="71"/>
      <c r="EB72" s="71"/>
      <c r="EC72" s="71"/>
      <c r="ED72" s="71"/>
      <c r="EE72" s="71"/>
      <c r="EF72" s="71"/>
      <c r="EG72" s="71"/>
      <c r="EH72" s="71"/>
      <c r="EI72" s="71"/>
      <c r="EJ72" s="71"/>
      <c r="EK72" s="71"/>
    </row>
    <row r="73" spans="1:141" ht="30" customHeight="1">
      <c r="A73" s="3" t="s">
        <v>123</v>
      </c>
      <c r="B73" s="87">
        <v>2026</v>
      </c>
      <c r="C73" s="88" t="s">
        <v>1013</v>
      </c>
      <c r="D73" s="88"/>
      <c r="E73" s="88" t="s">
        <v>125</v>
      </c>
      <c r="F73" s="88">
        <v>145308</v>
      </c>
      <c r="G73" s="92">
        <v>46035</v>
      </c>
      <c r="H73" s="88" t="s">
        <v>992</v>
      </c>
      <c r="I73" s="88" t="s">
        <v>1014</v>
      </c>
      <c r="J73" s="95" t="s">
        <v>1015</v>
      </c>
      <c r="K73" s="95" t="s">
        <v>1016</v>
      </c>
      <c r="L73" s="88" t="s">
        <v>1017</v>
      </c>
      <c r="M73" s="88" t="s">
        <v>997</v>
      </c>
      <c r="N73" s="88">
        <v>80111700</v>
      </c>
      <c r="O73" s="88" t="s">
        <v>998</v>
      </c>
      <c r="P73" s="88" t="s">
        <v>1018</v>
      </c>
      <c r="Q73" s="88">
        <v>24</v>
      </c>
      <c r="R73" s="92">
        <v>46028</v>
      </c>
      <c r="S73" s="88">
        <v>278</v>
      </c>
      <c r="T73" s="92">
        <v>46037</v>
      </c>
      <c r="U73" s="88" t="s">
        <v>134</v>
      </c>
      <c r="V73" s="88" t="s">
        <v>135</v>
      </c>
      <c r="W73" s="88" t="s">
        <v>136</v>
      </c>
      <c r="X73" s="88">
        <v>1</v>
      </c>
      <c r="Y73" s="88" t="s">
        <v>1010</v>
      </c>
      <c r="Z73" s="88" t="s">
        <v>1017</v>
      </c>
      <c r="AA73" s="88" t="s">
        <v>138</v>
      </c>
      <c r="AB73" s="88" t="s">
        <v>139</v>
      </c>
      <c r="AC73" s="88" t="s">
        <v>203</v>
      </c>
      <c r="AD73" s="88"/>
      <c r="AE73" s="88">
        <v>1049652057</v>
      </c>
      <c r="AF73" s="88">
        <v>6</v>
      </c>
      <c r="AG73" s="92">
        <v>28472</v>
      </c>
      <c r="AH73" s="88" t="s">
        <v>1019</v>
      </c>
      <c r="AI73" s="88"/>
      <c r="AJ73" s="95">
        <v>3114586114</v>
      </c>
      <c r="AK73" s="88" t="s">
        <v>1020</v>
      </c>
      <c r="AL73" s="88" t="s">
        <v>189</v>
      </c>
      <c r="AM73" s="88" t="s">
        <v>234</v>
      </c>
      <c r="AN73" s="88" t="s">
        <v>985</v>
      </c>
      <c r="AO73" s="88">
        <v>7320162</v>
      </c>
      <c r="AP73" s="88" t="s">
        <v>986</v>
      </c>
      <c r="AQ73" s="88"/>
      <c r="AR73" s="88"/>
      <c r="AS73" s="92">
        <v>46062</v>
      </c>
      <c r="AT73" s="88"/>
      <c r="AU73" s="88"/>
      <c r="AV73" s="88"/>
      <c r="AW73" s="88"/>
      <c r="AX73" s="88" t="s">
        <v>987</v>
      </c>
      <c r="AY73" s="88" t="s">
        <v>147</v>
      </c>
      <c r="AZ73" s="108">
        <v>46032</v>
      </c>
      <c r="BA73" s="108">
        <v>46035</v>
      </c>
      <c r="BB73" s="118">
        <v>87109000</v>
      </c>
      <c r="BC73" s="108">
        <v>46038</v>
      </c>
      <c r="BD73" s="108">
        <v>46371</v>
      </c>
      <c r="BE73" s="108">
        <f t="shared" si="3"/>
        <v>46371</v>
      </c>
      <c r="BF73" s="125"/>
      <c r="BG73" s="88" t="s">
        <v>148</v>
      </c>
      <c r="BH73" s="113">
        <v>7919000</v>
      </c>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v>0</v>
      </c>
      <c r="CM73" s="113">
        <v>87109000</v>
      </c>
      <c r="CN73" s="88"/>
      <c r="CO73" s="92">
        <v>46371</v>
      </c>
      <c r="CP73" s="92">
        <f t="shared" si="4"/>
        <v>46551</v>
      </c>
      <c r="CQ73" s="118">
        <v>87109000</v>
      </c>
      <c r="CR73" s="88" t="s">
        <v>149</v>
      </c>
      <c r="CS73" s="92">
        <v>46037</v>
      </c>
      <c r="CT73" s="131">
        <v>1144101274889</v>
      </c>
      <c r="CU73" s="88"/>
      <c r="CV73" s="88"/>
      <c r="CW73" s="88" t="s">
        <v>1003</v>
      </c>
      <c r="CX73" s="88" t="s">
        <v>203</v>
      </c>
      <c r="CY73" s="88" t="s">
        <v>1021</v>
      </c>
      <c r="CZ73" s="88">
        <v>2537</v>
      </c>
      <c r="DA73" s="88" t="s">
        <v>152</v>
      </c>
      <c r="DB73" s="88">
        <v>1</v>
      </c>
      <c r="DC73" s="88" t="s">
        <v>153</v>
      </c>
      <c r="DD73" s="88"/>
      <c r="DE73" s="88"/>
      <c r="DF73" s="88"/>
      <c r="DG73" s="88"/>
      <c r="DH73" s="88"/>
      <c r="DI73" s="88"/>
      <c r="DJ73" s="88"/>
      <c r="DK73" s="88"/>
      <c r="DL73" s="88"/>
      <c r="DM73" s="88"/>
      <c r="DN73" s="88"/>
      <c r="DO73" s="88"/>
      <c r="DP73" s="88"/>
      <c r="DQ73" s="88"/>
      <c r="DR73" s="88"/>
      <c r="DS73" s="88"/>
      <c r="DT73" s="89"/>
      <c r="DU73" s="84"/>
      <c r="DV73" s="75"/>
      <c r="DW73" s="75"/>
      <c r="DX73" s="75"/>
      <c r="DY73" s="75"/>
      <c r="DZ73" s="77"/>
      <c r="EA73" s="71"/>
      <c r="EB73" s="71"/>
      <c r="EC73" s="71"/>
      <c r="ED73" s="71"/>
      <c r="EE73" s="71"/>
      <c r="EF73" s="71"/>
      <c r="EG73" s="71"/>
      <c r="EH73" s="71"/>
      <c r="EI73" s="71"/>
      <c r="EJ73" s="71"/>
      <c r="EK73" s="71"/>
    </row>
    <row r="74" spans="1:141" ht="30" customHeight="1">
      <c r="A74" s="3" t="s">
        <v>123</v>
      </c>
      <c r="B74" s="87">
        <v>2026</v>
      </c>
      <c r="C74" s="88" t="s">
        <v>1022</v>
      </c>
      <c r="D74" s="88"/>
      <c r="E74" s="88" t="s">
        <v>125</v>
      </c>
      <c r="F74" s="88">
        <v>145249</v>
      </c>
      <c r="G74" s="92">
        <v>46034</v>
      </c>
      <c r="H74" s="88" t="s">
        <v>1023</v>
      </c>
      <c r="I74" s="88" t="s">
        <v>1024</v>
      </c>
      <c r="J74" s="95" t="s">
        <v>1025</v>
      </c>
      <c r="K74" s="95" t="s">
        <v>1026</v>
      </c>
      <c r="L74" s="88" t="s">
        <v>1027</v>
      </c>
      <c r="M74" s="88" t="s">
        <v>1028</v>
      </c>
      <c r="N74" s="88">
        <v>80111700</v>
      </c>
      <c r="O74" s="88" t="s">
        <v>1029</v>
      </c>
      <c r="P74" s="88" t="s">
        <v>1030</v>
      </c>
      <c r="Q74" s="88">
        <v>160</v>
      </c>
      <c r="R74" s="92">
        <v>46031</v>
      </c>
      <c r="S74" s="88">
        <v>418</v>
      </c>
      <c r="T74" s="92">
        <v>46041</v>
      </c>
      <c r="U74" s="88" t="s">
        <v>134</v>
      </c>
      <c r="V74" s="88" t="s">
        <v>135</v>
      </c>
      <c r="W74" s="88" t="s">
        <v>136</v>
      </c>
      <c r="X74" s="88">
        <v>1</v>
      </c>
      <c r="Y74" s="88" t="s">
        <v>1031</v>
      </c>
      <c r="Z74" s="88" t="s">
        <v>1027</v>
      </c>
      <c r="AA74" s="88" t="s">
        <v>138</v>
      </c>
      <c r="AB74" s="88" t="s">
        <v>164</v>
      </c>
      <c r="AC74" s="88" t="s">
        <v>203</v>
      </c>
      <c r="AD74" s="88"/>
      <c r="AE74" s="88">
        <v>1124169</v>
      </c>
      <c r="AF74" s="88">
        <v>2</v>
      </c>
      <c r="AG74" s="92">
        <v>19026</v>
      </c>
      <c r="AH74" s="88" t="s">
        <v>1032</v>
      </c>
      <c r="AI74" s="88"/>
      <c r="AJ74" s="95">
        <v>3212638500</v>
      </c>
      <c r="AK74" s="88" t="s">
        <v>1033</v>
      </c>
      <c r="AL74" s="88" t="s">
        <v>271</v>
      </c>
      <c r="AM74" s="88" t="s">
        <v>144</v>
      </c>
      <c r="AN74" s="88" t="s">
        <v>985</v>
      </c>
      <c r="AO74" s="88">
        <v>7320162</v>
      </c>
      <c r="AP74" s="88" t="s">
        <v>986</v>
      </c>
      <c r="AQ74" s="88"/>
      <c r="AR74" s="88"/>
      <c r="AS74" s="92">
        <v>46062</v>
      </c>
      <c r="AT74" s="88"/>
      <c r="AU74" s="88"/>
      <c r="AV74" s="88"/>
      <c r="AW74" s="88"/>
      <c r="AX74" s="88" t="s">
        <v>987</v>
      </c>
      <c r="AY74" s="88" t="s">
        <v>147</v>
      </c>
      <c r="AZ74" s="108">
        <v>46036</v>
      </c>
      <c r="BA74" s="108">
        <v>46036</v>
      </c>
      <c r="BB74" s="118">
        <v>87109000</v>
      </c>
      <c r="BC74" s="108">
        <v>46038</v>
      </c>
      <c r="BD74" s="108">
        <v>46371</v>
      </c>
      <c r="BE74" s="108">
        <f t="shared" si="3"/>
        <v>46371</v>
      </c>
      <c r="BF74" s="125"/>
      <c r="BG74" s="88" t="s">
        <v>148</v>
      </c>
      <c r="BH74" s="113">
        <v>7919000</v>
      </c>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v>0</v>
      </c>
      <c r="CM74" s="113">
        <v>87109000</v>
      </c>
      <c r="CN74" s="88"/>
      <c r="CO74" s="92">
        <v>46371</v>
      </c>
      <c r="CP74" s="92">
        <f t="shared" si="4"/>
        <v>46551</v>
      </c>
      <c r="CQ74" s="118">
        <v>87109000</v>
      </c>
      <c r="CR74" s="88" t="s">
        <v>223</v>
      </c>
      <c r="CS74" s="92">
        <v>46037</v>
      </c>
      <c r="CT74" s="131" t="s">
        <v>1034</v>
      </c>
      <c r="CU74" s="88"/>
      <c r="CV74" s="88"/>
      <c r="CW74" s="88" t="s">
        <v>1035</v>
      </c>
      <c r="CX74" s="88" t="s">
        <v>203</v>
      </c>
      <c r="CY74" s="88" t="s">
        <v>1036</v>
      </c>
      <c r="CZ74" s="88">
        <v>2537</v>
      </c>
      <c r="DA74" s="88" t="s">
        <v>152</v>
      </c>
      <c r="DB74" s="88">
        <v>1</v>
      </c>
      <c r="DC74" s="88" t="s">
        <v>153</v>
      </c>
      <c r="DD74" s="88"/>
      <c r="DE74" s="88"/>
      <c r="DF74" s="88"/>
      <c r="DG74" s="88"/>
      <c r="DH74" s="88"/>
      <c r="DI74" s="88"/>
      <c r="DJ74" s="88"/>
      <c r="DK74" s="88"/>
      <c r="DL74" s="88"/>
      <c r="DM74" s="88"/>
      <c r="DN74" s="88"/>
      <c r="DO74" s="88"/>
      <c r="DP74" s="88"/>
      <c r="DQ74" s="88"/>
      <c r="DR74" s="88"/>
      <c r="DS74" s="88"/>
      <c r="DT74" s="89"/>
      <c r="DU74" s="84"/>
      <c r="DV74" s="75"/>
      <c r="DW74" s="75"/>
      <c r="DX74" s="75"/>
      <c r="DY74" s="75"/>
      <c r="DZ74" s="77"/>
      <c r="EA74" s="71"/>
      <c r="EB74" s="71"/>
      <c r="EC74" s="71"/>
      <c r="ED74" s="71"/>
      <c r="EE74" s="71"/>
      <c r="EF74" s="71"/>
      <c r="EG74" s="71"/>
      <c r="EH74" s="71"/>
      <c r="EI74" s="71"/>
      <c r="EJ74" s="71"/>
      <c r="EK74" s="71"/>
    </row>
    <row r="75" spans="1:141" ht="30" customHeight="1">
      <c r="A75" s="3" t="s">
        <v>123</v>
      </c>
      <c r="B75" s="87">
        <v>2026</v>
      </c>
      <c r="C75" s="88" t="s">
        <v>1037</v>
      </c>
      <c r="D75" s="88"/>
      <c r="E75" s="88" t="s">
        <v>125</v>
      </c>
      <c r="F75" s="88">
        <v>144836</v>
      </c>
      <c r="G75" s="92">
        <v>46030</v>
      </c>
      <c r="H75" s="88" t="s">
        <v>1038</v>
      </c>
      <c r="I75" s="88" t="s">
        <v>1039</v>
      </c>
      <c r="J75" s="95" t="s">
        <v>1040</v>
      </c>
      <c r="K75" s="95" t="s">
        <v>1041</v>
      </c>
      <c r="L75" s="88" t="s">
        <v>1042</v>
      </c>
      <c r="M75" s="88" t="s">
        <v>1043</v>
      </c>
      <c r="N75" s="88">
        <v>80111700</v>
      </c>
      <c r="O75" s="88" t="s">
        <v>1044</v>
      </c>
      <c r="P75" s="88" t="s">
        <v>1045</v>
      </c>
      <c r="Q75" s="88">
        <v>113</v>
      </c>
      <c r="R75" s="92">
        <v>46028</v>
      </c>
      <c r="S75" s="88">
        <v>228</v>
      </c>
      <c r="T75" s="92">
        <v>46037</v>
      </c>
      <c r="U75" s="88" t="s">
        <v>134</v>
      </c>
      <c r="V75" s="88" t="s">
        <v>135</v>
      </c>
      <c r="W75" s="88" t="s">
        <v>136</v>
      </c>
      <c r="X75" s="88">
        <v>1</v>
      </c>
      <c r="Y75" s="88" t="s">
        <v>1046</v>
      </c>
      <c r="Z75" s="88" t="s">
        <v>1042</v>
      </c>
      <c r="AA75" s="88" t="s">
        <v>138</v>
      </c>
      <c r="AB75" s="88" t="s">
        <v>164</v>
      </c>
      <c r="AC75" s="88" t="s">
        <v>203</v>
      </c>
      <c r="AD75" s="88"/>
      <c r="AE75" s="88">
        <v>79053156</v>
      </c>
      <c r="AF75" s="88">
        <v>5</v>
      </c>
      <c r="AG75" s="92">
        <v>25028</v>
      </c>
      <c r="AH75" s="88" t="s">
        <v>1047</v>
      </c>
      <c r="AI75" s="88"/>
      <c r="AJ75" s="95">
        <v>3105701091</v>
      </c>
      <c r="AK75" s="88" t="s">
        <v>1048</v>
      </c>
      <c r="AL75" s="88" t="s">
        <v>271</v>
      </c>
      <c r="AM75" s="88" t="s">
        <v>234</v>
      </c>
      <c r="AN75" s="88" t="s">
        <v>1049</v>
      </c>
      <c r="AO75" s="88">
        <v>1010190690</v>
      </c>
      <c r="AP75" s="88" t="s">
        <v>1050</v>
      </c>
      <c r="AQ75" s="88"/>
      <c r="AR75" s="88"/>
      <c r="AS75" s="92">
        <v>46062</v>
      </c>
      <c r="AT75" s="88"/>
      <c r="AU75" s="88"/>
      <c r="AV75" s="88"/>
      <c r="AW75" s="88"/>
      <c r="AX75" s="88" t="s">
        <v>1051</v>
      </c>
      <c r="AY75" s="88" t="s">
        <v>147</v>
      </c>
      <c r="AZ75" s="108">
        <v>46032</v>
      </c>
      <c r="BA75" s="108">
        <v>46035</v>
      </c>
      <c r="BB75" s="118">
        <v>72656000</v>
      </c>
      <c r="BC75" s="108">
        <v>46038</v>
      </c>
      <c r="BD75" s="108">
        <v>46280</v>
      </c>
      <c r="BE75" s="108">
        <f t="shared" si="3"/>
        <v>46280</v>
      </c>
      <c r="BF75" s="125"/>
      <c r="BG75" s="88" t="s">
        <v>929</v>
      </c>
      <c r="BH75" s="113">
        <v>9082000</v>
      </c>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v>0</v>
      </c>
      <c r="CM75" s="113">
        <v>72656000</v>
      </c>
      <c r="CN75" s="88"/>
      <c r="CO75" s="92">
        <v>46280</v>
      </c>
      <c r="CP75" s="92">
        <f t="shared" si="4"/>
        <v>46460</v>
      </c>
      <c r="CQ75" s="118">
        <v>72656000</v>
      </c>
      <c r="CR75" s="88" t="s">
        <v>223</v>
      </c>
      <c r="CS75" s="92">
        <v>46036</v>
      </c>
      <c r="CT75" s="131">
        <v>1846101032402</v>
      </c>
      <c r="CU75" s="88"/>
      <c r="CV75" s="88"/>
      <c r="CW75" s="88" t="s">
        <v>1052</v>
      </c>
      <c r="CX75" s="88" t="s">
        <v>203</v>
      </c>
      <c r="CY75" s="88" t="s">
        <v>1053</v>
      </c>
      <c r="CZ75" s="88">
        <v>2537</v>
      </c>
      <c r="DA75" s="88" t="s">
        <v>152</v>
      </c>
      <c r="DB75" s="88">
        <v>5</v>
      </c>
      <c r="DC75" s="88" t="s">
        <v>153</v>
      </c>
      <c r="DD75" s="88"/>
      <c r="DE75" s="88"/>
      <c r="DF75" s="88"/>
      <c r="DG75" s="88"/>
      <c r="DH75" s="88"/>
      <c r="DI75" s="88"/>
      <c r="DJ75" s="88"/>
      <c r="DK75" s="88"/>
      <c r="DL75" s="88"/>
      <c r="DM75" s="88"/>
      <c r="DN75" s="88"/>
      <c r="DO75" s="88"/>
      <c r="DP75" s="88"/>
      <c r="DQ75" s="88"/>
      <c r="DR75" s="88"/>
      <c r="DS75" s="88"/>
      <c r="DT75" s="89"/>
      <c r="DU75" s="84"/>
      <c r="DV75" s="75"/>
      <c r="DW75" s="75"/>
      <c r="DX75" s="75"/>
      <c r="DY75" s="75"/>
      <c r="DZ75" s="77"/>
      <c r="EA75" s="71"/>
      <c r="EB75" s="71"/>
      <c r="EC75" s="71"/>
      <c r="ED75" s="71"/>
      <c r="EE75" s="71"/>
      <c r="EF75" s="71"/>
      <c r="EG75" s="71"/>
      <c r="EH75" s="71"/>
      <c r="EI75" s="71"/>
      <c r="EJ75" s="71"/>
      <c r="EK75" s="71"/>
    </row>
    <row r="76" spans="1:141" ht="30" customHeight="1">
      <c r="A76" s="3" t="s">
        <v>123</v>
      </c>
      <c r="B76" s="87">
        <v>2026</v>
      </c>
      <c r="C76" s="88" t="s">
        <v>1054</v>
      </c>
      <c r="D76" s="88"/>
      <c r="E76" s="88" t="s">
        <v>125</v>
      </c>
      <c r="F76" s="88">
        <v>144879</v>
      </c>
      <c r="G76" s="92">
        <v>46035</v>
      </c>
      <c r="H76" s="88" t="s">
        <v>1055</v>
      </c>
      <c r="I76" s="88" t="s">
        <v>1056</v>
      </c>
      <c r="J76" s="95" t="s">
        <v>1057</v>
      </c>
      <c r="K76" s="95" t="s">
        <v>1058</v>
      </c>
      <c r="L76" s="88" t="s">
        <v>1059</v>
      </c>
      <c r="M76" s="88" t="s">
        <v>1060</v>
      </c>
      <c r="N76" s="88">
        <v>80111700</v>
      </c>
      <c r="O76" s="88" t="s">
        <v>1061</v>
      </c>
      <c r="P76" s="88" t="s">
        <v>1062</v>
      </c>
      <c r="Q76" s="88">
        <v>121</v>
      </c>
      <c r="R76" s="92">
        <v>46028</v>
      </c>
      <c r="S76" s="88">
        <v>229</v>
      </c>
      <c r="T76" s="92">
        <v>46037</v>
      </c>
      <c r="U76" s="88" t="s">
        <v>134</v>
      </c>
      <c r="V76" s="88" t="s">
        <v>135</v>
      </c>
      <c r="W76" s="88" t="s">
        <v>136</v>
      </c>
      <c r="X76" s="88">
        <v>1</v>
      </c>
      <c r="Y76" s="88" t="s">
        <v>1063</v>
      </c>
      <c r="Z76" s="88" t="s">
        <v>1059</v>
      </c>
      <c r="AA76" s="88" t="s">
        <v>138</v>
      </c>
      <c r="AB76" s="88" t="s">
        <v>139</v>
      </c>
      <c r="AC76" s="88" t="s">
        <v>203</v>
      </c>
      <c r="AD76" s="88"/>
      <c r="AE76" s="88">
        <v>53006221</v>
      </c>
      <c r="AF76" s="88">
        <v>1</v>
      </c>
      <c r="AG76" s="92">
        <v>30435</v>
      </c>
      <c r="AH76" s="88" t="s">
        <v>1064</v>
      </c>
      <c r="AI76" s="88"/>
      <c r="AJ76" s="95">
        <v>3178550914</v>
      </c>
      <c r="AK76" s="88" t="s">
        <v>1065</v>
      </c>
      <c r="AL76" s="88" t="s">
        <v>189</v>
      </c>
      <c r="AM76" s="88" t="s">
        <v>234</v>
      </c>
      <c r="AN76" s="88" t="s">
        <v>1049</v>
      </c>
      <c r="AO76" s="88">
        <v>1010190690</v>
      </c>
      <c r="AP76" s="88" t="s">
        <v>1050</v>
      </c>
      <c r="AQ76" s="88"/>
      <c r="AR76" s="88"/>
      <c r="AS76" s="92">
        <v>46062</v>
      </c>
      <c r="AT76" s="88"/>
      <c r="AU76" s="88"/>
      <c r="AV76" s="88"/>
      <c r="AW76" s="88"/>
      <c r="AX76" s="88" t="s">
        <v>1051</v>
      </c>
      <c r="AY76" s="88" t="s">
        <v>147</v>
      </c>
      <c r="AZ76" s="108">
        <v>46032</v>
      </c>
      <c r="BA76" s="108">
        <v>46034</v>
      </c>
      <c r="BB76" s="118">
        <v>63352000</v>
      </c>
      <c r="BC76" s="108">
        <v>46037</v>
      </c>
      <c r="BD76" s="108">
        <v>46279</v>
      </c>
      <c r="BE76" s="108">
        <f t="shared" si="3"/>
        <v>46279</v>
      </c>
      <c r="BF76" s="125"/>
      <c r="BG76" s="88" t="s">
        <v>929</v>
      </c>
      <c r="BH76" s="113">
        <v>7919000</v>
      </c>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v>0</v>
      </c>
      <c r="CM76" s="113">
        <v>63352000</v>
      </c>
      <c r="CN76" s="88"/>
      <c r="CO76" s="92">
        <v>46279</v>
      </c>
      <c r="CP76" s="92">
        <f t="shared" si="4"/>
        <v>46459</v>
      </c>
      <c r="CQ76" s="118">
        <v>63352000</v>
      </c>
      <c r="CR76" s="88" t="s">
        <v>1066</v>
      </c>
      <c r="CS76" s="92">
        <v>46035</v>
      </c>
      <c r="CT76" s="131" t="s">
        <v>1067</v>
      </c>
      <c r="CU76" s="88"/>
      <c r="CV76" s="88"/>
      <c r="CW76" s="88" t="s">
        <v>1068</v>
      </c>
      <c r="CX76" s="88" t="s">
        <v>203</v>
      </c>
      <c r="CY76" s="88" t="s">
        <v>1069</v>
      </c>
      <c r="CZ76" s="88">
        <v>2537</v>
      </c>
      <c r="DA76" s="88" t="s">
        <v>152</v>
      </c>
      <c r="DB76" s="88">
        <v>1</v>
      </c>
      <c r="DC76" s="88" t="s">
        <v>153</v>
      </c>
      <c r="DD76" s="88"/>
      <c r="DE76" s="88"/>
      <c r="DF76" s="88"/>
      <c r="DG76" s="88"/>
      <c r="DH76" s="88"/>
      <c r="DI76" s="88"/>
      <c r="DJ76" s="88"/>
      <c r="DK76" s="88"/>
      <c r="DL76" s="88"/>
      <c r="DM76" s="88"/>
      <c r="DN76" s="88"/>
      <c r="DO76" s="88"/>
      <c r="DP76" s="88"/>
      <c r="DQ76" s="88"/>
      <c r="DR76" s="88"/>
      <c r="DS76" s="88"/>
      <c r="DT76" s="89"/>
      <c r="DU76" s="84"/>
      <c r="DV76" s="75"/>
      <c r="DW76" s="75"/>
      <c r="DX76" s="75"/>
      <c r="DY76" s="75"/>
      <c r="DZ76" s="77"/>
      <c r="EA76" s="71"/>
      <c r="EB76" s="71"/>
      <c r="EC76" s="71"/>
      <c r="ED76" s="71"/>
      <c r="EE76" s="71"/>
      <c r="EF76" s="71"/>
      <c r="EG76" s="71"/>
      <c r="EH76" s="71"/>
      <c r="EI76" s="71"/>
      <c r="EJ76" s="71"/>
      <c r="EK76" s="71"/>
    </row>
    <row r="77" spans="1:141" ht="30" customHeight="1">
      <c r="A77" s="3" t="s">
        <v>123</v>
      </c>
      <c r="B77" s="87">
        <v>2026</v>
      </c>
      <c r="C77" s="88" t="s">
        <v>1070</v>
      </c>
      <c r="D77" s="88"/>
      <c r="E77" s="88" t="s">
        <v>125</v>
      </c>
      <c r="F77" s="88">
        <v>144888</v>
      </c>
      <c r="G77" s="92">
        <v>46042</v>
      </c>
      <c r="H77" s="88" t="s">
        <v>1071</v>
      </c>
      <c r="I77" s="88" t="s">
        <v>1072</v>
      </c>
      <c r="J77" s="95" t="s">
        <v>1073</v>
      </c>
      <c r="K77" s="95" t="s">
        <v>1074</v>
      </c>
      <c r="L77" s="88" t="s">
        <v>1075</v>
      </c>
      <c r="M77" s="88" t="s">
        <v>1076</v>
      </c>
      <c r="N77" s="88">
        <v>80111700</v>
      </c>
      <c r="O77" s="88" t="s">
        <v>1077</v>
      </c>
      <c r="P77" s="88" t="s">
        <v>1078</v>
      </c>
      <c r="Q77" s="88">
        <v>124</v>
      </c>
      <c r="R77" s="92">
        <v>46028</v>
      </c>
      <c r="S77" s="88">
        <v>6</v>
      </c>
      <c r="T77" s="92">
        <v>46031</v>
      </c>
      <c r="U77" s="88" t="s">
        <v>134</v>
      </c>
      <c r="V77" s="88" t="s">
        <v>135</v>
      </c>
      <c r="W77" s="88" t="s">
        <v>136</v>
      </c>
      <c r="X77" s="88">
        <v>1</v>
      </c>
      <c r="Y77" s="88" t="s">
        <v>1079</v>
      </c>
      <c r="Z77" s="88" t="s">
        <v>1075</v>
      </c>
      <c r="AA77" s="88" t="s">
        <v>138</v>
      </c>
      <c r="AB77" s="88" t="s">
        <v>139</v>
      </c>
      <c r="AC77" s="88" t="s">
        <v>203</v>
      </c>
      <c r="AD77" s="88"/>
      <c r="AE77" s="88">
        <v>52503852</v>
      </c>
      <c r="AF77" s="88">
        <v>7</v>
      </c>
      <c r="AG77" s="92">
        <v>28816</v>
      </c>
      <c r="AH77" s="88" t="s">
        <v>1080</v>
      </c>
      <c r="AI77" s="88"/>
      <c r="AJ77" s="95">
        <v>3208035861</v>
      </c>
      <c r="AK77" s="88" t="s">
        <v>1081</v>
      </c>
      <c r="AL77" s="88" t="s">
        <v>189</v>
      </c>
      <c r="AM77" s="88" t="s">
        <v>144</v>
      </c>
      <c r="AN77" s="88" t="s">
        <v>1049</v>
      </c>
      <c r="AO77" s="88">
        <v>1010190690</v>
      </c>
      <c r="AP77" s="88" t="s">
        <v>1050</v>
      </c>
      <c r="AQ77" s="88"/>
      <c r="AR77" s="88"/>
      <c r="AS77" s="92">
        <v>46062</v>
      </c>
      <c r="AT77" s="88"/>
      <c r="AU77" s="88"/>
      <c r="AV77" s="88"/>
      <c r="AW77" s="88"/>
      <c r="AX77" s="88" t="s">
        <v>1051</v>
      </c>
      <c r="AY77" s="88" t="s">
        <v>147</v>
      </c>
      <c r="AZ77" s="108">
        <v>46030</v>
      </c>
      <c r="BA77" s="108">
        <v>46030</v>
      </c>
      <c r="BB77" s="118">
        <v>63352000</v>
      </c>
      <c r="BC77" s="108">
        <v>46031</v>
      </c>
      <c r="BD77" s="108">
        <v>46273</v>
      </c>
      <c r="BE77" s="108">
        <f t="shared" si="3"/>
        <v>46273</v>
      </c>
      <c r="BF77" s="125"/>
      <c r="BG77" s="88" t="s">
        <v>929</v>
      </c>
      <c r="BH77" s="113">
        <v>7919000</v>
      </c>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v>0</v>
      </c>
      <c r="CM77" s="113">
        <v>63352000</v>
      </c>
      <c r="CN77" s="88"/>
      <c r="CO77" s="92">
        <v>46273</v>
      </c>
      <c r="CP77" s="92">
        <f t="shared" si="4"/>
        <v>46453</v>
      </c>
      <c r="CQ77" s="118">
        <v>63352000</v>
      </c>
      <c r="CR77" s="88" t="s">
        <v>149</v>
      </c>
      <c r="CS77" s="92">
        <v>46030</v>
      </c>
      <c r="CT77" s="131">
        <v>6346101006385</v>
      </c>
      <c r="CU77" s="88"/>
      <c r="CV77" s="88"/>
      <c r="CW77" s="88" t="s">
        <v>1082</v>
      </c>
      <c r="CX77" s="88" t="s">
        <v>203</v>
      </c>
      <c r="CY77" s="88" t="s">
        <v>464</v>
      </c>
      <c r="CZ77" s="88">
        <v>2537</v>
      </c>
      <c r="DA77" s="88" t="s">
        <v>152</v>
      </c>
      <c r="DB77" s="88">
        <v>1</v>
      </c>
      <c r="DC77" s="88" t="s">
        <v>153</v>
      </c>
      <c r="DD77" s="88"/>
      <c r="DE77" s="88"/>
      <c r="DF77" s="88"/>
      <c r="DG77" s="88"/>
      <c r="DH77" s="88"/>
      <c r="DI77" s="88"/>
      <c r="DJ77" s="88"/>
      <c r="DK77" s="88"/>
      <c r="DL77" s="88"/>
      <c r="DM77" s="88"/>
      <c r="DN77" s="88"/>
      <c r="DO77" s="88"/>
      <c r="DP77" s="88"/>
      <c r="DQ77" s="88"/>
      <c r="DR77" s="88"/>
      <c r="DS77" s="88"/>
      <c r="DT77" s="89"/>
      <c r="DU77" s="84"/>
      <c r="DV77" s="75"/>
      <c r="DW77" s="75"/>
      <c r="DX77" s="75"/>
      <c r="DY77" s="75"/>
      <c r="DZ77" s="77"/>
      <c r="EA77" s="71"/>
      <c r="EB77" s="71"/>
      <c r="EC77" s="71"/>
      <c r="ED77" s="71"/>
      <c r="EE77" s="71"/>
      <c r="EF77" s="71"/>
      <c r="EG77" s="71"/>
      <c r="EH77" s="71"/>
      <c r="EI77" s="71"/>
      <c r="EJ77" s="71"/>
      <c r="EK77" s="71"/>
    </row>
    <row r="78" spans="1:141" ht="30" customHeight="1">
      <c r="A78" s="3" t="s">
        <v>123</v>
      </c>
      <c r="B78" s="87">
        <v>2026</v>
      </c>
      <c r="C78" s="88" t="s">
        <v>1083</v>
      </c>
      <c r="D78" s="88"/>
      <c r="E78" s="88" t="s">
        <v>125</v>
      </c>
      <c r="F78" s="88">
        <v>145245</v>
      </c>
      <c r="G78" s="92">
        <v>46035</v>
      </c>
      <c r="H78" s="88" t="s">
        <v>1084</v>
      </c>
      <c r="I78" s="88" t="s">
        <v>1085</v>
      </c>
      <c r="J78" s="95" t="s">
        <v>1086</v>
      </c>
      <c r="K78" s="95" t="s">
        <v>1087</v>
      </c>
      <c r="L78" s="88" t="s">
        <v>1088</v>
      </c>
      <c r="M78" s="88" t="s">
        <v>1089</v>
      </c>
      <c r="N78" s="88">
        <v>80111700</v>
      </c>
      <c r="O78" s="88" t="s">
        <v>1090</v>
      </c>
      <c r="P78" s="88" t="s">
        <v>1091</v>
      </c>
      <c r="Q78" s="88">
        <v>22</v>
      </c>
      <c r="R78" s="92">
        <v>46028</v>
      </c>
      <c r="S78" s="88">
        <v>275</v>
      </c>
      <c r="T78" s="92">
        <v>46037</v>
      </c>
      <c r="U78" s="88" t="s">
        <v>134</v>
      </c>
      <c r="V78" s="88" t="s">
        <v>135</v>
      </c>
      <c r="W78" s="88" t="s">
        <v>136</v>
      </c>
      <c r="X78" s="88">
        <v>1</v>
      </c>
      <c r="Y78" s="88" t="s">
        <v>1092</v>
      </c>
      <c r="Z78" s="88" t="s">
        <v>1088</v>
      </c>
      <c r="AA78" s="88" t="s">
        <v>138</v>
      </c>
      <c r="AB78" s="88" t="s">
        <v>139</v>
      </c>
      <c r="AC78" s="88" t="s">
        <v>203</v>
      </c>
      <c r="AD78" s="88"/>
      <c r="AE78" s="88">
        <v>1030692697</v>
      </c>
      <c r="AF78" s="88">
        <v>1</v>
      </c>
      <c r="AG78" s="92">
        <v>36109</v>
      </c>
      <c r="AH78" s="88" t="s">
        <v>1093</v>
      </c>
      <c r="AI78" s="88"/>
      <c r="AJ78" s="95">
        <v>3196780740</v>
      </c>
      <c r="AK78" s="88" t="s">
        <v>1094</v>
      </c>
      <c r="AL78" s="88" t="s">
        <v>271</v>
      </c>
      <c r="AM78" s="88" t="s">
        <v>144</v>
      </c>
      <c r="AN78" s="88" t="s">
        <v>1049</v>
      </c>
      <c r="AO78" s="88">
        <v>1010190690</v>
      </c>
      <c r="AP78" s="88" t="s">
        <v>1050</v>
      </c>
      <c r="AQ78" s="88"/>
      <c r="AR78" s="88"/>
      <c r="AS78" s="92">
        <v>46062</v>
      </c>
      <c r="AT78" s="88"/>
      <c r="AU78" s="88"/>
      <c r="AV78" s="88"/>
      <c r="AW78" s="88"/>
      <c r="AX78" s="88" t="s">
        <v>1051</v>
      </c>
      <c r="AY78" s="88" t="s">
        <v>147</v>
      </c>
      <c r="AZ78" s="108">
        <v>46032</v>
      </c>
      <c r="BA78" s="108">
        <v>46035</v>
      </c>
      <c r="BB78" s="118">
        <v>63352000</v>
      </c>
      <c r="BC78" s="108">
        <v>46037</v>
      </c>
      <c r="BD78" s="108">
        <v>46280</v>
      </c>
      <c r="BE78" s="108">
        <f t="shared" si="3"/>
        <v>46280</v>
      </c>
      <c r="BF78" s="125"/>
      <c r="BG78" s="88" t="s">
        <v>929</v>
      </c>
      <c r="BH78" s="113">
        <v>7919000</v>
      </c>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v>0</v>
      </c>
      <c r="CM78" s="113">
        <v>63352000</v>
      </c>
      <c r="CN78" s="88"/>
      <c r="CO78" s="92">
        <v>46280</v>
      </c>
      <c r="CP78" s="92">
        <f t="shared" si="4"/>
        <v>46460</v>
      </c>
      <c r="CQ78" s="118">
        <v>63352000</v>
      </c>
      <c r="CR78" s="88" t="e">
        <v>#N/A</v>
      </c>
      <c r="CS78" s="92" t="e">
        <v>#N/A</v>
      </c>
      <c r="CT78" s="131" t="s">
        <v>1095</v>
      </c>
      <c r="CU78" s="88"/>
      <c r="CV78" s="88"/>
      <c r="CW78" s="88" t="s">
        <v>1096</v>
      </c>
      <c r="CX78" s="88" t="s">
        <v>203</v>
      </c>
      <c r="CY78" s="88" t="s">
        <v>947</v>
      </c>
      <c r="CZ78" s="88">
        <v>2537</v>
      </c>
      <c r="DA78" s="88" t="s">
        <v>152</v>
      </c>
      <c r="DB78" s="88">
        <v>5</v>
      </c>
      <c r="DC78" s="88" t="s">
        <v>153</v>
      </c>
      <c r="DD78" s="88"/>
      <c r="DE78" s="88"/>
      <c r="DF78" s="88"/>
      <c r="DG78" s="88"/>
      <c r="DH78" s="88"/>
      <c r="DI78" s="88"/>
      <c r="DJ78" s="88"/>
      <c r="DK78" s="88"/>
      <c r="DL78" s="88"/>
      <c r="DM78" s="88"/>
      <c r="DN78" s="88"/>
      <c r="DO78" s="88"/>
      <c r="DP78" s="88"/>
      <c r="DQ78" s="88"/>
      <c r="DR78" s="88"/>
      <c r="DS78" s="88"/>
      <c r="DT78" s="89"/>
      <c r="DU78" s="84"/>
      <c r="DV78" s="75"/>
      <c r="DW78" s="75"/>
      <c r="DX78" s="75"/>
      <c r="DY78" s="75"/>
      <c r="DZ78" s="77"/>
      <c r="EA78" s="71"/>
      <c r="EB78" s="71"/>
      <c r="EC78" s="71"/>
      <c r="ED78" s="71"/>
      <c r="EE78" s="71"/>
      <c r="EF78" s="71"/>
      <c r="EG78" s="71"/>
      <c r="EH78" s="71"/>
      <c r="EI78" s="71"/>
      <c r="EJ78" s="71"/>
      <c r="EK78" s="71"/>
    </row>
    <row r="79" spans="1:141" ht="30" customHeight="1">
      <c r="A79" s="3" t="s">
        <v>123</v>
      </c>
      <c r="B79" s="87">
        <v>2026</v>
      </c>
      <c r="C79" s="88" t="s">
        <v>1097</v>
      </c>
      <c r="D79" s="88"/>
      <c r="E79" s="88" t="s">
        <v>125</v>
      </c>
      <c r="F79" s="88">
        <v>145251</v>
      </c>
      <c r="G79" s="92">
        <v>46035</v>
      </c>
      <c r="H79" s="88" t="s">
        <v>1098</v>
      </c>
      <c r="I79" s="88" t="s">
        <v>1099</v>
      </c>
      <c r="J79" s="95" t="s">
        <v>1100</v>
      </c>
      <c r="K79" s="95" t="s">
        <v>1101</v>
      </c>
      <c r="L79" s="88" t="s">
        <v>1102</v>
      </c>
      <c r="M79" s="88" t="s">
        <v>1103</v>
      </c>
      <c r="N79" s="88">
        <v>80111700</v>
      </c>
      <c r="O79" s="88" t="s">
        <v>1104</v>
      </c>
      <c r="P79" s="88" t="s">
        <v>1105</v>
      </c>
      <c r="Q79" s="88">
        <v>23</v>
      </c>
      <c r="R79" s="92">
        <v>46028</v>
      </c>
      <c r="S79" s="88">
        <v>1748</v>
      </c>
      <c r="T79" s="92">
        <v>46044</v>
      </c>
      <c r="U79" s="88" t="s">
        <v>134</v>
      </c>
      <c r="V79" s="88" t="s">
        <v>135</v>
      </c>
      <c r="W79" s="88" t="s">
        <v>136</v>
      </c>
      <c r="X79" s="88">
        <v>1</v>
      </c>
      <c r="Y79" s="88" t="s">
        <v>1106</v>
      </c>
      <c r="Z79" s="88" t="s">
        <v>1102</v>
      </c>
      <c r="AA79" s="88" t="s">
        <v>138</v>
      </c>
      <c r="AB79" s="88" t="s">
        <v>164</v>
      </c>
      <c r="AC79" s="88" t="s">
        <v>218</v>
      </c>
      <c r="AD79" s="88"/>
      <c r="AE79" s="88">
        <v>1019052561</v>
      </c>
      <c r="AF79" s="88">
        <v>3</v>
      </c>
      <c r="AG79" s="92">
        <v>33163</v>
      </c>
      <c r="AH79" s="88" t="s">
        <v>1107</v>
      </c>
      <c r="AI79" s="88"/>
      <c r="AJ79" s="95">
        <v>3043892824</v>
      </c>
      <c r="AK79" s="88" t="s">
        <v>1108</v>
      </c>
      <c r="AL79" s="88" t="s">
        <v>258</v>
      </c>
      <c r="AM79" s="88" t="s">
        <v>144</v>
      </c>
      <c r="AN79" s="88" t="s">
        <v>1049</v>
      </c>
      <c r="AO79" s="88">
        <v>1010190690</v>
      </c>
      <c r="AP79" s="88" t="s">
        <v>1050</v>
      </c>
      <c r="AQ79" s="88"/>
      <c r="AR79" s="88"/>
      <c r="AS79" s="92">
        <v>46062</v>
      </c>
      <c r="AT79" s="88"/>
      <c r="AU79" s="88"/>
      <c r="AV79" s="88"/>
      <c r="AW79" s="88"/>
      <c r="AX79" s="88" t="s">
        <v>1051</v>
      </c>
      <c r="AY79" s="88" t="s">
        <v>147</v>
      </c>
      <c r="AZ79" s="108">
        <v>46032</v>
      </c>
      <c r="BA79" s="108">
        <v>46042</v>
      </c>
      <c r="BB79" s="118">
        <v>46432000</v>
      </c>
      <c r="BC79" s="108">
        <v>46044</v>
      </c>
      <c r="BD79" s="108">
        <v>46286</v>
      </c>
      <c r="BE79" s="108">
        <f t="shared" si="3"/>
        <v>46286</v>
      </c>
      <c r="BF79" s="125"/>
      <c r="BG79" s="88" t="s">
        <v>929</v>
      </c>
      <c r="BH79" s="113">
        <v>5804000</v>
      </c>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v>0</v>
      </c>
      <c r="CM79" s="113">
        <v>46432000</v>
      </c>
      <c r="CN79" s="88"/>
      <c r="CO79" s="92">
        <v>46286</v>
      </c>
      <c r="CP79" s="92">
        <f t="shared" si="4"/>
        <v>46466</v>
      </c>
      <c r="CQ79" s="118">
        <v>46432000</v>
      </c>
      <c r="CR79" s="88" t="s">
        <v>223</v>
      </c>
      <c r="CS79" s="92">
        <v>46042</v>
      </c>
      <c r="CT79" s="131">
        <v>2146101131376</v>
      </c>
      <c r="CU79" s="88"/>
      <c r="CV79" s="88"/>
      <c r="CW79" s="88" t="s">
        <v>1109</v>
      </c>
      <c r="CX79" s="88" t="s">
        <v>218</v>
      </c>
      <c r="CY79" s="88" t="s">
        <v>1110</v>
      </c>
      <c r="CZ79" s="88">
        <v>2537</v>
      </c>
      <c r="DA79" s="88" t="s">
        <v>152</v>
      </c>
      <c r="DB79" s="88">
        <v>1</v>
      </c>
      <c r="DC79" s="88" t="s">
        <v>153</v>
      </c>
      <c r="DD79" s="88"/>
      <c r="DE79" s="88"/>
      <c r="DF79" s="88"/>
      <c r="DG79" s="88"/>
      <c r="DH79" s="88"/>
      <c r="DI79" s="88"/>
      <c r="DJ79" s="88"/>
      <c r="DK79" s="88"/>
      <c r="DL79" s="88"/>
      <c r="DM79" s="88"/>
      <c r="DN79" s="88"/>
      <c r="DO79" s="88"/>
      <c r="DP79" s="88"/>
      <c r="DQ79" s="88"/>
      <c r="DR79" s="88"/>
      <c r="DS79" s="88"/>
      <c r="DT79" s="89"/>
      <c r="DU79" s="84"/>
      <c r="DV79" s="75"/>
      <c r="DW79" s="75"/>
      <c r="DX79" s="75"/>
      <c r="DY79" s="75"/>
      <c r="DZ79" s="77"/>
      <c r="EA79" s="71"/>
      <c r="EB79" s="71"/>
      <c r="EC79" s="71"/>
      <c r="ED79" s="71"/>
      <c r="EE79" s="71"/>
      <c r="EF79" s="71"/>
      <c r="EG79" s="71"/>
      <c r="EH79" s="71"/>
      <c r="EI79" s="71"/>
      <c r="EJ79" s="71"/>
      <c r="EK79" s="71"/>
    </row>
    <row r="80" spans="1:141" ht="30" customHeight="1">
      <c r="A80" s="3" t="s">
        <v>123</v>
      </c>
      <c r="B80" s="87">
        <v>2026</v>
      </c>
      <c r="C80" s="88" t="s">
        <v>1111</v>
      </c>
      <c r="D80" s="88"/>
      <c r="E80" s="88" t="s">
        <v>1112</v>
      </c>
      <c r="F80" s="88">
        <v>145318</v>
      </c>
      <c r="G80" s="92">
        <v>46036</v>
      </c>
      <c r="H80" s="88" t="s">
        <v>1113</v>
      </c>
      <c r="I80" s="88" t="s">
        <v>1114</v>
      </c>
      <c r="J80" s="95" t="s">
        <v>1115</v>
      </c>
      <c r="K80" s="95" t="s">
        <v>1116</v>
      </c>
      <c r="L80" s="88" t="s">
        <v>1117</v>
      </c>
      <c r="M80" s="88" t="s">
        <v>1118</v>
      </c>
      <c r="N80" s="88">
        <v>80111700</v>
      </c>
      <c r="O80" s="88" t="s">
        <v>1119</v>
      </c>
      <c r="P80" s="88" t="s">
        <v>1120</v>
      </c>
      <c r="Q80" s="88">
        <v>26</v>
      </c>
      <c r="R80" s="92">
        <v>46028</v>
      </c>
      <c r="S80" s="88">
        <v>279</v>
      </c>
      <c r="T80" s="92">
        <v>46037</v>
      </c>
      <c r="U80" s="88" t="s">
        <v>134</v>
      </c>
      <c r="V80" s="88" t="s">
        <v>135</v>
      </c>
      <c r="W80" s="88" t="s">
        <v>136</v>
      </c>
      <c r="X80" s="88">
        <v>1</v>
      </c>
      <c r="Y80" s="88" t="s">
        <v>1121</v>
      </c>
      <c r="Z80" s="88" t="s">
        <v>1117</v>
      </c>
      <c r="AA80" s="88" t="s">
        <v>138</v>
      </c>
      <c r="AB80" s="88" t="s">
        <v>164</v>
      </c>
      <c r="AC80" s="88" t="s">
        <v>203</v>
      </c>
      <c r="AD80" s="88"/>
      <c r="AE80" s="88">
        <v>79939839</v>
      </c>
      <c r="AF80" s="88">
        <v>0</v>
      </c>
      <c r="AG80" s="92">
        <v>28081</v>
      </c>
      <c r="AH80" s="88" t="s">
        <v>1122</v>
      </c>
      <c r="AI80" s="88"/>
      <c r="AJ80" s="95">
        <v>3175862309</v>
      </c>
      <c r="AK80" s="88" t="s">
        <v>1123</v>
      </c>
      <c r="AL80" s="88" t="s">
        <v>258</v>
      </c>
      <c r="AM80" s="88" t="s">
        <v>234</v>
      </c>
      <c r="AN80" s="88" t="s">
        <v>1049</v>
      </c>
      <c r="AO80" s="88">
        <v>0</v>
      </c>
      <c r="AP80" s="88" t="s">
        <v>1050</v>
      </c>
      <c r="AQ80" s="88"/>
      <c r="AR80" s="88"/>
      <c r="AS80" s="92">
        <v>46062</v>
      </c>
      <c r="AT80" s="88"/>
      <c r="AU80" s="88"/>
      <c r="AV80" s="88"/>
      <c r="AW80" s="88"/>
      <c r="AX80" s="88" t="s">
        <v>1124</v>
      </c>
      <c r="AY80" s="88" t="s">
        <v>147</v>
      </c>
      <c r="AZ80" s="108">
        <v>46033</v>
      </c>
      <c r="BA80" s="108">
        <v>46035</v>
      </c>
      <c r="BB80" s="118">
        <v>46432000</v>
      </c>
      <c r="BC80" s="108">
        <v>46048</v>
      </c>
      <c r="BD80" s="108">
        <v>46290</v>
      </c>
      <c r="BE80" s="108">
        <f t="shared" si="3"/>
        <v>46290</v>
      </c>
      <c r="BF80" s="125"/>
      <c r="BG80" s="88" t="s">
        <v>929</v>
      </c>
      <c r="BH80" s="113">
        <v>5804000</v>
      </c>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v>0</v>
      </c>
      <c r="CM80" s="113">
        <v>46432000</v>
      </c>
      <c r="CN80" s="88"/>
      <c r="CO80" s="92">
        <v>46290</v>
      </c>
      <c r="CP80" s="92">
        <f t="shared" si="4"/>
        <v>46470</v>
      </c>
      <c r="CQ80" s="118">
        <v>46432000</v>
      </c>
      <c r="CR80" s="88" t="s">
        <v>223</v>
      </c>
      <c r="CS80" s="92">
        <v>46036</v>
      </c>
      <c r="CT80" s="131">
        <v>1446101156109</v>
      </c>
      <c r="CU80" s="88"/>
      <c r="CV80" s="88"/>
      <c r="CW80" s="88" t="s">
        <v>1125</v>
      </c>
      <c r="CX80" s="88" t="s">
        <v>203</v>
      </c>
      <c r="CY80" s="88" t="s">
        <v>245</v>
      </c>
      <c r="CZ80" s="88">
        <v>2537</v>
      </c>
      <c r="DA80" s="88" t="s">
        <v>152</v>
      </c>
      <c r="DB80" s="88">
        <v>5</v>
      </c>
      <c r="DC80" s="88" t="s">
        <v>153</v>
      </c>
      <c r="DD80" s="88"/>
      <c r="DE80" s="88"/>
      <c r="DF80" s="88"/>
      <c r="DG80" s="88"/>
      <c r="DH80" s="88"/>
      <c r="DI80" s="88"/>
      <c r="DJ80" s="88"/>
      <c r="DK80" s="88"/>
      <c r="DL80" s="88"/>
      <c r="DM80" s="88"/>
      <c r="DN80" s="88"/>
      <c r="DO80" s="88"/>
      <c r="DP80" s="88"/>
      <c r="DQ80" s="88"/>
      <c r="DR80" s="88"/>
      <c r="DS80" s="88"/>
      <c r="DT80" s="89"/>
      <c r="DU80" s="84"/>
      <c r="DV80" s="75"/>
      <c r="DW80" s="75"/>
      <c r="DX80" s="75"/>
      <c r="DY80" s="75"/>
      <c r="DZ80" s="77"/>
      <c r="EA80" s="71"/>
      <c r="EB80" s="71"/>
      <c r="EC80" s="71"/>
      <c r="ED80" s="71"/>
      <c r="EE80" s="71"/>
      <c r="EF80" s="71"/>
      <c r="EG80" s="71"/>
      <c r="EH80" s="71"/>
      <c r="EI80" s="71"/>
      <c r="EJ80" s="71"/>
      <c r="EK80" s="71"/>
    </row>
    <row r="81" spans="1:141" ht="30" customHeight="1">
      <c r="A81" s="3" t="s">
        <v>123</v>
      </c>
      <c r="B81" s="87">
        <v>2026</v>
      </c>
      <c r="C81" s="88" t="s">
        <v>1126</v>
      </c>
      <c r="D81" s="88"/>
      <c r="E81" s="88" t="s">
        <v>125</v>
      </c>
      <c r="F81" s="88">
        <v>145318</v>
      </c>
      <c r="G81" s="92">
        <v>46036</v>
      </c>
      <c r="H81" s="88" t="s">
        <v>1113</v>
      </c>
      <c r="I81" s="88" t="s">
        <v>1127</v>
      </c>
      <c r="J81" s="95" t="s">
        <v>1128</v>
      </c>
      <c r="K81" s="95" t="s">
        <v>1129</v>
      </c>
      <c r="L81" s="88" t="s">
        <v>1130</v>
      </c>
      <c r="M81" s="88" t="s">
        <v>1118</v>
      </c>
      <c r="N81" s="88">
        <v>80111700</v>
      </c>
      <c r="O81" s="88" t="s">
        <v>1119</v>
      </c>
      <c r="P81" s="88" t="s">
        <v>1131</v>
      </c>
      <c r="Q81" s="88">
        <v>26</v>
      </c>
      <c r="R81" s="92">
        <v>46028</v>
      </c>
      <c r="S81" s="88">
        <v>280</v>
      </c>
      <c r="T81" s="92">
        <v>46037</v>
      </c>
      <c r="U81" s="88" t="s">
        <v>134</v>
      </c>
      <c r="V81" s="88" t="s">
        <v>135</v>
      </c>
      <c r="W81" s="88" t="s">
        <v>136</v>
      </c>
      <c r="X81" s="88">
        <v>1</v>
      </c>
      <c r="Y81" s="88" t="s">
        <v>1121</v>
      </c>
      <c r="Z81" s="88" t="s">
        <v>1130</v>
      </c>
      <c r="AA81" s="88" t="s">
        <v>138</v>
      </c>
      <c r="AB81" s="88" t="s">
        <v>139</v>
      </c>
      <c r="AC81" s="88" t="s">
        <v>203</v>
      </c>
      <c r="AD81" s="88"/>
      <c r="AE81" s="88">
        <v>1000378752</v>
      </c>
      <c r="AF81" s="88">
        <v>4</v>
      </c>
      <c r="AG81" s="92">
        <v>36941</v>
      </c>
      <c r="AH81" s="88" t="s">
        <v>1132</v>
      </c>
      <c r="AI81" s="88" t="e">
        <v>#REF!</v>
      </c>
      <c r="AJ81" s="95">
        <v>3152079360</v>
      </c>
      <c r="AK81" s="88" t="s">
        <v>1133</v>
      </c>
      <c r="AL81" s="88" t="s">
        <v>143</v>
      </c>
      <c r="AM81" s="88" t="s">
        <v>385</v>
      </c>
      <c r="AN81" s="88" t="s">
        <v>1049</v>
      </c>
      <c r="AO81" s="88">
        <v>1010190690</v>
      </c>
      <c r="AP81" s="88" t="s">
        <v>1050</v>
      </c>
      <c r="AQ81" s="88"/>
      <c r="AR81" s="88"/>
      <c r="AS81" s="92">
        <v>46062</v>
      </c>
      <c r="AT81" s="88"/>
      <c r="AU81" s="88"/>
      <c r="AV81" s="88"/>
      <c r="AW81" s="88"/>
      <c r="AX81" s="88" t="s">
        <v>1051</v>
      </c>
      <c r="AY81" s="88" t="s">
        <v>147</v>
      </c>
      <c r="AZ81" s="108">
        <v>46033</v>
      </c>
      <c r="BA81" s="108">
        <v>46035</v>
      </c>
      <c r="BB81" s="118">
        <v>46432000</v>
      </c>
      <c r="BC81" s="108">
        <v>46037</v>
      </c>
      <c r="BD81" s="108">
        <v>46277</v>
      </c>
      <c r="BE81" s="108">
        <f t="shared" si="3"/>
        <v>46277</v>
      </c>
      <c r="BF81" s="125"/>
      <c r="BG81" s="88" t="s">
        <v>929</v>
      </c>
      <c r="BH81" s="113">
        <v>5804000</v>
      </c>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v>0</v>
      </c>
      <c r="CM81" s="113">
        <v>46432000</v>
      </c>
      <c r="CN81" s="88"/>
      <c r="CO81" s="92">
        <v>46277</v>
      </c>
      <c r="CP81" s="92">
        <f t="shared" si="4"/>
        <v>46457</v>
      </c>
      <c r="CQ81" s="118">
        <v>46432000</v>
      </c>
      <c r="CR81" s="88" t="s">
        <v>1134</v>
      </c>
      <c r="CS81" s="92">
        <v>46036</v>
      </c>
      <c r="CT81" s="131">
        <v>3946101018198</v>
      </c>
      <c r="CU81" s="88"/>
      <c r="CV81" s="88"/>
      <c r="CW81" s="88" t="s">
        <v>1125</v>
      </c>
      <c r="CX81" s="88" t="s">
        <v>203</v>
      </c>
      <c r="CY81" s="88" t="s">
        <v>1135</v>
      </c>
      <c r="CZ81" s="88">
        <v>2537</v>
      </c>
      <c r="DA81" s="88" t="s">
        <v>152</v>
      </c>
      <c r="DB81" s="88">
        <v>5</v>
      </c>
      <c r="DC81" s="88" t="s">
        <v>153</v>
      </c>
      <c r="DD81" s="88"/>
      <c r="DE81" s="88"/>
      <c r="DF81" s="88"/>
      <c r="DG81" s="88"/>
      <c r="DH81" s="88"/>
      <c r="DI81" s="88"/>
      <c r="DJ81" s="88"/>
      <c r="DK81" s="88"/>
      <c r="DL81" s="88"/>
      <c r="DM81" s="88"/>
      <c r="DN81" s="88"/>
      <c r="DO81" s="88"/>
      <c r="DP81" s="88"/>
      <c r="DQ81" s="88"/>
      <c r="DR81" s="88"/>
      <c r="DS81" s="88"/>
      <c r="DT81" s="89"/>
      <c r="DU81" s="84"/>
      <c r="DV81" s="75"/>
      <c r="DW81" s="75"/>
      <c r="DX81" s="75"/>
      <c r="DY81" s="75"/>
      <c r="DZ81" s="77"/>
      <c r="EA81" s="71"/>
      <c r="EB81" s="71"/>
      <c r="EC81" s="71"/>
      <c r="ED81" s="71"/>
      <c r="EE81" s="71"/>
      <c r="EF81" s="71"/>
      <c r="EG81" s="71"/>
      <c r="EH81" s="71"/>
      <c r="EI81" s="71"/>
      <c r="EJ81" s="71"/>
      <c r="EK81" s="71"/>
    </row>
    <row r="82" spans="1:141" ht="30" customHeight="1">
      <c r="A82" s="3" t="s">
        <v>123</v>
      </c>
      <c r="B82" s="87">
        <v>2026</v>
      </c>
      <c r="C82" s="88" t="s">
        <v>1136</v>
      </c>
      <c r="D82" s="88"/>
      <c r="E82" s="88" t="s">
        <v>125</v>
      </c>
      <c r="F82" s="88">
        <v>145318</v>
      </c>
      <c r="G82" s="92">
        <v>46036</v>
      </c>
      <c r="H82" s="88" t="s">
        <v>1113</v>
      </c>
      <c r="I82" s="88" t="s">
        <v>1137</v>
      </c>
      <c r="J82" s="95" t="s">
        <v>1138</v>
      </c>
      <c r="K82" s="95" t="s">
        <v>1139</v>
      </c>
      <c r="L82" s="88" t="s">
        <v>1140</v>
      </c>
      <c r="M82" s="88" t="s">
        <v>1118</v>
      </c>
      <c r="N82" s="88">
        <v>80111700</v>
      </c>
      <c r="O82" s="88" t="s">
        <v>1119</v>
      </c>
      <c r="P82" s="88" t="s">
        <v>1141</v>
      </c>
      <c r="Q82" s="88">
        <v>26</v>
      </c>
      <c r="R82" s="92">
        <v>46028</v>
      </c>
      <c r="S82" s="88">
        <v>285</v>
      </c>
      <c r="T82" s="92">
        <v>46037</v>
      </c>
      <c r="U82" s="88" t="s">
        <v>134</v>
      </c>
      <c r="V82" s="88" t="s">
        <v>135</v>
      </c>
      <c r="W82" s="88" t="s">
        <v>136</v>
      </c>
      <c r="X82" s="88">
        <v>1</v>
      </c>
      <c r="Y82" s="88" t="s">
        <v>1142</v>
      </c>
      <c r="Z82" s="88" t="s">
        <v>1140</v>
      </c>
      <c r="AA82" s="88" t="s">
        <v>138</v>
      </c>
      <c r="AB82" s="88" t="s">
        <v>164</v>
      </c>
      <c r="AC82" s="88" t="s">
        <v>203</v>
      </c>
      <c r="AD82" s="88"/>
      <c r="AE82" s="88">
        <v>80829029</v>
      </c>
      <c r="AF82" s="88">
        <v>3</v>
      </c>
      <c r="AG82" s="92">
        <v>30998</v>
      </c>
      <c r="AH82" s="88" t="s">
        <v>1143</v>
      </c>
      <c r="AI82" s="88"/>
      <c r="AJ82" s="95">
        <v>3103366140</v>
      </c>
      <c r="AK82" s="88" t="s">
        <v>1144</v>
      </c>
      <c r="AL82" s="88" t="s">
        <v>258</v>
      </c>
      <c r="AM82" s="88" t="s">
        <v>234</v>
      </c>
      <c r="AN82" s="88" t="s">
        <v>1049</v>
      </c>
      <c r="AO82" s="88">
        <v>1010190690</v>
      </c>
      <c r="AP82" s="88" t="s">
        <v>1050</v>
      </c>
      <c r="AQ82" s="88"/>
      <c r="AR82" s="88"/>
      <c r="AS82" s="92">
        <v>46062</v>
      </c>
      <c r="AT82" s="88"/>
      <c r="AU82" s="88"/>
      <c r="AV82" s="88"/>
      <c r="AW82" s="88"/>
      <c r="AX82" s="88" t="s">
        <v>1051</v>
      </c>
      <c r="AY82" s="88" t="s">
        <v>147</v>
      </c>
      <c r="AZ82" s="108">
        <v>46033</v>
      </c>
      <c r="BA82" s="108">
        <v>46035</v>
      </c>
      <c r="BB82" s="118">
        <v>46432000</v>
      </c>
      <c r="BC82" s="108">
        <v>46036</v>
      </c>
      <c r="BD82" s="108">
        <v>46278</v>
      </c>
      <c r="BE82" s="108">
        <f t="shared" si="3"/>
        <v>46278</v>
      </c>
      <c r="BF82" s="125"/>
      <c r="BG82" s="88" t="s">
        <v>929</v>
      </c>
      <c r="BH82" s="113">
        <v>5804000</v>
      </c>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v>0</v>
      </c>
      <c r="CM82" s="113">
        <v>46432000</v>
      </c>
      <c r="CN82" s="88"/>
      <c r="CO82" s="92">
        <v>46278</v>
      </c>
      <c r="CP82" s="92">
        <f t="shared" si="4"/>
        <v>46458</v>
      </c>
      <c r="CQ82" s="118">
        <v>46432000</v>
      </c>
      <c r="CR82" s="88" t="s">
        <v>223</v>
      </c>
      <c r="CS82" s="92">
        <v>46035</v>
      </c>
      <c r="CT82" s="131">
        <v>1446101155766</v>
      </c>
      <c r="CU82" s="88"/>
      <c r="CV82" s="88"/>
      <c r="CW82" s="88" t="s">
        <v>1125</v>
      </c>
      <c r="CX82" s="88" t="s">
        <v>203</v>
      </c>
      <c r="CY82" s="88" t="s">
        <v>1145</v>
      </c>
      <c r="CZ82" s="88">
        <v>2537</v>
      </c>
      <c r="DA82" s="88" t="s">
        <v>152</v>
      </c>
      <c r="DB82" s="88">
        <v>5</v>
      </c>
      <c r="DC82" s="88" t="s">
        <v>153</v>
      </c>
      <c r="DD82" s="88"/>
      <c r="DE82" s="88"/>
      <c r="DF82" s="88"/>
      <c r="DG82" s="88"/>
      <c r="DH82" s="88"/>
      <c r="DI82" s="88"/>
      <c r="DJ82" s="88"/>
      <c r="DK82" s="88"/>
      <c r="DL82" s="88"/>
      <c r="DM82" s="88"/>
      <c r="DN82" s="88"/>
      <c r="DO82" s="88"/>
      <c r="DP82" s="88"/>
      <c r="DQ82" s="88"/>
      <c r="DR82" s="88"/>
      <c r="DS82" s="88"/>
      <c r="DT82" s="89"/>
      <c r="DU82" s="84"/>
      <c r="DV82" s="75"/>
      <c r="DW82" s="75"/>
      <c r="DX82" s="75"/>
      <c r="DY82" s="75"/>
      <c r="DZ82" s="77"/>
      <c r="EA82" s="71"/>
      <c r="EB82" s="71"/>
      <c r="EC82" s="71"/>
      <c r="ED82" s="71"/>
      <c r="EE82" s="71"/>
      <c r="EF82" s="71"/>
      <c r="EG82" s="71"/>
      <c r="EH82" s="71"/>
      <c r="EI82" s="71"/>
      <c r="EJ82" s="71"/>
      <c r="EK82" s="71"/>
    </row>
    <row r="83" spans="1:141" ht="30" customHeight="1">
      <c r="A83" s="3" t="s">
        <v>123</v>
      </c>
      <c r="B83" s="87">
        <v>2026</v>
      </c>
      <c r="C83" s="88" t="s">
        <v>1146</v>
      </c>
      <c r="D83" s="88"/>
      <c r="E83" s="88" t="s">
        <v>125</v>
      </c>
      <c r="F83" s="88">
        <v>145402</v>
      </c>
      <c r="G83" s="92">
        <v>46036</v>
      </c>
      <c r="H83" s="88" t="s">
        <v>1147</v>
      </c>
      <c r="I83" s="88" t="s">
        <v>1148</v>
      </c>
      <c r="J83" s="95" t="s">
        <v>1149</v>
      </c>
      <c r="K83" s="95" t="s">
        <v>1150</v>
      </c>
      <c r="L83" s="88" t="s">
        <v>1151</v>
      </c>
      <c r="M83" s="88" t="s">
        <v>1152</v>
      </c>
      <c r="N83" s="88">
        <v>80111700</v>
      </c>
      <c r="O83" s="88" t="s">
        <v>1153</v>
      </c>
      <c r="P83" s="88" t="s">
        <v>1154</v>
      </c>
      <c r="Q83" s="88">
        <v>161</v>
      </c>
      <c r="R83" s="92">
        <v>46031</v>
      </c>
      <c r="S83" s="88">
        <v>345</v>
      </c>
      <c r="T83" s="92">
        <v>46041</v>
      </c>
      <c r="U83" s="88" t="s">
        <v>134</v>
      </c>
      <c r="V83" s="88" t="s">
        <v>135</v>
      </c>
      <c r="W83" s="88" t="s">
        <v>136</v>
      </c>
      <c r="X83" s="88">
        <v>1</v>
      </c>
      <c r="Y83" s="88" t="s">
        <v>1155</v>
      </c>
      <c r="Z83" s="88" t="s">
        <v>1151</v>
      </c>
      <c r="AA83" s="88" t="s">
        <v>138</v>
      </c>
      <c r="AB83" s="88" t="s">
        <v>139</v>
      </c>
      <c r="AC83" s="88" t="s">
        <v>203</v>
      </c>
      <c r="AD83" s="88"/>
      <c r="AE83" s="88">
        <v>46386139</v>
      </c>
      <c r="AF83" s="88">
        <v>9</v>
      </c>
      <c r="AG83" s="92">
        <v>31002</v>
      </c>
      <c r="AH83" s="88" t="s">
        <v>1156</v>
      </c>
      <c r="AI83" s="88"/>
      <c r="AJ83" s="95">
        <v>3102194524</v>
      </c>
      <c r="AK83" s="88" t="s">
        <v>1157</v>
      </c>
      <c r="AL83" s="88" t="s">
        <v>271</v>
      </c>
      <c r="AM83" s="88" t="s">
        <v>222</v>
      </c>
      <c r="AN83" s="88" t="s">
        <v>1049</v>
      </c>
      <c r="AO83" s="88">
        <v>1010190690</v>
      </c>
      <c r="AP83" s="88" t="s">
        <v>1050</v>
      </c>
      <c r="AQ83" s="88"/>
      <c r="AR83" s="88"/>
      <c r="AS83" s="92">
        <v>46062</v>
      </c>
      <c r="AT83" s="88"/>
      <c r="AU83" s="88"/>
      <c r="AV83" s="88"/>
      <c r="AW83" s="88"/>
      <c r="AX83" s="88" t="s">
        <v>1051</v>
      </c>
      <c r="AY83" s="88" t="s">
        <v>147</v>
      </c>
      <c r="AZ83" s="108">
        <v>46035</v>
      </c>
      <c r="BA83" s="108">
        <v>46036</v>
      </c>
      <c r="BB83" s="118">
        <v>46432000</v>
      </c>
      <c r="BC83" s="108">
        <v>46042</v>
      </c>
      <c r="BD83" s="108">
        <v>46284</v>
      </c>
      <c r="BE83" s="108">
        <f t="shared" si="3"/>
        <v>46284</v>
      </c>
      <c r="BF83" s="125"/>
      <c r="BG83" s="88" t="s">
        <v>929</v>
      </c>
      <c r="BH83" s="113">
        <v>5804000</v>
      </c>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v>0</v>
      </c>
      <c r="CM83" s="113">
        <v>46432000</v>
      </c>
      <c r="CN83" s="88"/>
      <c r="CO83" s="92">
        <v>46284</v>
      </c>
      <c r="CP83" s="92">
        <f t="shared" si="4"/>
        <v>46464</v>
      </c>
      <c r="CQ83" s="118">
        <v>46432000</v>
      </c>
      <c r="CR83" s="88" t="s">
        <v>223</v>
      </c>
      <c r="CS83" s="92">
        <v>46041</v>
      </c>
      <c r="CT83" s="131">
        <v>1844101111721</v>
      </c>
      <c r="CU83" s="88"/>
      <c r="CV83" s="88"/>
      <c r="CW83" s="88" t="s">
        <v>1158</v>
      </c>
      <c r="CX83" s="88" t="s">
        <v>203</v>
      </c>
      <c r="CY83" s="88" t="s">
        <v>1159</v>
      </c>
      <c r="CZ83" s="88">
        <v>2537</v>
      </c>
      <c r="DA83" s="88" t="s">
        <v>152</v>
      </c>
      <c r="DB83" s="88">
        <v>1</v>
      </c>
      <c r="DC83" s="88" t="s">
        <v>153</v>
      </c>
      <c r="DD83" s="88"/>
      <c r="DE83" s="88"/>
      <c r="DF83" s="88"/>
      <c r="DG83" s="88"/>
      <c r="DH83" s="88"/>
      <c r="DI83" s="88"/>
      <c r="DJ83" s="88"/>
      <c r="DK83" s="88"/>
      <c r="DL83" s="88"/>
      <c r="DM83" s="88"/>
      <c r="DN83" s="88"/>
      <c r="DO83" s="88"/>
      <c r="DP83" s="88"/>
      <c r="DQ83" s="88"/>
      <c r="DR83" s="88"/>
      <c r="DS83" s="88"/>
      <c r="DT83" s="89"/>
      <c r="DU83" s="84"/>
      <c r="DV83" s="75"/>
      <c r="DW83" s="75"/>
      <c r="DX83" s="75"/>
      <c r="DY83" s="75"/>
      <c r="DZ83" s="77"/>
      <c r="EA83" s="71"/>
      <c r="EB83" s="71"/>
      <c r="EC83" s="71"/>
      <c r="ED83" s="71"/>
      <c r="EE83" s="71"/>
      <c r="EF83" s="71"/>
      <c r="EG83" s="71"/>
      <c r="EH83" s="71"/>
      <c r="EI83" s="71"/>
      <c r="EJ83" s="71"/>
      <c r="EK83" s="71"/>
    </row>
    <row r="84" spans="1:141" ht="30" customHeight="1">
      <c r="A84" s="3" t="s">
        <v>123</v>
      </c>
      <c r="B84" s="87">
        <v>2026</v>
      </c>
      <c r="C84" s="88" t="s">
        <v>1160</v>
      </c>
      <c r="D84" s="88"/>
      <c r="E84" s="88" t="s">
        <v>125</v>
      </c>
      <c r="F84" s="88">
        <v>145402</v>
      </c>
      <c r="G84" s="92">
        <v>46036</v>
      </c>
      <c r="H84" s="88" t="s">
        <v>1147</v>
      </c>
      <c r="I84" s="88" t="s">
        <v>1161</v>
      </c>
      <c r="J84" s="95" t="s">
        <v>1162</v>
      </c>
      <c r="K84" s="95" t="s">
        <v>1163</v>
      </c>
      <c r="L84" s="88" t="s">
        <v>1164</v>
      </c>
      <c r="M84" s="88" t="s">
        <v>1152</v>
      </c>
      <c r="N84" s="88">
        <v>80111700</v>
      </c>
      <c r="O84" s="88" t="s">
        <v>1153</v>
      </c>
      <c r="P84" s="88" t="s">
        <v>1165</v>
      </c>
      <c r="Q84" s="88">
        <v>161</v>
      </c>
      <c r="R84" s="92">
        <v>46031</v>
      </c>
      <c r="S84" s="88">
        <v>347</v>
      </c>
      <c r="T84" s="92">
        <v>46041</v>
      </c>
      <c r="U84" s="88" t="s">
        <v>134</v>
      </c>
      <c r="V84" s="88" t="s">
        <v>135</v>
      </c>
      <c r="W84" s="88" t="s">
        <v>136</v>
      </c>
      <c r="X84" s="88">
        <v>1</v>
      </c>
      <c r="Y84" s="88" t="s">
        <v>1155</v>
      </c>
      <c r="Z84" s="88" t="s">
        <v>1164</v>
      </c>
      <c r="AA84" s="88" t="s">
        <v>138</v>
      </c>
      <c r="AB84" s="88" t="s">
        <v>139</v>
      </c>
      <c r="AC84" s="88" t="s">
        <v>203</v>
      </c>
      <c r="AD84" s="88"/>
      <c r="AE84" s="88">
        <v>1022325145</v>
      </c>
      <c r="AF84" s="88">
        <v>6</v>
      </c>
      <c r="AG84" s="92">
        <v>31603</v>
      </c>
      <c r="AH84" s="88" t="s">
        <v>1166</v>
      </c>
      <c r="AI84" s="88"/>
      <c r="AJ84" s="95">
        <v>3113126118</v>
      </c>
      <c r="AK84" s="88" t="s">
        <v>1167</v>
      </c>
      <c r="AL84" s="88" t="s">
        <v>189</v>
      </c>
      <c r="AM84" s="88" t="s">
        <v>234</v>
      </c>
      <c r="AN84" s="88" t="s">
        <v>1049</v>
      </c>
      <c r="AO84" s="88">
        <v>1010190690</v>
      </c>
      <c r="AP84" s="88" t="s">
        <v>1050</v>
      </c>
      <c r="AQ84" s="88"/>
      <c r="AR84" s="88"/>
      <c r="AS84" s="92">
        <v>46062</v>
      </c>
      <c r="AT84" s="88"/>
      <c r="AU84" s="88"/>
      <c r="AV84" s="88"/>
      <c r="AW84" s="88"/>
      <c r="AX84" s="88" t="s">
        <v>1051</v>
      </c>
      <c r="AY84" s="88" t="s">
        <v>147</v>
      </c>
      <c r="AZ84" s="108">
        <v>46035</v>
      </c>
      <c r="BA84" s="108">
        <v>46036</v>
      </c>
      <c r="BB84" s="118">
        <v>46432000</v>
      </c>
      <c r="BC84" s="108">
        <v>46041</v>
      </c>
      <c r="BD84" s="108">
        <v>46280</v>
      </c>
      <c r="BE84" s="108">
        <f t="shared" si="3"/>
        <v>46280</v>
      </c>
      <c r="BF84" s="125"/>
      <c r="BG84" s="88" t="s">
        <v>929</v>
      </c>
      <c r="BH84" s="113">
        <v>5804000</v>
      </c>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v>0</v>
      </c>
      <c r="CM84" s="113">
        <v>46432000</v>
      </c>
      <c r="CN84" s="88"/>
      <c r="CO84" s="92">
        <v>46280</v>
      </c>
      <c r="CP84" s="92">
        <f t="shared" si="4"/>
        <v>46460</v>
      </c>
      <c r="CQ84" s="118">
        <v>46432000</v>
      </c>
      <c r="CR84" s="88" t="s">
        <v>223</v>
      </c>
      <c r="CS84" s="92">
        <v>46038</v>
      </c>
      <c r="CT84" s="131">
        <v>1146101096951</v>
      </c>
      <c r="CU84" s="88"/>
      <c r="CV84" s="88"/>
      <c r="CW84" s="88" t="s">
        <v>1158</v>
      </c>
      <c r="CX84" s="88" t="s">
        <v>203</v>
      </c>
      <c r="CY84" s="88" t="s">
        <v>1168</v>
      </c>
      <c r="CZ84" s="88">
        <v>2537</v>
      </c>
      <c r="DA84" s="88" t="s">
        <v>152</v>
      </c>
      <c r="DB84" s="88">
        <v>1</v>
      </c>
      <c r="DC84" s="88" t="s">
        <v>153</v>
      </c>
      <c r="DD84" s="88"/>
      <c r="DE84" s="88"/>
      <c r="DF84" s="88"/>
      <c r="DG84" s="88"/>
      <c r="DH84" s="88"/>
      <c r="DI84" s="88"/>
      <c r="DJ84" s="88"/>
      <c r="DK84" s="88"/>
      <c r="DL84" s="88"/>
      <c r="DM84" s="88"/>
      <c r="DN84" s="88"/>
      <c r="DO84" s="88"/>
      <c r="DP84" s="88"/>
      <c r="DQ84" s="88"/>
      <c r="DR84" s="88"/>
      <c r="DS84" s="88"/>
      <c r="DT84" s="89"/>
      <c r="DU84" s="84"/>
      <c r="DV84" s="75"/>
      <c r="DW84" s="75"/>
      <c r="DX84" s="75"/>
      <c r="DY84" s="75"/>
      <c r="DZ84" s="77"/>
      <c r="EA84" s="71"/>
      <c r="EB84" s="71"/>
      <c r="EC84" s="71"/>
      <c r="ED84" s="71"/>
      <c r="EE84" s="71"/>
      <c r="EF84" s="71"/>
      <c r="EG84" s="71"/>
      <c r="EH84" s="71"/>
      <c r="EI84" s="71"/>
      <c r="EJ84" s="71"/>
      <c r="EK84" s="71"/>
    </row>
    <row r="85" spans="1:141" ht="30" customHeight="1">
      <c r="A85" s="3" t="s">
        <v>123</v>
      </c>
      <c r="B85" s="87">
        <v>2026</v>
      </c>
      <c r="C85" s="88" t="s">
        <v>1169</v>
      </c>
      <c r="D85" s="88"/>
      <c r="E85" s="88" t="s">
        <v>125</v>
      </c>
      <c r="F85" s="88">
        <v>145402</v>
      </c>
      <c r="G85" s="92">
        <v>46036</v>
      </c>
      <c r="H85" s="88" t="s">
        <v>1147</v>
      </c>
      <c r="I85" s="88" t="s">
        <v>1170</v>
      </c>
      <c r="J85" s="95" t="s">
        <v>1171</v>
      </c>
      <c r="K85" s="95" t="s">
        <v>1172</v>
      </c>
      <c r="L85" s="88" t="s">
        <v>1173</v>
      </c>
      <c r="M85" s="88" t="s">
        <v>1152</v>
      </c>
      <c r="N85" s="88">
        <v>80111700</v>
      </c>
      <c r="O85" s="88" t="s">
        <v>1153</v>
      </c>
      <c r="P85" s="88" t="s">
        <v>1174</v>
      </c>
      <c r="Q85" s="88">
        <v>161</v>
      </c>
      <c r="R85" s="92">
        <v>46031</v>
      </c>
      <c r="S85" s="88">
        <v>346</v>
      </c>
      <c r="T85" s="92">
        <v>46041</v>
      </c>
      <c r="U85" s="88" t="s">
        <v>134</v>
      </c>
      <c r="V85" s="88" t="s">
        <v>135</v>
      </c>
      <c r="W85" s="88" t="s">
        <v>136</v>
      </c>
      <c r="X85" s="88">
        <v>1</v>
      </c>
      <c r="Y85" s="88" t="s">
        <v>1155</v>
      </c>
      <c r="Z85" s="88" t="s">
        <v>1173</v>
      </c>
      <c r="AA85" s="88" t="s">
        <v>138</v>
      </c>
      <c r="AB85" s="88" t="s">
        <v>164</v>
      </c>
      <c r="AC85" s="88" t="s">
        <v>203</v>
      </c>
      <c r="AD85" s="88"/>
      <c r="AE85" s="88">
        <v>1014200533</v>
      </c>
      <c r="AF85" s="88">
        <v>4</v>
      </c>
      <c r="AG85" s="92">
        <v>32643</v>
      </c>
      <c r="AH85" s="88" t="s">
        <v>1175</v>
      </c>
      <c r="AI85" s="88"/>
      <c r="AJ85" s="95">
        <v>3133482779</v>
      </c>
      <c r="AK85" s="88" t="s">
        <v>1176</v>
      </c>
      <c r="AL85" s="88" t="s">
        <v>143</v>
      </c>
      <c r="AM85" s="88" t="s">
        <v>234</v>
      </c>
      <c r="AN85" s="88" t="s">
        <v>1049</v>
      </c>
      <c r="AO85" s="88">
        <v>1010190690</v>
      </c>
      <c r="AP85" s="88" t="s">
        <v>1050</v>
      </c>
      <c r="AQ85" s="88"/>
      <c r="AR85" s="88"/>
      <c r="AS85" s="92">
        <v>46062</v>
      </c>
      <c r="AT85" s="88"/>
      <c r="AU85" s="88"/>
      <c r="AV85" s="88"/>
      <c r="AW85" s="88"/>
      <c r="AX85" s="88" t="s">
        <v>1051</v>
      </c>
      <c r="AY85" s="88" t="s">
        <v>147</v>
      </c>
      <c r="AZ85" s="108">
        <v>46035</v>
      </c>
      <c r="BA85" s="108">
        <v>46036</v>
      </c>
      <c r="BB85" s="118">
        <v>46432000</v>
      </c>
      <c r="BC85" s="108">
        <v>46041</v>
      </c>
      <c r="BD85" s="108">
        <v>46283</v>
      </c>
      <c r="BE85" s="108">
        <f t="shared" si="3"/>
        <v>46283</v>
      </c>
      <c r="BF85" s="125"/>
      <c r="BG85" s="88" t="s">
        <v>929</v>
      </c>
      <c r="BH85" s="113">
        <v>5804000</v>
      </c>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v>0</v>
      </c>
      <c r="CM85" s="113">
        <v>46432000</v>
      </c>
      <c r="CN85" s="88"/>
      <c r="CO85" s="92">
        <v>46283</v>
      </c>
      <c r="CP85" s="92">
        <f t="shared" si="4"/>
        <v>46463</v>
      </c>
      <c r="CQ85" s="118">
        <v>46432000</v>
      </c>
      <c r="CR85" s="88" t="s">
        <v>342</v>
      </c>
      <c r="CS85" s="92">
        <v>46038</v>
      </c>
      <c r="CT85" s="131" t="s">
        <v>1177</v>
      </c>
      <c r="CU85" s="88"/>
      <c r="CV85" s="88"/>
      <c r="CW85" s="88" t="s">
        <v>1158</v>
      </c>
      <c r="CX85" s="88" t="s">
        <v>203</v>
      </c>
      <c r="CY85" s="88" t="s">
        <v>1178</v>
      </c>
      <c r="CZ85" s="88">
        <v>2537</v>
      </c>
      <c r="DA85" s="88" t="s">
        <v>152</v>
      </c>
      <c r="DB85" s="88">
        <v>1</v>
      </c>
      <c r="DC85" s="88" t="s">
        <v>153</v>
      </c>
      <c r="DD85" s="88"/>
      <c r="DE85" s="88"/>
      <c r="DF85" s="88"/>
      <c r="DG85" s="88"/>
      <c r="DH85" s="88"/>
      <c r="DI85" s="88"/>
      <c r="DJ85" s="88"/>
      <c r="DK85" s="88"/>
      <c r="DL85" s="88"/>
      <c r="DM85" s="88"/>
      <c r="DN85" s="88"/>
      <c r="DO85" s="88"/>
      <c r="DP85" s="88"/>
      <c r="DQ85" s="88"/>
      <c r="DR85" s="88"/>
      <c r="DS85" s="88"/>
      <c r="DT85" s="89"/>
      <c r="DU85" s="84"/>
      <c r="DV85" s="75"/>
      <c r="DW85" s="75"/>
      <c r="DX85" s="75"/>
      <c r="DY85" s="75"/>
      <c r="DZ85" s="77"/>
      <c r="EA85" s="71"/>
      <c r="EB85" s="71"/>
      <c r="EC85" s="71"/>
      <c r="ED85" s="71"/>
      <c r="EE85" s="71"/>
      <c r="EF85" s="71"/>
      <c r="EG85" s="71"/>
      <c r="EH85" s="71"/>
      <c r="EI85" s="71"/>
      <c r="EJ85" s="71"/>
      <c r="EK85" s="71"/>
    </row>
    <row r="86" spans="1:141" ht="30" customHeight="1">
      <c r="A86" s="3" t="s">
        <v>123</v>
      </c>
      <c r="B86" s="87">
        <v>2026</v>
      </c>
      <c r="C86" s="88" t="s">
        <v>1179</v>
      </c>
      <c r="D86" s="88"/>
      <c r="E86" s="88" t="s">
        <v>125</v>
      </c>
      <c r="F86" s="88">
        <v>145410</v>
      </c>
      <c r="G86" s="92">
        <v>46036</v>
      </c>
      <c r="H86" s="88" t="s">
        <v>1180</v>
      </c>
      <c r="I86" s="88" t="s">
        <v>1181</v>
      </c>
      <c r="J86" s="95" t="s">
        <v>1182</v>
      </c>
      <c r="K86" s="95" t="s">
        <v>1183</v>
      </c>
      <c r="L86" s="88" t="s">
        <v>1184</v>
      </c>
      <c r="M86" s="88" t="s">
        <v>1185</v>
      </c>
      <c r="N86" s="88">
        <v>80111700</v>
      </c>
      <c r="O86" s="88" t="s">
        <v>1186</v>
      </c>
      <c r="P86" s="88" t="s">
        <v>1187</v>
      </c>
      <c r="Q86" s="88">
        <v>162</v>
      </c>
      <c r="R86" s="92">
        <v>46031</v>
      </c>
      <c r="S86" s="88">
        <v>348</v>
      </c>
      <c r="T86" s="92">
        <v>46041</v>
      </c>
      <c r="U86" s="88" t="s">
        <v>134</v>
      </c>
      <c r="V86" s="88" t="s">
        <v>135</v>
      </c>
      <c r="W86" s="88" t="s">
        <v>136</v>
      </c>
      <c r="X86" s="88">
        <v>1</v>
      </c>
      <c r="Y86" s="88" t="s">
        <v>1188</v>
      </c>
      <c r="Z86" s="88" t="s">
        <v>1184</v>
      </c>
      <c r="AA86" s="88" t="s">
        <v>138</v>
      </c>
      <c r="AB86" s="88" t="s">
        <v>164</v>
      </c>
      <c r="AC86" s="88" t="s">
        <v>218</v>
      </c>
      <c r="AD86" s="88"/>
      <c r="AE86" s="88">
        <v>1013639105</v>
      </c>
      <c r="AF86" s="88">
        <v>7</v>
      </c>
      <c r="AG86" s="92">
        <v>34028</v>
      </c>
      <c r="AH86" s="88" t="s">
        <v>1189</v>
      </c>
      <c r="AI86" s="88"/>
      <c r="AJ86" s="95">
        <v>3014362917</v>
      </c>
      <c r="AK86" s="88" t="s">
        <v>1190</v>
      </c>
      <c r="AL86" s="88" t="s">
        <v>189</v>
      </c>
      <c r="AM86" s="88" t="s">
        <v>144</v>
      </c>
      <c r="AN86" s="88" t="s">
        <v>1049</v>
      </c>
      <c r="AO86" s="88">
        <v>1010190690</v>
      </c>
      <c r="AP86" s="88" t="s">
        <v>1050</v>
      </c>
      <c r="AQ86" s="88"/>
      <c r="AR86" s="88"/>
      <c r="AS86" s="92">
        <v>46062</v>
      </c>
      <c r="AT86" s="88"/>
      <c r="AU86" s="88"/>
      <c r="AV86" s="88"/>
      <c r="AW86" s="88"/>
      <c r="AX86" s="88" t="s">
        <v>1051</v>
      </c>
      <c r="AY86" s="88" t="s">
        <v>147</v>
      </c>
      <c r="AZ86" s="108">
        <v>46035</v>
      </c>
      <c r="BA86" s="108">
        <v>46036</v>
      </c>
      <c r="BB86" s="118">
        <v>46432000</v>
      </c>
      <c r="BC86" s="108">
        <v>46041</v>
      </c>
      <c r="BD86" s="108">
        <v>46283</v>
      </c>
      <c r="BE86" s="108">
        <f t="shared" si="3"/>
        <v>46283</v>
      </c>
      <c r="BF86" s="125"/>
      <c r="BG86" s="88" t="s">
        <v>929</v>
      </c>
      <c r="BH86" s="113">
        <v>5804000</v>
      </c>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v>0</v>
      </c>
      <c r="CM86" s="113">
        <v>46432000</v>
      </c>
      <c r="CN86" s="88"/>
      <c r="CO86" s="92">
        <v>46283</v>
      </c>
      <c r="CP86" s="92">
        <f t="shared" si="4"/>
        <v>46463</v>
      </c>
      <c r="CQ86" s="118">
        <v>46432000</v>
      </c>
      <c r="CR86" s="88" t="s">
        <v>172</v>
      </c>
      <c r="CS86" s="92">
        <v>46036</v>
      </c>
      <c r="CT86" s="131" t="s">
        <v>1191</v>
      </c>
      <c r="CU86" s="88"/>
      <c r="CV86" s="88"/>
      <c r="CW86" s="88" t="s">
        <v>1192</v>
      </c>
      <c r="CX86" s="88" t="s">
        <v>218</v>
      </c>
      <c r="CY86" s="88" t="s">
        <v>1193</v>
      </c>
      <c r="CZ86" s="88">
        <v>2537</v>
      </c>
      <c r="DA86" s="88" t="s">
        <v>152</v>
      </c>
      <c r="DB86" s="88">
        <v>1</v>
      </c>
      <c r="DC86" s="88" t="s">
        <v>153</v>
      </c>
      <c r="DD86" s="88"/>
      <c r="DE86" s="88"/>
      <c r="DF86" s="88"/>
      <c r="DG86" s="88"/>
      <c r="DH86" s="88"/>
      <c r="DI86" s="88"/>
      <c r="DJ86" s="88"/>
      <c r="DK86" s="88"/>
      <c r="DL86" s="88"/>
      <c r="DM86" s="88"/>
      <c r="DN86" s="88"/>
      <c r="DO86" s="88"/>
      <c r="DP86" s="88"/>
      <c r="DQ86" s="88"/>
      <c r="DR86" s="88"/>
      <c r="DS86" s="88"/>
      <c r="DT86" s="89"/>
      <c r="DU86" s="84"/>
      <c r="DV86" s="75"/>
      <c r="DW86" s="75"/>
      <c r="DX86" s="75"/>
      <c r="DY86" s="75"/>
      <c r="DZ86" s="77"/>
      <c r="EA86" s="71"/>
      <c r="EB86" s="71"/>
      <c r="EC86" s="71"/>
      <c r="ED86" s="71"/>
      <c r="EE86" s="71"/>
      <c r="EF86" s="71"/>
      <c r="EG86" s="71"/>
      <c r="EH86" s="71"/>
      <c r="EI86" s="71"/>
      <c r="EJ86" s="71"/>
      <c r="EK86" s="71"/>
    </row>
    <row r="87" spans="1:141" ht="30" customHeight="1">
      <c r="A87" s="3" t="s">
        <v>123</v>
      </c>
      <c r="B87" s="87">
        <v>2026</v>
      </c>
      <c r="C87" s="88" t="s">
        <v>1194</v>
      </c>
      <c r="D87" s="88"/>
      <c r="E87" s="88" t="s">
        <v>125</v>
      </c>
      <c r="F87" s="88">
        <v>145410</v>
      </c>
      <c r="G87" s="92">
        <v>46036</v>
      </c>
      <c r="H87" s="88" t="s">
        <v>1180</v>
      </c>
      <c r="I87" s="88" t="s">
        <v>1195</v>
      </c>
      <c r="J87" s="95" t="s">
        <v>1196</v>
      </c>
      <c r="K87" s="95" t="s">
        <v>1197</v>
      </c>
      <c r="L87" s="88" t="s">
        <v>1198</v>
      </c>
      <c r="M87" s="88" t="s">
        <v>1185</v>
      </c>
      <c r="N87" s="88">
        <v>80111700</v>
      </c>
      <c r="O87" s="88" t="s">
        <v>1186</v>
      </c>
      <c r="P87" s="88" t="s">
        <v>1199</v>
      </c>
      <c r="Q87" s="88">
        <v>162</v>
      </c>
      <c r="R87" s="92">
        <v>46031</v>
      </c>
      <c r="S87" s="88">
        <v>349</v>
      </c>
      <c r="T87" s="92">
        <v>46041</v>
      </c>
      <c r="U87" s="88" t="s">
        <v>134</v>
      </c>
      <c r="V87" s="88" t="s">
        <v>135</v>
      </c>
      <c r="W87" s="88" t="s">
        <v>136</v>
      </c>
      <c r="X87" s="88">
        <v>1</v>
      </c>
      <c r="Y87" s="88" t="s">
        <v>1188</v>
      </c>
      <c r="Z87" s="88" t="s">
        <v>1198</v>
      </c>
      <c r="AA87" s="88" t="s">
        <v>138</v>
      </c>
      <c r="AB87" s="88" t="s">
        <v>139</v>
      </c>
      <c r="AC87" s="88" t="s">
        <v>203</v>
      </c>
      <c r="AD87" s="88"/>
      <c r="AE87" s="88">
        <v>52736698</v>
      </c>
      <c r="AF87" s="88">
        <v>9</v>
      </c>
      <c r="AG87" s="92">
        <v>29570</v>
      </c>
      <c r="AH87" s="88" t="s">
        <v>1200</v>
      </c>
      <c r="AI87" s="88"/>
      <c r="AJ87" s="95">
        <v>3015335763</v>
      </c>
      <c r="AK87" s="88" t="s">
        <v>1201</v>
      </c>
      <c r="AL87" s="88" t="s">
        <v>189</v>
      </c>
      <c r="AM87" s="88" t="s">
        <v>144</v>
      </c>
      <c r="AN87" s="88" t="s">
        <v>1049</v>
      </c>
      <c r="AO87" s="88">
        <v>1010190690</v>
      </c>
      <c r="AP87" s="88" t="s">
        <v>1050</v>
      </c>
      <c r="AQ87" s="88"/>
      <c r="AR87" s="88"/>
      <c r="AS87" s="92">
        <v>46062</v>
      </c>
      <c r="AT87" s="88"/>
      <c r="AU87" s="88"/>
      <c r="AV87" s="88"/>
      <c r="AW87" s="88"/>
      <c r="AX87" s="88" t="s">
        <v>1051</v>
      </c>
      <c r="AY87" s="88" t="s">
        <v>147</v>
      </c>
      <c r="AZ87" s="108">
        <v>46035</v>
      </c>
      <c r="BA87" s="108">
        <v>46036</v>
      </c>
      <c r="BB87" s="118">
        <v>46432000</v>
      </c>
      <c r="BC87" s="108">
        <v>46041</v>
      </c>
      <c r="BD87" s="108">
        <v>46283</v>
      </c>
      <c r="BE87" s="108">
        <f t="shared" si="3"/>
        <v>46283</v>
      </c>
      <c r="BF87" s="125"/>
      <c r="BG87" s="88" t="s">
        <v>929</v>
      </c>
      <c r="BH87" s="113">
        <v>5804000</v>
      </c>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v>0</v>
      </c>
      <c r="CM87" s="113">
        <v>46432000</v>
      </c>
      <c r="CN87" s="88"/>
      <c r="CO87" s="92">
        <v>46283</v>
      </c>
      <c r="CP87" s="92">
        <f t="shared" si="4"/>
        <v>46463</v>
      </c>
      <c r="CQ87" s="118">
        <v>46432000</v>
      </c>
      <c r="CR87" s="88" t="s">
        <v>1202</v>
      </c>
      <c r="CS87" s="92">
        <v>46036</v>
      </c>
      <c r="CT87" s="131" t="s">
        <v>1203</v>
      </c>
      <c r="CU87" s="88"/>
      <c r="CV87" s="88"/>
      <c r="CW87" s="88" t="s">
        <v>1192</v>
      </c>
      <c r="CX87" s="88" t="s">
        <v>203</v>
      </c>
      <c r="CY87" s="88" t="s">
        <v>1204</v>
      </c>
      <c r="CZ87" s="88">
        <v>2537</v>
      </c>
      <c r="DA87" s="88" t="s">
        <v>152</v>
      </c>
      <c r="DB87" s="88">
        <v>1</v>
      </c>
      <c r="DC87" s="88" t="s">
        <v>153</v>
      </c>
      <c r="DD87" s="88"/>
      <c r="DE87" s="88"/>
      <c r="DF87" s="88"/>
      <c r="DG87" s="88"/>
      <c r="DH87" s="88"/>
      <c r="DI87" s="88"/>
      <c r="DJ87" s="88"/>
      <c r="DK87" s="88"/>
      <c r="DL87" s="88"/>
      <c r="DM87" s="88"/>
      <c r="DN87" s="88"/>
      <c r="DO87" s="88"/>
      <c r="DP87" s="88"/>
      <c r="DQ87" s="88"/>
      <c r="DR87" s="88"/>
      <c r="DS87" s="88"/>
      <c r="DT87" s="89"/>
      <c r="DU87" s="84"/>
      <c r="DV87" s="75"/>
      <c r="DW87" s="75"/>
      <c r="DX87" s="75"/>
      <c r="DY87" s="75"/>
      <c r="DZ87" s="77"/>
      <c r="EA87" s="71"/>
      <c r="EB87" s="71"/>
      <c r="EC87" s="71"/>
      <c r="ED87" s="71"/>
      <c r="EE87" s="71"/>
      <c r="EF87" s="71"/>
      <c r="EG87" s="71"/>
      <c r="EH87" s="71"/>
      <c r="EI87" s="71"/>
      <c r="EJ87" s="71"/>
      <c r="EK87" s="71"/>
    </row>
    <row r="88" spans="1:141" ht="30" customHeight="1">
      <c r="A88" s="3" t="s">
        <v>123</v>
      </c>
      <c r="B88" s="87">
        <v>2026</v>
      </c>
      <c r="C88" s="88" t="s">
        <v>1205</v>
      </c>
      <c r="D88" s="88"/>
      <c r="E88" s="88" t="s">
        <v>125</v>
      </c>
      <c r="F88" s="88">
        <v>145410</v>
      </c>
      <c r="G88" s="92">
        <v>46036</v>
      </c>
      <c r="H88" s="88" t="s">
        <v>1180</v>
      </c>
      <c r="I88" s="88" t="s">
        <v>1206</v>
      </c>
      <c r="J88" s="95" t="s">
        <v>1207</v>
      </c>
      <c r="K88" s="95" t="s">
        <v>1208</v>
      </c>
      <c r="L88" s="88" t="s">
        <v>1209</v>
      </c>
      <c r="M88" s="88" t="s">
        <v>1185</v>
      </c>
      <c r="N88" s="88">
        <v>80111700</v>
      </c>
      <c r="O88" s="88" t="s">
        <v>1186</v>
      </c>
      <c r="P88" s="88" t="s">
        <v>1210</v>
      </c>
      <c r="Q88" s="88">
        <v>162</v>
      </c>
      <c r="R88" s="92">
        <v>46031</v>
      </c>
      <c r="S88" s="88">
        <v>350</v>
      </c>
      <c r="T88" s="92">
        <v>46041</v>
      </c>
      <c r="U88" s="88" t="s">
        <v>134</v>
      </c>
      <c r="V88" s="88" t="s">
        <v>135</v>
      </c>
      <c r="W88" s="88" t="s">
        <v>136</v>
      </c>
      <c r="X88" s="88">
        <v>1</v>
      </c>
      <c r="Y88" s="88" t="s">
        <v>1188</v>
      </c>
      <c r="Z88" s="88" t="s">
        <v>1209</v>
      </c>
      <c r="AA88" s="88" t="s">
        <v>138</v>
      </c>
      <c r="AB88" s="88" t="s">
        <v>139</v>
      </c>
      <c r="AC88" s="88" t="s">
        <v>203</v>
      </c>
      <c r="AD88" s="88"/>
      <c r="AE88" s="88">
        <v>1023029852</v>
      </c>
      <c r="AF88" s="88">
        <v>1</v>
      </c>
      <c r="AG88" s="92">
        <v>36032</v>
      </c>
      <c r="AH88" s="88" t="s">
        <v>1211</v>
      </c>
      <c r="AI88" s="88"/>
      <c r="AJ88" s="95">
        <v>3235752546</v>
      </c>
      <c r="AK88" s="88" t="s">
        <v>1212</v>
      </c>
      <c r="AL88" s="88" t="s">
        <v>258</v>
      </c>
      <c r="AM88" s="88" t="s">
        <v>144</v>
      </c>
      <c r="AN88" s="88" t="s">
        <v>1049</v>
      </c>
      <c r="AO88" s="88">
        <v>1010190690</v>
      </c>
      <c r="AP88" s="88" t="s">
        <v>1050</v>
      </c>
      <c r="AQ88" s="88"/>
      <c r="AR88" s="88"/>
      <c r="AS88" s="92">
        <v>46062</v>
      </c>
      <c r="AT88" s="88"/>
      <c r="AU88" s="88"/>
      <c r="AV88" s="88"/>
      <c r="AW88" s="88"/>
      <c r="AX88" s="88" t="s">
        <v>1051</v>
      </c>
      <c r="AY88" s="88" t="s">
        <v>147</v>
      </c>
      <c r="AZ88" s="108">
        <v>46035</v>
      </c>
      <c r="BA88" s="108">
        <v>46036</v>
      </c>
      <c r="BB88" s="118">
        <v>46432000</v>
      </c>
      <c r="BC88" s="108">
        <v>46041</v>
      </c>
      <c r="BD88" s="108">
        <v>46283</v>
      </c>
      <c r="BE88" s="108">
        <f t="shared" si="3"/>
        <v>46283</v>
      </c>
      <c r="BF88" s="125"/>
      <c r="BG88" s="88" t="s">
        <v>929</v>
      </c>
      <c r="BH88" s="113">
        <v>5804000</v>
      </c>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v>0</v>
      </c>
      <c r="CM88" s="113">
        <v>46432000</v>
      </c>
      <c r="CN88" s="88"/>
      <c r="CO88" s="92">
        <v>46283</v>
      </c>
      <c r="CP88" s="92">
        <f t="shared" si="4"/>
        <v>46463</v>
      </c>
      <c r="CQ88" s="118">
        <v>46432000</v>
      </c>
      <c r="CR88" s="88" t="s">
        <v>342</v>
      </c>
      <c r="CS88" s="92">
        <v>46036</v>
      </c>
      <c r="CT88" s="131" t="s">
        <v>1213</v>
      </c>
      <c r="CU88" s="88"/>
      <c r="CV88" s="88"/>
      <c r="CW88" s="88" t="s">
        <v>1192</v>
      </c>
      <c r="CX88" s="88" t="s">
        <v>203</v>
      </c>
      <c r="CY88" s="88" t="s">
        <v>1214</v>
      </c>
      <c r="CZ88" s="88">
        <v>2537</v>
      </c>
      <c r="DA88" s="88" t="s">
        <v>152</v>
      </c>
      <c r="DB88" s="88">
        <v>1</v>
      </c>
      <c r="DC88" s="88" t="s">
        <v>153</v>
      </c>
      <c r="DD88" s="88"/>
      <c r="DE88" s="88"/>
      <c r="DF88" s="88"/>
      <c r="DG88" s="88"/>
      <c r="DH88" s="88"/>
      <c r="DI88" s="88"/>
      <c r="DJ88" s="88"/>
      <c r="DK88" s="88"/>
      <c r="DL88" s="88"/>
      <c r="DM88" s="88"/>
      <c r="DN88" s="88"/>
      <c r="DO88" s="88"/>
      <c r="DP88" s="88"/>
      <c r="DQ88" s="88"/>
      <c r="DR88" s="88"/>
      <c r="DS88" s="88"/>
      <c r="DT88" s="89"/>
      <c r="DU88" s="84"/>
      <c r="DV88" s="75"/>
      <c r="DW88" s="75"/>
      <c r="DX88" s="75"/>
      <c r="DY88" s="75"/>
      <c r="DZ88" s="77"/>
      <c r="EA88" s="71"/>
      <c r="EB88" s="71"/>
      <c r="EC88" s="71"/>
      <c r="ED88" s="71"/>
      <c r="EE88" s="71"/>
      <c r="EF88" s="71"/>
      <c r="EG88" s="71"/>
      <c r="EH88" s="71"/>
      <c r="EI88" s="71"/>
      <c r="EJ88" s="71"/>
      <c r="EK88" s="71"/>
    </row>
    <row r="89" spans="1:141" ht="30" customHeight="1">
      <c r="A89" s="3" t="s">
        <v>123</v>
      </c>
      <c r="B89" s="87">
        <v>2026</v>
      </c>
      <c r="C89" s="88" t="s">
        <v>1215</v>
      </c>
      <c r="D89" s="88"/>
      <c r="E89" s="88" t="s">
        <v>125</v>
      </c>
      <c r="F89" s="88">
        <v>145410</v>
      </c>
      <c r="G89" s="92">
        <v>46036</v>
      </c>
      <c r="H89" s="88" t="s">
        <v>1180</v>
      </c>
      <c r="I89" s="88" t="s">
        <v>1216</v>
      </c>
      <c r="J89" s="95" t="s">
        <v>1217</v>
      </c>
      <c r="K89" s="95" t="s">
        <v>1218</v>
      </c>
      <c r="L89" s="88" t="s">
        <v>1219</v>
      </c>
      <c r="M89" s="88" t="s">
        <v>1185</v>
      </c>
      <c r="N89" s="88">
        <v>80111700</v>
      </c>
      <c r="O89" s="88" t="s">
        <v>1186</v>
      </c>
      <c r="P89" s="88" t="s">
        <v>1220</v>
      </c>
      <c r="Q89" s="88">
        <v>162</v>
      </c>
      <c r="R89" s="92">
        <v>46031</v>
      </c>
      <c r="S89" s="88">
        <v>351</v>
      </c>
      <c r="T89" s="92">
        <v>46041</v>
      </c>
      <c r="U89" s="88" t="s">
        <v>134</v>
      </c>
      <c r="V89" s="88" t="s">
        <v>135</v>
      </c>
      <c r="W89" s="88" t="s">
        <v>136</v>
      </c>
      <c r="X89" s="88">
        <v>1</v>
      </c>
      <c r="Y89" s="88" t="s">
        <v>1188</v>
      </c>
      <c r="Z89" s="88" t="s">
        <v>1219</v>
      </c>
      <c r="AA89" s="88" t="s">
        <v>138</v>
      </c>
      <c r="AB89" s="88" t="s">
        <v>164</v>
      </c>
      <c r="AC89" s="88" t="s">
        <v>218</v>
      </c>
      <c r="AD89" s="88"/>
      <c r="AE89" s="88">
        <v>1032492446</v>
      </c>
      <c r="AF89" s="88">
        <v>9</v>
      </c>
      <c r="AG89" s="92">
        <v>33408</v>
      </c>
      <c r="AH89" s="88" t="s">
        <v>1221</v>
      </c>
      <c r="AI89" s="88"/>
      <c r="AJ89" s="95">
        <v>3213379794</v>
      </c>
      <c r="AK89" s="88" t="s">
        <v>1222</v>
      </c>
      <c r="AL89" s="88" t="s">
        <v>189</v>
      </c>
      <c r="AM89" s="88" t="s">
        <v>234</v>
      </c>
      <c r="AN89" s="88" t="s">
        <v>1049</v>
      </c>
      <c r="AO89" s="88">
        <v>1010190690</v>
      </c>
      <c r="AP89" s="88" t="s">
        <v>1050</v>
      </c>
      <c r="AQ89" s="88"/>
      <c r="AR89" s="88"/>
      <c r="AS89" s="92">
        <v>46062</v>
      </c>
      <c r="AT89" s="88"/>
      <c r="AU89" s="88"/>
      <c r="AV89" s="88"/>
      <c r="AW89" s="88"/>
      <c r="AX89" s="88" t="s">
        <v>1051</v>
      </c>
      <c r="AY89" s="88" t="s">
        <v>147</v>
      </c>
      <c r="AZ89" s="108">
        <v>46035</v>
      </c>
      <c r="BA89" s="108">
        <v>46036</v>
      </c>
      <c r="BB89" s="118">
        <v>46432000</v>
      </c>
      <c r="BC89" s="108">
        <v>46041</v>
      </c>
      <c r="BD89" s="108">
        <v>46283</v>
      </c>
      <c r="BE89" s="108">
        <f t="shared" si="3"/>
        <v>46283</v>
      </c>
      <c r="BF89" s="125"/>
      <c r="BG89" s="88" t="s">
        <v>929</v>
      </c>
      <c r="BH89" s="113">
        <v>5804000</v>
      </c>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v>0</v>
      </c>
      <c r="CM89" s="113">
        <v>46432000</v>
      </c>
      <c r="CN89" s="88"/>
      <c r="CO89" s="92">
        <v>46283</v>
      </c>
      <c r="CP89" s="92">
        <f t="shared" si="4"/>
        <v>46463</v>
      </c>
      <c r="CQ89" s="118">
        <v>46432000</v>
      </c>
      <c r="CR89" s="88" t="s">
        <v>149</v>
      </c>
      <c r="CS89" s="92">
        <v>46036</v>
      </c>
      <c r="CT89" s="131">
        <v>1144101274793</v>
      </c>
      <c r="CU89" s="88"/>
      <c r="CV89" s="88"/>
      <c r="CW89" s="88" t="s">
        <v>1192</v>
      </c>
      <c r="CX89" s="88" t="s">
        <v>218</v>
      </c>
      <c r="CY89" s="88" t="s">
        <v>1223</v>
      </c>
      <c r="CZ89" s="88">
        <v>2537</v>
      </c>
      <c r="DA89" s="88" t="s">
        <v>152</v>
      </c>
      <c r="DB89" s="88">
        <v>1</v>
      </c>
      <c r="DC89" s="88" t="s">
        <v>153</v>
      </c>
      <c r="DD89" s="88"/>
      <c r="DE89" s="88"/>
      <c r="DF89" s="88"/>
      <c r="DG89" s="88"/>
      <c r="DH89" s="88"/>
      <c r="DI89" s="88"/>
      <c r="DJ89" s="88"/>
      <c r="DK89" s="88"/>
      <c r="DL89" s="88"/>
      <c r="DM89" s="88"/>
      <c r="DN89" s="88"/>
      <c r="DO89" s="88"/>
      <c r="DP89" s="88"/>
      <c r="DQ89" s="88"/>
      <c r="DR89" s="88"/>
      <c r="DS89" s="88"/>
      <c r="DT89" s="89"/>
      <c r="DU89" s="84"/>
      <c r="DV89" s="75"/>
      <c r="DW89" s="75"/>
      <c r="DX89" s="75"/>
      <c r="DY89" s="75"/>
      <c r="DZ89" s="77"/>
      <c r="EA89" s="71"/>
      <c r="EB89" s="71"/>
      <c r="EC89" s="71"/>
      <c r="ED89" s="71"/>
      <c r="EE89" s="71"/>
      <c r="EF89" s="71"/>
      <c r="EG89" s="71"/>
      <c r="EH89" s="71"/>
      <c r="EI89" s="71"/>
      <c r="EJ89" s="71"/>
      <c r="EK89" s="71"/>
    </row>
    <row r="90" spans="1:141" ht="30" customHeight="1">
      <c r="A90" s="3" t="s">
        <v>123</v>
      </c>
      <c r="B90" s="87">
        <v>2026</v>
      </c>
      <c r="C90" s="88" t="s">
        <v>1224</v>
      </c>
      <c r="D90" s="88"/>
      <c r="E90" s="88" t="s">
        <v>125</v>
      </c>
      <c r="F90" s="88">
        <v>145410</v>
      </c>
      <c r="G90" s="92">
        <v>46036</v>
      </c>
      <c r="H90" s="88" t="s">
        <v>1180</v>
      </c>
      <c r="I90" s="88" t="s">
        <v>1225</v>
      </c>
      <c r="J90" s="95" t="s">
        <v>1226</v>
      </c>
      <c r="K90" s="95" t="s">
        <v>1227</v>
      </c>
      <c r="L90" s="88" t="s">
        <v>1228</v>
      </c>
      <c r="M90" s="88" t="s">
        <v>1185</v>
      </c>
      <c r="N90" s="88">
        <v>80111700</v>
      </c>
      <c r="O90" s="88" t="s">
        <v>1186</v>
      </c>
      <c r="P90" s="88" t="s">
        <v>1229</v>
      </c>
      <c r="Q90" s="88">
        <v>162</v>
      </c>
      <c r="R90" s="92">
        <v>46031</v>
      </c>
      <c r="S90" s="88">
        <v>403</v>
      </c>
      <c r="T90" s="92">
        <v>46041</v>
      </c>
      <c r="U90" s="88" t="s">
        <v>134</v>
      </c>
      <c r="V90" s="88" t="s">
        <v>135</v>
      </c>
      <c r="W90" s="88" t="s">
        <v>136</v>
      </c>
      <c r="X90" s="88">
        <v>1</v>
      </c>
      <c r="Y90" s="88" t="s">
        <v>1188</v>
      </c>
      <c r="Z90" s="88" t="s">
        <v>1228</v>
      </c>
      <c r="AA90" s="88" t="s">
        <v>138</v>
      </c>
      <c r="AB90" s="88" t="s">
        <v>139</v>
      </c>
      <c r="AC90" s="88" t="s">
        <v>203</v>
      </c>
      <c r="AD90" s="88"/>
      <c r="AE90" s="88">
        <v>22501932</v>
      </c>
      <c r="AF90" s="88">
        <v>1</v>
      </c>
      <c r="AG90" s="92">
        <v>23567</v>
      </c>
      <c r="AH90" s="88" t="s">
        <v>1230</v>
      </c>
      <c r="AI90" s="88"/>
      <c r="AJ90" s="95">
        <v>3022575359</v>
      </c>
      <c r="AK90" s="88" t="s">
        <v>1231</v>
      </c>
      <c r="AL90" s="88" t="s">
        <v>189</v>
      </c>
      <c r="AM90" s="88" t="s">
        <v>222</v>
      </c>
      <c r="AN90" s="88" t="s">
        <v>1049</v>
      </c>
      <c r="AO90" s="88">
        <v>1010190690</v>
      </c>
      <c r="AP90" s="88" t="s">
        <v>1050</v>
      </c>
      <c r="AQ90" s="88"/>
      <c r="AR90" s="88"/>
      <c r="AS90" s="92">
        <v>46062</v>
      </c>
      <c r="AT90" s="88"/>
      <c r="AU90" s="88"/>
      <c r="AV90" s="88"/>
      <c r="AW90" s="88"/>
      <c r="AX90" s="88" t="s">
        <v>1051</v>
      </c>
      <c r="AY90" s="88" t="s">
        <v>147</v>
      </c>
      <c r="AZ90" s="108">
        <v>46035</v>
      </c>
      <c r="BA90" s="108">
        <v>46036</v>
      </c>
      <c r="BB90" s="118">
        <v>46432000</v>
      </c>
      <c r="BC90" s="108">
        <v>46041</v>
      </c>
      <c r="BD90" s="108">
        <v>46283</v>
      </c>
      <c r="BE90" s="108">
        <f t="shared" si="3"/>
        <v>46283</v>
      </c>
      <c r="BF90" s="125"/>
      <c r="BG90" s="88" t="s">
        <v>929</v>
      </c>
      <c r="BH90" s="113">
        <v>5804000</v>
      </c>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v>0</v>
      </c>
      <c r="CM90" s="113">
        <v>46432000</v>
      </c>
      <c r="CN90" s="88"/>
      <c r="CO90" s="92">
        <v>46283</v>
      </c>
      <c r="CP90" s="92">
        <f t="shared" si="4"/>
        <v>46463</v>
      </c>
      <c r="CQ90" s="118">
        <v>46432000</v>
      </c>
      <c r="CR90" s="88" t="s">
        <v>1232</v>
      </c>
      <c r="CS90" s="92">
        <v>46036</v>
      </c>
      <c r="CT90" s="131">
        <v>1846101032572</v>
      </c>
      <c r="CU90" s="88"/>
      <c r="CV90" s="88"/>
      <c r="CW90" s="88" t="s">
        <v>1192</v>
      </c>
      <c r="CX90" s="88" t="s">
        <v>203</v>
      </c>
      <c r="CY90" s="88" t="s">
        <v>957</v>
      </c>
      <c r="CZ90" s="88">
        <v>2537</v>
      </c>
      <c r="DA90" s="88" t="s">
        <v>152</v>
      </c>
      <c r="DB90" s="88">
        <v>1</v>
      </c>
      <c r="DC90" s="88" t="s">
        <v>153</v>
      </c>
      <c r="DD90" s="88"/>
      <c r="DE90" s="88"/>
      <c r="DF90" s="88"/>
      <c r="DG90" s="88"/>
      <c r="DH90" s="88"/>
      <c r="DI90" s="88"/>
      <c r="DJ90" s="88"/>
      <c r="DK90" s="88"/>
      <c r="DL90" s="88"/>
      <c r="DM90" s="88"/>
      <c r="DN90" s="88"/>
      <c r="DO90" s="88"/>
      <c r="DP90" s="88"/>
      <c r="DQ90" s="88"/>
      <c r="DR90" s="88"/>
      <c r="DS90" s="88"/>
      <c r="DT90" s="89"/>
      <c r="DU90" s="84"/>
      <c r="DV90" s="75"/>
      <c r="DW90" s="75"/>
      <c r="DX90" s="75"/>
      <c r="DY90" s="75"/>
      <c r="DZ90" s="77"/>
      <c r="EA90" s="71"/>
      <c r="EB90" s="71"/>
      <c r="EC90" s="71"/>
      <c r="ED90" s="71"/>
      <c r="EE90" s="71"/>
      <c r="EF90" s="71"/>
      <c r="EG90" s="71"/>
      <c r="EH90" s="71"/>
      <c r="EI90" s="71"/>
      <c r="EJ90" s="71"/>
      <c r="EK90" s="71"/>
    </row>
    <row r="91" spans="1:141" ht="30" customHeight="1">
      <c r="A91" s="3" t="s">
        <v>123</v>
      </c>
      <c r="B91" s="87">
        <v>2026</v>
      </c>
      <c r="C91" s="88" t="s">
        <v>1233</v>
      </c>
      <c r="D91" s="88"/>
      <c r="E91" s="88" t="s">
        <v>125</v>
      </c>
      <c r="F91" s="88">
        <v>145410</v>
      </c>
      <c r="G91" s="92">
        <v>46036</v>
      </c>
      <c r="H91" s="88" t="s">
        <v>1180</v>
      </c>
      <c r="I91" s="88" t="s">
        <v>1234</v>
      </c>
      <c r="J91" s="95" t="s">
        <v>1235</v>
      </c>
      <c r="K91" s="95" t="s">
        <v>1236</v>
      </c>
      <c r="L91" s="88" t="s">
        <v>1237</v>
      </c>
      <c r="M91" s="88" t="s">
        <v>1185</v>
      </c>
      <c r="N91" s="88">
        <v>80111700</v>
      </c>
      <c r="O91" s="88" t="s">
        <v>1186</v>
      </c>
      <c r="P91" s="88" t="s">
        <v>1238</v>
      </c>
      <c r="Q91" s="88">
        <v>162</v>
      </c>
      <c r="R91" s="92">
        <v>46031</v>
      </c>
      <c r="S91" s="88">
        <v>352</v>
      </c>
      <c r="T91" s="92">
        <v>46041</v>
      </c>
      <c r="U91" s="88" t="s">
        <v>134</v>
      </c>
      <c r="V91" s="88" t="s">
        <v>135</v>
      </c>
      <c r="W91" s="88" t="s">
        <v>136</v>
      </c>
      <c r="X91" s="88">
        <v>1</v>
      </c>
      <c r="Y91" s="88" t="s">
        <v>1188</v>
      </c>
      <c r="Z91" s="88" t="s">
        <v>1237</v>
      </c>
      <c r="AA91" s="88" t="s">
        <v>138</v>
      </c>
      <c r="AB91" s="88" t="s">
        <v>139</v>
      </c>
      <c r="AC91" s="88" t="s">
        <v>203</v>
      </c>
      <c r="AD91" s="88"/>
      <c r="AE91" s="88">
        <v>1000006335</v>
      </c>
      <c r="AF91" s="88">
        <v>0</v>
      </c>
      <c r="AG91" s="92">
        <v>36864</v>
      </c>
      <c r="AH91" s="88" t="s">
        <v>1239</v>
      </c>
      <c r="AI91" s="88"/>
      <c r="AJ91" s="95">
        <v>3163431779</v>
      </c>
      <c r="AK91" s="88" t="s">
        <v>1240</v>
      </c>
      <c r="AL91" s="88" t="s">
        <v>271</v>
      </c>
      <c r="AM91" s="88" t="s">
        <v>144</v>
      </c>
      <c r="AN91" s="88" t="s">
        <v>1049</v>
      </c>
      <c r="AO91" s="88">
        <v>1010190690</v>
      </c>
      <c r="AP91" s="88" t="s">
        <v>1050</v>
      </c>
      <c r="AQ91" s="88"/>
      <c r="AR91" s="88"/>
      <c r="AS91" s="92">
        <v>46062</v>
      </c>
      <c r="AT91" s="88"/>
      <c r="AU91" s="88"/>
      <c r="AV91" s="88"/>
      <c r="AW91" s="88"/>
      <c r="AX91" s="88" t="s">
        <v>1051</v>
      </c>
      <c r="AY91" s="88" t="s">
        <v>147</v>
      </c>
      <c r="AZ91" s="108">
        <v>46035</v>
      </c>
      <c r="BA91" s="108">
        <v>46036</v>
      </c>
      <c r="BB91" s="118">
        <v>46432000</v>
      </c>
      <c r="BC91" s="108">
        <v>46043</v>
      </c>
      <c r="BD91" s="108">
        <v>46285</v>
      </c>
      <c r="BE91" s="108">
        <f t="shared" si="3"/>
        <v>46285</v>
      </c>
      <c r="BF91" s="125"/>
      <c r="BG91" s="88" t="s">
        <v>929</v>
      </c>
      <c r="BH91" s="113">
        <v>5804000</v>
      </c>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v>0</v>
      </c>
      <c r="CM91" s="113">
        <v>46432000</v>
      </c>
      <c r="CN91" s="88"/>
      <c r="CO91" s="92">
        <v>46285</v>
      </c>
      <c r="CP91" s="92">
        <f t="shared" si="4"/>
        <v>46465</v>
      </c>
      <c r="CQ91" s="118">
        <v>46432000</v>
      </c>
      <c r="CR91" s="88" t="s">
        <v>149</v>
      </c>
      <c r="CS91" s="92">
        <v>46036</v>
      </c>
      <c r="CT91" s="131">
        <v>6246101015658</v>
      </c>
      <c r="CU91" s="88"/>
      <c r="CV91" s="88"/>
      <c r="CW91" s="88" t="s">
        <v>1192</v>
      </c>
      <c r="CX91" s="88" t="s">
        <v>203</v>
      </c>
      <c r="CY91" s="88" t="s">
        <v>1241</v>
      </c>
      <c r="CZ91" s="88">
        <v>2537</v>
      </c>
      <c r="DA91" s="88" t="s">
        <v>152</v>
      </c>
      <c r="DB91" s="88">
        <v>1</v>
      </c>
      <c r="DC91" s="88" t="s">
        <v>153</v>
      </c>
      <c r="DD91" s="88"/>
      <c r="DE91" s="88"/>
      <c r="DF91" s="88"/>
      <c r="DG91" s="88"/>
      <c r="DH91" s="88"/>
      <c r="DI91" s="88"/>
      <c r="DJ91" s="88"/>
      <c r="DK91" s="88"/>
      <c r="DL91" s="88"/>
      <c r="DM91" s="88"/>
      <c r="DN91" s="88"/>
      <c r="DO91" s="88"/>
      <c r="DP91" s="88"/>
      <c r="DQ91" s="88"/>
      <c r="DR91" s="88"/>
      <c r="DS91" s="88"/>
      <c r="DT91" s="89"/>
      <c r="DU91" s="84"/>
      <c r="DV91" s="75"/>
      <c r="DW91" s="75"/>
      <c r="DX91" s="75"/>
      <c r="DY91" s="75"/>
      <c r="DZ91" s="77"/>
      <c r="EA91" s="71"/>
      <c r="EB91" s="71"/>
      <c r="EC91" s="71"/>
      <c r="ED91" s="71"/>
      <c r="EE91" s="71"/>
      <c r="EF91" s="71"/>
      <c r="EG91" s="71"/>
      <c r="EH91" s="71"/>
      <c r="EI91" s="71"/>
      <c r="EJ91" s="71"/>
      <c r="EK91" s="71"/>
    </row>
    <row r="92" spans="1:141" ht="30" customHeight="1">
      <c r="A92" s="3" t="s">
        <v>123</v>
      </c>
      <c r="B92" s="87">
        <v>2026</v>
      </c>
      <c r="C92" s="88" t="s">
        <v>1242</v>
      </c>
      <c r="D92" s="88"/>
      <c r="E92" s="88" t="s">
        <v>125</v>
      </c>
      <c r="F92" s="88">
        <v>145410</v>
      </c>
      <c r="G92" s="92">
        <v>46036</v>
      </c>
      <c r="H92" s="88" t="s">
        <v>1180</v>
      </c>
      <c r="I92" s="88" t="s">
        <v>1243</v>
      </c>
      <c r="J92" s="95" t="s">
        <v>1244</v>
      </c>
      <c r="K92" s="95" t="s">
        <v>1245</v>
      </c>
      <c r="L92" s="88" t="s">
        <v>1246</v>
      </c>
      <c r="M92" s="88" t="s">
        <v>1185</v>
      </c>
      <c r="N92" s="88">
        <v>80111700</v>
      </c>
      <c r="O92" s="88" t="s">
        <v>1186</v>
      </c>
      <c r="P92" s="88" t="s">
        <v>1247</v>
      </c>
      <c r="Q92" s="88">
        <v>162</v>
      </c>
      <c r="R92" s="92">
        <v>46031</v>
      </c>
      <c r="S92" s="88">
        <v>353</v>
      </c>
      <c r="T92" s="92">
        <v>46041</v>
      </c>
      <c r="U92" s="88" t="s">
        <v>134</v>
      </c>
      <c r="V92" s="88" t="s">
        <v>135</v>
      </c>
      <c r="W92" s="88" t="s">
        <v>136</v>
      </c>
      <c r="X92" s="88">
        <v>1</v>
      </c>
      <c r="Y92" s="88" t="s">
        <v>1188</v>
      </c>
      <c r="Z92" s="88" t="s">
        <v>1246</v>
      </c>
      <c r="AA92" s="88" t="s">
        <v>138</v>
      </c>
      <c r="AB92" s="88" t="s">
        <v>139</v>
      </c>
      <c r="AC92" s="88" t="s">
        <v>203</v>
      </c>
      <c r="AD92" s="88"/>
      <c r="AE92" s="88">
        <v>49744172</v>
      </c>
      <c r="AF92" s="88">
        <v>1</v>
      </c>
      <c r="AG92" s="92">
        <v>23801</v>
      </c>
      <c r="AH92" s="88" t="s">
        <v>1248</v>
      </c>
      <c r="AI92" s="88"/>
      <c r="AJ92" s="95">
        <v>3002868023</v>
      </c>
      <c r="AK92" s="88" t="s">
        <v>1249</v>
      </c>
      <c r="AL92" s="88" t="s">
        <v>189</v>
      </c>
      <c r="AM92" s="88" t="s">
        <v>234</v>
      </c>
      <c r="AN92" s="88" t="s">
        <v>1049</v>
      </c>
      <c r="AO92" s="88">
        <v>1010190690</v>
      </c>
      <c r="AP92" s="88" t="s">
        <v>1050</v>
      </c>
      <c r="AQ92" s="88"/>
      <c r="AR92" s="88"/>
      <c r="AS92" s="92">
        <v>46062</v>
      </c>
      <c r="AT92" s="88"/>
      <c r="AU92" s="88"/>
      <c r="AV92" s="88"/>
      <c r="AW92" s="88"/>
      <c r="AX92" s="88" t="s">
        <v>1051</v>
      </c>
      <c r="AY92" s="88" t="s">
        <v>147</v>
      </c>
      <c r="AZ92" s="108">
        <v>46035</v>
      </c>
      <c r="BA92" s="108">
        <v>46036</v>
      </c>
      <c r="BB92" s="118">
        <v>46432000</v>
      </c>
      <c r="BC92" s="108">
        <v>46041</v>
      </c>
      <c r="BD92" s="108">
        <v>46283</v>
      </c>
      <c r="BE92" s="108">
        <f t="shared" si="3"/>
        <v>46283</v>
      </c>
      <c r="BF92" s="125"/>
      <c r="BG92" s="88" t="s">
        <v>929</v>
      </c>
      <c r="BH92" s="113">
        <v>5804000</v>
      </c>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v>0</v>
      </c>
      <c r="CM92" s="113">
        <v>46432000</v>
      </c>
      <c r="CN92" s="88"/>
      <c r="CO92" s="92">
        <v>46283</v>
      </c>
      <c r="CP92" s="92">
        <f t="shared" si="4"/>
        <v>46463</v>
      </c>
      <c r="CQ92" s="118">
        <v>46432000</v>
      </c>
      <c r="CR92" s="88" t="s">
        <v>342</v>
      </c>
      <c r="CS92" s="92">
        <v>46036</v>
      </c>
      <c r="CT92" s="131" t="s">
        <v>1250</v>
      </c>
      <c r="CU92" s="88"/>
      <c r="CV92" s="88"/>
      <c r="CW92" s="88" t="s">
        <v>1192</v>
      </c>
      <c r="CX92" s="88" t="s">
        <v>203</v>
      </c>
      <c r="CY92" s="88" t="s">
        <v>1251</v>
      </c>
      <c r="CZ92" s="88">
        <v>2537</v>
      </c>
      <c r="DA92" s="88" t="s">
        <v>152</v>
      </c>
      <c r="DB92" s="88">
        <v>1</v>
      </c>
      <c r="DC92" s="88" t="s">
        <v>153</v>
      </c>
      <c r="DD92" s="88"/>
      <c r="DE92" s="88"/>
      <c r="DF92" s="88"/>
      <c r="DG92" s="88"/>
      <c r="DH92" s="88"/>
      <c r="DI92" s="88"/>
      <c r="DJ92" s="88"/>
      <c r="DK92" s="88"/>
      <c r="DL92" s="88"/>
      <c r="DM92" s="88"/>
      <c r="DN92" s="88"/>
      <c r="DO92" s="88"/>
      <c r="DP92" s="88"/>
      <c r="DQ92" s="88"/>
      <c r="DR92" s="88"/>
      <c r="DS92" s="88"/>
      <c r="DT92" s="89"/>
      <c r="DU92" s="84"/>
      <c r="DV92" s="75"/>
      <c r="DW92" s="75"/>
      <c r="DX92" s="75"/>
      <c r="DY92" s="75"/>
      <c r="DZ92" s="77"/>
      <c r="EA92" s="71"/>
      <c r="EB92" s="71"/>
      <c r="EC92" s="71"/>
      <c r="ED92" s="71"/>
      <c r="EE92" s="71"/>
      <c r="EF92" s="71"/>
      <c r="EG92" s="71"/>
      <c r="EH92" s="71"/>
      <c r="EI92" s="71"/>
      <c r="EJ92" s="71"/>
      <c r="EK92" s="71"/>
    </row>
    <row r="93" spans="1:141" ht="30" customHeight="1">
      <c r="A93" s="3" t="s">
        <v>123</v>
      </c>
      <c r="B93" s="87">
        <v>2026</v>
      </c>
      <c r="C93" s="88" t="s">
        <v>1252</v>
      </c>
      <c r="D93" s="88"/>
      <c r="E93" s="88" t="s">
        <v>125</v>
      </c>
      <c r="F93" s="88">
        <v>145410</v>
      </c>
      <c r="G93" s="92">
        <v>46036</v>
      </c>
      <c r="H93" s="88" t="s">
        <v>1180</v>
      </c>
      <c r="I93" s="88" t="s">
        <v>1253</v>
      </c>
      <c r="J93" s="95" t="s">
        <v>1254</v>
      </c>
      <c r="K93" s="95" t="s">
        <v>1255</v>
      </c>
      <c r="L93" s="88" t="s">
        <v>1256</v>
      </c>
      <c r="M93" s="88" t="s">
        <v>1185</v>
      </c>
      <c r="N93" s="88">
        <v>80111700</v>
      </c>
      <c r="O93" s="88" t="s">
        <v>1186</v>
      </c>
      <c r="P93" s="88" t="s">
        <v>1257</v>
      </c>
      <c r="Q93" s="88">
        <v>162</v>
      </c>
      <c r="R93" s="92">
        <v>46031</v>
      </c>
      <c r="S93" s="88">
        <v>354</v>
      </c>
      <c r="T93" s="92">
        <v>46041</v>
      </c>
      <c r="U93" s="88" t="s">
        <v>134</v>
      </c>
      <c r="V93" s="88" t="s">
        <v>135</v>
      </c>
      <c r="W93" s="88" t="s">
        <v>136</v>
      </c>
      <c r="X93" s="88">
        <v>1</v>
      </c>
      <c r="Y93" s="88" t="s">
        <v>1258</v>
      </c>
      <c r="Z93" s="88" t="s">
        <v>1256</v>
      </c>
      <c r="AA93" s="88" t="s">
        <v>138</v>
      </c>
      <c r="AB93" s="88" t="s">
        <v>139</v>
      </c>
      <c r="AC93" s="88" t="s">
        <v>218</v>
      </c>
      <c r="AD93" s="88"/>
      <c r="AE93" s="88">
        <v>79396373</v>
      </c>
      <c r="AF93" s="88">
        <v>9</v>
      </c>
      <c r="AG93" s="92">
        <v>24204</v>
      </c>
      <c r="AH93" s="88" t="s">
        <v>1259</v>
      </c>
      <c r="AI93" s="88"/>
      <c r="AJ93" s="95">
        <v>3112193180</v>
      </c>
      <c r="AK93" s="88" t="s">
        <v>1260</v>
      </c>
      <c r="AL93" s="88" t="s">
        <v>189</v>
      </c>
      <c r="AM93" s="88" t="s">
        <v>169</v>
      </c>
      <c r="AN93" s="88" t="s">
        <v>1049</v>
      </c>
      <c r="AO93" s="88">
        <v>1010190690</v>
      </c>
      <c r="AP93" s="88" t="s">
        <v>1050</v>
      </c>
      <c r="AQ93" s="88"/>
      <c r="AR93" s="88"/>
      <c r="AS93" s="92">
        <v>46062</v>
      </c>
      <c r="AT93" s="88"/>
      <c r="AU93" s="88"/>
      <c r="AV93" s="88"/>
      <c r="AW93" s="88"/>
      <c r="AX93" s="88" t="s">
        <v>1051</v>
      </c>
      <c r="AY93" s="88" t="s">
        <v>147</v>
      </c>
      <c r="AZ93" s="108">
        <v>46035</v>
      </c>
      <c r="BA93" s="108">
        <v>46036</v>
      </c>
      <c r="BB93" s="118">
        <v>46432000</v>
      </c>
      <c r="BC93" s="108">
        <v>46041</v>
      </c>
      <c r="BD93" s="108">
        <v>46283</v>
      </c>
      <c r="BE93" s="108">
        <f t="shared" si="3"/>
        <v>46283</v>
      </c>
      <c r="BF93" s="125"/>
      <c r="BG93" s="88" t="s">
        <v>929</v>
      </c>
      <c r="BH93" s="113">
        <v>5804000</v>
      </c>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v>0</v>
      </c>
      <c r="CM93" s="113">
        <v>46432000</v>
      </c>
      <c r="CN93" s="88"/>
      <c r="CO93" s="92">
        <v>46283</v>
      </c>
      <c r="CP93" s="92">
        <f t="shared" si="4"/>
        <v>46463</v>
      </c>
      <c r="CQ93" s="118">
        <v>46432000</v>
      </c>
      <c r="CR93" s="88" t="s">
        <v>223</v>
      </c>
      <c r="CS93" s="92">
        <v>46037</v>
      </c>
      <c r="CT93" s="131">
        <v>1444101253339</v>
      </c>
      <c r="CU93" s="88"/>
      <c r="CV93" s="88"/>
      <c r="CW93" s="88" t="s">
        <v>1192</v>
      </c>
      <c r="CX93" s="88" t="s">
        <v>218</v>
      </c>
      <c r="CY93" s="88" t="s">
        <v>1261</v>
      </c>
      <c r="CZ93" s="88">
        <v>2537</v>
      </c>
      <c r="DA93" s="88" t="s">
        <v>152</v>
      </c>
      <c r="DB93" s="88">
        <v>1</v>
      </c>
      <c r="DC93" s="88" t="s">
        <v>153</v>
      </c>
      <c r="DD93" s="88"/>
      <c r="DE93" s="88"/>
      <c r="DF93" s="88"/>
      <c r="DG93" s="88"/>
      <c r="DH93" s="88"/>
      <c r="DI93" s="88"/>
      <c r="DJ93" s="88"/>
      <c r="DK93" s="88"/>
      <c r="DL93" s="88"/>
      <c r="DM93" s="88"/>
      <c r="DN93" s="88"/>
      <c r="DO93" s="88"/>
      <c r="DP93" s="88"/>
      <c r="DQ93" s="88"/>
      <c r="DR93" s="88"/>
      <c r="DS93" s="88"/>
      <c r="DT93" s="89"/>
      <c r="DU93" s="84"/>
      <c r="DV93" s="75"/>
      <c r="DW93" s="75"/>
      <c r="DX93" s="75"/>
      <c r="DY93" s="75"/>
      <c r="DZ93" s="77"/>
      <c r="EA93" s="71"/>
      <c r="EB93" s="71"/>
      <c r="EC93" s="71"/>
      <c r="ED93" s="71"/>
      <c r="EE93" s="71"/>
      <c r="EF93" s="71"/>
      <c r="EG93" s="71"/>
      <c r="EH93" s="71"/>
      <c r="EI93" s="71"/>
      <c r="EJ93" s="71"/>
      <c r="EK93" s="71"/>
    </row>
    <row r="94" spans="1:141" ht="30" customHeight="1">
      <c r="A94" s="3" t="s">
        <v>123</v>
      </c>
      <c r="B94" s="87">
        <v>2026</v>
      </c>
      <c r="C94" s="88" t="s">
        <v>1262</v>
      </c>
      <c r="D94" s="88" t="s">
        <v>277</v>
      </c>
      <c r="E94" s="88" t="s">
        <v>125</v>
      </c>
      <c r="F94" s="88">
        <v>145410</v>
      </c>
      <c r="G94" s="92">
        <v>46036</v>
      </c>
      <c r="H94" s="88" t="s">
        <v>1180</v>
      </c>
      <c r="I94" s="88" t="s">
        <v>1263</v>
      </c>
      <c r="J94" s="95" t="s">
        <v>1264</v>
      </c>
      <c r="K94" s="95" t="s">
        <v>1265</v>
      </c>
      <c r="L94" s="88" t="s">
        <v>1266</v>
      </c>
      <c r="M94" s="88" t="s">
        <v>1185</v>
      </c>
      <c r="N94" s="88">
        <v>80111700</v>
      </c>
      <c r="O94" s="88" t="s">
        <v>1186</v>
      </c>
      <c r="P94" s="88" t="s">
        <v>1267</v>
      </c>
      <c r="Q94" s="88">
        <v>162</v>
      </c>
      <c r="R94" s="92">
        <v>46031</v>
      </c>
      <c r="S94" s="88">
        <v>355</v>
      </c>
      <c r="T94" s="92">
        <v>46041</v>
      </c>
      <c r="U94" s="88" t="s">
        <v>134</v>
      </c>
      <c r="V94" s="88" t="s">
        <v>135</v>
      </c>
      <c r="W94" s="88" t="s">
        <v>136</v>
      </c>
      <c r="X94" s="88">
        <v>1</v>
      </c>
      <c r="Y94" s="88" t="s">
        <v>1258</v>
      </c>
      <c r="Z94" s="88" t="s">
        <v>1266</v>
      </c>
      <c r="AA94" s="88" t="s">
        <v>138</v>
      </c>
      <c r="AB94" s="88" t="s">
        <v>139</v>
      </c>
      <c r="AC94" s="88" t="s">
        <v>203</v>
      </c>
      <c r="AD94" s="88"/>
      <c r="AE94" s="88">
        <v>1002526340</v>
      </c>
      <c r="AF94" s="88">
        <v>6</v>
      </c>
      <c r="AG94" s="92">
        <v>36584</v>
      </c>
      <c r="AH94" s="88" t="s">
        <v>1268</v>
      </c>
      <c r="AI94" s="88"/>
      <c r="AJ94" s="95">
        <v>3155869171</v>
      </c>
      <c r="AK94" s="88" t="s">
        <v>1269</v>
      </c>
      <c r="AL94" s="88" t="s">
        <v>1270</v>
      </c>
      <c r="AM94" s="88" t="s">
        <v>144</v>
      </c>
      <c r="AN94" s="88" t="s">
        <v>1049</v>
      </c>
      <c r="AO94" s="88">
        <v>1010190690</v>
      </c>
      <c r="AP94" s="88" t="s">
        <v>1050</v>
      </c>
      <c r="AQ94" s="88"/>
      <c r="AR94" s="88"/>
      <c r="AS94" s="92">
        <v>46062</v>
      </c>
      <c r="AT94" s="88"/>
      <c r="AU94" s="88"/>
      <c r="AV94" s="88"/>
      <c r="AW94" s="88"/>
      <c r="AX94" s="88" t="s">
        <v>1051</v>
      </c>
      <c r="AY94" s="88" t="s">
        <v>147</v>
      </c>
      <c r="AZ94" s="108">
        <v>46035</v>
      </c>
      <c r="BA94" s="108">
        <v>46036</v>
      </c>
      <c r="BB94" s="118">
        <v>46432000</v>
      </c>
      <c r="BC94" s="108">
        <v>46045</v>
      </c>
      <c r="BD94" s="108">
        <v>46287</v>
      </c>
      <c r="BE94" s="108">
        <f t="shared" si="3"/>
        <v>46287</v>
      </c>
      <c r="BF94" s="125"/>
      <c r="BG94" s="88" t="s">
        <v>929</v>
      </c>
      <c r="BH94" s="113">
        <v>5804000</v>
      </c>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v>0</v>
      </c>
      <c r="CM94" s="113">
        <v>46432000</v>
      </c>
      <c r="CN94" s="88"/>
      <c r="CO94" s="92">
        <v>46287</v>
      </c>
      <c r="CP94" s="92">
        <f t="shared" si="4"/>
        <v>46467</v>
      </c>
      <c r="CQ94" s="118">
        <v>46432000</v>
      </c>
      <c r="CR94" s="88" t="s">
        <v>149</v>
      </c>
      <c r="CS94" s="92">
        <v>46057</v>
      </c>
      <c r="CT94" s="131">
        <v>1846101034822</v>
      </c>
      <c r="CU94" s="88"/>
      <c r="CV94" s="88"/>
      <c r="CW94" s="88" t="s">
        <v>1192</v>
      </c>
      <c r="CX94" s="88" t="s">
        <v>203</v>
      </c>
      <c r="CY94" s="88" t="s">
        <v>1271</v>
      </c>
      <c r="CZ94" s="88">
        <v>2537</v>
      </c>
      <c r="DA94" s="88" t="s">
        <v>152</v>
      </c>
      <c r="DB94" s="88">
        <v>1</v>
      </c>
      <c r="DC94" s="88" t="s">
        <v>153</v>
      </c>
      <c r="DD94" s="88" t="s">
        <v>303</v>
      </c>
      <c r="DE94" s="88">
        <v>46045</v>
      </c>
      <c r="DF94" s="88" t="s">
        <v>1272</v>
      </c>
      <c r="DG94" s="88">
        <v>1065013583</v>
      </c>
      <c r="DH94" s="88">
        <v>3014257564</v>
      </c>
      <c r="DI94" s="88" t="s">
        <v>1273</v>
      </c>
      <c r="DJ94" s="88">
        <v>46062</v>
      </c>
      <c r="DK94" s="88" t="s">
        <v>1274</v>
      </c>
      <c r="DL94" s="88">
        <v>52455112</v>
      </c>
      <c r="DM94" s="88">
        <v>3208333939</v>
      </c>
      <c r="DN94" s="88" t="s">
        <v>1275</v>
      </c>
      <c r="DO94" s="88">
        <v>46078</v>
      </c>
      <c r="DP94" s="88" t="s">
        <v>1276</v>
      </c>
      <c r="DQ94" s="88">
        <v>98338266</v>
      </c>
      <c r="DR94" s="88">
        <v>3167521147</v>
      </c>
      <c r="DS94" s="88" t="s">
        <v>1277</v>
      </c>
      <c r="DT94" s="89"/>
      <c r="DU94" s="84" t="s">
        <v>303</v>
      </c>
      <c r="DV94" s="76">
        <v>46045</v>
      </c>
      <c r="DW94" s="75" t="s">
        <v>1272</v>
      </c>
      <c r="DX94" s="75">
        <v>1065013583</v>
      </c>
      <c r="DY94" s="75">
        <v>3014257564</v>
      </c>
      <c r="DZ94" s="77" t="s">
        <v>1273</v>
      </c>
      <c r="EA94" s="71">
        <v>46062</v>
      </c>
      <c r="EB94" s="71" t="s">
        <v>1274</v>
      </c>
      <c r="EC94" s="71">
        <v>52455112</v>
      </c>
      <c r="ED94" s="71">
        <v>3208333939</v>
      </c>
      <c r="EE94" s="71" t="s">
        <v>1275</v>
      </c>
      <c r="EF94" s="72">
        <v>46078</v>
      </c>
      <c r="EG94" s="71" t="s">
        <v>1276</v>
      </c>
      <c r="EH94" s="71">
        <v>98338266</v>
      </c>
      <c r="EI94" s="71">
        <v>3167521147</v>
      </c>
      <c r="EJ94" s="71" t="s">
        <v>1277</v>
      </c>
      <c r="EK94" s="71"/>
    </row>
    <row r="95" spans="1:141" ht="30" customHeight="1">
      <c r="A95" s="3" t="s">
        <v>123</v>
      </c>
      <c r="B95" s="87">
        <v>2026</v>
      </c>
      <c r="C95" s="88" t="s">
        <v>1278</v>
      </c>
      <c r="D95" s="88"/>
      <c r="E95" s="88" t="s">
        <v>125</v>
      </c>
      <c r="F95" s="88">
        <v>145410</v>
      </c>
      <c r="G95" s="92">
        <v>46035</v>
      </c>
      <c r="H95" s="88" t="s">
        <v>1180</v>
      </c>
      <c r="I95" s="88" t="s">
        <v>1279</v>
      </c>
      <c r="J95" s="95" t="s">
        <v>1280</v>
      </c>
      <c r="K95" s="95" t="s">
        <v>1281</v>
      </c>
      <c r="L95" s="88" t="s">
        <v>1282</v>
      </c>
      <c r="M95" s="88" t="s">
        <v>1185</v>
      </c>
      <c r="N95" s="88">
        <v>80111700</v>
      </c>
      <c r="O95" s="88" t="s">
        <v>1186</v>
      </c>
      <c r="P95" s="88" t="s">
        <v>1283</v>
      </c>
      <c r="Q95" s="88">
        <v>162</v>
      </c>
      <c r="R95" s="92">
        <v>46031</v>
      </c>
      <c r="S95" s="88">
        <v>356</v>
      </c>
      <c r="T95" s="92">
        <v>46041</v>
      </c>
      <c r="U95" s="88" t="s">
        <v>134</v>
      </c>
      <c r="V95" s="88" t="s">
        <v>135</v>
      </c>
      <c r="W95" s="88" t="s">
        <v>136</v>
      </c>
      <c r="X95" s="88">
        <v>1</v>
      </c>
      <c r="Y95" s="88" t="s">
        <v>1188</v>
      </c>
      <c r="Z95" s="88" t="s">
        <v>1282</v>
      </c>
      <c r="AA95" s="88" t="s">
        <v>138</v>
      </c>
      <c r="AB95" s="88" t="s">
        <v>164</v>
      </c>
      <c r="AC95" s="88" t="s">
        <v>203</v>
      </c>
      <c r="AD95" s="88"/>
      <c r="AE95" s="88">
        <v>1015415850</v>
      </c>
      <c r="AF95" s="88">
        <v>1</v>
      </c>
      <c r="AG95" s="92">
        <v>32903</v>
      </c>
      <c r="AH95" s="88" t="s">
        <v>1284</v>
      </c>
      <c r="AI95" s="88"/>
      <c r="AJ95" s="95">
        <v>3004853601</v>
      </c>
      <c r="AK95" s="88" t="s">
        <v>1285</v>
      </c>
      <c r="AL95" s="88" t="s">
        <v>1286</v>
      </c>
      <c r="AM95" s="88" t="s">
        <v>144</v>
      </c>
      <c r="AN95" s="88" t="s">
        <v>1049</v>
      </c>
      <c r="AO95" s="88">
        <v>1010190690</v>
      </c>
      <c r="AP95" s="88" t="s">
        <v>1050</v>
      </c>
      <c r="AQ95" s="88"/>
      <c r="AR95" s="88"/>
      <c r="AS95" s="92">
        <v>46062</v>
      </c>
      <c r="AT95" s="88"/>
      <c r="AU95" s="88"/>
      <c r="AV95" s="88"/>
      <c r="AW95" s="88"/>
      <c r="AX95" s="88" t="s">
        <v>1051</v>
      </c>
      <c r="AY95" s="88" t="s">
        <v>147</v>
      </c>
      <c r="AZ95" s="108">
        <v>46035</v>
      </c>
      <c r="BA95" s="108">
        <v>46036</v>
      </c>
      <c r="BB95" s="118">
        <v>46432000</v>
      </c>
      <c r="BC95" s="108">
        <v>46041</v>
      </c>
      <c r="BD95" s="108">
        <v>46283</v>
      </c>
      <c r="BE95" s="108">
        <f t="shared" si="3"/>
        <v>46283</v>
      </c>
      <c r="BF95" s="125"/>
      <c r="BG95" s="88" t="s">
        <v>929</v>
      </c>
      <c r="BH95" s="113">
        <v>5804000</v>
      </c>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v>0</v>
      </c>
      <c r="CM95" s="113">
        <v>46432000</v>
      </c>
      <c r="CN95" s="88"/>
      <c r="CO95" s="92">
        <v>46283</v>
      </c>
      <c r="CP95" s="92">
        <f t="shared" si="4"/>
        <v>46463</v>
      </c>
      <c r="CQ95" s="118">
        <v>46432000</v>
      </c>
      <c r="CR95" s="88" t="s">
        <v>149</v>
      </c>
      <c r="CS95" s="92">
        <v>46036</v>
      </c>
      <c r="CT95" s="131">
        <v>1144101274713</v>
      </c>
      <c r="CU95" s="88"/>
      <c r="CV95" s="88"/>
      <c r="CW95" s="88" t="s">
        <v>1192</v>
      </c>
      <c r="CX95" s="88" t="s">
        <v>203</v>
      </c>
      <c r="CY95" s="88" t="s">
        <v>957</v>
      </c>
      <c r="CZ95" s="88">
        <v>2537</v>
      </c>
      <c r="DA95" s="88" t="s">
        <v>152</v>
      </c>
      <c r="DB95" s="88">
        <v>1</v>
      </c>
      <c r="DC95" s="88" t="s">
        <v>153</v>
      </c>
      <c r="DD95" s="88"/>
      <c r="DE95" s="88"/>
      <c r="DF95" s="88"/>
      <c r="DG95" s="88"/>
      <c r="DH95" s="88"/>
      <c r="DI95" s="88"/>
      <c r="DJ95" s="88"/>
      <c r="DK95" s="88"/>
      <c r="DL95" s="88"/>
      <c r="DM95" s="88"/>
      <c r="DN95" s="88"/>
      <c r="DO95" s="88"/>
      <c r="DP95" s="88"/>
      <c r="DQ95" s="88"/>
      <c r="DR95" s="88"/>
      <c r="DS95" s="88"/>
      <c r="DT95" s="89"/>
      <c r="DU95" s="84"/>
      <c r="DV95" s="75"/>
      <c r="DW95" s="75"/>
      <c r="DX95" s="75"/>
      <c r="DY95" s="75"/>
      <c r="DZ95" s="77"/>
      <c r="EA95" s="71"/>
      <c r="EB95" s="71"/>
      <c r="EC95" s="71"/>
      <c r="ED95" s="71"/>
      <c r="EE95" s="71"/>
      <c r="EF95" s="71"/>
      <c r="EG95" s="71"/>
      <c r="EH95" s="71"/>
      <c r="EI95" s="71"/>
      <c r="EJ95" s="71"/>
      <c r="EK95" s="71"/>
    </row>
    <row r="96" spans="1:141" ht="30" customHeight="1">
      <c r="A96" s="3" t="s">
        <v>123</v>
      </c>
      <c r="B96" s="87">
        <v>2026</v>
      </c>
      <c r="C96" s="88" t="s">
        <v>1287</v>
      </c>
      <c r="D96" s="88"/>
      <c r="E96" s="88" t="s">
        <v>125</v>
      </c>
      <c r="F96" s="88">
        <v>145410</v>
      </c>
      <c r="G96" s="92">
        <v>46035</v>
      </c>
      <c r="H96" s="88" t="s">
        <v>1180</v>
      </c>
      <c r="I96" s="88" t="s">
        <v>1288</v>
      </c>
      <c r="J96" s="95" t="s">
        <v>1289</v>
      </c>
      <c r="K96" s="95" t="s">
        <v>1290</v>
      </c>
      <c r="L96" s="88" t="s">
        <v>1291</v>
      </c>
      <c r="M96" s="88" t="s">
        <v>1185</v>
      </c>
      <c r="N96" s="88">
        <v>80111700</v>
      </c>
      <c r="O96" s="88" t="s">
        <v>1186</v>
      </c>
      <c r="P96" s="88" t="s">
        <v>1292</v>
      </c>
      <c r="Q96" s="88">
        <v>162</v>
      </c>
      <c r="R96" s="92">
        <v>46031</v>
      </c>
      <c r="S96" s="88">
        <v>357</v>
      </c>
      <c r="T96" s="92">
        <v>46041</v>
      </c>
      <c r="U96" s="88" t="s">
        <v>134</v>
      </c>
      <c r="V96" s="88" t="s">
        <v>135</v>
      </c>
      <c r="W96" s="88" t="s">
        <v>136</v>
      </c>
      <c r="X96" s="88">
        <v>1</v>
      </c>
      <c r="Y96" s="88" t="s">
        <v>1188</v>
      </c>
      <c r="Z96" s="88" t="s">
        <v>1291</v>
      </c>
      <c r="AA96" s="88" t="s">
        <v>138</v>
      </c>
      <c r="AB96" s="88" t="s">
        <v>139</v>
      </c>
      <c r="AC96" s="88" t="s">
        <v>203</v>
      </c>
      <c r="AD96" s="88"/>
      <c r="AE96" s="88">
        <v>1085101057</v>
      </c>
      <c r="AF96" s="88">
        <v>3</v>
      </c>
      <c r="AG96" s="92">
        <v>33796</v>
      </c>
      <c r="AH96" s="88" t="s">
        <v>1293</v>
      </c>
      <c r="AI96" s="88"/>
      <c r="AJ96" s="95">
        <v>3218472286</v>
      </c>
      <c r="AK96" s="88" t="s">
        <v>1294</v>
      </c>
      <c r="AL96" s="88" t="s">
        <v>189</v>
      </c>
      <c r="AM96" s="88" t="s">
        <v>144</v>
      </c>
      <c r="AN96" s="88" t="s">
        <v>1049</v>
      </c>
      <c r="AO96" s="88">
        <v>1010190690</v>
      </c>
      <c r="AP96" s="88" t="s">
        <v>1050</v>
      </c>
      <c r="AQ96" s="88"/>
      <c r="AR96" s="88"/>
      <c r="AS96" s="92">
        <v>46062</v>
      </c>
      <c r="AT96" s="88"/>
      <c r="AU96" s="88"/>
      <c r="AV96" s="88"/>
      <c r="AW96" s="88"/>
      <c r="AX96" s="88" t="s">
        <v>1051</v>
      </c>
      <c r="AY96" s="88" t="s">
        <v>147</v>
      </c>
      <c r="AZ96" s="108">
        <v>46035</v>
      </c>
      <c r="BA96" s="108">
        <v>46036</v>
      </c>
      <c r="BB96" s="118">
        <v>46432000</v>
      </c>
      <c r="BC96" s="108">
        <v>46041</v>
      </c>
      <c r="BD96" s="108">
        <v>46283</v>
      </c>
      <c r="BE96" s="108">
        <f t="shared" si="3"/>
        <v>46283</v>
      </c>
      <c r="BF96" s="125"/>
      <c r="BG96" s="88" t="s">
        <v>929</v>
      </c>
      <c r="BH96" s="113">
        <v>5804000</v>
      </c>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v>0</v>
      </c>
      <c r="CM96" s="113">
        <v>46432000</v>
      </c>
      <c r="CN96" s="88"/>
      <c r="CO96" s="92">
        <v>46283</v>
      </c>
      <c r="CP96" s="92">
        <f t="shared" si="4"/>
        <v>46463</v>
      </c>
      <c r="CQ96" s="118">
        <v>46432000</v>
      </c>
      <c r="CR96" s="88" t="s">
        <v>149</v>
      </c>
      <c r="CS96" s="92">
        <v>46036</v>
      </c>
      <c r="CT96" s="131">
        <v>1444101253309</v>
      </c>
      <c r="CU96" s="88"/>
      <c r="CV96" s="88"/>
      <c r="CW96" s="88" t="s">
        <v>1192</v>
      </c>
      <c r="CX96" s="88" t="s">
        <v>203</v>
      </c>
      <c r="CY96" s="88" t="s">
        <v>1295</v>
      </c>
      <c r="CZ96" s="88">
        <v>2537</v>
      </c>
      <c r="DA96" s="88" t="s">
        <v>152</v>
      </c>
      <c r="DB96" s="88">
        <v>1</v>
      </c>
      <c r="DC96" s="88" t="s">
        <v>153</v>
      </c>
      <c r="DD96" s="88"/>
      <c r="DE96" s="88"/>
      <c r="DF96" s="88"/>
      <c r="DG96" s="88"/>
      <c r="DH96" s="88"/>
      <c r="DI96" s="88"/>
      <c r="DJ96" s="88"/>
      <c r="DK96" s="88"/>
      <c r="DL96" s="88"/>
      <c r="DM96" s="88"/>
      <c r="DN96" s="88"/>
      <c r="DO96" s="88"/>
      <c r="DP96" s="88"/>
      <c r="DQ96" s="88"/>
      <c r="DR96" s="88"/>
      <c r="DS96" s="88"/>
      <c r="DT96" s="89"/>
      <c r="DU96" s="84"/>
      <c r="DV96" s="75"/>
      <c r="DW96" s="75"/>
      <c r="DX96" s="75"/>
      <c r="DY96" s="75"/>
      <c r="DZ96" s="77"/>
      <c r="EA96" s="71"/>
      <c r="EB96" s="71"/>
      <c r="EC96" s="71"/>
      <c r="ED96" s="71"/>
      <c r="EE96" s="71"/>
      <c r="EF96" s="71"/>
      <c r="EG96" s="71"/>
      <c r="EH96" s="71"/>
      <c r="EI96" s="71"/>
      <c r="EJ96" s="71"/>
      <c r="EK96" s="71"/>
    </row>
    <row r="97" spans="1:141" ht="30" customHeight="1">
      <c r="A97" s="3" t="s">
        <v>123</v>
      </c>
      <c r="B97" s="87">
        <v>2026</v>
      </c>
      <c r="C97" s="88" t="s">
        <v>1296</v>
      </c>
      <c r="D97" s="88"/>
      <c r="E97" s="88" t="s">
        <v>125</v>
      </c>
      <c r="F97" s="88">
        <v>145410</v>
      </c>
      <c r="G97" s="92">
        <v>46036</v>
      </c>
      <c r="H97" s="88" t="s">
        <v>1180</v>
      </c>
      <c r="I97" s="88" t="s">
        <v>1297</v>
      </c>
      <c r="J97" s="95" t="s">
        <v>1298</v>
      </c>
      <c r="K97" s="95" t="s">
        <v>1299</v>
      </c>
      <c r="L97" s="88" t="s">
        <v>1300</v>
      </c>
      <c r="M97" s="88" t="s">
        <v>1185</v>
      </c>
      <c r="N97" s="88">
        <v>80111700</v>
      </c>
      <c r="O97" s="88" t="s">
        <v>1186</v>
      </c>
      <c r="P97" s="88" t="s">
        <v>1301</v>
      </c>
      <c r="Q97" s="88">
        <v>162</v>
      </c>
      <c r="R97" s="92">
        <v>46031</v>
      </c>
      <c r="S97" s="88">
        <v>358</v>
      </c>
      <c r="T97" s="92">
        <v>46041</v>
      </c>
      <c r="U97" s="88" t="s">
        <v>134</v>
      </c>
      <c r="V97" s="88" t="s">
        <v>135</v>
      </c>
      <c r="W97" s="88" t="s">
        <v>136</v>
      </c>
      <c r="X97" s="88">
        <v>1</v>
      </c>
      <c r="Y97" s="88" t="s">
        <v>1258</v>
      </c>
      <c r="Z97" s="88" t="s">
        <v>1300</v>
      </c>
      <c r="AA97" s="88" t="s">
        <v>138</v>
      </c>
      <c r="AB97" s="88" t="s">
        <v>139</v>
      </c>
      <c r="AC97" s="88" t="s">
        <v>203</v>
      </c>
      <c r="AD97" s="88"/>
      <c r="AE97" s="88">
        <v>1098770452</v>
      </c>
      <c r="AF97" s="88">
        <v>6</v>
      </c>
      <c r="AG97" s="92">
        <v>34850</v>
      </c>
      <c r="AH97" s="88" t="s">
        <v>1302</v>
      </c>
      <c r="AI97" s="88"/>
      <c r="AJ97" s="95">
        <v>3203908471</v>
      </c>
      <c r="AK97" s="88" t="s">
        <v>1294</v>
      </c>
      <c r="AL97" s="88" t="s">
        <v>189</v>
      </c>
      <c r="AM97" s="88" t="s">
        <v>301</v>
      </c>
      <c r="AN97" s="88" t="s">
        <v>1049</v>
      </c>
      <c r="AO97" s="88">
        <v>1010190690</v>
      </c>
      <c r="AP97" s="88" t="s">
        <v>1050</v>
      </c>
      <c r="AQ97" s="88"/>
      <c r="AR97" s="88"/>
      <c r="AS97" s="92">
        <v>46062</v>
      </c>
      <c r="AT97" s="88"/>
      <c r="AU97" s="88"/>
      <c r="AV97" s="88"/>
      <c r="AW97" s="88"/>
      <c r="AX97" s="88" t="s">
        <v>1051</v>
      </c>
      <c r="AY97" s="88" t="s">
        <v>147</v>
      </c>
      <c r="AZ97" s="108">
        <v>46035</v>
      </c>
      <c r="BA97" s="108">
        <v>46036</v>
      </c>
      <c r="BB97" s="118">
        <v>46432000</v>
      </c>
      <c r="BC97" s="108">
        <v>46041</v>
      </c>
      <c r="BD97" s="108">
        <v>46283</v>
      </c>
      <c r="BE97" s="108">
        <f t="shared" si="3"/>
        <v>46283</v>
      </c>
      <c r="BF97" s="125"/>
      <c r="BG97" s="88" t="s">
        <v>929</v>
      </c>
      <c r="BH97" s="113">
        <v>5804000</v>
      </c>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v>0</v>
      </c>
      <c r="CM97" s="113">
        <v>46432000</v>
      </c>
      <c r="CN97" s="88"/>
      <c r="CO97" s="92">
        <v>46283</v>
      </c>
      <c r="CP97" s="92">
        <f t="shared" si="4"/>
        <v>46463</v>
      </c>
      <c r="CQ97" s="118">
        <v>46432000</v>
      </c>
      <c r="CR97" s="88" t="s">
        <v>149</v>
      </c>
      <c r="CS97" s="92">
        <v>46036</v>
      </c>
      <c r="CT97" s="131">
        <v>1444101253311</v>
      </c>
      <c r="CU97" s="88"/>
      <c r="CV97" s="88"/>
      <c r="CW97" s="88" t="s">
        <v>1192</v>
      </c>
      <c r="CX97" s="88" t="s">
        <v>203</v>
      </c>
      <c r="CY97" s="88" t="s">
        <v>1303</v>
      </c>
      <c r="CZ97" s="88">
        <v>2537</v>
      </c>
      <c r="DA97" s="88" t="s">
        <v>152</v>
      </c>
      <c r="DB97" s="88">
        <v>1</v>
      </c>
      <c r="DC97" s="88" t="s">
        <v>153</v>
      </c>
      <c r="DD97" s="88"/>
      <c r="DE97" s="88"/>
      <c r="DF97" s="88"/>
      <c r="DG97" s="88"/>
      <c r="DH97" s="88"/>
      <c r="DI97" s="88"/>
      <c r="DJ97" s="88"/>
      <c r="DK97" s="88"/>
      <c r="DL97" s="88"/>
      <c r="DM97" s="88"/>
      <c r="DN97" s="88"/>
      <c r="DO97" s="88"/>
      <c r="DP97" s="88"/>
      <c r="DQ97" s="88"/>
      <c r="DR97" s="88"/>
      <c r="DS97" s="88"/>
      <c r="DT97" s="89"/>
      <c r="DU97" s="84"/>
      <c r="DV97" s="75"/>
      <c r="DW97" s="75"/>
      <c r="DX97" s="75"/>
      <c r="DY97" s="75"/>
      <c r="DZ97" s="77"/>
      <c r="EA97" s="71"/>
      <c r="EB97" s="71"/>
      <c r="EC97" s="71"/>
      <c r="ED97" s="71"/>
      <c r="EE97" s="71"/>
      <c r="EF97" s="71"/>
      <c r="EG97" s="71"/>
      <c r="EH97" s="71"/>
      <c r="EI97" s="71"/>
      <c r="EJ97" s="71"/>
      <c r="EK97" s="71"/>
    </row>
    <row r="98" spans="1:141" ht="30" customHeight="1">
      <c r="A98" s="3" t="s">
        <v>123</v>
      </c>
      <c r="B98" s="87">
        <v>2026</v>
      </c>
      <c r="C98" s="88" t="s">
        <v>1304</v>
      </c>
      <c r="D98" s="88"/>
      <c r="E98" s="88" t="s">
        <v>125</v>
      </c>
      <c r="F98" s="88">
        <v>145423</v>
      </c>
      <c r="G98" s="92">
        <v>46041</v>
      </c>
      <c r="H98" s="88" t="s">
        <v>1305</v>
      </c>
      <c r="I98" s="88" t="s">
        <v>1306</v>
      </c>
      <c r="J98" s="95" t="s">
        <v>1307</v>
      </c>
      <c r="K98" s="95" t="s">
        <v>1308</v>
      </c>
      <c r="L98" s="88" t="s">
        <v>1309</v>
      </c>
      <c r="M98" s="88" t="s">
        <v>1310</v>
      </c>
      <c r="N98" s="88">
        <v>80111700</v>
      </c>
      <c r="O98" s="88" t="s">
        <v>1311</v>
      </c>
      <c r="P98" s="88" t="s">
        <v>1312</v>
      </c>
      <c r="Q98" s="88">
        <v>36</v>
      </c>
      <c r="R98" s="92">
        <v>46028</v>
      </c>
      <c r="S98" s="88">
        <v>344</v>
      </c>
      <c r="T98" s="92">
        <v>46041</v>
      </c>
      <c r="U98" s="88" t="s">
        <v>134</v>
      </c>
      <c r="V98" s="88" t="s">
        <v>135</v>
      </c>
      <c r="W98" s="88" t="s">
        <v>460</v>
      </c>
      <c r="X98" s="88">
        <v>1</v>
      </c>
      <c r="Y98" s="88" t="s">
        <v>1313</v>
      </c>
      <c r="Z98" s="88" t="s">
        <v>1309</v>
      </c>
      <c r="AA98" s="88" t="s">
        <v>138</v>
      </c>
      <c r="AB98" s="88" t="s">
        <v>139</v>
      </c>
      <c r="AC98" s="88" t="s">
        <v>461</v>
      </c>
      <c r="AD98" s="88"/>
      <c r="AE98" s="88">
        <v>51794695</v>
      </c>
      <c r="AF98" s="88">
        <v>0</v>
      </c>
      <c r="AG98" s="92">
        <v>23668</v>
      </c>
      <c r="AH98" s="88" t="s">
        <v>1314</v>
      </c>
      <c r="AI98" s="88"/>
      <c r="AJ98" s="95">
        <v>3138357319</v>
      </c>
      <c r="AK98" s="88" t="s">
        <v>1315</v>
      </c>
      <c r="AL98" s="88" t="s">
        <v>143</v>
      </c>
      <c r="AM98" s="88" t="s">
        <v>144</v>
      </c>
      <c r="AN98" s="88" t="s">
        <v>1049</v>
      </c>
      <c r="AO98" s="88">
        <v>1010190690</v>
      </c>
      <c r="AP98" s="88" t="s">
        <v>1050</v>
      </c>
      <c r="AQ98" s="88"/>
      <c r="AR98" s="88"/>
      <c r="AS98" s="92">
        <v>46062</v>
      </c>
      <c r="AT98" s="88"/>
      <c r="AU98" s="88"/>
      <c r="AV98" s="88"/>
      <c r="AW98" s="88"/>
      <c r="AX98" s="88" t="s">
        <v>1051</v>
      </c>
      <c r="AY98" s="88" t="s">
        <v>147</v>
      </c>
      <c r="AZ98" s="108">
        <v>46032</v>
      </c>
      <c r="BA98" s="108">
        <v>46035</v>
      </c>
      <c r="BB98" s="118">
        <v>24520000</v>
      </c>
      <c r="BC98" s="108">
        <v>46041</v>
      </c>
      <c r="BD98" s="108">
        <v>46283</v>
      </c>
      <c r="BE98" s="108">
        <f t="shared" si="3"/>
        <v>46283</v>
      </c>
      <c r="BF98" s="125"/>
      <c r="BG98" s="88" t="s">
        <v>929</v>
      </c>
      <c r="BH98" s="113">
        <v>3065000</v>
      </c>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v>0</v>
      </c>
      <c r="CM98" s="113">
        <v>24520000</v>
      </c>
      <c r="CN98" s="88"/>
      <c r="CO98" s="92">
        <v>46283</v>
      </c>
      <c r="CP98" s="92">
        <f t="shared" si="4"/>
        <v>46463</v>
      </c>
      <c r="CQ98" s="118">
        <v>24520000</v>
      </c>
      <c r="CR98" s="88" t="s">
        <v>149</v>
      </c>
      <c r="CS98" s="92">
        <v>46038</v>
      </c>
      <c r="CT98" s="131">
        <v>1846101032801</v>
      </c>
      <c r="CU98" s="88"/>
      <c r="CV98" s="88"/>
      <c r="CW98" s="88" t="s">
        <v>1316</v>
      </c>
      <c r="CX98" s="88" t="s">
        <v>461</v>
      </c>
      <c r="CY98" s="88" t="s">
        <v>1317</v>
      </c>
      <c r="CZ98" s="88">
        <v>2537</v>
      </c>
      <c r="DA98" s="88" t="s">
        <v>152</v>
      </c>
      <c r="DB98" s="88">
        <v>0</v>
      </c>
      <c r="DC98" s="88" t="s">
        <v>153</v>
      </c>
      <c r="DD98" s="88"/>
      <c r="DE98" s="88"/>
      <c r="DF98" s="88"/>
      <c r="DG98" s="88"/>
      <c r="DH98" s="88"/>
      <c r="DI98" s="88"/>
      <c r="DJ98" s="88"/>
      <c r="DK98" s="88"/>
      <c r="DL98" s="88"/>
      <c r="DM98" s="88"/>
      <c r="DN98" s="88"/>
      <c r="DO98" s="88"/>
      <c r="DP98" s="88"/>
      <c r="DQ98" s="88"/>
      <c r="DR98" s="88"/>
      <c r="DS98" s="88"/>
      <c r="DT98" s="89"/>
      <c r="DU98" s="84"/>
      <c r="DV98" s="75"/>
      <c r="DW98" s="75"/>
      <c r="DX98" s="75"/>
      <c r="DY98" s="75"/>
      <c r="DZ98" s="77"/>
      <c r="EA98" s="71"/>
      <c r="EB98" s="71"/>
      <c r="EC98" s="71"/>
      <c r="ED98" s="71"/>
      <c r="EE98" s="71"/>
      <c r="EF98" s="71"/>
      <c r="EG98" s="71"/>
      <c r="EH98" s="71"/>
      <c r="EI98" s="71"/>
      <c r="EJ98" s="71"/>
      <c r="EK98" s="71"/>
    </row>
    <row r="99" spans="1:141" ht="30" customHeight="1">
      <c r="A99" s="3" t="s">
        <v>123</v>
      </c>
      <c r="B99" s="87">
        <v>2026</v>
      </c>
      <c r="C99" s="88" t="s">
        <v>1318</v>
      </c>
      <c r="D99" s="88"/>
      <c r="E99" s="88" t="s">
        <v>125</v>
      </c>
      <c r="F99" s="88">
        <v>145434</v>
      </c>
      <c r="G99" s="92">
        <v>46034</v>
      </c>
      <c r="H99" s="88" t="s">
        <v>1319</v>
      </c>
      <c r="I99" s="88" t="s">
        <v>1320</v>
      </c>
      <c r="J99" s="95" t="s">
        <v>1321</v>
      </c>
      <c r="K99" s="95" t="s">
        <v>1322</v>
      </c>
      <c r="L99" s="88" t="s">
        <v>1049</v>
      </c>
      <c r="M99" s="88" t="s">
        <v>1323</v>
      </c>
      <c r="N99" s="88">
        <v>80111700</v>
      </c>
      <c r="O99" s="88" t="s">
        <v>1324</v>
      </c>
      <c r="P99" s="88" t="s">
        <v>1325</v>
      </c>
      <c r="Q99" s="88">
        <v>37</v>
      </c>
      <c r="R99" s="92">
        <v>46028</v>
      </c>
      <c r="S99" s="88">
        <v>333</v>
      </c>
      <c r="T99" s="92">
        <v>46041</v>
      </c>
      <c r="U99" s="88" t="s">
        <v>134</v>
      </c>
      <c r="V99" s="88" t="s">
        <v>135</v>
      </c>
      <c r="W99" s="88" t="s">
        <v>136</v>
      </c>
      <c r="X99" s="88">
        <v>1</v>
      </c>
      <c r="Y99" s="88" t="s">
        <v>1326</v>
      </c>
      <c r="Z99" s="88" t="s">
        <v>1049</v>
      </c>
      <c r="AA99" s="88" t="s">
        <v>138</v>
      </c>
      <c r="AB99" s="88" t="s">
        <v>139</v>
      </c>
      <c r="AC99" s="88" t="s">
        <v>447</v>
      </c>
      <c r="AD99" s="88"/>
      <c r="AE99" s="88">
        <v>1010190690</v>
      </c>
      <c r="AF99" s="88">
        <v>3</v>
      </c>
      <c r="AG99" s="92">
        <v>33019</v>
      </c>
      <c r="AH99" s="88" t="s">
        <v>1327</v>
      </c>
      <c r="AI99" s="88"/>
      <c r="AJ99" s="95">
        <v>3008256313</v>
      </c>
      <c r="AK99" s="88" t="s">
        <v>1328</v>
      </c>
      <c r="AL99" s="88" t="s">
        <v>168</v>
      </c>
      <c r="AM99" s="88" t="s">
        <v>144</v>
      </c>
      <c r="AN99" s="88" t="s">
        <v>145</v>
      </c>
      <c r="AO99" s="88">
        <v>0</v>
      </c>
      <c r="AP99" s="88">
        <v>0</v>
      </c>
      <c r="AQ99" s="88"/>
      <c r="AR99" s="88"/>
      <c r="AS99" s="92">
        <v>46062</v>
      </c>
      <c r="AT99" s="88"/>
      <c r="AU99" s="88"/>
      <c r="AV99" s="88"/>
      <c r="AW99" s="88"/>
      <c r="AX99" s="88" t="s">
        <v>146</v>
      </c>
      <c r="AY99" s="88" t="s">
        <v>147</v>
      </c>
      <c r="AZ99" s="108">
        <v>46032</v>
      </c>
      <c r="BA99" s="108">
        <v>46035</v>
      </c>
      <c r="BB99" s="118">
        <v>118976000</v>
      </c>
      <c r="BC99" s="108">
        <v>46041</v>
      </c>
      <c r="BD99" s="108">
        <v>46374</v>
      </c>
      <c r="BE99" s="108">
        <f t="shared" si="3"/>
        <v>46374</v>
      </c>
      <c r="BF99" s="125"/>
      <c r="BG99" s="88" t="s">
        <v>148</v>
      </c>
      <c r="BH99" s="113">
        <v>10816000</v>
      </c>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v>0</v>
      </c>
      <c r="CM99" s="113">
        <v>118976000</v>
      </c>
      <c r="CN99" s="88"/>
      <c r="CO99" s="92">
        <v>46374</v>
      </c>
      <c r="CP99" s="92">
        <f t="shared" si="4"/>
        <v>46554</v>
      </c>
      <c r="CQ99" s="118">
        <v>118976000</v>
      </c>
      <c r="CR99" s="88" t="s">
        <v>223</v>
      </c>
      <c r="CS99" s="92">
        <v>46037</v>
      </c>
      <c r="CT99" s="131">
        <v>1846101032732</v>
      </c>
      <c r="CU99" s="88"/>
      <c r="CV99" s="88"/>
      <c r="CW99" s="88" t="s">
        <v>1329</v>
      </c>
      <c r="CX99" s="88" t="s">
        <v>447</v>
      </c>
      <c r="CY99" s="88" t="s">
        <v>1330</v>
      </c>
      <c r="CZ99" s="88">
        <v>2537</v>
      </c>
      <c r="DA99" s="88" t="s">
        <v>152</v>
      </c>
      <c r="DB99" s="88">
        <v>5</v>
      </c>
      <c r="DC99" s="88" t="s">
        <v>153</v>
      </c>
      <c r="DD99" s="88"/>
      <c r="DE99" s="88"/>
      <c r="DF99" s="88"/>
      <c r="DG99" s="88"/>
      <c r="DH99" s="88"/>
      <c r="DI99" s="88"/>
      <c r="DJ99" s="88"/>
      <c r="DK99" s="88"/>
      <c r="DL99" s="88"/>
      <c r="DM99" s="88"/>
      <c r="DN99" s="88"/>
      <c r="DO99" s="88"/>
      <c r="DP99" s="88"/>
      <c r="DQ99" s="88"/>
      <c r="DR99" s="88"/>
      <c r="DS99" s="88"/>
      <c r="DT99" s="89"/>
      <c r="DU99" s="84"/>
      <c r="DV99" s="75"/>
      <c r="DW99" s="75"/>
      <c r="DX99" s="75"/>
      <c r="DY99" s="75"/>
      <c r="DZ99" s="77"/>
      <c r="EA99" s="71"/>
      <c r="EB99" s="71"/>
      <c r="EC99" s="71"/>
      <c r="ED99" s="71"/>
      <c r="EE99" s="71"/>
      <c r="EF99" s="71"/>
      <c r="EG99" s="71"/>
      <c r="EH99" s="71"/>
      <c r="EI99" s="71"/>
      <c r="EJ99" s="71"/>
      <c r="EK99" s="71"/>
    </row>
    <row r="100" spans="1:141" ht="30" customHeight="1">
      <c r="A100" s="3" t="s">
        <v>123</v>
      </c>
      <c r="B100" s="87">
        <v>2026</v>
      </c>
      <c r="C100" s="88" t="s">
        <v>1331</v>
      </c>
      <c r="D100" s="88"/>
      <c r="E100" s="88" t="s">
        <v>125</v>
      </c>
      <c r="F100" s="88">
        <v>150310</v>
      </c>
      <c r="G100" s="92">
        <v>46033</v>
      </c>
      <c r="H100" s="88" t="s">
        <v>1332</v>
      </c>
      <c r="I100" s="88" t="s">
        <v>1333</v>
      </c>
      <c r="J100" s="95" t="s">
        <v>1334</v>
      </c>
      <c r="K100" s="95" t="s">
        <v>1335</v>
      </c>
      <c r="L100" s="88" t="s">
        <v>1336</v>
      </c>
      <c r="M100" s="88" t="s">
        <v>1337</v>
      </c>
      <c r="N100" s="88">
        <v>80111700</v>
      </c>
      <c r="O100" s="88" t="s">
        <v>1338</v>
      </c>
      <c r="P100" s="88" t="s">
        <v>1339</v>
      </c>
      <c r="Q100" s="88">
        <v>195</v>
      </c>
      <c r="R100" s="92">
        <v>46031</v>
      </c>
      <c r="S100" s="88">
        <v>343</v>
      </c>
      <c r="T100" s="92">
        <v>46041</v>
      </c>
      <c r="U100" s="88" t="s">
        <v>1340</v>
      </c>
      <c r="V100" s="88" t="s">
        <v>135</v>
      </c>
      <c r="W100" s="88" t="s">
        <v>136</v>
      </c>
      <c r="X100" s="88">
        <v>1</v>
      </c>
      <c r="Y100" s="88" t="s">
        <v>1341</v>
      </c>
      <c r="Z100" s="88" t="s">
        <v>1336</v>
      </c>
      <c r="AA100" s="88" t="s">
        <v>138</v>
      </c>
      <c r="AB100" s="88" t="s">
        <v>139</v>
      </c>
      <c r="AC100" s="88" t="s">
        <v>1342</v>
      </c>
      <c r="AD100" s="88"/>
      <c r="AE100" s="88">
        <v>33377780</v>
      </c>
      <c r="AF100" s="88">
        <v>5</v>
      </c>
      <c r="AG100" s="92">
        <v>31092</v>
      </c>
      <c r="AH100" s="88" t="s">
        <v>1343</v>
      </c>
      <c r="AI100" s="88"/>
      <c r="AJ100" s="95">
        <v>3003243939</v>
      </c>
      <c r="AK100" s="88" t="s">
        <v>1344</v>
      </c>
      <c r="AL100" s="88" t="s">
        <v>258</v>
      </c>
      <c r="AM100" s="88" t="s">
        <v>144</v>
      </c>
      <c r="AN100" s="88" t="s">
        <v>145</v>
      </c>
      <c r="AO100" s="88">
        <v>0</v>
      </c>
      <c r="AP100" s="88">
        <v>0</v>
      </c>
      <c r="AQ100" s="88"/>
      <c r="AR100" s="88"/>
      <c r="AS100" s="92">
        <v>46062</v>
      </c>
      <c r="AT100" s="88"/>
      <c r="AU100" s="88"/>
      <c r="AV100" s="88"/>
      <c r="AW100" s="88"/>
      <c r="AX100" s="88" t="s">
        <v>146</v>
      </c>
      <c r="AY100" s="88" t="s">
        <v>147</v>
      </c>
      <c r="AZ100" s="108">
        <v>46035</v>
      </c>
      <c r="BA100" s="108">
        <v>46036</v>
      </c>
      <c r="BB100" s="118">
        <v>118976000</v>
      </c>
      <c r="BC100" s="108">
        <v>46041</v>
      </c>
      <c r="BD100" s="108">
        <v>46374</v>
      </c>
      <c r="BE100" s="108">
        <f t="shared" ref="BE100:BE131" si="5">$CO100</f>
        <v>46374</v>
      </c>
      <c r="BF100" s="125"/>
      <c r="BG100" s="88" t="s">
        <v>148</v>
      </c>
      <c r="BH100" s="113">
        <v>10816000</v>
      </c>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v>0</v>
      </c>
      <c r="CM100" s="113">
        <v>118976000</v>
      </c>
      <c r="CN100" s="88"/>
      <c r="CO100" s="92">
        <v>46374</v>
      </c>
      <c r="CP100" s="92">
        <f t="shared" si="4"/>
        <v>46554</v>
      </c>
      <c r="CQ100" s="118">
        <v>118976000</v>
      </c>
      <c r="CR100" s="88" t="s">
        <v>223</v>
      </c>
      <c r="CS100" s="92">
        <v>46037</v>
      </c>
      <c r="CT100" s="131">
        <v>2546101046422</v>
      </c>
      <c r="CU100" s="88"/>
      <c r="CV100" s="88"/>
      <c r="CW100" s="88" t="s">
        <v>1345</v>
      </c>
      <c r="CX100" s="88" t="s">
        <v>1342</v>
      </c>
      <c r="CY100" s="88" t="s">
        <v>1346</v>
      </c>
      <c r="CZ100" s="88">
        <v>2483</v>
      </c>
      <c r="DA100" s="88" t="s">
        <v>1347</v>
      </c>
      <c r="DB100" s="88">
        <v>5</v>
      </c>
      <c r="DC100" s="88" t="s">
        <v>153</v>
      </c>
      <c r="DD100" s="88"/>
      <c r="DE100" s="88"/>
      <c r="DF100" s="88"/>
      <c r="DG100" s="88"/>
      <c r="DH100" s="88"/>
      <c r="DI100" s="88"/>
      <c r="DJ100" s="88"/>
      <c r="DK100" s="88"/>
      <c r="DL100" s="88"/>
      <c r="DM100" s="88"/>
      <c r="DN100" s="88"/>
      <c r="DO100" s="88"/>
      <c r="DP100" s="88"/>
      <c r="DQ100" s="88"/>
      <c r="DR100" s="88"/>
      <c r="DS100" s="88"/>
      <c r="DT100" s="89"/>
      <c r="DU100" s="84"/>
      <c r="DV100" s="75"/>
      <c r="DW100" s="75"/>
      <c r="DX100" s="75"/>
      <c r="DY100" s="75"/>
      <c r="DZ100" s="77"/>
      <c r="EA100" s="71"/>
      <c r="EB100" s="71"/>
      <c r="EC100" s="71"/>
      <c r="ED100" s="71"/>
      <c r="EE100" s="71"/>
      <c r="EF100" s="71"/>
      <c r="EG100" s="71"/>
      <c r="EH100" s="71"/>
      <c r="EI100" s="71"/>
      <c r="EJ100" s="71"/>
      <c r="EK100" s="71"/>
    </row>
    <row r="101" spans="1:141" ht="30" customHeight="1">
      <c r="A101" s="3" t="s">
        <v>123</v>
      </c>
      <c r="B101" s="87">
        <v>2026</v>
      </c>
      <c r="C101" s="88" t="s">
        <v>1348</v>
      </c>
      <c r="D101" s="88"/>
      <c r="E101" s="88" t="s">
        <v>125</v>
      </c>
      <c r="F101" s="88">
        <v>147113</v>
      </c>
      <c r="G101" s="92">
        <v>46035</v>
      </c>
      <c r="H101" s="88" t="s">
        <v>1349</v>
      </c>
      <c r="I101" s="88" t="s">
        <v>1350</v>
      </c>
      <c r="J101" s="95" t="s">
        <v>1351</v>
      </c>
      <c r="K101" s="95" t="s">
        <v>1352</v>
      </c>
      <c r="L101" s="88" t="s">
        <v>1353</v>
      </c>
      <c r="M101" s="88" t="s">
        <v>1354</v>
      </c>
      <c r="N101" s="88">
        <v>80111700</v>
      </c>
      <c r="O101" s="88" t="s">
        <v>1355</v>
      </c>
      <c r="P101" s="88" t="s">
        <v>1356</v>
      </c>
      <c r="Q101" s="88">
        <v>205</v>
      </c>
      <c r="R101" s="92">
        <v>46032</v>
      </c>
      <c r="S101" s="88">
        <v>1763</v>
      </c>
      <c r="T101" s="92">
        <v>46044</v>
      </c>
      <c r="U101" s="88" t="s">
        <v>1340</v>
      </c>
      <c r="V101" s="88" t="s">
        <v>135</v>
      </c>
      <c r="W101" s="88" t="s">
        <v>136</v>
      </c>
      <c r="X101" s="88">
        <v>1</v>
      </c>
      <c r="Y101" s="88" t="s">
        <v>1357</v>
      </c>
      <c r="Z101" s="88" t="s">
        <v>1353</v>
      </c>
      <c r="AA101" s="88" t="s">
        <v>138</v>
      </c>
      <c r="AB101" s="88" t="s">
        <v>164</v>
      </c>
      <c r="AC101" s="88" t="s">
        <v>203</v>
      </c>
      <c r="AD101" s="88"/>
      <c r="AE101" s="88">
        <v>1053347811</v>
      </c>
      <c r="AF101" s="88">
        <v>0</v>
      </c>
      <c r="AG101" s="92">
        <v>35640</v>
      </c>
      <c r="AH101" s="88" t="s">
        <v>1358</v>
      </c>
      <c r="AI101" s="88"/>
      <c r="AJ101" s="95">
        <v>3215654041</v>
      </c>
      <c r="AK101" s="88" t="s">
        <v>1359</v>
      </c>
      <c r="AL101" s="88" t="s">
        <v>271</v>
      </c>
      <c r="AM101" s="88" t="s">
        <v>144</v>
      </c>
      <c r="AN101" s="88" t="s">
        <v>1360</v>
      </c>
      <c r="AO101" s="88">
        <v>33377780</v>
      </c>
      <c r="AP101" s="88" t="s">
        <v>1361</v>
      </c>
      <c r="AQ101" s="88"/>
      <c r="AR101" s="88"/>
      <c r="AS101" s="92">
        <v>46062</v>
      </c>
      <c r="AT101" s="88"/>
      <c r="AU101" s="88"/>
      <c r="AV101" s="88"/>
      <c r="AW101" s="88"/>
      <c r="AX101" s="88" t="s">
        <v>1362</v>
      </c>
      <c r="AY101" s="88" t="s">
        <v>147</v>
      </c>
      <c r="AZ101" s="108">
        <v>46039</v>
      </c>
      <c r="BA101" s="108">
        <v>46041</v>
      </c>
      <c r="BB101" s="118">
        <v>63352000</v>
      </c>
      <c r="BC101" s="108">
        <v>46044</v>
      </c>
      <c r="BD101" s="108">
        <v>46286</v>
      </c>
      <c r="BE101" s="108">
        <f t="shared" si="5"/>
        <v>46286</v>
      </c>
      <c r="BF101" s="125"/>
      <c r="BG101" s="88" t="s">
        <v>929</v>
      </c>
      <c r="BH101" s="113">
        <v>7919000</v>
      </c>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v>0</v>
      </c>
      <c r="CM101" s="113">
        <v>63352000</v>
      </c>
      <c r="CN101" s="88"/>
      <c r="CO101" s="92">
        <v>46286</v>
      </c>
      <c r="CP101" s="92">
        <f t="shared" si="4"/>
        <v>46466</v>
      </c>
      <c r="CQ101" s="118">
        <v>63352000</v>
      </c>
      <c r="CR101" s="88" t="s">
        <v>223</v>
      </c>
      <c r="CS101" s="92">
        <v>46041</v>
      </c>
      <c r="CT101" s="131">
        <v>1846101033029</v>
      </c>
      <c r="CU101" s="88"/>
      <c r="CV101" s="88"/>
      <c r="CW101" s="88" t="s">
        <v>1363</v>
      </c>
      <c r="CX101" s="88" t="s">
        <v>203</v>
      </c>
      <c r="CY101" s="88" t="s">
        <v>707</v>
      </c>
      <c r="CZ101" s="88">
        <v>2483</v>
      </c>
      <c r="DA101" s="88" t="s">
        <v>1347</v>
      </c>
      <c r="DB101" s="88">
        <v>5</v>
      </c>
      <c r="DC101" s="88" t="s">
        <v>153</v>
      </c>
      <c r="DD101" s="88"/>
      <c r="DE101" s="88"/>
      <c r="DF101" s="88"/>
      <c r="DG101" s="88"/>
      <c r="DH101" s="88"/>
      <c r="DI101" s="88"/>
      <c r="DJ101" s="88"/>
      <c r="DK101" s="88"/>
      <c r="DL101" s="88"/>
      <c r="DM101" s="88"/>
      <c r="DN101" s="88"/>
      <c r="DO101" s="88"/>
      <c r="DP101" s="88"/>
      <c r="DQ101" s="88"/>
      <c r="DR101" s="88"/>
      <c r="DS101" s="88"/>
      <c r="DT101" s="89"/>
      <c r="DU101" s="84"/>
      <c r="DV101" s="75"/>
      <c r="DW101" s="75"/>
      <c r="DX101" s="75"/>
      <c r="DY101" s="75"/>
      <c r="DZ101" s="77"/>
      <c r="EA101" s="71"/>
      <c r="EB101" s="71"/>
      <c r="EC101" s="71"/>
      <c r="ED101" s="71"/>
      <c r="EE101" s="71"/>
      <c r="EF101" s="71"/>
      <c r="EG101" s="71"/>
      <c r="EH101" s="71"/>
      <c r="EI101" s="71"/>
      <c r="EJ101" s="71"/>
      <c r="EK101" s="71"/>
    </row>
    <row r="102" spans="1:141" ht="30" customHeight="1">
      <c r="A102" s="3" t="s">
        <v>123</v>
      </c>
      <c r="B102" s="87">
        <v>2026</v>
      </c>
      <c r="C102" s="88" t="s">
        <v>1364</v>
      </c>
      <c r="D102" s="88"/>
      <c r="E102" s="88" t="s">
        <v>125</v>
      </c>
      <c r="F102" s="88">
        <v>147128</v>
      </c>
      <c r="G102" s="92">
        <v>46042</v>
      </c>
      <c r="H102" s="88" t="s">
        <v>1365</v>
      </c>
      <c r="I102" s="88" t="s">
        <v>1366</v>
      </c>
      <c r="J102" s="95" t="s">
        <v>1367</v>
      </c>
      <c r="K102" s="95" t="s">
        <v>1368</v>
      </c>
      <c r="L102" s="88" t="s">
        <v>1369</v>
      </c>
      <c r="M102" s="88" t="s">
        <v>1370</v>
      </c>
      <c r="N102" s="88">
        <v>80111700</v>
      </c>
      <c r="O102" s="88" t="s">
        <v>1371</v>
      </c>
      <c r="P102" s="88" t="s">
        <v>1372</v>
      </c>
      <c r="Q102" s="88">
        <v>97</v>
      </c>
      <c r="R102" s="92">
        <v>46028</v>
      </c>
      <c r="S102" s="88">
        <v>126</v>
      </c>
      <c r="T102" s="92">
        <v>46035</v>
      </c>
      <c r="U102" s="88" t="s">
        <v>1373</v>
      </c>
      <c r="V102" s="88" t="s">
        <v>135</v>
      </c>
      <c r="W102" s="88" t="s">
        <v>136</v>
      </c>
      <c r="X102" s="88">
        <v>1</v>
      </c>
      <c r="Y102" s="88" t="s">
        <v>1374</v>
      </c>
      <c r="Z102" s="88" t="s">
        <v>1369</v>
      </c>
      <c r="AA102" s="88" t="s">
        <v>138</v>
      </c>
      <c r="AB102" s="88" t="s">
        <v>164</v>
      </c>
      <c r="AC102" s="88" t="s">
        <v>203</v>
      </c>
      <c r="AD102" s="88"/>
      <c r="AE102" s="88">
        <v>1121905594</v>
      </c>
      <c r="AF102" s="88">
        <v>8</v>
      </c>
      <c r="AG102" s="92">
        <v>34230</v>
      </c>
      <c r="AH102" s="88" t="s">
        <v>1375</v>
      </c>
      <c r="AI102" s="88"/>
      <c r="AJ102" s="95">
        <v>3133311564</v>
      </c>
      <c r="AK102" s="88" t="s">
        <v>1376</v>
      </c>
      <c r="AL102" s="88" t="s">
        <v>168</v>
      </c>
      <c r="AM102" s="88" t="s">
        <v>144</v>
      </c>
      <c r="AN102" s="88" t="s">
        <v>1360</v>
      </c>
      <c r="AO102" s="88">
        <v>33377780</v>
      </c>
      <c r="AP102" s="88" t="s">
        <v>1361</v>
      </c>
      <c r="AQ102" s="88"/>
      <c r="AR102" s="88"/>
      <c r="AS102" s="92">
        <v>46062</v>
      </c>
      <c r="AT102" s="88"/>
      <c r="AU102" s="88"/>
      <c r="AV102" s="88"/>
      <c r="AW102" s="88"/>
      <c r="AX102" s="88" t="s">
        <v>1362</v>
      </c>
      <c r="AY102" s="88" t="s">
        <v>147</v>
      </c>
      <c r="AZ102" s="108">
        <v>46032</v>
      </c>
      <c r="BA102" s="108">
        <v>46034</v>
      </c>
      <c r="BB102" s="118">
        <v>63352000</v>
      </c>
      <c r="BC102" s="108">
        <v>46037</v>
      </c>
      <c r="BD102" s="108">
        <v>46279</v>
      </c>
      <c r="BE102" s="108">
        <f t="shared" si="5"/>
        <v>46279</v>
      </c>
      <c r="BF102" s="125"/>
      <c r="BG102" s="88" t="s">
        <v>929</v>
      </c>
      <c r="BH102" s="113">
        <v>7919000</v>
      </c>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v>0</v>
      </c>
      <c r="CM102" s="113">
        <v>63352000</v>
      </c>
      <c r="CN102" s="88"/>
      <c r="CO102" s="92">
        <v>46279</v>
      </c>
      <c r="CP102" s="92">
        <f t="shared" si="4"/>
        <v>46459</v>
      </c>
      <c r="CQ102" s="118">
        <v>63352000</v>
      </c>
      <c r="CR102" s="88" t="s">
        <v>1377</v>
      </c>
      <c r="CS102" s="92">
        <v>46035</v>
      </c>
      <c r="CT102" s="131" t="s">
        <v>1378</v>
      </c>
      <c r="CU102" s="88"/>
      <c r="CV102" s="88"/>
      <c r="CW102" s="88" t="s">
        <v>1379</v>
      </c>
      <c r="CX102" s="88" t="s">
        <v>203</v>
      </c>
      <c r="CY102" s="88" t="s">
        <v>957</v>
      </c>
      <c r="CZ102" s="88">
        <v>2534</v>
      </c>
      <c r="DA102" s="88" t="s">
        <v>1380</v>
      </c>
      <c r="DB102" s="88">
        <v>1</v>
      </c>
      <c r="DC102" s="88" t="s">
        <v>153</v>
      </c>
      <c r="DD102" s="88"/>
      <c r="DE102" s="88"/>
      <c r="DF102" s="88"/>
      <c r="DG102" s="88"/>
      <c r="DH102" s="88"/>
      <c r="DI102" s="88"/>
      <c r="DJ102" s="88"/>
      <c r="DK102" s="88"/>
      <c r="DL102" s="88"/>
      <c r="DM102" s="88"/>
      <c r="DN102" s="88"/>
      <c r="DO102" s="88"/>
      <c r="DP102" s="88"/>
      <c r="DQ102" s="88"/>
      <c r="DR102" s="88"/>
      <c r="DS102" s="88"/>
      <c r="DT102" s="89"/>
      <c r="DU102" s="84"/>
      <c r="DV102" s="75"/>
      <c r="DW102" s="75"/>
      <c r="DX102" s="75"/>
      <c r="DY102" s="75"/>
      <c r="DZ102" s="77"/>
      <c r="EA102" s="71"/>
      <c r="EB102" s="71"/>
      <c r="EC102" s="71"/>
      <c r="ED102" s="71"/>
      <c r="EE102" s="71"/>
      <c r="EF102" s="71"/>
      <c r="EG102" s="71"/>
      <c r="EH102" s="71"/>
      <c r="EI102" s="71"/>
      <c r="EJ102" s="71"/>
      <c r="EK102" s="71"/>
    </row>
    <row r="103" spans="1:141" ht="30" customHeight="1">
      <c r="A103" s="3" t="s">
        <v>123</v>
      </c>
      <c r="B103" s="87">
        <v>2026</v>
      </c>
      <c r="C103" s="88" t="s">
        <v>1381</v>
      </c>
      <c r="D103" s="88"/>
      <c r="E103" s="88" t="s">
        <v>125</v>
      </c>
      <c r="F103" s="88">
        <v>147136</v>
      </c>
      <c r="G103" s="92">
        <v>46041</v>
      </c>
      <c r="H103" s="88" t="s">
        <v>1382</v>
      </c>
      <c r="I103" s="88" t="s">
        <v>1383</v>
      </c>
      <c r="J103" s="95" t="s">
        <v>1384</v>
      </c>
      <c r="K103" s="95" t="s">
        <v>1385</v>
      </c>
      <c r="L103" s="88" t="s">
        <v>1386</v>
      </c>
      <c r="M103" s="88" t="s">
        <v>1387</v>
      </c>
      <c r="N103" s="88">
        <v>80111700</v>
      </c>
      <c r="O103" s="88" t="s">
        <v>1388</v>
      </c>
      <c r="P103" s="88" t="s">
        <v>1389</v>
      </c>
      <c r="Q103" s="88">
        <v>98</v>
      </c>
      <c r="R103" s="92">
        <v>46028</v>
      </c>
      <c r="S103" s="88">
        <v>127</v>
      </c>
      <c r="T103" s="92">
        <v>46035</v>
      </c>
      <c r="U103" s="88" t="s">
        <v>1373</v>
      </c>
      <c r="V103" s="88" t="s">
        <v>135</v>
      </c>
      <c r="W103" s="88" t="s">
        <v>136</v>
      </c>
      <c r="X103" s="88">
        <v>1</v>
      </c>
      <c r="Y103" s="88" t="s">
        <v>1390</v>
      </c>
      <c r="Z103" s="88" t="s">
        <v>1386</v>
      </c>
      <c r="AA103" s="88" t="s">
        <v>138</v>
      </c>
      <c r="AB103" s="88" t="s">
        <v>164</v>
      </c>
      <c r="AC103" s="88" t="s">
        <v>140</v>
      </c>
      <c r="AD103" s="88"/>
      <c r="AE103" s="88">
        <v>80073055</v>
      </c>
      <c r="AF103" s="88">
        <v>9</v>
      </c>
      <c r="AG103" s="92">
        <v>30838</v>
      </c>
      <c r="AH103" s="88" t="s">
        <v>1391</v>
      </c>
      <c r="AI103" s="88"/>
      <c r="AJ103" s="95">
        <v>3125300899</v>
      </c>
      <c r="AK103" s="88" t="s">
        <v>1392</v>
      </c>
      <c r="AL103" s="88" t="s">
        <v>143</v>
      </c>
      <c r="AM103" s="88" t="s">
        <v>144</v>
      </c>
      <c r="AN103" s="88" t="s">
        <v>1360</v>
      </c>
      <c r="AO103" s="88">
        <v>33377780</v>
      </c>
      <c r="AP103" s="88" t="s">
        <v>1361</v>
      </c>
      <c r="AQ103" s="88"/>
      <c r="AR103" s="88"/>
      <c r="AS103" s="92">
        <v>46062</v>
      </c>
      <c r="AT103" s="88"/>
      <c r="AU103" s="88"/>
      <c r="AV103" s="88"/>
      <c r="AW103" s="88"/>
      <c r="AX103" s="88" t="s">
        <v>1362</v>
      </c>
      <c r="AY103" s="88" t="s">
        <v>147</v>
      </c>
      <c r="AZ103" s="108">
        <v>46032</v>
      </c>
      <c r="BA103" s="108">
        <v>46033</v>
      </c>
      <c r="BB103" s="118">
        <v>63352000</v>
      </c>
      <c r="BC103" s="108">
        <v>46038</v>
      </c>
      <c r="BD103" s="108">
        <v>46280</v>
      </c>
      <c r="BE103" s="108">
        <f t="shared" si="5"/>
        <v>46280</v>
      </c>
      <c r="BF103" s="125"/>
      <c r="BG103" s="88" t="s">
        <v>929</v>
      </c>
      <c r="BH103" s="113">
        <v>7919000</v>
      </c>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v>0</v>
      </c>
      <c r="CM103" s="113">
        <v>63352000</v>
      </c>
      <c r="CN103" s="88"/>
      <c r="CO103" s="92">
        <v>46280</v>
      </c>
      <c r="CP103" s="92">
        <f t="shared" si="4"/>
        <v>46460</v>
      </c>
      <c r="CQ103" s="118">
        <v>63352000</v>
      </c>
      <c r="CR103" s="88" t="s">
        <v>172</v>
      </c>
      <c r="CS103" s="92">
        <v>46036</v>
      </c>
      <c r="CT103" s="131" t="s">
        <v>1393</v>
      </c>
      <c r="CU103" s="88"/>
      <c r="CV103" s="88"/>
      <c r="CW103" s="88" t="s">
        <v>1394</v>
      </c>
      <c r="CX103" s="88" t="s">
        <v>140</v>
      </c>
      <c r="CY103" s="88" t="s">
        <v>1214</v>
      </c>
      <c r="CZ103" s="88">
        <v>2534</v>
      </c>
      <c r="DA103" s="88" t="s">
        <v>1380</v>
      </c>
      <c r="DB103" s="88">
        <v>5</v>
      </c>
      <c r="DC103" s="88" t="s">
        <v>153</v>
      </c>
      <c r="DD103" s="88"/>
      <c r="DE103" s="88"/>
      <c r="DF103" s="88"/>
      <c r="DG103" s="88"/>
      <c r="DH103" s="88"/>
      <c r="DI103" s="88"/>
      <c r="DJ103" s="88"/>
      <c r="DK103" s="88"/>
      <c r="DL103" s="88"/>
      <c r="DM103" s="88"/>
      <c r="DN103" s="88"/>
      <c r="DO103" s="88"/>
      <c r="DP103" s="88"/>
      <c r="DQ103" s="88"/>
      <c r="DR103" s="88"/>
      <c r="DS103" s="88"/>
      <c r="DT103" s="89"/>
      <c r="DU103" s="84"/>
      <c r="DV103" s="75"/>
      <c r="DW103" s="75"/>
      <c r="DX103" s="75"/>
      <c r="DY103" s="75"/>
      <c r="DZ103" s="77"/>
      <c r="EA103" s="71"/>
      <c r="EB103" s="71"/>
      <c r="EC103" s="71"/>
      <c r="ED103" s="71"/>
      <c r="EE103" s="71"/>
      <c r="EF103" s="71"/>
      <c r="EG103" s="71"/>
      <c r="EH103" s="71"/>
      <c r="EI103" s="71"/>
      <c r="EJ103" s="71"/>
      <c r="EK103" s="71"/>
    </row>
    <row r="104" spans="1:141" ht="30" customHeight="1">
      <c r="A104" s="3" t="s">
        <v>123</v>
      </c>
      <c r="B104" s="87">
        <v>2026</v>
      </c>
      <c r="C104" s="88" t="s">
        <v>1395</v>
      </c>
      <c r="D104" s="88"/>
      <c r="E104" s="88" t="s">
        <v>125</v>
      </c>
      <c r="F104" s="88">
        <v>147144</v>
      </c>
      <c r="G104" s="92">
        <v>46039</v>
      </c>
      <c r="H104" s="88" t="s">
        <v>1396</v>
      </c>
      <c r="I104" s="88" t="s">
        <v>1397</v>
      </c>
      <c r="J104" s="95" t="s">
        <v>1398</v>
      </c>
      <c r="K104" s="95" t="s">
        <v>1399</v>
      </c>
      <c r="L104" s="88" t="s">
        <v>1400</v>
      </c>
      <c r="M104" s="88" t="s">
        <v>1401</v>
      </c>
      <c r="N104" s="88">
        <v>80111700</v>
      </c>
      <c r="O104" s="88" t="s">
        <v>1402</v>
      </c>
      <c r="P104" s="88" t="s">
        <v>1403</v>
      </c>
      <c r="Q104" s="88">
        <v>99</v>
      </c>
      <c r="R104" s="92">
        <v>46028</v>
      </c>
      <c r="S104" s="88">
        <v>335</v>
      </c>
      <c r="T104" s="92">
        <v>46041</v>
      </c>
      <c r="U104" s="88" t="s">
        <v>1340</v>
      </c>
      <c r="V104" s="88" t="s">
        <v>135</v>
      </c>
      <c r="W104" s="88" t="s">
        <v>136</v>
      </c>
      <c r="X104" s="88">
        <v>1</v>
      </c>
      <c r="Y104" s="88" t="s">
        <v>1404</v>
      </c>
      <c r="Z104" s="88" t="s">
        <v>1400</v>
      </c>
      <c r="AA104" s="88" t="s">
        <v>138</v>
      </c>
      <c r="AB104" s="88" t="s">
        <v>164</v>
      </c>
      <c r="AC104" s="88" t="s">
        <v>203</v>
      </c>
      <c r="AD104" s="88"/>
      <c r="AE104" s="88">
        <v>1098695857</v>
      </c>
      <c r="AF104" s="88">
        <v>4</v>
      </c>
      <c r="AG104" s="92">
        <v>33184</v>
      </c>
      <c r="AH104" s="88" t="s">
        <v>1405</v>
      </c>
      <c r="AI104" s="88"/>
      <c r="AJ104" s="95">
        <v>3150032518</v>
      </c>
      <c r="AK104" s="88" t="s">
        <v>1406</v>
      </c>
      <c r="AL104" s="88" t="s">
        <v>143</v>
      </c>
      <c r="AM104" s="88" t="s">
        <v>144</v>
      </c>
      <c r="AN104" s="88" t="s">
        <v>1360</v>
      </c>
      <c r="AO104" s="88">
        <v>33377780</v>
      </c>
      <c r="AP104" s="88" t="s">
        <v>1361</v>
      </c>
      <c r="AQ104" s="88"/>
      <c r="AR104" s="88"/>
      <c r="AS104" s="92">
        <v>46062</v>
      </c>
      <c r="AT104" s="88"/>
      <c r="AU104" s="88"/>
      <c r="AV104" s="88"/>
      <c r="AW104" s="88"/>
      <c r="AX104" s="88" t="s">
        <v>1362</v>
      </c>
      <c r="AY104" s="88" t="s">
        <v>147</v>
      </c>
      <c r="AZ104" s="108">
        <v>46032</v>
      </c>
      <c r="BA104" s="108">
        <v>46035</v>
      </c>
      <c r="BB104" s="118">
        <v>63352000</v>
      </c>
      <c r="BC104" s="108">
        <v>46041</v>
      </c>
      <c r="BD104" s="108">
        <v>46283</v>
      </c>
      <c r="BE104" s="108">
        <f t="shared" si="5"/>
        <v>46283</v>
      </c>
      <c r="BF104" s="125"/>
      <c r="BG104" s="88" t="s">
        <v>929</v>
      </c>
      <c r="BH104" s="113">
        <v>7919000</v>
      </c>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v>0</v>
      </c>
      <c r="CM104" s="113">
        <v>63352000</v>
      </c>
      <c r="CN104" s="88"/>
      <c r="CO104" s="92">
        <v>46283</v>
      </c>
      <c r="CP104" s="92">
        <f t="shared" si="4"/>
        <v>46463</v>
      </c>
      <c r="CQ104" s="118">
        <v>63352000</v>
      </c>
      <c r="CR104" s="88" t="s">
        <v>149</v>
      </c>
      <c r="CS104" s="92">
        <v>46035</v>
      </c>
      <c r="CT104" s="131">
        <v>1446101155625</v>
      </c>
      <c r="CU104" s="88"/>
      <c r="CV104" s="88"/>
      <c r="CW104" s="88" t="s">
        <v>1407</v>
      </c>
      <c r="CX104" s="88" t="s">
        <v>203</v>
      </c>
      <c r="CY104" s="88" t="s">
        <v>1214</v>
      </c>
      <c r="CZ104" s="88">
        <v>2483</v>
      </c>
      <c r="DA104" s="88" t="s">
        <v>1347</v>
      </c>
      <c r="DB104" s="88">
        <v>5</v>
      </c>
      <c r="DC104" s="88" t="s">
        <v>153</v>
      </c>
      <c r="DD104" s="88"/>
      <c r="DE104" s="88"/>
      <c r="DF104" s="88"/>
      <c r="DG104" s="88"/>
      <c r="DH104" s="88"/>
      <c r="DI104" s="88"/>
      <c r="DJ104" s="88"/>
      <c r="DK104" s="88"/>
      <c r="DL104" s="88"/>
      <c r="DM104" s="88"/>
      <c r="DN104" s="88"/>
      <c r="DO104" s="88"/>
      <c r="DP104" s="88"/>
      <c r="DQ104" s="88"/>
      <c r="DR104" s="88"/>
      <c r="DS104" s="88"/>
      <c r="DT104" s="89"/>
      <c r="DU104" s="84"/>
      <c r="DV104" s="75"/>
      <c r="DW104" s="75"/>
      <c r="DX104" s="75"/>
      <c r="DY104" s="75"/>
      <c r="DZ104" s="77"/>
      <c r="EA104" s="71"/>
      <c r="EB104" s="71"/>
      <c r="EC104" s="71"/>
      <c r="ED104" s="71"/>
      <c r="EE104" s="71"/>
      <c r="EF104" s="71"/>
      <c r="EG104" s="71"/>
      <c r="EH104" s="71"/>
      <c r="EI104" s="71"/>
      <c r="EJ104" s="71"/>
      <c r="EK104" s="71"/>
    </row>
    <row r="105" spans="1:141" ht="30" customHeight="1">
      <c r="A105" s="3" t="s">
        <v>123</v>
      </c>
      <c r="B105" s="87">
        <v>2026</v>
      </c>
      <c r="C105" s="88" t="s">
        <v>1408</v>
      </c>
      <c r="D105" s="88"/>
      <c r="E105" s="88" t="s">
        <v>125</v>
      </c>
      <c r="F105" s="88">
        <v>147163</v>
      </c>
      <c r="G105" s="92">
        <v>46041</v>
      </c>
      <c r="H105" s="88" t="s">
        <v>1409</v>
      </c>
      <c r="I105" s="88" t="s">
        <v>1410</v>
      </c>
      <c r="J105" s="95" t="s">
        <v>1411</v>
      </c>
      <c r="K105" s="95" t="s">
        <v>1412</v>
      </c>
      <c r="L105" s="88" t="s">
        <v>1413</v>
      </c>
      <c r="M105" s="88" t="s">
        <v>1414</v>
      </c>
      <c r="N105" s="88">
        <v>80111700</v>
      </c>
      <c r="O105" s="88" t="s">
        <v>1415</v>
      </c>
      <c r="P105" s="88" t="s">
        <v>1416</v>
      </c>
      <c r="Q105" s="88">
        <v>206</v>
      </c>
      <c r="R105" s="92">
        <v>46032</v>
      </c>
      <c r="S105" s="88">
        <v>1779</v>
      </c>
      <c r="T105" s="92">
        <v>46044</v>
      </c>
      <c r="U105" s="88" t="s">
        <v>1340</v>
      </c>
      <c r="V105" s="88" t="s">
        <v>135</v>
      </c>
      <c r="W105" s="88" t="s">
        <v>136</v>
      </c>
      <c r="X105" s="88">
        <v>1</v>
      </c>
      <c r="Y105" s="88" t="s">
        <v>1417</v>
      </c>
      <c r="Z105" s="88" t="s">
        <v>1413</v>
      </c>
      <c r="AA105" s="88" t="s">
        <v>138</v>
      </c>
      <c r="AB105" s="88" t="s">
        <v>164</v>
      </c>
      <c r="AC105" s="88" t="s">
        <v>203</v>
      </c>
      <c r="AD105" s="88"/>
      <c r="AE105" s="88">
        <v>1022371353</v>
      </c>
      <c r="AF105" s="88">
        <v>7</v>
      </c>
      <c r="AG105" s="92">
        <v>33533</v>
      </c>
      <c r="AH105" s="88" t="s">
        <v>1418</v>
      </c>
      <c r="AI105" s="88"/>
      <c r="AJ105" s="95">
        <v>3016471778</v>
      </c>
      <c r="AK105" s="88" t="s">
        <v>1419</v>
      </c>
      <c r="AL105" s="88" t="s">
        <v>143</v>
      </c>
      <c r="AM105" s="88" t="s">
        <v>144</v>
      </c>
      <c r="AN105" s="88" t="s">
        <v>1360</v>
      </c>
      <c r="AO105" s="88">
        <v>33377780</v>
      </c>
      <c r="AP105" s="88" t="s">
        <v>1361</v>
      </c>
      <c r="AQ105" s="88"/>
      <c r="AR105" s="88"/>
      <c r="AS105" s="92">
        <v>46062</v>
      </c>
      <c r="AT105" s="88"/>
      <c r="AU105" s="88"/>
      <c r="AV105" s="88"/>
      <c r="AW105" s="88"/>
      <c r="AX105" s="88" t="s">
        <v>1362</v>
      </c>
      <c r="AY105" s="88" t="s">
        <v>147</v>
      </c>
      <c r="AZ105" s="108">
        <v>46039</v>
      </c>
      <c r="BA105" s="108">
        <v>46042</v>
      </c>
      <c r="BB105" s="118">
        <v>46432000</v>
      </c>
      <c r="BC105" s="108">
        <v>46044</v>
      </c>
      <c r="BD105" s="108">
        <v>46286</v>
      </c>
      <c r="BE105" s="108">
        <f t="shared" si="5"/>
        <v>46286</v>
      </c>
      <c r="BF105" s="125"/>
      <c r="BG105" s="88" t="s">
        <v>929</v>
      </c>
      <c r="BH105" s="113">
        <v>5804000</v>
      </c>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v>0</v>
      </c>
      <c r="CM105" s="113">
        <v>46432000</v>
      </c>
      <c r="CN105" s="88"/>
      <c r="CO105" s="92">
        <v>46286</v>
      </c>
      <c r="CP105" s="92">
        <f t="shared" si="4"/>
        <v>46466</v>
      </c>
      <c r="CQ105" s="118">
        <v>46432000</v>
      </c>
      <c r="CR105" s="88" t="s">
        <v>223</v>
      </c>
      <c r="CS105" s="92">
        <v>46042</v>
      </c>
      <c r="CT105" s="131">
        <v>1446101160573</v>
      </c>
      <c r="CU105" s="88"/>
      <c r="CV105" s="88"/>
      <c r="CW105" s="88" t="s">
        <v>1420</v>
      </c>
      <c r="CX105" s="88" t="s">
        <v>203</v>
      </c>
      <c r="CY105" s="88" t="s">
        <v>464</v>
      </c>
      <c r="CZ105" s="88">
        <v>2483</v>
      </c>
      <c r="DA105" s="88" t="s">
        <v>1347</v>
      </c>
      <c r="DB105" s="88">
        <v>3</v>
      </c>
      <c r="DC105" s="88" t="s">
        <v>153</v>
      </c>
      <c r="DD105" s="88"/>
      <c r="DE105" s="88"/>
      <c r="DF105" s="88"/>
      <c r="DG105" s="88"/>
      <c r="DH105" s="88"/>
      <c r="DI105" s="88"/>
      <c r="DJ105" s="88"/>
      <c r="DK105" s="88"/>
      <c r="DL105" s="88"/>
      <c r="DM105" s="88"/>
      <c r="DN105" s="88"/>
      <c r="DO105" s="88"/>
      <c r="DP105" s="88"/>
      <c r="DQ105" s="88"/>
      <c r="DR105" s="88"/>
      <c r="DS105" s="88"/>
      <c r="DT105" s="89"/>
      <c r="DU105" s="84"/>
      <c r="DV105" s="75"/>
      <c r="DW105" s="75"/>
      <c r="DX105" s="75"/>
      <c r="DY105" s="75"/>
      <c r="DZ105" s="77"/>
      <c r="EA105" s="71"/>
      <c r="EB105" s="71"/>
      <c r="EC105" s="71"/>
      <c r="ED105" s="71"/>
      <c r="EE105" s="71"/>
      <c r="EF105" s="71"/>
      <c r="EG105" s="71"/>
      <c r="EH105" s="71"/>
      <c r="EI105" s="71"/>
      <c r="EJ105" s="71"/>
      <c r="EK105" s="71"/>
    </row>
    <row r="106" spans="1:141" ht="30" customHeight="1">
      <c r="A106" s="3" t="s">
        <v>123</v>
      </c>
      <c r="B106" s="87">
        <v>2026</v>
      </c>
      <c r="C106" s="88" t="s">
        <v>1421</v>
      </c>
      <c r="D106" s="88"/>
      <c r="E106" s="88" t="s">
        <v>125</v>
      </c>
      <c r="F106" s="88">
        <v>147168</v>
      </c>
      <c r="G106" s="92">
        <v>46041</v>
      </c>
      <c r="H106" s="88" t="s">
        <v>1422</v>
      </c>
      <c r="I106" s="88" t="s">
        <v>1423</v>
      </c>
      <c r="J106" s="95" t="s">
        <v>1424</v>
      </c>
      <c r="K106" s="95" t="s">
        <v>1425</v>
      </c>
      <c r="L106" s="88" t="s">
        <v>1426</v>
      </c>
      <c r="M106" s="88" t="s">
        <v>1427</v>
      </c>
      <c r="N106" s="88">
        <v>80111700</v>
      </c>
      <c r="O106" s="88" t="s">
        <v>1428</v>
      </c>
      <c r="P106" s="88" t="s">
        <v>1429</v>
      </c>
      <c r="Q106" s="88">
        <v>207</v>
      </c>
      <c r="R106" s="92">
        <v>46032</v>
      </c>
      <c r="S106" s="88">
        <v>1761</v>
      </c>
      <c r="T106" s="92">
        <v>46044</v>
      </c>
      <c r="U106" s="88" t="s">
        <v>1340</v>
      </c>
      <c r="V106" s="88" t="s">
        <v>135</v>
      </c>
      <c r="W106" s="88" t="s">
        <v>136</v>
      </c>
      <c r="X106" s="88">
        <v>1</v>
      </c>
      <c r="Y106" s="88" t="s">
        <v>1430</v>
      </c>
      <c r="Z106" s="88" t="s">
        <v>1426</v>
      </c>
      <c r="AA106" s="88" t="s">
        <v>138</v>
      </c>
      <c r="AB106" s="88" t="s">
        <v>139</v>
      </c>
      <c r="AC106" s="88" t="s">
        <v>203</v>
      </c>
      <c r="AD106" s="88"/>
      <c r="AE106" s="88">
        <v>1026585212</v>
      </c>
      <c r="AF106" s="88">
        <v>0</v>
      </c>
      <c r="AG106" s="92">
        <v>35043</v>
      </c>
      <c r="AH106" s="88" t="s">
        <v>1431</v>
      </c>
      <c r="AI106" s="88"/>
      <c r="AJ106" s="95">
        <v>3134462543</v>
      </c>
      <c r="AK106" s="88" t="s">
        <v>1432</v>
      </c>
      <c r="AL106" s="88" t="s">
        <v>143</v>
      </c>
      <c r="AM106" s="88" t="s">
        <v>234</v>
      </c>
      <c r="AN106" s="88" t="s">
        <v>1360</v>
      </c>
      <c r="AO106" s="88">
        <v>33377780</v>
      </c>
      <c r="AP106" s="88" t="s">
        <v>1361</v>
      </c>
      <c r="AQ106" s="88"/>
      <c r="AR106" s="88"/>
      <c r="AS106" s="92">
        <v>46062</v>
      </c>
      <c r="AT106" s="88"/>
      <c r="AU106" s="88"/>
      <c r="AV106" s="88"/>
      <c r="AW106" s="88"/>
      <c r="AX106" s="88" t="s">
        <v>1362</v>
      </c>
      <c r="AY106" s="88" t="s">
        <v>147</v>
      </c>
      <c r="AZ106" s="108">
        <v>46038</v>
      </c>
      <c r="BA106" s="108">
        <v>46041</v>
      </c>
      <c r="BB106" s="118">
        <v>46432000</v>
      </c>
      <c r="BC106" s="108">
        <v>46044</v>
      </c>
      <c r="BD106" s="108">
        <v>46286</v>
      </c>
      <c r="BE106" s="108">
        <f t="shared" si="5"/>
        <v>46286</v>
      </c>
      <c r="BF106" s="125"/>
      <c r="BG106" s="88" t="s">
        <v>929</v>
      </c>
      <c r="BH106" s="113">
        <v>5804000</v>
      </c>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v>0</v>
      </c>
      <c r="CM106" s="113">
        <v>46432000</v>
      </c>
      <c r="CN106" s="88"/>
      <c r="CO106" s="92">
        <v>46286</v>
      </c>
      <c r="CP106" s="92">
        <f t="shared" si="4"/>
        <v>46466</v>
      </c>
      <c r="CQ106" s="118">
        <v>46432000</v>
      </c>
      <c r="CR106" s="88" t="s">
        <v>149</v>
      </c>
      <c r="CS106" s="92">
        <v>46044</v>
      </c>
      <c r="CT106" s="131">
        <v>1146101099560</v>
      </c>
      <c r="CU106" s="88"/>
      <c r="CV106" s="88"/>
      <c r="CW106" s="88" t="s">
        <v>1433</v>
      </c>
      <c r="CX106" s="88" t="s">
        <v>203</v>
      </c>
      <c r="CY106" s="88" t="s">
        <v>1214</v>
      </c>
      <c r="CZ106" s="88">
        <v>2483</v>
      </c>
      <c r="DA106" s="88" t="s">
        <v>1347</v>
      </c>
      <c r="DB106" s="88">
        <v>5</v>
      </c>
      <c r="DC106" s="88" t="s">
        <v>153</v>
      </c>
      <c r="DD106" s="88"/>
      <c r="DE106" s="88"/>
      <c r="DF106" s="88"/>
      <c r="DG106" s="88"/>
      <c r="DH106" s="88"/>
      <c r="DI106" s="88"/>
      <c r="DJ106" s="88"/>
      <c r="DK106" s="88"/>
      <c r="DL106" s="88"/>
      <c r="DM106" s="88"/>
      <c r="DN106" s="88"/>
      <c r="DO106" s="88"/>
      <c r="DP106" s="88"/>
      <c r="DQ106" s="88"/>
      <c r="DR106" s="88"/>
      <c r="DS106" s="88"/>
      <c r="DT106" s="89"/>
      <c r="DU106" s="84"/>
      <c r="DV106" s="75"/>
      <c r="DW106" s="75"/>
      <c r="DX106" s="75"/>
      <c r="DY106" s="75"/>
      <c r="DZ106" s="77"/>
      <c r="EA106" s="71"/>
      <c r="EB106" s="71"/>
      <c r="EC106" s="71"/>
      <c r="ED106" s="71"/>
      <c r="EE106" s="71"/>
      <c r="EF106" s="71"/>
      <c r="EG106" s="71"/>
      <c r="EH106" s="71"/>
      <c r="EI106" s="71"/>
      <c r="EJ106" s="71"/>
      <c r="EK106" s="71"/>
    </row>
    <row r="107" spans="1:141" ht="30" customHeight="1">
      <c r="A107" s="3" t="s">
        <v>123</v>
      </c>
      <c r="B107" s="87">
        <v>2026</v>
      </c>
      <c r="C107" s="88" t="s">
        <v>1434</v>
      </c>
      <c r="D107" s="88"/>
      <c r="E107" s="88" t="s">
        <v>125</v>
      </c>
      <c r="F107" s="88">
        <v>147171</v>
      </c>
      <c r="G107" s="92">
        <v>46042</v>
      </c>
      <c r="H107" s="88" t="s">
        <v>1435</v>
      </c>
      <c r="I107" s="88" t="s">
        <v>1436</v>
      </c>
      <c r="J107" s="95" t="s">
        <v>1437</v>
      </c>
      <c r="K107" s="95" t="s">
        <v>1438</v>
      </c>
      <c r="L107" s="88" t="s">
        <v>1439</v>
      </c>
      <c r="M107" s="88" t="s">
        <v>1440</v>
      </c>
      <c r="N107" s="88">
        <v>80111700</v>
      </c>
      <c r="O107" s="88" t="s">
        <v>1441</v>
      </c>
      <c r="P107" s="88" t="s">
        <v>1442</v>
      </c>
      <c r="Q107" s="88">
        <v>208</v>
      </c>
      <c r="R107" s="92">
        <v>46032</v>
      </c>
      <c r="S107" s="88">
        <v>1693</v>
      </c>
      <c r="T107" s="92">
        <v>46042</v>
      </c>
      <c r="U107" s="88" t="s">
        <v>1443</v>
      </c>
      <c r="V107" s="88" t="s">
        <v>135</v>
      </c>
      <c r="W107" s="88" t="s">
        <v>136</v>
      </c>
      <c r="X107" s="88">
        <v>1</v>
      </c>
      <c r="Y107" s="88" t="s">
        <v>1444</v>
      </c>
      <c r="Z107" s="88" t="s">
        <v>1439</v>
      </c>
      <c r="AA107" s="88" t="s">
        <v>138</v>
      </c>
      <c r="AB107" s="88" t="s">
        <v>139</v>
      </c>
      <c r="AC107" s="88" t="s">
        <v>203</v>
      </c>
      <c r="AD107" s="88"/>
      <c r="AE107" s="88">
        <v>52992039</v>
      </c>
      <c r="AF107" s="88">
        <v>1</v>
      </c>
      <c r="AG107" s="92">
        <v>30441</v>
      </c>
      <c r="AH107" s="88" t="s">
        <v>1445</v>
      </c>
      <c r="AI107" s="88"/>
      <c r="AJ107" s="95">
        <v>3246858845</v>
      </c>
      <c r="AK107" s="88" t="s">
        <v>1446</v>
      </c>
      <c r="AL107" s="88" t="s">
        <v>143</v>
      </c>
      <c r="AM107" s="88" t="s">
        <v>144</v>
      </c>
      <c r="AN107" s="88" t="s">
        <v>1360</v>
      </c>
      <c r="AO107" s="88">
        <v>33377780</v>
      </c>
      <c r="AP107" s="88" t="s">
        <v>1361</v>
      </c>
      <c r="AQ107" s="88"/>
      <c r="AR107" s="88"/>
      <c r="AS107" s="92">
        <v>46062</v>
      </c>
      <c r="AT107" s="88"/>
      <c r="AU107" s="88"/>
      <c r="AV107" s="88"/>
      <c r="AW107" s="88"/>
      <c r="AX107" s="88" t="s">
        <v>1362</v>
      </c>
      <c r="AY107" s="88" t="s">
        <v>147</v>
      </c>
      <c r="AZ107" s="108">
        <v>46038</v>
      </c>
      <c r="BA107" s="108">
        <v>46039</v>
      </c>
      <c r="BB107" s="118">
        <v>46432000</v>
      </c>
      <c r="BC107" s="108">
        <v>46042</v>
      </c>
      <c r="BD107" s="108">
        <v>46284</v>
      </c>
      <c r="BE107" s="108">
        <f t="shared" si="5"/>
        <v>46284</v>
      </c>
      <c r="BF107" s="125"/>
      <c r="BG107" s="88" t="s">
        <v>929</v>
      </c>
      <c r="BH107" s="113">
        <v>5804000</v>
      </c>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v>0</v>
      </c>
      <c r="CM107" s="113">
        <v>46432000</v>
      </c>
      <c r="CN107" s="88"/>
      <c r="CO107" s="92">
        <v>46284</v>
      </c>
      <c r="CP107" s="92">
        <f t="shared" si="4"/>
        <v>46464</v>
      </c>
      <c r="CQ107" s="118">
        <v>46432000</v>
      </c>
      <c r="CR107" s="88" t="s">
        <v>1447</v>
      </c>
      <c r="CS107" s="92">
        <v>46041</v>
      </c>
      <c r="CT107" s="131" t="s">
        <v>1448</v>
      </c>
      <c r="CU107" s="88"/>
      <c r="CV107" s="88"/>
      <c r="CW107" s="88" t="s">
        <v>1449</v>
      </c>
      <c r="CX107" s="88" t="s">
        <v>203</v>
      </c>
      <c r="CY107" s="88" t="s">
        <v>1450</v>
      </c>
      <c r="CZ107" s="88">
        <v>2614</v>
      </c>
      <c r="DA107" s="88" t="s">
        <v>1451</v>
      </c>
      <c r="DB107" s="88">
        <v>5</v>
      </c>
      <c r="DC107" s="88" t="s">
        <v>153</v>
      </c>
      <c r="DD107" s="88"/>
      <c r="DE107" s="88"/>
      <c r="DF107" s="88"/>
      <c r="DG107" s="88"/>
      <c r="DH107" s="88"/>
      <c r="DI107" s="88"/>
      <c r="DJ107" s="88"/>
      <c r="DK107" s="88"/>
      <c r="DL107" s="88"/>
      <c r="DM107" s="88"/>
      <c r="DN107" s="88"/>
      <c r="DO107" s="88"/>
      <c r="DP107" s="88"/>
      <c r="DQ107" s="88"/>
      <c r="DR107" s="88"/>
      <c r="DS107" s="88"/>
      <c r="DT107" s="89"/>
      <c r="DU107" s="84"/>
      <c r="DV107" s="75"/>
      <c r="DW107" s="75"/>
      <c r="DX107" s="75"/>
      <c r="DY107" s="75"/>
      <c r="DZ107" s="77"/>
      <c r="EA107" s="71"/>
      <c r="EB107" s="71"/>
      <c r="EC107" s="71"/>
      <c r="ED107" s="71"/>
      <c r="EE107" s="71"/>
      <c r="EF107" s="71"/>
      <c r="EG107" s="71"/>
      <c r="EH107" s="71"/>
      <c r="EI107" s="71"/>
      <c r="EJ107" s="71"/>
      <c r="EK107" s="71"/>
    </row>
    <row r="108" spans="1:141" ht="30" customHeight="1">
      <c r="A108" s="3" t="s">
        <v>123</v>
      </c>
      <c r="B108" s="87">
        <v>2026</v>
      </c>
      <c r="C108" s="88" t="s">
        <v>1452</v>
      </c>
      <c r="D108" s="88"/>
      <c r="E108" s="88" t="s">
        <v>125</v>
      </c>
      <c r="F108" s="88">
        <v>147180</v>
      </c>
      <c r="G108" s="92">
        <v>46034</v>
      </c>
      <c r="H108" s="88" t="s">
        <v>1453</v>
      </c>
      <c r="I108" s="88" t="s">
        <v>1454</v>
      </c>
      <c r="J108" s="95" t="s">
        <v>1455</v>
      </c>
      <c r="K108" s="95" t="s">
        <v>1456</v>
      </c>
      <c r="L108" s="88" t="s">
        <v>1457</v>
      </c>
      <c r="M108" s="88" t="s">
        <v>1458</v>
      </c>
      <c r="N108" s="88">
        <v>80111700</v>
      </c>
      <c r="O108" s="88" t="s">
        <v>1459</v>
      </c>
      <c r="P108" s="88" t="s">
        <v>1460</v>
      </c>
      <c r="Q108" s="88">
        <v>218</v>
      </c>
      <c r="R108" s="92">
        <v>46036</v>
      </c>
      <c r="S108" s="88">
        <v>1764</v>
      </c>
      <c r="T108" s="92">
        <v>46044</v>
      </c>
      <c r="U108" s="88" t="s">
        <v>1443</v>
      </c>
      <c r="V108" s="88" t="s">
        <v>135</v>
      </c>
      <c r="W108" s="88" t="s">
        <v>136</v>
      </c>
      <c r="X108" s="88">
        <v>1</v>
      </c>
      <c r="Y108" s="88" t="s">
        <v>1461</v>
      </c>
      <c r="Z108" s="88" t="s">
        <v>1457</v>
      </c>
      <c r="AA108" s="88" t="s">
        <v>138</v>
      </c>
      <c r="AB108" s="88" t="s">
        <v>139</v>
      </c>
      <c r="AC108" s="88" t="s">
        <v>203</v>
      </c>
      <c r="AD108" s="88"/>
      <c r="AE108" s="88">
        <v>52796567</v>
      </c>
      <c r="AF108" s="88">
        <v>9</v>
      </c>
      <c r="AG108" s="92">
        <v>29609</v>
      </c>
      <c r="AH108" s="88" t="s">
        <v>1462</v>
      </c>
      <c r="AI108" s="88"/>
      <c r="AJ108" s="95">
        <v>3196147731</v>
      </c>
      <c r="AK108" s="88" t="s">
        <v>1463</v>
      </c>
      <c r="AL108" s="88" t="s">
        <v>189</v>
      </c>
      <c r="AM108" s="88" t="s">
        <v>144</v>
      </c>
      <c r="AN108" s="88" t="s">
        <v>1360</v>
      </c>
      <c r="AO108" s="88">
        <v>33377780</v>
      </c>
      <c r="AP108" s="88" t="s">
        <v>1361</v>
      </c>
      <c r="AQ108" s="88"/>
      <c r="AR108" s="88"/>
      <c r="AS108" s="92">
        <v>46062</v>
      </c>
      <c r="AT108" s="88"/>
      <c r="AU108" s="88"/>
      <c r="AV108" s="88"/>
      <c r="AW108" s="88"/>
      <c r="AX108" s="88" t="s">
        <v>1362</v>
      </c>
      <c r="AY108" s="88" t="s">
        <v>147</v>
      </c>
      <c r="AZ108" s="108">
        <v>46039</v>
      </c>
      <c r="BA108" s="108">
        <v>46041</v>
      </c>
      <c r="BB108" s="118">
        <v>46432000</v>
      </c>
      <c r="BC108" s="108">
        <v>46044</v>
      </c>
      <c r="BD108" s="108">
        <v>46286</v>
      </c>
      <c r="BE108" s="108">
        <f t="shared" si="5"/>
        <v>46286</v>
      </c>
      <c r="BF108" s="125"/>
      <c r="BG108" s="88" t="s">
        <v>929</v>
      </c>
      <c r="BH108" s="113">
        <v>5804000</v>
      </c>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v>0</v>
      </c>
      <c r="CM108" s="113">
        <v>46432000</v>
      </c>
      <c r="CN108" s="88"/>
      <c r="CO108" s="92">
        <v>46286</v>
      </c>
      <c r="CP108" s="92">
        <f t="shared" si="4"/>
        <v>46466</v>
      </c>
      <c r="CQ108" s="118">
        <v>46432000</v>
      </c>
      <c r="CR108" s="88" t="s">
        <v>1464</v>
      </c>
      <c r="CS108" s="92">
        <v>46041</v>
      </c>
      <c r="CT108" s="131" t="s">
        <v>1465</v>
      </c>
      <c r="CU108" s="88"/>
      <c r="CV108" s="88"/>
      <c r="CW108" s="88" t="s">
        <v>1466</v>
      </c>
      <c r="CX108" s="88" t="s">
        <v>203</v>
      </c>
      <c r="CY108" s="88" t="s">
        <v>1467</v>
      </c>
      <c r="CZ108" s="88">
        <v>2614</v>
      </c>
      <c r="DA108" s="88" t="s">
        <v>1451</v>
      </c>
      <c r="DB108" s="88">
        <v>5</v>
      </c>
      <c r="DC108" s="88" t="s">
        <v>153</v>
      </c>
      <c r="DD108" s="88"/>
      <c r="DE108" s="88"/>
      <c r="DF108" s="88"/>
      <c r="DG108" s="88"/>
      <c r="DH108" s="88"/>
      <c r="DI108" s="88"/>
      <c r="DJ108" s="88"/>
      <c r="DK108" s="88"/>
      <c r="DL108" s="88"/>
      <c r="DM108" s="88"/>
      <c r="DN108" s="88"/>
      <c r="DO108" s="88"/>
      <c r="DP108" s="88"/>
      <c r="DQ108" s="88"/>
      <c r="DR108" s="88"/>
      <c r="DS108" s="88"/>
      <c r="DT108" s="89"/>
      <c r="DU108" s="84"/>
      <c r="DV108" s="75"/>
      <c r="DW108" s="75"/>
      <c r="DX108" s="75"/>
      <c r="DY108" s="75"/>
      <c r="DZ108" s="77"/>
      <c r="EA108" s="71"/>
      <c r="EB108" s="71"/>
      <c r="EC108" s="71"/>
      <c r="ED108" s="71"/>
      <c r="EE108" s="71"/>
      <c r="EF108" s="71"/>
      <c r="EG108" s="71"/>
      <c r="EH108" s="71"/>
      <c r="EI108" s="71"/>
      <c r="EJ108" s="71"/>
      <c r="EK108" s="71"/>
    </row>
    <row r="109" spans="1:141" ht="30" customHeight="1">
      <c r="A109" s="3" t="s">
        <v>123</v>
      </c>
      <c r="B109" s="87">
        <v>2026</v>
      </c>
      <c r="C109" s="88" t="s">
        <v>1468</v>
      </c>
      <c r="D109" s="88"/>
      <c r="E109" s="88" t="s">
        <v>125</v>
      </c>
      <c r="F109" s="88">
        <v>147193</v>
      </c>
      <c r="G109" s="92">
        <v>46041</v>
      </c>
      <c r="H109" s="88" t="s">
        <v>1469</v>
      </c>
      <c r="I109" s="88" t="s">
        <v>1470</v>
      </c>
      <c r="J109" s="95" t="s">
        <v>1471</v>
      </c>
      <c r="K109" s="95" t="s">
        <v>1472</v>
      </c>
      <c r="L109" s="88" t="s">
        <v>1473</v>
      </c>
      <c r="M109" s="88" t="s">
        <v>1474</v>
      </c>
      <c r="N109" s="88">
        <v>80111700</v>
      </c>
      <c r="O109" s="88" t="s">
        <v>1475</v>
      </c>
      <c r="P109" s="88" t="s">
        <v>1476</v>
      </c>
      <c r="Q109" s="88">
        <v>220</v>
      </c>
      <c r="R109" s="92">
        <v>46036</v>
      </c>
      <c r="S109" s="88">
        <v>1765</v>
      </c>
      <c r="T109" s="92">
        <v>46044</v>
      </c>
      <c r="U109" s="88" t="s">
        <v>1340</v>
      </c>
      <c r="V109" s="88" t="s">
        <v>135</v>
      </c>
      <c r="W109" s="88" t="s">
        <v>136</v>
      </c>
      <c r="X109" s="88">
        <v>1</v>
      </c>
      <c r="Y109" s="88" t="s">
        <v>1477</v>
      </c>
      <c r="Z109" s="88" t="s">
        <v>1473</v>
      </c>
      <c r="AA109" s="88" t="s">
        <v>138</v>
      </c>
      <c r="AB109" s="88" t="s">
        <v>164</v>
      </c>
      <c r="AC109" s="88" t="s">
        <v>203</v>
      </c>
      <c r="AD109" s="88"/>
      <c r="AE109" s="88">
        <v>1129044844</v>
      </c>
      <c r="AF109" s="88">
        <v>8</v>
      </c>
      <c r="AG109" s="92">
        <v>32658</v>
      </c>
      <c r="AH109" s="88" t="s">
        <v>1478</v>
      </c>
      <c r="AI109" s="88"/>
      <c r="AJ109" s="95">
        <v>3134863444</v>
      </c>
      <c r="AK109" s="88" t="s">
        <v>1479</v>
      </c>
      <c r="AL109" s="88" t="s">
        <v>189</v>
      </c>
      <c r="AM109" s="88" t="s">
        <v>385</v>
      </c>
      <c r="AN109" s="88" t="s">
        <v>1360</v>
      </c>
      <c r="AO109" s="88">
        <v>33377780</v>
      </c>
      <c r="AP109" s="88" t="s">
        <v>1361</v>
      </c>
      <c r="AQ109" s="88"/>
      <c r="AR109" s="88"/>
      <c r="AS109" s="92">
        <v>46062</v>
      </c>
      <c r="AT109" s="88"/>
      <c r="AU109" s="88"/>
      <c r="AV109" s="88"/>
      <c r="AW109" s="88"/>
      <c r="AX109" s="88" t="s">
        <v>1362</v>
      </c>
      <c r="AY109" s="88" t="s">
        <v>147</v>
      </c>
      <c r="AZ109" s="108">
        <v>46040</v>
      </c>
      <c r="BA109" s="108">
        <v>46041</v>
      </c>
      <c r="BB109" s="118">
        <v>46432000</v>
      </c>
      <c r="BC109" s="108">
        <v>46044</v>
      </c>
      <c r="BD109" s="108">
        <v>46286</v>
      </c>
      <c r="BE109" s="108">
        <f t="shared" si="5"/>
        <v>46286</v>
      </c>
      <c r="BF109" s="125"/>
      <c r="BG109" s="88" t="s">
        <v>929</v>
      </c>
      <c r="BH109" s="113">
        <v>5804000</v>
      </c>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v>0</v>
      </c>
      <c r="CM109" s="113">
        <v>46432000</v>
      </c>
      <c r="CN109" s="88"/>
      <c r="CO109" s="92">
        <v>46286</v>
      </c>
      <c r="CP109" s="92">
        <f t="shared" si="4"/>
        <v>46466</v>
      </c>
      <c r="CQ109" s="118">
        <v>46432000</v>
      </c>
      <c r="CR109" s="88" t="s">
        <v>149</v>
      </c>
      <c r="CS109" s="92">
        <v>46041</v>
      </c>
      <c r="CT109" s="131">
        <v>3746101008272</v>
      </c>
      <c r="CU109" s="88"/>
      <c r="CV109" s="88"/>
      <c r="CW109" s="88" t="s">
        <v>1480</v>
      </c>
      <c r="CX109" s="88" t="s">
        <v>203</v>
      </c>
      <c r="CY109" s="88" t="s">
        <v>1481</v>
      </c>
      <c r="CZ109" s="88">
        <v>2483</v>
      </c>
      <c r="DA109" s="88" t="s">
        <v>1347</v>
      </c>
      <c r="DB109" s="88">
        <v>5</v>
      </c>
      <c r="DC109" s="88" t="s">
        <v>153</v>
      </c>
      <c r="DD109" s="88"/>
      <c r="DE109" s="88"/>
      <c r="DF109" s="88"/>
      <c r="DG109" s="88"/>
      <c r="DH109" s="88"/>
      <c r="DI109" s="88"/>
      <c r="DJ109" s="88"/>
      <c r="DK109" s="88"/>
      <c r="DL109" s="88"/>
      <c r="DM109" s="88"/>
      <c r="DN109" s="88"/>
      <c r="DO109" s="88"/>
      <c r="DP109" s="88"/>
      <c r="DQ109" s="88"/>
      <c r="DR109" s="88"/>
      <c r="DS109" s="88"/>
      <c r="DT109" s="89"/>
      <c r="DU109" s="84"/>
      <c r="DV109" s="75"/>
      <c r="DW109" s="75"/>
      <c r="DX109" s="75"/>
      <c r="DY109" s="75"/>
      <c r="DZ109" s="77"/>
      <c r="EA109" s="71"/>
      <c r="EB109" s="71"/>
      <c r="EC109" s="71"/>
      <c r="ED109" s="71"/>
      <c r="EE109" s="71"/>
      <c r="EF109" s="71"/>
      <c r="EG109" s="71"/>
      <c r="EH109" s="71"/>
      <c r="EI109" s="71"/>
      <c r="EJ109" s="71"/>
      <c r="EK109" s="71"/>
    </row>
    <row r="110" spans="1:141" ht="30" customHeight="1">
      <c r="A110" s="3" t="s">
        <v>123</v>
      </c>
      <c r="B110" s="87">
        <v>2026</v>
      </c>
      <c r="C110" s="88" t="s">
        <v>1482</v>
      </c>
      <c r="D110" s="88"/>
      <c r="E110" s="88" t="s">
        <v>125</v>
      </c>
      <c r="F110" s="88">
        <v>147205</v>
      </c>
      <c r="G110" s="92">
        <v>46039</v>
      </c>
      <c r="H110" s="88" t="s">
        <v>1483</v>
      </c>
      <c r="I110" s="88" t="s">
        <v>1484</v>
      </c>
      <c r="J110" s="95" t="s">
        <v>1485</v>
      </c>
      <c r="K110" s="95" t="s">
        <v>1486</v>
      </c>
      <c r="L110" s="88" t="s">
        <v>1487</v>
      </c>
      <c r="M110" s="88" t="s">
        <v>1488</v>
      </c>
      <c r="N110" s="88">
        <v>80111700</v>
      </c>
      <c r="O110" s="88" t="s">
        <v>1489</v>
      </c>
      <c r="P110" s="88" t="s">
        <v>1490</v>
      </c>
      <c r="Q110" s="88">
        <v>223</v>
      </c>
      <c r="R110" s="92">
        <v>46036</v>
      </c>
      <c r="S110" s="88">
        <v>1782</v>
      </c>
      <c r="T110" s="92">
        <v>46044</v>
      </c>
      <c r="U110" s="88" t="s">
        <v>1340</v>
      </c>
      <c r="V110" s="88" t="s">
        <v>135</v>
      </c>
      <c r="W110" s="88" t="s">
        <v>136</v>
      </c>
      <c r="X110" s="88">
        <v>1</v>
      </c>
      <c r="Y110" s="88" t="s">
        <v>1491</v>
      </c>
      <c r="Z110" s="88" t="s">
        <v>1487</v>
      </c>
      <c r="AA110" s="88" t="s">
        <v>138</v>
      </c>
      <c r="AB110" s="88" t="s">
        <v>139</v>
      </c>
      <c r="AC110" s="88" t="s">
        <v>203</v>
      </c>
      <c r="AD110" s="88"/>
      <c r="AE110" s="88">
        <v>1007409585</v>
      </c>
      <c r="AF110" s="88">
        <v>0</v>
      </c>
      <c r="AG110" s="92">
        <v>36704</v>
      </c>
      <c r="AH110" s="88" t="s">
        <v>1492</v>
      </c>
      <c r="AI110" s="88" t="e">
        <v>#REF!</v>
      </c>
      <c r="AJ110" s="95">
        <v>3195792715</v>
      </c>
      <c r="AK110" s="88" t="s">
        <v>1493</v>
      </c>
      <c r="AL110" s="88" t="s">
        <v>143</v>
      </c>
      <c r="AM110" s="88" t="s">
        <v>385</v>
      </c>
      <c r="AN110" s="88" t="s">
        <v>1360</v>
      </c>
      <c r="AO110" s="88">
        <v>33377780</v>
      </c>
      <c r="AP110" s="88" t="s">
        <v>1361</v>
      </c>
      <c r="AQ110" s="88"/>
      <c r="AR110" s="88"/>
      <c r="AS110" s="92">
        <v>46062</v>
      </c>
      <c r="AT110" s="88"/>
      <c r="AU110" s="88"/>
      <c r="AV110" s="88"/>
      <c r="AW110" s="88"/>
      <c r="AX110" s="88" t="s">
        <v>1362</v>
      </c>
      <c r="AY110" s="88" t="s">
        <v>147</v>
      </c>
      <c r="AZ110" s="108">
        <v>46040</v>
      </c>
      <c r="BA110" s="108">
        <v>46042</v>
      </c>
      <c r="BB110" s="118">
        <v>46432000</v>
      </c>
      <c r="BC110" s="108">
        <v>46044</v>
      </c>
      <c r="BD110" s="108">
        <v>46286</v>
      </c>
      <c r="BE110" s="108">
        <f t="shared" si="5"/>
        <v>46286</v>
      </c>
      <c r="BF110" s="125"/>
      <c r="BG110" s="88" t="s">
        <v>929</v>
      </c>
      <c r="BH110" s="113">
        <v>5804000</v>
      </c>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v>0</v>
      </c>
      <c r="CM110" s="113">
        <v>46432000</v>
      </c>
      <c r="CN110" s="88"/>
      <c r="CO110" s="92">
        <v>46286</v>
      </c>
      <c r="CP110" s="92">
        <f t="shared" si="4"/>
        <v>46466</v>
      </c>
      <c r="CQ110" s="118">
        <v>46432000</v>
      </c>
      <c r="CR110" s="88" t="s">
        <v>172</v>
      </c>
      <c r="CS110" s="92">
        <v>46042</v>
      </c>
      <c r="CT110" s="131" t="s">
        <v>1494</v>
      </c>
      <c r="CU110" s="88"/>
      <c r="CV110" s="88"/>
      <c r="CW110" s="88" t="s">
        <v>1495</v>
      </c>
      <c r="CX110" s="88" t="s">
        <v>203</v>
      </c>
      <c r="CY110" s="88" t="s">
        <v>550</v>
      </c>
      <c r="CZ110" s="88">
        <v>2483</v>
      </c>
      <c r="DA110" s="88" t="s">
        <v>1347</v>
      </c>
      <c r="DB110" s="88">
        <v>5</v>
      </c>
      <c r="DC110" s="88" t="s">
        <v>153</v>
      </c>
      <c r="DD110" s="88"/>
      <c r="DE110" s="88"/>
      <c r="DF110" s="88"/>
      <c r="DG110" s="88"/>
      <c r="DH110" s="88"/>
      <c r="DI110" s="88"/>
      <c r="DJ110" s="88"/>
      <c r="DK110" s="88"/>
      <c r="DL110" s="88"/>
      <c r="DM110" s="88"/>
      <c r="DN110" s="88"/>
      <c r="DO110" s="88"/>
      <c r="DP110" s="88"/>
      <c r="DQ110" s="88"/>
      <c r="DR110" s="88"/>
      <c r="DS110" s="88"/>
      <c r="DT110" s="89"/>
      <c r="DU110" s="84"/>
      <c r="DV110" s="75"/>
      <c r="DW110" s="75"/>
      <c r="DX110" s="75"/>
      <c r="DY110" s="75"/>
      <c r="DZ110" s="77"/>
      <c r="EA110" s="71"/>
      <c r="EB110" s="71"/>
      <c r="EC110" s="71"/>
      <c r="ED110" s="71"/>
      <c r="EE110" s="71"/>
      <c r="EF110" s="71"/>
      <c r="EG110" s="71"/>
      <c r="EH110" s="71"/>
      <c r="EI110" s="71"/>
      <c r="EJ110" s="71"/>
      <c r="EK110" s="71"/>
    </row>
    <row r="111" spans="1:141" ht="30" customHeight="1">
      <c r="A111" s="3" t="s">
        <v>123</v>
      </c>
      <c r="B111" s="87">
        <v>2026</v>
      </c>
      <c r="C111" s="88" t="s">
        <v>1496</v>
      </c>
      <c r="D111" s="88"/>
      <c r="E111" s="88" t="s">
        <v>125</v>
      </c>
      <c r="F111" s="88">
        <v>147262</v>
      </c>
      <c r="G111" s="92">
        <v>46039</v>
      </c>
      <c r="H111" s="88" t="s">
        <v>1497</v>
      </c>
      <c r="I111" s="88" t="s">
        <v>1498</v>
      </c>
      <c r="J111" s="95" t="s">
        <v>1499</v>
      </c>
      <c r="K111" s="95" t="s">
        <v>1500</v>
      </c>
      <c r="L111" s="88" t="s">
        <v>1501</v>
      </c>
      <c r="M111" s="88" t="s">
        <v>1502</v>
      </c>
      <c r="N111" s="88">
        <v>80111700</v>
      </c>
      <c r="O111" s="88" t="s">
        <v>1503</v>
      </c>
      <c r="P111" s="88" t="s">
        <v>1504</v>
      </c>
      <c r="Q111" s="88">
        <v>142</v>
      </c>
      <c r="R111" s="92">
        <v>46028</v>
      </c>
      <c r="S111" s="88">
        <v>128</v>
      </c>
      <c r="T111" s="92">
        <v>46035</v>
      </c>
      <c r="U111" s="88" t="s">
        <v>1373</v>
      </c>
      <c r="V111" s="88" t="s">
        <v>135</v>
      </c>
      <c r="W111" s="88" t="s">
        <v>460</v>
      </c>
      <c r="X111" s="88">
        <v>1</v>
      </c>
      <c r="Y111" s="88" t="s">
        <v>1505</v>
      </c>
      <c r="Z111" s="88" t="s">
        <v>1501</v>
      </c>
      <c r="AA111" s="88" t="s">
        <v>138</v>
      </c>
      <c r="AB111" s="88" t="s">
        <v>164</v>
      </c>
      <c r="AC111" s="88" t="s">
        <v>203</v>
      </c>
      <c r="AD111" s="88"/>
      <c r="AE111" s="88">
        <v>1022445211</v>
      </c>
      <c r="AF111" s="88">
        <v>9</v>
      </c>
      <c r="AG111" s="92">
        <v>36382</v>
      </c>
      <c r="AH111" s="88" t="s">
        <v>1506</v>
      </c>
      <c r="AI111" s="88" t="e">
        <v>#REF!</v>
      </c>
      <c r="AJ111" s="95">
        <v>3103469217</v>
      </c>
      <c r="AK111" s="88" t="s">
        <v>1507</v>
      </c>
      <c r="AL111" s="88" t="s">
        <v>271</v>
      </c>
      <c r="AM111" s="88" t="s">
        <v>385</v>
      </c>
      <c r="AN111" s="88" t="s">
        <v>1360</v>
      </c>
      <c r="AO111" s="88">
        <v>33377780</v>
      </c>
      <c r="AP111" s="88" t="s">
        <v>1361</v>
      </c>
      <c r="AQ111" s="88"/>
      <c r="AR111" s="88"/>
      <c r="AS111" s="92">
        <v>46062</v>
      </c>
      <c r="AT111" s="88"/>
      <c r="AU111" s="88"/>
      <c r="AV111" s="88"/>
      <c r="AW111" s="88"/>
      <c r="AX111" s="88" t="s">
        <v>1362</v>
      </c>
      <c r="AY111" s="88" t="s">
        <v>147</v>
      </c>
      <c r="AZ111" s="108">
        <v>46032</v>
      </c>
      <c r="BA111" s="108">
        <v>46034</v>
      </c>
      <c r="BB111" s="118">
        <v>40520000</v>
      </c>
      <c r="BC111" s="108">
        <v>46037</v>
      </c>
      <c r="BD111" s="108">
        <v>46279</v>
      </c>
      <c r="BE111" s="108">
        <f t="shared" si="5"/>
        <v>46279</v>
      </c>
      <c r="BF111" s="125"/>
      <c r="BG111" s="88" t="s">
        <v>929</v>
      </c>
      <c r="BH111" s="113">
        <v>5065000</v>
      </c>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v>0</v>
      </c>
      <c r="CM111" s="113">
        <v>40520000</v>
      </c>
      <c r="CN111" s="88"/>
      <c r="CO111" s="92">
        <v>46279</v>
      </c>
      <c r="CP111" s="92">
        <f t="shared" si="4"/>
        <v>46459</v>
      </c>
      <c r="CQ111" s="118">
        <v>40520000</v>
      </c>
      <c r="CR111" s="88" t="s">
        <v>149</v>
      </c>
      <c r="CS111" s="92">
        <v>46036</v>
      </c>
      <c r="CT111" s="131">
        <v>1146101095922</v>
      </c>
      <c r="CU111" s="88"/>
      <c r="CV111" s="88"/>
      <c r="CW111" s="88" t="s">
        <v>1508</v>
      </c>
      <c r="CX111" s="88" t="s">
        <v>203</v>
      </c>
      <c r="CY111" s="88" t="s">
        <v>1214</v>
      </c>
      <c r="CZ111" s="88">
        <v>2534</v>
      </c>
      <c r="DA111" s="88" t="s">
        <v>1380</v>
      </c>
      <c r="DB111" s="88">
        <v>5</v>
      </c>
      <c r="DC111" s="88" t="s">
        <v>153</v>
      </c>
      <c r="DD111" s="88"/>
      <c r="DE111" s="88"/>
      <c r="DF111" s="88"/>
      <c r="DG111" s="88"/>
      <c r="DH111" s="88"/>
      <c r="DI111" s="88"/>
      <c r="DJ111" s="88"/>
      <c r="DK111" s="88"/>
      <c r="DL111" s="88"/>
      <c r="DM111" s="88"/>
      <c r="DN111" s="88"/>
      <c r="DO111" s="88"/>
      <c r="DP111" s="88"/>
      <c r="DQ111" s="88"/>
      <c r="DR111" s="88"/>
      <c r="DS111" s="88"/>
      <c r="DT111" s="89"/>
      <c r="DU111" s="84"/>
      <c r="DV111" s="75"/>
      <c r="DW111" s="75"/>
      <c r="DX111" s="75"/>
      <c r="DY111" s="75"/>
      <c r="DZ111" s="77"/>
      <c r="EA111" s="71"/>
      <c r="EB111" s="71"/>
      <c r="EC111" s="71"/>
      <c r="ED111" s="71"/>
      <c r="EE111" s="71"/>
      <c r="EF111" s="71"/>
      <c r="EG111" s="71"/>
      <c r="EH111" s="71"/>
      <c r="EI111" s="71"/>
      <c r="EJ111" s="71"/>
      <c r="EK111" s="71"/>
    </row>
    <row r="112" spans="1:141" ht="30" customHeight="1">
      <c r="A112" s="3" t="s">
        <v>123</v>
      </c>
      <c r="B112" s="87">
        <v>2026</v>
      </c>
      <c r="C112" s="88" t="s">
        <v>1509</v>
      </c>
      <c r="D112" s="88"/>
      <c r="E112" s="88" t="s">
        <v>125</v>
      </c>
      <c r="F112" s="88">
        <v>147266</v>
      </c>
      <c r="G112" s="92">
        <v>46035</v>
      </c>
      <c r="H112" s="88" t="s">
        <v>1510</v>
      </c>
      <c r="I112" s="88" t="s">
        <v>1511</v>
      </c>
      <c r="J112" s="95" t="s">
        <v>1512</v>
      </c>
      <c r="K112" s="95" t="s">
        <v>1513</v>
      </c>
      <c r="L112" s="88" t="s">
        <v>1514</v>
      </c>
      <c r="M112" s="88" t="s">
        <v>1515</v>
      </c>
      <c r="N112" s="88">
        <v>80111700</v>
      </c>
      <c r="O112" s="88" t="s">
        <v>1516</v>
      </c>
      <c r="P112" s="88" t="s">
        <v>1517</v>
      </c>
      <c r="Q112" s="88">
        <v>224</v>
      </c>
      <c r="R112" s="92">
        <v>46036</v>
      </c>
      <c r="S112" s="88">
        <v>1762</v>
      </c>
      <c r="T112" s="92">
        <v>46044</v>
      </c>
      <c r="U112" s="88" t="s">
        <v>1340</v>
      </c>
      <c r="V112" s="88" t="s">
        <v>135</v>
      </c>
      <c r="W112" s="88" t="s">
        <v>460</v>
      </c>
      <c r="X112" s="88">
        <v>1</v>
      </c>
      <c r="Y112" s="88" t="s">
        <v>1518</v>
      </c>
      <c r="Z112" s="88" t="s">
        <v>1514</v>
      </c>
      <c r="AA112" s="88" t="s">
        <v>138</v>
      </c>
      <c r="AB112" s="88" t="s">
        <v>164</v>
      </c>
      <c r="AC112" s="88" t="s">
        <v>203</v>
      </c>
      <c r="AD112" s="88"/>
      <c r="AE112" s="88">
        <v>1019147600</v>
      </c>
      <c r="AF112" s="88">
        <v>1</v>
      </c>
      <c r="AG112" s="92">
        <v>36250</v>
      </c>
      <c r="AH112" s="88" t="s">
        <v>1519</v>
      </c>
      <c r="AI112" s="88"/>
      <c r="AJ112" s="95">
        <v>3104123976</v>
      </c>
      <c r="AK112" s="88" t="s">
        <v>1520</v>
      </c>
      <c r="AL112" s="88" t="s">
        <v>189</v>
      </c>
      <c r="AM112" s="88" t="s">
        <v>144</v>
      </c>
      <c r="AN112" s="88" t="s">
        <v>1360</v>
      </c>
      <c r="AO112" s="88">
        <v>33377780</v>
      </c>
      <c r="AP112" s="88" t="s">
        <v>1361</v>
      </c>
      <c r="AQ112" s="88"/>
      <c r="AR112" s="88"/>
      <c r="AS112" s="92">
        <v>46062</v>
      </c>
      <c r="AT112" s="88"/>
      <c r="AU112" s="88"/>
      <c r="AV112" s="88"/>
      <c r="AW112" s="88"/>
      <c r="AX112" s="88" t="s">
        <v>1362</v>
      </c>
      <c r="AY112" s="88" t="s">
        <v>147</v>
      </c>
      <c r="AZ112" s="108">
        <v>46039</v>
      </c>
      <c r="BA112" s="108">
        <v>46041</v>
      </c>
      <c r="BB112" s="118">
        <v>40520000</v>
      </c>
      <c r="BC112" s="108">
        <v>46044</v>
      </c>
      <c r="BD112" s="108">
        <v>46286</v>
      </c>
      <c r="BE112" s="108">
        <f t="shared" si="5"/>
        <v>46286</v>
      </c>
      <c r="BF112" s="125"/>
      <c r="BG112" s="88" t="s">
        <v>929</v>
      </c>
      <c r="BH112" s="113">
        <v>5065000</v>
      </c>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v>0</v>
      </c>
      <c r="CM112" s="113">
        <v>40520000</v>
      </c>
      <c r="CN112" s="88"/>
      <c r="CO112" s="92">
        <v>46286</v>
      </c>
      <c r="CP112" s="92">
        <f t="shared" si="4"/>
        <v>46466</v>
      </c>
      <c r="CQ112" s="118">
        <v>40520000</v>
      </c>
      <c r="CR112" s="88" t="s">
        <v>149</v>
      </c>
      <c r="CS112" s="92">
        <v>46042</v>
      </c>
      <c r="CT112" s="131">
        <v>2546101047193</v>
      </c>
      <c r="CU112" s="88"/>
      <c r="CV112" s="88"/>
      <c r="CW112" s="88" t="s">
        <v>1521</v>
      </c>
      <c r="CX112" s="88" t="s">
        <v>203</v>
      </c>
      <c r="CY112" s="88" t="s">
        <v>1214</v>
      </c>
      <c r="CZ112" s="88">
        <v>2483</v>
      </c>
      <c r="DA112" s="88" t="s">
        <v>1347</v>
      </c>
      <c r="DB112" s="88">
        <v>1</v>
      </c>
      <c r="DC112" s="88" t="s">
        <v>153</v>
      </c>
      <c r="DD112" s="88"/>
      <c r="DE112" s="88"/>
      <c r="DF112" s="88"/>
      <c r="DG112" s="88"/>
      <c r="DH112" s="88"/>
      <c r="DI112" s="88"/>
      <c r="DJ112" s="88"/>
      <c r="DK112" s="88"/>
      <c r="DL112" s="88"/>
      <c r="DM112" s="88"/>
      <c r="DN112" s="88"/>
      <c r="DO112" s="88"/>
      <c r="DP112" s="88"/>
      <c r="DQ112" s="88"/>
      <c r="DR112" s="88"/>
      <c r="DS112" s="88"/>
      <c r="DT112" s="89"/>
      <c r="DU112" s="84"/>
      <c r="DV112" s="75"/>
      <c r="DW112" s="75"/>
      <c r="DX112" s="75"/>
      <c r="DY112" s="75"/>
      <c r="DZ112" s="77"/>
      <c r="EA112" s="71"/>
      <c r="EB112" s="71"/>
      <c r="EC112" s="71"/>
      <c r="ED112" s="71"/>
      <c r="EE112" s="71"/>
      <c r="EF112" s="71"/>
      <c r="EG112" s="71"/>
      <c r="EH112" s="71"/>
      <c r="EI112" s="71"/>
      <c r="EJ112" s="71"/>
      <c r="EK112" s="71"/>
    </row>
    <row r="113" spans="1:141" ht="30" customHeight="1">
      <c r="A113" s="3" t="s">
        <v>123</v>
      </c>
      <c r="B113" s="87">
        <v>2026</v>
      </c>
      <c r="C113" s="88" t="s">
        <v>1522</v>
      </c>
      <c r="D113" s="88"/>
      <c r="E113" s="88" t="s">
        <v>125</v>
      </c>
      <c r="F113" s="88">
        <v>147271</v>
      </c>
      <c r="G113" s="92">
        <v>46035</v>
      </c>
      <c r="H113" s="88" t="s">
        <v>1523</v>
      </c>
      <c r="I113" s="88" t="s">
        <v>1524</v>
      </c>
      <c r="J113" s="95" t="s">
        <v>1525</v>
      </c>
      <c r="K113" s="95" t="s">
        <v>1526</v>
      </c>
      <c r="L113" s="88" t="s">
        <v>1527</v>
      </c>
      <c r="M113" s="88" t="s">
        <v>1528</v>
      </c>
      <c r="N113" s="88">
        <v>80111700</v>
      </c>
      <c r="O113" s="88" t="s">
        <v>1529</v>
      </c>
      <c r="P113" s="88" t="s">
        <v>1530</v>
      </c>
      <c r="Q113" s="88">
        <v>225</v>
      </c>
      <c r="R113" s="92">
        <v>46036</v>
      </c>
      <c r="S113" s="88">
        <v>1694</v>
      </c>
      <c r="T113" s="92">
        <v>46042</v>
      </c>
      <c r="U113" s="88" t="s">
        <v>1340</v>
      </c>
      <c r="V113" s="88" t="s">
        <v>135</v>
      </c>
      <c r="W113" s="88" t="s">
        <v>460</v>
      </c>
      <c r="X113" s="88">
        <v>1</v>
      </c>
      <c r="Y113" s="88" t="s">
        <v>1531</v>
      </c>
      <c r="Z113" s="88" t="s">
        <v>1527</v>
      </c>
      <c r="AA113" s="88" t="s">
        <v>138</v>
      </c>
      <c r="AB113" s="88" t="s">
        <v>139</v>
      </c>
      <c r="AC113" s="88" t="s">
        <v>203</v>
      </c>
      <c r="AD113" s="88"/>
      <c r="AE113" s="88">
        <v>1015447350</v>
      </c>
      <c r="AF113" s="88">
        <v>8</v>
      </c>
      <c r="AG113" s="92">
        <v>34485</v>
      </c>
      <c r="AH113" s="88" t="s">
        <v>1532</v>
      </c>
      <c r="AI113" s="88"/>
      <c r="AJ113" s="95">
        <v>3202199284</v>
      </c>
      <c r="AK113" s="88" t="s">
        <v>1533</v>
      </c>
      <c r="AL113" s="88" t="s">
        <v>189</v>
      </c>
      <c r="AM113" s="88" t="s">
        <v>222</v>
      </c>
      <c r="AN113" s="88" t="s">
        <v>1360</v>
      </c>
      <c r="AO113" s="88">
        <v>33377780</v>
      </c>
      <c r="AP113" s="88" t="s">
        <v>1361</v>
      </c>
      <c r="AQ113" s="88"/>
      <c r="AR113" s="88"/>
      <c r="AS113" s="92">
        <v>46062</v>
      </c>
      <c r="AT113" s="88"/>
      <c r="AU113" s="88"/>
      <c r="AV113" s="88"/>
      <c r="AW113" s="88"/>
      <c r="AX113" s="88" t="s">
        <v>1362</v>
      </c>
      <c r="AY113" s="88" t="s">
        <v>147</v>
      </c>
      <c r="AZ113" s="108">
        <v>46038</v>
      </c>
      <c r="BA113" s="108">
        <v>46039</v>
      </c>
      <c r="BB113" s="118">
        <v>40520000</v>
      </c>
      <c r="BC113" s="108">
        <v>46042</v>
      </c>
      <c r="BD113" s="108">
        <v>46284</v>
      </c>
      <c r="BE113" s="108">
        <f t="shared" si="5"/>
        <v>46284</v>
      </c>
      <c r="BF113" s="125"/>
      <c r="BG113" s="88" t="s">
        <v>929</v>
      </c>
      <c r="BH113" s="113">
        <v>5065000</v>
      </c>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v>0</v>
      </c>
      <c r="CM113" s="113">
        <v>40520000</v>
      </c>
      <c r="CN113" s="88"/>
      <c r="CO113" s="92">
        <v>46284</v>
      </c>
      <c r="CP113" s="92">
        <f t="shared" si="4"/>
        <v>46464</v>
      </c>
      <c r="CQ113" s="118">
        <v>40520000</v>
      </c>
      <c r="CR113" s="88" t="s">
        <v>172</v>
      </c>
      <c r="CS113" s="92">
        <v>46039</v>
      </c>
      <c r="CT113" s="131" t="s">
        <v>1534</v>
      </c>
      <c r="CU113" s="88"/>
      <c r="CV113" s="88"/>
      <c r="CW113" s="88" t="s">
        <v>1535</v>
      </c>
      <c r="CX113" s="88" t="s">
        <v>203</v>
      </c>
      <c r="CY113" s="88" t="s">
        <v>550</v>
      </c>
      <c r="CZ113" s="88">
        <v>2483</v>
      </c>
      <c r="DA113" s="88" t="s">
        <v>1347</v>
      </c>
      <c r="DB113" s="88">
        <v>5</v>
      </c>
      <c r="DC113" s="88" t="s">
        <v>153</v>
      </c>
      <c r="DD113" s="88"/>
      <c r="DE113" s="88"/>
      <c r="DF113" s="88"/>
      <c r="DG113" s="88"/>
      <c r="DH113" s="88"/>
      <c r="DI113" s="88"/>
      <c r="DJ113" s="88"/>
      <c r="DK113" s="88"/>
      <c r="DL113" s="88"/>
      <c r="DM113" s="88"/>
      <c r="DN113" s="88"/>
      <c r="DO113" s="88"/>
      <c r="DP113" s="88"/>
      <c r="DQ113" s="88"/>
      <c r="DR113" s="88"/>
      <c r="DS113" s="88"/>
      <c r="DT113" s="89"/>
      <c r="DU113" s="84"/>
      <c r="DV113" s="75"/>
      <c r="DW113" s="75"/>
      <c r="DX113" s="75"/>
      <c r="DY113" s="75"/>
      <c r="DZ113" s="77"/>
      <c r="EA113" s="71"/>
      <c r="EB113" s="71"/>
      <c r="EC113" s="71"/>
      <c r="ED113" s="71"/>
      <c r="EE113" s="71"/>
      <c r="EF113" s="71"/>
      <c r="EG113" s="71"/>
      <c r="EH113" s="71"/>
      <c r="EI113" s="71"/>
      <c r="EJ113" s="71"/>
      <c r="EK113" s="71"/>
    </row>
    <row r="114" spans="1:141" ht="30" customHeight="1">
      <c r="A114" s="3" t="s">
        <v>123</v>
      </c>
      <c r="B114" s="87">
        <v>2026</v>
      </c>
      <c r="C114" s="88" t="s">
        <v>1536</v>
      </c>
      <c r="D114" s="88"/>
      <c r="E114" s="88" t="s">
        <v>125</v>
      </c>
      <c r="F114" s="88">
        <v>147271</v>
      </c>
      <c r="G114" s="92">
        <v>46041</v>
      </c>
      <c r="H114" s="88" t="s">
        <v>1523</v>
      </c>
      <c r="I114" s="88" t="s">
        <v>1537</v>
      </c>
      <c r="J114" s="95" t="s">
        <v>1538</v>
      </c>
      <c r="K114" s="95" t="s">
        <v>1539</v>
      </c>
      <c r="L114" s="88" t="s">
        <v>1540</v>
      </c>
      <c r="M114" s="88" t="s">
        <v>1528</v>
      </c>
      <c r="N114" s="88">
        <v>80111700</v>
      </c>
      <c r="O114" s="88" t="s">
        <v>1529</v>
      </c>
      <c r="P114" s="88" t="s">
        <v>1541</v>
      </c>
      <c r="Q114" s="88">
        <v>225</v>
      </c>
      <c r="R114" s="92">
        <v>46036</v>
      </c>
      <c r="S114" s="88">
        <v>1783</v>
      </c>
      <c r="T114" s="92">
        <v>46044</v>
      </c>
      <c r="U114" s="88" t="s">
        <v>1340</v>
      </c>
      <c r="V114" s="88" t="s">
        <v>135</v>
      </c>
      <c r="W114" s="88" t="s">
        <v>460</v>
      </c>
      <c r="X114" s="88">
        <v>1</v>
      </c>
      <c r="Y114" s="88" t="s">
        <v>1531</v>
      </c>
      <c r="Z114" s="88" t="s">
        <v>1540</v>
      </c>
      <c r="AA114" s="88" t="s">
        <v>138</v>
      </c>
      <c r="AB114" s="88" t="s">
        <v>139</v>
      </c>
      <c r="AC114" s="88" t="s">
        <v>203</v>
      </c>
      <c r="AD114" s="88"/>
      <c r="AE114" s="88">
        <v>52786137</v>
      </c>
      <c r="AF114" s="88">
        <v>2</v>
      </c>
      <c r="AG114" s="92">
        <v>28782</v>
      </c>
      <c r="AH114" s="88" t="s">
        <v>1542</v>
      </c>
      <c r="AI114" s="88"/>
      <c r="AJ114" s="95">
        <v>3003326953</v>
      </c>
      <c r="AK114" s="88" t="s">
        <v>1543</v>
      </c>
      <c r="AL114" s="88" t="s">
        <v>143</v>
      </c>
      <c r="AM114" s="88" t="s">
        <v>234</v>
      </c>
      <c r="AN114" s="88" t="s">
        <v>1360</v>
      </c>
      <c r="AO114" s="88">
        <v>33377780</v>
      </c>
      <c r="AP114" s="88" t="s">
        <v>1361</v>
      </c>
      <c r="AQ114" s="88"/>
      <c r="AR114" s="88"/>
      <c r="AS114" s="92">
        <v>46062</v>
      </c>
      <c r="AT114" s="88"/>
      <c r="AU114" s="88"/>
      <c r="AV114" s="88"/>
      <c r="AW114" s="88"/>
      <c r="AX114" s="88" t="s">
        <v>1362</v>
      </c>
      <c r="AY114" s="88" t="s">
        <v>147</v>
      </c>
      <c r="AZ114" s="108">
        <v>46038</v>
      </c>
      <c r="BA114" s="108">
        <v>46042</v>
      </c>
      <c r="BB114" s="118">
        <v>40520000</v>
      </c>
      <c r="BC114" s="108">
        <v>46045</v>
      </c>
      <c r="BD114" s="108">
        <v>46287</v>
      </c>
      <c r="BE114" s="108">
        <f t="shared" si="5"/>
        <v>46287</v>
      </c>
      <c r="BF114" s="125"/>
      <c r="BG114" s="88" t="s">
        <v>929</v>
      </c>
      <c r="BH114" s="113">
        <v>5065000</v>
      </c>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v>0</v>
      </c>
      <c r="CM114" s="113">
        <v>40520000</v>
      </c>
      <c r="CN114" s="88"/>
      <c r="CO114" s="92">
        <v>46287</v>
      </c>
      <c r="CP114" s="92">
        <f t="shared" si="4"/>
        <v>46467</v>
      </c>
      <c r="CQ114" s="118">
        <v>40520000</v>
      </c>
      <c r="CR114" s="88" t="s">
        <v>223</v>
      </c>
      <c r="CS114" s="92">
        <v>46043</v>
      </c>
      <c r="CT114" s="131">
        <v>2146101131794</v>
      </c>
      <c r="CU114" s="88"/>
      <c r="CV114" s="88"/>
      <c r="CW114" s="88" t="s">
        <v>1535</v>
      </c>
      <c r="CX114" s="88" t="s">
        <v>203</v>
      </c>
      <c r="CY114" s="88" t="s">
        <v>867</v>
      </c>
      <c r="CZ114" s="88">
        <v>2483</v>
      </c>
      <c r="DA114" s="88" t="s">
        <v>1347</v>
      </c>
      <c r="DB114" s="88">
        <v>5</v>
      </c>
      <c r="DC114" s="88" t="s">
        <v>153</v>
      </c>
      <c r="DD114" s="88"/>
      <c r="DE114" s="88"/>
      <c r="DF114" s="88"/>
      <c r="DG114" s="88"/>
      <c r="DH114" s="88"/>
      <c r="DI114" s="88"/>
      <c r="DJ114" s="88"/>
      <c r="DK114" s="88"/>
      <c r="DL114" s="88"/>
      <c r="DM114" s="88"/>
      <c r="DN114" s="88"/>
      <c r="DO114" s="88"/>
      <c r="DP114" s="88"/>
      <c r="DQ114" s="88"/>
      <c r="DR114" s="88"/>
      <c r="DS114" s="88"/>
      <c r="DT114" s="89"/>
      <c r="DU114" s="84"/>
      <c r="DV114" s="75"/>
      <c r="DW114" s="75"/>
      <c r="DX114" s="75"/>
      <c r="DY114" s="75"/>
      <c r="DZ114" s="77"/>
      <c r="EA114" s="71"/>
      <c r="EB114" s="71"/>
      <c r="EC114" s="71"/>
      <c r="ED114" s="71"/>
      <c r="EE114" s="71"/>
      <c r="EF114" s="71"/>
      <c r="EG114" s="71"/>
      <c r="EH114" s="71"/>
      <c r="EI114" s="71"/>
      <c r="EJ114" s="71"/>
      <c r="EK114" s="71"/>
    </row>
    <row r="115" spans="1:141" ht="30" customHeight="1">
      <c r="A115" s="3" t="s">
        <v>123</v>
      </c>
      <c r="B115" s="87">
        <v>2026</v>
      </c>
      <c r="C115" s="88" t="s">
        <v>1544</v>
      </c>
      <c r="D115" s="88"/>
      <c r="E115" s="88" t="s">
        <v>125</v>
      </c>
      <c r="F115" s="88">
        <v>147295</v>
      </c>
      <c r="G115" s="92">
        <v>46041</v>
      </c>
      <c r="H115" s="88" t="s">
        <v>1545</v>
      </c>
      <c r="I115" s="88" t="s">
        <v>1546</v>
      </c>
      <c r="J115" s="95" t="s">
        <v>1547</v>
      </c>
      <c r="K115" s="95" t="s">
        <v>1548</v>
      </c>
      <c r="L115" s="88" t="s">
        <v>1549</v>
      </c>
      <c r="M115" s="88" t="s">
        <v>1550</v>
      </c>
      <c r="N115" s="88">
        <v>80111700</v>
      </c>
      <c r="O115" s="88" t="s">
        <v>1551</v>
      </c>
      <c r="P115" s="88" t="s">
        <v>1552</v>
      </c>
      <c r="Q115" s="88">
        <v>144</v>
      </c>
      <c r="R115" s="92">
        <v>46028</v>
      </c>
      <c r="S115" s="88">
        <v>220</v>
      </c>
      <c r="T115" s="92">
        <v>46037</v>
      </c>
      <c r="U115" s="88" t="s">
        <v>1340</v>
      </c>
      <c r="V115" s="88" t="s">
        <v>135</v>
      </c>
      <c r="W115" s="88" t="s">
        <v>460</v>
      </c>
      <c r="X115" s="88">
        <v>1</v>
      </c>
      <c r="Y115" s="88" t="s">
        <v>1553</v>
      </c>
      <c r="Z115" s="88" t="s">
        <v>1549</v>
      </c>
      <c r="AA115" s="88" t="s">
        <v>138</v>
      </c>
      <c r="AB115" s="88" t="s">
        <v>164</v>
      </c>
      <c r="AC115" s="88" t="s">
        <v>203</v>
      </c>
      <c r="AD115" s="88"/>
      <c r="AE115" s="88">
        <v>1022409783</v>
      </c>
      <c r="AF115" s="88">
        <v>7</v>
      </c>
      <c r="AG115" s="92">
        <v>35002</v>
      </c>
      <c r="AH115" s="88" t="s">
        <v>1554</v>
      </c>
      <c r="AI115" s="88"/>
      <c r="AJ115" s="95">
        <v>3223239883</v>
      </c>
      <c r="AK115" s="88" t="s">
        <v>1555</v>
      </c>
      <c r="AL115" s="88" t="s">
        <v>143</v>
      </c>
      <c r="AM115" s="88" t="s">
        <v>144</v>
      </c>
      <c r="AN115" s="88" t="s">
        <v>1360</v>
      </c>
      <c r="AO115" s="88">
        <v>33377780</v>
      </c>
      <c r="AP115" s="88" t="s">
        <v>1361</v>
      </c>
      <c r="AQ115" s="88"/>
      <c r="AR115" s="88"/>
      <c r="AS115" s="92">
        <v>46062</v>
      </c>
      <c r="AT115" s="88"/>
      <c r="AU115" s="88"/>
      <c r="AV115" s="88"/>
      <c r="AW115" s="88"/>
      <c r="AX115" s="88" t="s">
        <v>1362</v>
      </c>
      <c r="AY115" s="88" t="s">
        <v>147</v>
      </c>
      <c r="AZ115" s="108">
        <v>46032</v>
      </c>
      <c r="BA115" s="108">
        <v>46035</v>
      </c>
      <c r="BB115" s="118">
        <v>37136000</v>
      </c>
      <c r="BC115" s="108">
        <v>46038</v>
      </c>
      <c r="BD115" s="108">
        <v>46280</v>
      </c>
      <c r="BE115" s="108">
        <f t="shared" si="5"/>
        <v>46280</v>
      </c>
      <c r="BF115" s="125"/>
      <c r="BG115" s="88" t="s">
        <v>929</v>
      </c>
      <c r="BH115" s="113">
        <v>4642000</v>
      </c>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v>0</v>
      </c>
      <c r="CM115" s="113">
        <v>37136000</v>
      </c>
      <c r="CN115" s="88"/>
      <c r="CO115" s="92">
        <v>46280</v>
      </c>
      <c r="CP115" s="92">
        <f t="shared" si="4"/>
        <v>46460</v>
      </c>
      <c r="CQ115" s="118">
        <v>37136000</v>
      </c>
      <c r="CR115" s="88" t="s">
        <v>223</v>
      </c>
      <c r="CS115" s="92">
        <v>46037</v>
      </c>
      <c r="CT115" s="131">
        <v>2146101128065</v>
      </c>
      <c r="CU115" s="88"/>
      <c r="CV115" s="88"/>
      <c r="CW115" s="88" t="s">
        <v>1556</v>
      </c>
      <c r="CX115" s="88" t="s">
        <v>203</v>
      </c>
      <c r="CY115" s="88" t="s">
        <v>550</v>
      </c>
      <c r="CZ115" s="88">
        <v>2483</v>
      </c>
      <c r="DA115" s="88" t="s">
        <v>1347</v>
      </c>
      <c r="DB115" s="88">
        <v>1</v>
      </c>
      <c r="DC115" s="88" t="s">
        <v>153</v>
      </c>
      <c r="DD115" s="88"/>
      <c r="DE115" s="88"/>
      <c r="DF115" s="88"/>
      <c r="DG115" s="88"/>
      <c r="DH115" s="88"/>
      <c r="DI115" s="88"/>
      <c r="DJ115" s="88"/>
      <c r="DK115" s="88"/>
      <c r="DL115" s="88"/>
      <c r="DM115" s="88"/>
      <c r="DN115" s="88"/>
      <c r="DO115" s="88"/>
      <c r="DP115" s="88"/>
      <c r="DQ115" s="88"/>
      <c r="DR115" s="88"/>
      <c r="DS115" s="88"/>
      <c r="DT115" s="89"/>
      <c r="DU115" s="84"/>
      <c r="DV115" s="75"/>
      <c r="DW115" s="75"/>
      <c r="DX115" s="75"/>
      <c r="DY115" s="75"/>
      <c r="DZ115" s="77"/>
      <c r="EA115" s="71"/>
      <c r="EB115" s="71"/>
      <c r="EC115" s="71"/>
      <c r="ED115" s="71"/>
      <c r="EE115" s="71"/>
      <c r="EF115" s="71"/>
      <c r="EG115" s="71"/>
      <c r="EH115" s="71"/>
      <c r="EI115" s="71"/>
      <c r="EJ115" s="71"/>
      <c r="EK115" s="71"/>
    </row>
    <row r="116" spans="1:141" ht="30" customHeight="1">
      <c r="A116" s="3" t="s">
        <v>123</v>
      </c>
      <c r="B116" s="87">
        <v>2026</v>
      </c>
      <c r="C116" s="88" t="s">
        <v>1557</v>
      </c>
      <c r="D116" s="88"/>
      <c r="E116" s="88" t="s">
        <v>125</v>
      </c>
      <c r="F116" s="88">
        <v>147166</v>
      </c>
      <c r="G116" s="92">
        <v>46042</v>
      </c>
      <c r="H116" s="88" t="s">
        <v>1558</v>
      </c>
      <c r="I116" s="88" t="s">
        <v>1559</v>
      </c>
      <c r="J116" s="95" t="s">
        <v>1560</v>
      </c>
      <c r="K116" s="95" t="s">
        <v>1561</v>
      </c>
      <c r="L116" s="88" t="s">
        <v>1562</v>
      </c>
      <c r="M116" s="88" t="s">
        <v>1563</v>
      </c>
      <c r="N116" s="88">
        <v>80111700</v>
      </c>
      <c r="O116" s="88" t="s">
        <v>1564</v>
      </c>
      <c r="P116" s="88" t="s">
        <v>1565</v>
      </c>
      <c r="Q116" s="88">
        <v>136</v>
      </c>
      <c r="R116" s="92">
        <v>46028</v>
      </c>
      <c r="S116" s="88">
        <v>222</v>
      </c>
      <c r="T116" s="92">
        <v>46037</v>
      </c>
      <c r="U116" s="88" t="s">
        <v>1340</v>
      </c>
      <c r="V116" s="88" t="s">
        <v>135</v>
      </c>
      <c r="W116" s="88" t="s">
        <v>136</v>
      </c>
      <c r="X116" s="88">
        <v>1</v>
      </c>
      <c r="Y116" s="88" t="s">
        <v>1566</v>
      </c>
      <c r="Z116" s="88" t="s">
        <v>1562</v>
      </c>
      <c r="AA116" s="88" t="s">
        <v>138</v>
      </c>
      <c r="AB116" s="88" t="s">
        <v>139</v>
      </c>
      <c r="AC116" s="88" t="s">
        <v>140</v>
      </c>
      <c r="AD116" s="88"/>
      <c r="AE116" s="88">
        <v>52697415</v>
      </c>
      <c r="AF116" s="88">
        <v>3</v>
      </c>
      <c r="AG116" s="92">
        <v>29337</v>
      </c>
      <c r="AH116" s="88" t="s">
        <v>1567</v>
      </c>
      <c r="AI116" s="88"/>
      <c r="AJ116" s="95">
        <v>3003621407</v>
      </c>
      <c r="AK116" s="88" t="s">
        <v>1568</v>
      </c>
      <c r="AL116" s="88" t="s">
        <v>271</v>
      </c>
      <c r="AM116" s="88" t="s">
        <v>144</v>
      </c>
      <c r="AN116" s="88" t="s">
        <v>1360</v>
      </c>
      <c r="AO116" s="88">
        <v>33377780</v>
      </c>
      <c r="AP116" s="88" t="s">
        <v>1361</v>
      </c>
      <c r="AQ116" s="88"/>
      <c r="AR116" s="88"/>
      <c r="AS116" s="92">
        <v>46062</v>
      </c>
      <c r="AT116" s="88"/>
      <c r="AU116" s="88"/>
      <c r="AV116" s="88"/>
      <c r="AW116" s="88"/>
      <c r="AX116" s="88" t="s">
        <v>1362</v>
      </c>
      <c r="AY116" s="88" t="s">
        <v>147</v>
      </c>
      <c r="AZ116" s="108">
        <v>46032</v>
      </c>
      <c r="BA116" s="108">
        <v>46035</v>
      </c>
      <c r="BB116" s="118">
        <v>63352000</v>
      </c>
      <c r="BC116" s="108">
        <v>46038</v>
      </c>
      <c r="BD116" s="108">
        <v>46280</v>
      </c>
      <c r="BE116" s="108">
        <f t="shared" si="5"/>
        <v>46280</v>
      </c>
      <c r="BF116" s="125"/>
      <c r="BG116" s="88" t="s">
        <v>929</v>
      </c>
      <c r="BH116" s="113">
        <v>7919000</v>
      </c>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v>0</v>
      </c>
      <c r="CM116" s="113">
        <v>63352000</v>
      </c>
      <c r="CN116" s="88"/>
      <c r="CO116" s="92">
        <v>46280</v>
      </c>
      <c r="CP116" s="92">
        <f t="shared" si="4"/>
        <v>46460</v>
      </c>
      <c r="CQ116" s="118">
        <v>63352000</v>
      </c>
      <c r="CR116" s="88" t="s">
        <v>956</v>
      </c>
      <c r="CS116" s="92">
        <v>46038</v>
      </c>
      <c r="CT116" s="131">
        <v>1146101096007</v>
      </c>
      <c r="CU116" s="88"/>
      <c r="CV116" s="88"/>
      <c r="CW116" s="88" t="s">
        <v>1569</v>
      </c>
      <c r="CX116" s="88" t="s">
        <v>140</v>
      </c>
      <c r="CY116" s="88" t="s">
        <v>1570</v>
      </c>
      <c r="CZ116" s="88">
        <v>2483</v>
      </c>
      <c r="DA116" s="88" t="s">
        <v>1347</v>
      </c>
      <c r="DB116" s="88">
        <v>5</v>
      </c>
      <c r="DC116" s="88" t="s">
        <v>153</v>
      </c>
      <c r="DD116" s="88"/>
      <c r="DE116" s="88"/>
      <c r="DF116" s="88"/>
      <c r="DG116" s="88"/>
      <c r="DH116" s="88"/>
      <c r="DI116" s="88"/>
      <c r="DJ116" s="88"/>
      <c r="DK116" s="88"/>
      <c r="DL116" s="88"/>
      <c r="DM116" s="88"/>
      <c r="DN116" s="88"/>
      <c r="DO116" s="88"/>
      <c r="DP116" s="88"/>
      <c r="DQ116" s="88"/>
      <c r="DR116" s="88"/>
      <c r="DS116" s="88"/>
      <c r="DT116" s="89"/>
      <c r="DU116" s="84"/>
      <c r="DV116" s="75"/>
      <c r="DW116" s="75"/>
      <c r="DX116" s="75"/>
      <c r="DY116" s="75"/>
      <c r="DZ116" s="77"/>
      <c r="EA116" s="71"/>
      <c r="EB116" s="71"/>
      <c r="EC116" s="71"/>
      <c r="ED116" s="71"/>
      <c r="EE116" s="71"/>
      <c r="EF116" s="71"/>
      <c r="EG116" s="71"/>
      <c r="EH116" s="71"/>
      <c r="EI116" s="71"/>
      <c r="EJ116" s="71"/>
      <c r="EK116" s="71"/>
    </row>
    <row r="117" spans="1:141" ht="26.25" customHeight="1">
      <c r="A117" s="3" t="s">
        <v>123</v>
      </c>
      <c r="B117" s="87">
        <v>2026</v>
      </c>
      <c r="C117" s="88" t="s">
        <v>1571</v>
      </c>
      <c r="D117" s="88"/>
      <c r="E117" s="88" t="s">
        <v>125</v>
      </c>
      <c r="F117" s="88">
        <v>147177</v>
      </c>
      <c r="G117" s="92">
        <v>46036</v>
      </c>
      <c r="H117" s="88" t="s">
        <v>1572</v>
      </c>
      <c r="I117" s="88" t="s">
        <v>1573</v>
      </c>
      <c r="J117" s="95" t="s">
        <v>1574</v>
      </c>
      <c r="K117" s="95" t="s">
        <v>1575</v>
      </c>
      <c r="L117" s="88" t="s">
        <v>1576</v>
      </c>
      <c r="M117" s="88" t="s">
        <v>1577</v>
      </c>
      <c r="N117" s="88">
        <v>80111700</v>
      </c>
      <c r="O117" s="88" t="s">
        <v>1578</v>
      </c>
      <c r="P117" s="88" t="s">
        <v>1579</v>
      </c>
      <c r="Q117" s="88">
        <v>1412</v>
      </c>
      <c r="R117" s="92">
        <v>46037</v>
      </c>
      <c r="S117" s="88">
        <v>1766</v>
      </c>
      <c r="T117" s="92">
        <v>46044</v>
      </c>
      <c r="U117" s="88" t="s">
        <v>1443</v>
      </c>
      <c r="V117" s="88" t="s">
        <v>135</v>
      </c>
      <c r="W117" s="88" t="s">
        <v>136</v>
      </c>
      <c r="X117" s="88">
        <v>1</v>
      </c>
      <c r="Y117" s="88" t="s">
        <v>1580</v>
      </c>
      <c r="Z117" s="88" t="s">
        <v>1576</v>
      </c>
      <c r="AA117" s="88" t="s">
        <v>138</v>
      </c>
      <c r="AB117" s="88" t="s">
        <v>139</v>
      </c>
      <c r="AC117" s="88" t="s">
        <v>203</v>
      </c>
      <c r="AD117" s="88"/>
      <c r="AE117" s="88">
        <v>52113577</v>
      </c>
      <c r="AF117" s="88">
        <v>2</v>
      </c>
      <c r="AG117" s="92">
        <v>26646</v>
      </c>
      <c r="AH117" s="88" t="s">
        <v>1581</v>
      </c>
      <c r="AI117" s="88"/>
      <c r="AJ117" s="95">
        <v>3108771061</v>
      </c>
      <c r="AK117" s="88" t="s">
        <v>1582</v>
      </c>
      <c r="AL117" s="88" t="s">
        <v>221</v>
      </c>
      <c r="AM117" s="88" t="s">
        <v>144</v>
      </c>
      <c r="AN117" s="88" t="s">
        <v>1360</v>
      </c>
      <c r="AO117" s="88">
        <v>33377780</v>
      </c>
      <c r="AP117" s="88" t="s">
        <v>1361</v>
      </c>
      <c r="AQ117" s="88"/>
      <c r="AR117" s="88"/>
      <c r="AS117" s="92">
        <v>46062</v>
      </c>
      <c r="AT117" s="88"/>
      <c r="AU117" s="88"/>
      <c r="AV117" s="88"/>
      <c r="AW117" s="88"/>
      <c r="AX117" s="88" t="s">
        <v>1362</v>
      </c>
      <c r="AY117" s="88" t="s">
        <v>147</v>
      </c>
      <c r="AZ117" s="108">
        <v>46040</v>
      </c>
      <c r="BA117" s="108">
        <v>46041</v>
      </c>
      <c r="BB117" s="118">
        <v>63352000</v>
      </c>
      <c r="BC117" s="108">
        <v>46044</v>
      </c>
      <c r="BD117" s="108">
        <v>46286</v>
      </c>
      <c r="BE117" s="108">
        <f t="shared" si="5"/>
        <v>46286</v>
      </c>
      <c r="BF117" s="125"/>
      <c r="BG117" s="88" t="s">
        <v>929</v>
      </c>
      <c r="BH117" s="113">
        <v>7919000</v>
      </c>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v>0</v>
      </c>
      <c r="CM117" s="113">
        <v>63352000</v>
      </c>
      <c r="CN117" s="88"/>
      <c r="CO117" s="92">
        <v>46286</v>
      </c>
      <c r="CP117" s="92">
        <f t="shared" si="4"/>
        <v>46466</v>
      </c>
      <c r="CQ117" s="118">
        <v>63352000</v>
      </c>
      <c r="CR117" s="88" t="s">
        <v>1066</v>
      </c>
      <c r="CS117" s="92">
        <v>46043</v>
      </c>
      <c r="CT117" s="131">
        <v>100048957</v>
      </c>
      <c r="CU117" s="88"/>
      <c r="CV117" s="88"/>
      <c r="CW117" s="88" t="s">
        <v>1583</v>
      </c>
      <c r="CX117" s="88" t="s">
        <v>203</v>
      </c>
      <c r="CY117" s="88" t="s">
        <v>1584</v>
      </c>
      <c r="CZ117" s="88">
        <v>2614</v>
      </c>
      <c r="DA117" s="88" t="s">
        <v>1451</v>
      </c>
      <c r="DB117" s="88">
        <v>5</v>
      </c>
      <c r="DC117" s="88" t="s">
        <v>153</v>
      </c>
      <c r="DD117" s="88"/>
      <c r="DE117" s="88"/>
      <c r="DF117" s="88"/>
      <c r="DG117" s="88"/>
      <c r="DH117" s="88"/>
      <c r="DI117" s="88"/>
      <c r="DJ117" s="88"/>
      <c r="DK117" s="88"/>
      <c r="DL117" s="88"/>
      <c r="DM117" s="88"/>
      <c r="DN117" s="88"/>
      <c r="DO117" s="88"/>
      <c r="DP117" s="88"/>
      <c r="DQ117" s="88"/>
      <c r="DR117" s="88"/>
      <c r="DS117" s="88"/>
      <c r="DT117" s="89"/>
      <c r="DU117" s="84"/>
      <c r="DV117" s="75"/>
      <c r="DW117" s="75"/>
      <c r="DX117" s="75"/>
      <c r="DY117" s="75"/>
      <c r="DZ117" s="77"/>
      <c r="EA117" s="71"/>
      <c r="EB117" s="71"/>
      <c r="EC117" s="71"/>
      <c r="ED117" s="71"/>
      <c r="EE117" s="71"/>
      <c r="EF117" s="71"/>
      <c r="EG117" s="71"/>
      <c r="EH117" s="71"/>
      <c r="EI117" s="71"/>
      <c r="EJ117" s="71"/>
      <c r="EK117" s="71"/>
    </row>
    <row r="118" spans="1:141" ht="30" customHeight="1">
      <c r="A118" s="3" t="s">
        <v>123</v>
      </c>
      <c r="B118" s="87">
        <v>2026</v>
      </c>
      <c r="C118" s="88" t="s">
        <v>1585</v>
      </c>
      <c r="D118" s="88"/>
      <c r="E118" s="88" t="s">
        <v>125</v>
      </c>
      <c r="F118" s="88">
        <v>147195</v>
      </c>
      <c r="G118" s="92">
        <v>46036</v>
      </c>
      <c r="H118" s="88" t="s">
        <v>1586</v>
      </c>
      <c r="I118" s="88" t="s">
        <v>1587</v>
      </c>
      <c r="J118" s="95" t="s">
        <v>1588</v>
      </c>
      <c r="K118" s="95" t="s">
        <v>1589</v>
      </c>
      <c r="L118" s="88" t="s">
        <v>1590</v>
      </c>
      <c r="M118" s="88" t="s">
        <v>1591</v>
      </c>
      <c r="N118" s="88">
        <v>80111700</v>
      </c>
      <c r="O118" s="88" t="s">
        <v>1592</v>
      </c>
      <c r="P118" s="88" t="s">
        <v>1593</v>
      </c>
      <c r="Q118" s="88">
        <v>221</v>
      </c>
      <c r="R118" s="92">
        <v>46036</v>
      </c>
      <c r="S118" s="88">
        <v>1767</v>
      </c>
      <c r="T118" s="92">
        <v>46044</v>
      </c>
      <c r="U118" s="88" t="s">
        <v>1340</v>
      </c>
      <c r="V118" s="88" t="s">
        <v>135</v>
      </c>
      <c r="W118" s="88" t="s">
        <v>136</v>
      </c>
      <c r="X118" s="88">
        <v>1</v>
      </c>
      <c r="Y118" s="88" t="s">
        <v>1594</v>
      </c>
      <c r="Z118" s="88" t="s">
        <v>1590</v>
      </c>
      <c r="AA118" s="88" t="s">
        <v>138</v>
      </c>
      <c r="AB118" s="88" t="s">
        <v>164</v>
      </c>
      <c r="AC118" s="88" t="s">
        <v>203</v>
      </c>
      <c r="AD118" s="88"/>
      <c r="AE118" s="88">
        <v>1015401209</v>
      </c>
      <c r="AF118" s="88">
        <v>9</v>
      </c>
      <c r="AG118" s="92">
        <v>32001</v>
      </c>
      <c r="AH118" s="88" t="s">
        <v>1595</v>
      </c>
      <c r="AI118" s="88"/>
      <c r="AJ118" s="95">
        <v>3046828035</v>
      </c>
      <c r="AK118" s="88" t="s">
        <v>1596</v>
      </c>
      <c r="AL118" s="88" t="s">
        <v>189</v>
      </c>
      <c r="AM118" s="88" t="s">
        <v>385</v>
      </c>
      <c r="AN118" s="88" t="s">
        <v>1360</v>
      </c>
      <c r="AO118" s="88">
        <v>33377780</v>
      </c>
      <c r="AP118" s="88" t="s">
        <v>1361</v>
      </c>
      <c r="AQ118" s="88"/>
      <c r="AR118" s="88"/>
      <c r="AS118" s="92">
        <v>46062</v>
      </c>
      <c r="AT118" s="88"/>
      <c r="AU118" s="88"/>
      <c r="AV118" s="88"/>
      <c r="AW118" s="88"/>
      <c r="AX118" s="88" t="s">
        <v>1362</v>
      </c>
      <c r="AY118" s="88" t="s">
        <v>147</v>
      </c>
      <c r="AZ118" s="108">
        <v>46040</v>
      </c>
      <c r="BA118" s="108">
        <v>46041</v>
      </c>
      <c r="BB118" s="118">
        <v>63352000</v>
      </c>
      <c r="BC118" s="108">
        <v>46044</v>
      </c>
      <c r="BD118" s="108">
        <v>46286</v>
      </c>
      <c r="BE118" s="108">
        <f t="shared" si="5"/>
        <v>46286</v>
      </c>
      <c r="BF118" s="125"/>
      <c r="BG118" s="88" t="s">
        <v>929</v>
      </c>
      <c r="BH118" s="113">
        <v>7919000</v>
      </c>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v>0</v>
      </c>
      <c r="CM118" s="113">
        <v>63352000</v>
      </c>
      <c r="CN118" s="88"/>
      <c r="CO118" s="92">
        <v>46286</v>
      </c>
      <c r="CP118" s="92">
        <f t="shared" si="4"/>
        <v>46466</v>
      </c>
      <c r="CQ118" s="118">
        <v>63352000</v>
      </c>
      <c r="CR118" s="88" t="s">
        <v>223</v>
      </c>
      <c r="CS118" s="92">
        <v>46041</v>
      </c>
      <c r="CT118" s="131">
        <v>1144101275598</v>
      </c>
      <c r="CU118" s="88"/>
      <c r="CV118" s="88"/>
      <c r="CW118" s="88" t="s">
        <v>1597</v>
      </c>
      <c r="CX118" s="88" t="s">
        <v>203</v>
      </c>
      <c r="CY118" s="88" t="s">
        <v>1598</v>
      </c>
      <c r="CZ118" s="88">
        <v>2483</v>
      </c>
      <c r="DA118" s="88" t="s">
        <v>1347</v>
      </c>
      <c r="DB118" s="88">
        <v>5</v>
      </c>
      <c r="DC118" s="88" t="s">
        <v>153</v>
      </c>
      <c r="DD118" s="88"/>
      <c r="DE118" s="88"/>
      <c r="DF118" s="88"/>
      <c r="DG118" s="88"/>
      <c r="DH118" s="88"/>
      <c r="DI118" s="88"/>
      <c r="DJ118" s="88"/>
      <c r="DK118" s="88"/>
      <c r="DL118" s="88"/>
      <c r="DM118" s="88"/>
      <c r="DN118" s="88"/>
      <c r="DO118" s="88"/>
      <c r="DP118" s="88"/>
      <c r="DQ118" s="88"/>
      <c r="DR118" s="88"/>
      <c r="DS118" s="88"/>
      <c r="DT118" s="89"/>
      <c r="DU118" s="84"/>
      <c r="DV118" s="75"/>
      <c r="DW118" s="75"/>
      <c r="DX118" s="75"/>
      <c r="DY118" s="75"/>
      <c r="DZ118" s="77"/>
      <c r="EA118" s="71"/>
      <c r="EB118" s="71"/>
      <c r="EC118" s="71"/>
      <c r="ED118" s="71"/>
      <c r="EE118" s="71"/>
      <c r="EF118" s="71"/>
      <c r="EG118" s="71"/>
      <c r="EH118" s="71"/>
      <c r="EI118" s="71"/>
      <c r="EJ118" s="71"/>
      <c r="EK118" s="71"/>
    </row>
    <row r="119" spans="1:141" ht="30" customHeight="1">
      <c r="A119" s="3" t="s">
        <v>123</v>
      </c>
      <c r="B119" s="87">
        <v>2026</v>
      </c>
      <c r="C119" s="88" t="s">
        <v>1599</v>
      </c>
      <c r="D119" s="88"/>
      <c r="E119" s="88" t="s">
        <v>125</v>
      </c>
      <c r="F119" s="88">
        <v>147199</v>
      </c>
      <c r="G119" s="92">
        <v>46036</v>
      </c>
      <c r="H119" s="88" t="s">
        <v>1600</v>
      </c>
      <c r="I119" s="88" t="s">
        <v>1601</v>
      </c>
      <c r="J119" s="95" t="s">
        <v>1602</v>
      </c>
      <c r="K119" s="95" t="s">
        <v>1603</v>
      </c>
      <c r="L119" s="88" t="s">
        <v>1604</v>
      </c>
      <c r="M119" s="88" t="s">
        <v>1605</v>
      </c>
      <c r="N119" s="88">
        <v>80111700</v>
      </c>
      <c r="O119" s="88" t="s">
        <v>1606</v>
      </c>
      <c r="P119" s="88" t="s">
        <v>1607</v>
      </c>
      <c r="Q119" s="88">
        <v>222</v>
      </c>
      <c r="R119" s="92">
        <v>46036</v>
      </c>
      <c r="S119" s="88">
        <v>1780</v>
      </c>
      <c r="T119" s="92">
        <v>46044</v>
      </c>
      <c r="U119" s="88" t="s">
        <v>1373</v>
      </c>
      <c r="V119" s="88" t="s">
        <v>135</v>
      </c>
      <c r="W119" s="88" t="s">
        <v>136</v>
      </c>
      <c r="X119" s="88">
        <v>1</v>
      </c>
      <c r="Y119" s="88" t="s">
        <v>1608</v>
      </c>
      <c r="Z119" s="88" t="s">
        <v>1604</v>
      </c>
      <c r="AA119" s="88" t="s">
        <v>138</v>
      </c>
      <c r="AB119" s="88" t="s">
        <v>139</v>
      </c>
      <c r="AC119" s="88" t="s">
        <v>140</v>
      </c>
      <c r="AD119" s="88"/>
      <c r="AE119" s="88">
        <v>1051288070</v>
      </c>
      <c r="AF119" s="88">
        <v>9</v>
      </c>
      <c r="AG119" s="92">
        <v>35877</v>
      </c>
      <c r="AH119" s="88" t="s">
        <v>1609</v>
      </c>
      <c r="AI119" s="88"/>
      <c r="AJ119" s="95">
        <v>3148136284</v>
      </c>
      <c r="AK119" s="88" t="s">
        <v>1610</v>
      </c>
      <c r="AL119" s="88" t="s">
        <v>143</v>
      </c>
      <c r="AM119" s="88" t="s">
        <v>301</v>
      </c>
      <c r="AN119" s="88" t="s">
        <v>1360</v>
      </c>
      <c r="AO119" s="88">
        <v>33377780</v>
      </c>
      <c r="AP119" s="88" t="s">
        <v>1361</v>
      </c>
      <c r="AQ119" s="88"/>
      <c r="AR119" s="88"/>
      <c r="AS119" s="92">
        <v>46062</v>
      </c>
      <c r="AT119" s="88"/>
      <c r="AU119" s="88"/>
      <c r="AV119" s="88"/>
      <c r="AW119" s="88"/>
      <c r="AX119" s="88" t="s">
        <v>1362</v>
      </c>
      <c r="AY119" s="88" t="s">
        <v>147</v>
      </c>
      <c r="AZ119" s="108">
        <v>46041</v>
      </c>
      <c r="BA119" s="108">
        <v>46042</v>
      </c>
      <c r="BB119" s="118">
        <v>46432000</v>
      </c>
      <c r="BC119" s="108">
        <v>46044</v>
      </c>
      <c r="BD119" s="108">
        <v>46286</v>
      </c>
      <c r="BE119" s="108">
        <f t="shared" si="5"/>
        <v>46286</v>
      </c>
      <c r="BF119" s="125"/>
      <c r="BG119" s="88" t="s">
        <v>929</v>
      </c>
      <c r="BH119" s="113">
        <v>5804000</v>
      </c>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v>0</v>
      </c>
      <c r="CM119" s="113">
        <v>46432000</v>
      </c>
      <c r="CN119" s="88"/>
      <c r="CO119" s="92">
        <v>46286</v>
      </c>
      <c r="CP119" s="92">
        <f t="shared" si="4"/>
        <v>46466</v>
      </c>
      <c r="CQ119" s="118">
        <v>46432000</v>
      </c>
      <c r="CR119" s="88" t="s">
        <v>223</v>
      </c>
      <c r="CS119" s="92">
        <v>46042</v>
      </c>
      <c r="CT119" s="131">
        <v>1846101033162</v>
      </c>
      <c r="CU119" s="88"/>
      <c r="CV119" s="88"/>
      <c r="CW119" s="88" t="s">
        <v>1611</v>
      </c>
      <c r="CX119" s="88" t="s">
        <v>140</v>
      </c>
      <c r="CY119" s="88" t="s">
        <v>1214</v>
      </c>
      <c r="CZ119" s="88">
        <v>2534</v>
      </c>
      <c r="DA119" s="88" t="s">
        <v>1380</v>
      </c>
      <c r="DB119" s="88">
        <v>5</v>
      </c>
      <c r="DC119" s="88" t="s">
        <v>153</v>
      </c>
      <c r="DD119" s="88"/>
      <c r="DE119" s="88"/>
      <c r="DF119" s="88"/>
      <c r="DG119" s="88"/>
      <c r="DH119" s="88"/>
      <c r="DI119" s="88"/>
      <c r="DJ119" s="88"/>
      <c r="DK119" s="88"/>
      <c r="DL119" s="88"/>
      <c r="DM119" s="88"/>
      <c r="DN119" s="88"/>
      <c r="DO119" s="88"/>
      <c r="DP119" s="88"/>
      <c r="DQ119" s="88"/>
      <c r="DR119" s="88"/>
      <c r="DS119" s="88"/>
      <c r="DT119" s="89"/>
      <c r="DU119" s="84"/>
      <c r="DV119" s="75"/>
      <c r="DW119" s="75"/>
      <c r="DX119" s="75"/>
      <c r="DY119" s="75"/>
      <c r="DZ119" s="77"/>
      <c r="EA119" s="71"/>
      <c r="EB119" s="71"/>
      <c r="EC119" s="71"/>
      <c r="ED119" s="71"/>
      <c r="EE119" s="71"/>
      <c r="EF119" s="71"/>
      <c r="EG119" s="71"/>
      <c r="EH119" s="71"/>
      <c r="EI119" s="71"/>
      <c r="EJ119" s="71"/>
      <c r="EK119" s="71"/>
    </row>
    <row r="120" spans="1:141" ht="30" customHeight="1">
      <c r="A120" s="3" t="s">
        <v>123</v>
      </c>
      <c r="B120" s="87">
        <v>2026</v>
      </c>
      <c r="C120" s="88" t="s">
        <v>1612</v>
      </c>
      <c r="D120" s="88"/>
      <c r="E120" s="88" t="s">
        <v>125</v>
      </c>
      <c r="F120" s="88">
        <v>144781</v>
      </c>
      <c r="G120" s="92">
        <v>46036</v>
      </c>
      <c r="H120" s="88" t="s">
        <v>1613</v>
      </c>
      <c r="I120" s="88" t="s">
        <v>1614</v>
      </c>
      <c r="J120" s="95" t="s">
        <v>1615</v>
      </c>
      <c r="K120" s="95" t="s">
        <v>1616</v>
      </c>
      <c r="L120" s="88" t="s">
        <v>1617</v>
      </c>
      <c r="M120" s="88" t="s">
        <v>1618</v>
      </c>
      <c r="N120" s="88">
        <v>80111700</v>
      </c>
      <c r="O120" s="88" t="s">
        <v>1619</v>
      </c>
      <c r="P120" s="88" t="s">
        <v>1620</v>
      </c>
      <c r="Q120" s="88">
        <v>151</v>
      </c>
      <c r="R120" s="92">
        <v>46028</v>
      </c>
      <c r="S120" s="88">
        <v>339</v>
      </c>
      <c r="T120" s="92">
        <v>46041</v>
      </c>
      <c r="U120" s="88" t="s">
        <v>134</v>
      </c>
      <c r="V120" s="88" t="s">
        <v>135</v>
      </c>
      <c r="W120" s="88" t="s">
        <v>460</v>
      </c>
      <c r="X120" s="88">
        <v>1</v>
      </c>
      <c r="Y120" s="88" t="s">
        <v>1621</v>
      </c>
      <c r="Z120" s="88" t="s">
        <v>1617</v>
      </c>
      <c r="AA120" s="88" t="s">
        <v>138</v>
      </c>
      <c r="AB120" s="88" t="s">
        <v>139</v>
      </c>
      <c r="AC120" s="88" t="s">
        <v>447</v>
      </c>
      <c r="AD120" s="88"/>
      <c r="AE120" s="88">
        <v>1010244911</v>
      </c>
      <c r="AF120" s="88">
        <v>1</v>
      </c>
      <c r="AG120" s="92">
        <v>36241</v>
      </c>
      <c r="AH120" s="88" t="s">
        <v>1622</v>
      </c>
      <c r="AI120" s="88" t="e">
        <v>#REF!</v>
      </c>
      <c r="AJ120" s="95">
        <v>3022820975</v>
      </c>
      <c r="AK120" s="88" t="s">
        <v>1623</v>
      </c>
      <c r="AL120" s="88" t="s">
        <v>271</v>
      </c>
      <c r="AM120" s="88" t="s">
        <v>385</v>
      </c>
      <c r="AN120" s="88" t="s">
        <v>1624</v>
      </c>
      <c r="AO120" s="88">
        <v>1100686093</v>
      </c>
      <c r="AP120" s="88" t="s">
        <v>1625</v>
      </c>
      <c r="AQ120" s="88"/>
      <c r="AR120" s="88"/>
      <c r="AS120" s="92">
        <v>46062</v>
      </c>
      <c r="AT120" s="88"/>
      <c r="AU120" s="88"/>
      <c r="AV120" s="88"/>
      <c r="AW120" s="88"/>
      <c r="AX120" s="88" t="s">
        <v>1626</v>
      </c>
      <c r="AY120" s="88" t="s">
        <v>147</v>
      </c>
      <c r="AZ120" s="108">
        <v>46035</v>
      </c>
      <c r="BA120" s="108">
        <v>46036</v>
      </c>
      <c r="BB120" s="118">
        <v>37136000</v>
      </c>
      <c r="BC120" s="108">
        <v>46041</v>
      </c>
      <c r="BD120" s="108">
        <v>46283</v>
      </c>
      <c r="BE120" s="108">
        <f t="shared" si="5"/>
        <v>46283</v>
      </c>
      <c r="BF120" s="125"/>
      <c r="BG120" s="88" t="s">
        <v>929</v>
      </c>
      <c r="BH120" s="113">
        <v>4642000</v>
      </c>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v>0</v>
      </c>
      <c r="CM120" s="113">
        <v>37136000</v>
      </c>
      <c r="CN120" s="88"/>
      <c r="CO120" s="92">
        <v>46283</v>
      </c>
      <c r="CP120" s="92">
        <f t="shared" si="4"/>
        <v>46463</v>
      </c>
      <c r="CQ120" s="118">
        <v>37136000</v>
      </c>
      <c r="CR120" s="88" t="s">
        <v>1627</v>
      </c>
      <c r="CS120" s="92">
        <v>46038</v>
      </c>
      <c r="CT120" s="131" t="s">
        <v>1628</v>
      </c>
      <c r="CU120" s="88"/>
      <c r="CV120" s="88"/>
      <c r="CW120" s="88" t="s">
        <v>1629</v>
      </c>
      <c r="CX120" s="88" t="s">
        <v>447</v>
      </c>
      <c r="CY120" s="88" t="s">
        <v>1630</v>
      </c>
      <c r="CZ120" s="88">
        <v>2537</v>
      </c>
      <c r="DA120" s="88" t="s">
        <v>152</v>
      </c>
      <c r="DB120" s="88">
        <v>5</v>
      </c>
      <c r="DC120" s="88" t="s">
        <v>153</v>
      </c>
      <c r="DD120" s="88"/>
      <c r="DE120" s="88"/>
      <c r="DF120" s="88"/>
      <c r="DG120" s="88"/>
      <c r="DH120" s="88"/>
      <c r="DI120" s="88"/>
      <c r="DJ120" s="88"/>
      <c r="DK120" s="88"/>
      <c r="DL120" s="88"/>
      <c r="DM120" s="88"/>
      <c r="DN120" s="88"/>
      <c r="DO120" s="88"/>
      <c r="DP120" s="88"/>
      <c r="DQ120" s="88"/>
      <c r="DR120" s="88"/>
      <c r="DS120" s="88"/>
      <c r="DT120" s="89"/>
      <c r="DU120" s="84"/>
      <c r="DV120" s="75"/>
      <c r="DW120" s="75"/>
      <c r="DX120" s="75"/>
      <c r="DY120" s="75"/>
      <c r="DZ120" s="77"/>
      <c r="EA120" s="71"/>
      <c r="EB120" s="71"/>
      <c r="EC120" s="71"/>
      <c r="ED120" s="71"/>
      <c r="EE120" s="71"/>
      <c r="EF120" s="71"/>
      <c r="EG120" s="71"/>
      <c r="EH120" s="71"/>
      <c r="EI120" s="71"/>
      <c r="EJ120" s="71"/>
      <c r="EK120" s="71"/>
    </row>
    <row r="121" spans="1:141" ht="30" customHeight="1">
      <c r="A121" s="3" t="s">
        <v>123</v>
      </c>
      <c r="B121" s="87">
        <v>2026</v>
      </c>
      <c r="C121" s="88" t="s">
        <v>1631</v>
      </c>
      <c r="D121" s="88"/>
      <c r="E121" s="88" t="s">
        <v>125</v>
      </c>
      <c r="F121" s="88">
        <v>144781</v>
      </c>
      <c r="G121" s="92">
        <v>46034</v>
      </c>
      <c r="H121" s="88" t="s">
        <v>1613</v>
      </c>
      <c r="I121" s="88" t="s">
        <v>1632</v>
      </c>
      <c r="J121" s="95" t="s">
        <v>1633</v>
      </c>
      <c r="K121" s="95" t="s">
        <v>1634</v>
      </c>
      <c r="L121" s="88" t="s">
        <v>1635</v>
      </c>
      <c r="M121" s="88" t="s">
        <v>1618</v>
      </c>
      <c r="N121" s="88">
        <v>80111700</v>
      </c>
      <c r="O121" s="88" t="s">
        <v>1619</v>
      </c>
      <c r="P121" s="88" t="s">
        <v>1636</v>
      </c>
      <c r="Q121" s="88">
        <v>151</v>
      </c>
      <c r="R121" s="92">
        <v>46028</v>
      </c>
      <c r="S121" s="88">
        <v>338</v>
      </c>
      <c r="T121" s="92">
        <v>46041</v>
      </c>
      <c r="U121" s="88" t="s">
        <v>134</v>
      </c>
      <c r="V121" s="88" t="s">
        <v>135</v>
      </c>
      <c r="W121" s="88" t="s">
        <v>460</v>
      </c>
      <c r="X121" s="88">
        <v>1</v>
      </c>
      <c r="Y121" s="88" t="s">
        <v>1621</v>
      </c>
      <c r="Z121" s="88" t="s">
        <v>1635</v>
      </c>
      <c r="AA121" s="88" t="s">
        <v>138</v>
      </c>
      <c r="AB121" s="88" t="s">
        <v>164</v>
      </c>
      <c r="AC121" s="88" t="s">
        <v>447</v>
      </c>
      <c r="AD121" s="88"/>
      <c r="AE121" s="88">
        <v>1022416631</v>
      </c>
      <c r="AF121" s="88">
        <v>5</v>
      </c>
      <c r="AG121" s="92">
        <v>35238</v>
      </c>
      <c r="AH121" s="88" t="s">
        <v>1637</v>
      </c>
      <c r="AI121" s="88"/>
      <c r="AJ121" s="95">
        <v>3057710113</v>
      </c>
      <c r="AK121" s="88" t="s">
        <v>1638</v>
      </c>
      <c r="AL121" s="88" t="s">
        <v>189</v>
      </c>
      <c r="AM121" s="88" t="s">
        <v>234</v>
      </c>
      <c r="AN121" s="88" t="s">
        <v>1624</v>
      </c>
      <c r="AO121" s="88">
        <v>1100686093</v>
      </c>
      <c r="AP121" s="88" t="s">
        <v>1625</v>
      </c>
      <c r="AQ121" s="88"/>
      <c r="AR121" s="88"/>
      <c r="AS121" s="92">
        <v>46062</v>
      </c>
      <c r="AT121" s="88"/>
      <c r="AU121" s="88"/>
      <c r="AV121" s="88"/>
      <c r="AW121" s="88"/>
      <c r="AX121" s="88" t="s">
        <v>1626</v>
      </c>
      <c r="AY121" s="88" t="s">
        <v>147</v>
      </c>
      <c r="AZ121" s="108">
        <v>46035</v>
      </c>
      <c r="BA121" s="108">
        <v>46036</v>
      </c>
      <c r="BB121" s="118">
        <v>37136000</v>
      </c>
      <c r="BC121" s="108">
        <v>46041</v>
      </c>
      <c r="BD121" s="108">
        <v>46283</v>
      </c>
      <c r="BE121" s="108">
        <f t="shared" si="5"/>
        <v>46283</v>
      </c>
      <c r="BF121" s="125"/>
      <c r="BG121" s="88" t="s">
        <v>929</v>
      </c>
      <c r="BH121" s="113">
        <v>4642000</v>
      </c>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v>0</v>
      </c>
      <c r="CM121" s="113">
        <v>37136000</v>
      </c>
      <c r="CN121" s="88"/>
      <c r="CO121" s="92">
        <v>46283</v>
      </c>
      <c r="CP121" s="92">
        <f t="shared" si="4"/>
        <v>46463</v>
      </c>
      <c r="CQ121" s="118">
        <v>37136000</v>
      </c>
      <c r="CR121" s="88" t="s">
        <v>149</v>
      </c>
      <c r="CS121" s="92">
        <v>46037</v>
      </c>
      <c r="CT121" s="131">
        <v>1446101156711</v>
      </c>
      <c r="CU121" s="88"/>
      <c r="CV121" s="88"/>
      <c r="CW121" s="88" t="s">
        <v>1629</v>
      </c>
      <c r="CX121" s="88" t="s">
        <v>447</v>
      </c>
      <c r="CY121" s="88" t="s">
        <v>957</v>
      </c>
      <c r="CZ121" s="88">
        <v>2537</v>
      </c>
      <c r="DA121" s="88" t="s">
        <v>152</v>
      </c>
      <c r="DB121" s="88">
        <v>5</v>
      </c>
      <c r="DC121" s="88" t="s">
        <v>153</v>
      </c>
      <c r="DD121" s="88"/>
      <c r="DE121" s="88"/>
      <c r="DF121" s="88"/>
      <c r="DG121" s="88"/>
      <c r="DH121" s="88"/>
      <c r="DI121" s="88"/>
      <c r="DJ121" s="88"/>
      <c r="DK121" s="88"/>
      <c r="DL121" s="88"/>
      <c r="DM121" s="88"/>
      <c r="DN121" s="88"/>
      <c r="DO121" s="88"/>
      <c r="DP121" s="88"/>
      <c r="DQ121" s="88"/>
      <c r="DR121" s="88"/>
      <c r="DS121" s="88"/>
      <c r="DT121" s="89"/>
      <c r="DU121" s="84"/>
      <c r="DV121" s="75"/>
      <c r="DW121" s="75"/>
      <c r="DX121" s="75"/>
      <c r="DY121" s="75"/>
      <c r="DZ121" s="77"/>
      <c r="EA121" s="71"/>
      <c r="EB121" s="71"/>
      <c r="EC121" s="71"/>
      <c r="ED121" s="71"/>
      <c r="EE121" s="71"/>
      <c r="EF121" s="71"/>
      <c r="EG121" s="71"/>
      <c r="EH121" s="71"/>
      <c r="EI121" s="71"/>
      <c r="EJ121" s="71"/>
      <c r="EK121" s="71"/>
    </row>
    <row r="122" spans="1:141" ht="30" customHeight="1">
      <c r="A122" s="3" t="s">
        <v>123</v>
      </c>
      <c r="B122" s="87">
        <v>2026</v>
      </c>
      <c r="C122" s="88" t="s">
        <v>1639</v>
      </c>
      <c r="D122" s="88"/>
      <c r="E122" s="88" t="s">
        <v>125</v>
      </c>
      <c r="F122" s="88">
        <v>144804</v>
      </c>
      <c r="G122" s="92">
        <v>46036</v>
      </c>
      <c r="H122" s="88" t="s">
        <v>1640</v>
      </c>
      <c r="I122" s="88" t="s">
        <v>1641</v>
      </c>
      <c r="J122" s="95" t="s">
        <v>1642</v>
      </c>
      <c r="K122" s="95" t="s">
        <v>1643</v>
      </c>
      <c r="L122" s="88" t="s">
        <v>1644</v>
      </c>
      <c r="M122" s="88" t="s">
        <v>1645</v>
      </c>
      <c r="N122" s="88">
        <v>80111700</v>
      </c>
      <c r="O122" s="88" t="s">
        <v>1646</v>
      </c>
      <c r="P122" s="88" t="s">
        <v>1647</v>
      </c>
      <c r="Q122" s="88">
        <v>110</v>
      </c>
      <c r="R122" s="92">
        <v>46028</v>
      </c>
      <c r="S122" s="88">
        <v>336</v>
      </c>
      <c r="T122" s="92">
        <v>46041</v>
      </c>
      <c r="U122" s="88" t="s">
        <v>134</v>
      </c>
      <c r="V122" s="88" t="s">
        <v>135</v>
      </c>
      <c r="W122" s="88" t="s">
        <v>136</v>
      </c>
      <c r="X122" s="88">
        <v>1</v>
      </c>
      <c r="Y122" s="88" t="s">
        <v>1648</v>
      </c>
      <c r="Z122" s="88" t="s">
        <v>1644</v>
      </c>
      <c r="AA122" s="88" t="s">
        <v>138</v>
      </c>
      <c r="AB122" s="88" t="s">
        <v>139</v>
      </c>
      <c r="AC122" s="88" t="s">
        <v>203</v>
      </c>
      <c r="AD122" s="88"/>
      <c r="AE122" s="88">
        <v>1019127390</v>
      </c>
      <c r="AF122" s="88">
        <v>4</v>
      </c>
      <c r="AG122" s="92">
        <v>35453</v>
      </c>
      <c r="AH122" s="88" t="s">
        <v>1649</v>
      </c>
      <c r="AI122" s="88"/>
      <c r="AJ122" s="95">
        <v>3016614609</v>
      </c>
      <c r="AK122" s="88" t="s">
        <v>1650</v>
      </c>
      <c r="AL122" s="88" t="s">
        <v>143</v>
      </c>
      <c r="AM122" s="88" t="s">
        <v>234</v>
      </c>
      <c r="AN122" s="88" t="s">
        <v>1624</v>
      </c>
      <c r="AO122" s="88">
        <v>1100686093</v>
      </c>
      <c r="AP122" s="88" t="s">
        <v>1625</v>
      </c>
      <c r="AQ122" s="88"/>
      <c r="AR122" s="88"/>
      <c r="AS122" s="92">
        <v>46062</v>
      </c>
      <c r="AT122" s="88"/>
      <c r="AU122" s="88"/>
      <c r="AV122" s="88"/>
      <c r="AW122" s="88"/>
      <c r="AX122" s="88" t="s">
        <v>1626</v>
      </c>
      <c r="AY122" s="88" t="s">
        <v>147</v>
      </c>
      <c r="AZ122" s="108">
        <v>46036</v>
      </c>
      <c r="BA122" s="108">
        <v>46036</v>
      </c>
      <c r="BB122" s="118">
        <v>63352000</v>
      </c>
      <c r="BC122" s="108">
        <v>46041</v>
      </c>
      <c r="BD122" s="108">
        <v>46283</v>
      </c>
      <c r="BE122" s="108">
        <f t="shared" si="5"/>
        <v>46283</v>
      </c>
      <c r="BF122" s="125"/>
      <c r="BG122" s="88" t="s">
        <v>929</v>
      </c>
      <c r="BH122" s="113">
        <v>7919000</v>
      </c>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v>0</v>
      </c>
      <c r="CM122" s="113">
        <v>63352000</v>
      </c>
      <c r="CN122" s="88"/>
      <c r="CO122" s="92">
        <v>46283</v>
      </c>
      <c r="CP122" s="92">
        <f t="shared" si="4"/>
        <v>46463</v>
      </c>
      <c r="CQ122" s="118">
        <v>63352000</v>
      </c>
      <c r="CR122" s="88" t="s">
        <v>1651</v>
      </c>
      <c r="CS122" s="92">
        <v>46037</v>
      </c>
      <c r="CT122" s="131">
        <v>1446101156879</v>
      </c>
      <c r="CU122" s="88"/>
      <c r="CV122" s="88"/>
      <c r="CW122" s="88" t="s">
        <v>1652</v>
      </c>
      <c r="CX122" s="88" t="s">
        <v>203</v>
      </c>
      <c r="CY122" s="88" t="s">
        <v>1193</v>
      </c>
      <c r="CZ122" s="88">
        <v>2537</v>
      </c>
      <c r="DA122" s="88" t="s">
        <v>152</v>
      </c>
      <c r="DB122" s="88">
        <v>5</v>
      </c>
      <c r="DC122" s="88" t="s">
        <v>153</v>
      </c>
      <c r="DD122" s="88"/>
      <c r="DE122" s="88"/>
      <c r="DF122" s="88"/>
      <c r="DG122" s="88"/>
      <c r="DH122" s="88"/>
      <c r="DI122" s="88"/>
      <c r="DJ122" s="88"/>
      <c r="DK122" s="88"/>
      <c r="DL122" s="88"/>
      <c r="DM122" s="88"/>
      <c r="DN122" s="88"/>
      <c r="DO122" s="88"/>
      <c r="DP122" s="88"/>
      <c r="DQ122" s="88"/>
      <c r="DR122" s="88"/>
      <c r="DS122" s="88"/>
      <c r="DT122" s="89"/>
      <c r="DU122" s="84"/>
      <c r="DV122" s="75"/>
      <c r="DW122" s="75"/>
      <c r="DX122" s="75"/>
      <c r="DY122" s="75"/>
      <c r="DZ122" s="77"/>
      <c r="EA122" s="71"/>
      <c r="EB122" s="71"/>
      <c r="EC122" s="71"/>
      <c r="ED122" s="71"/>
      <c r="EE122" s="71"/>
      <c r="EF122" s="71"/>
      <c r="EG122" s="71"/>
      <c r="EH122" s="71"/>
      <c r="EI122" s="71"/>
      <c r="EJ122" s="71"/>
      <c r="EK122" s="71"/>
    </row>
    <row r="123" spans="1:141" ht="30" customHeight="1">
      <c r="A123" s="3" t="s">
        <v>123</v>
      </c>
      <c r="B123" s="87">
        <v>2026</v>
      </c>
      <c r="C123" s="88" t="s">
        <v>1653</v>
      </c>
      <c r="D123" s="88"/>
      <c r="E123" s="88" t="s">
        <v>125</v>
      </c>
      <c r="F123" s="88">
        <v>144804</v>
      </c>
      <c r="G123" s="92">
        <v>46036</v>
      </c>
      <c r="H123" s="88" t="s">
        <v>1640</v>
      </c>
      <c r="I123" s="88" t="s">
        <v>1654</v>
      </c>
      <c r="J123" s="95" t="s">
        <v>1655</v>
      </c>
      <c r="K123" s="95" t="s">
        <v>1656</v>
      </c>
      <c r="L123" s="88" t="s">
        <v>1657</v>
      </c>
      <c r="M123" s="88" t="s">
        <v>1645</v>
      </c>
      <c r="N123" s="88">
        <v>80111700</v>
      </c>
      <c r="O123" s="88" t="s">
        <v>1646</v>
      </c>
      <c r="P123" s="88" t="s">
        <v>1658</v>
      </c>
      <c r="Q123" s="88">
        <v>110</v>
      </c>
      <c r="R123" s="92">
        <v>46028</v>
      </c>
      <c r="S123" s="88">
        <v>342</v>
      </c>
      <c r="T123" s="92">
        <v>46041</v>
      </c>
      <c r="U123" s="88" t="s">
        <v>134</v>
      </c>
      <c r="V123" s="88" t="s">
        <v>135</v>
      </c>
      <c r="W123" s="88" t="s">
        <v>136</v>
      </c>
      <c r="X123" s="88">
        <v>1</v>
      </c>
      <c r="Y123" s="88" t="s">
        <v>1648</v>
      </c>
      <c r="Z123" s="88" t="s">
        <v>1657</v>
      </c>
      <c r="AA123" s="88" t="s">
        <v>138</v>
      </c>
      <c r="AB123" s="88" t="s">
        <v>139</v>
      </c>
      <c r="AC123" s="88" t="s">
        <v>1659</v>
      </c>
      <c r="AD123" s="88"/>
      <c r="AE123" s="88">
        <v>29112208</v>
      </c>
      <c r="AF123" s="88">
        <v>1</v>
      </c>
      <c r="AG123" s="92">
        <v>28905</v>
      </c>
      <c r="AH123" s="88" t="s">
        <v>1660</v>
      </c>
      <c r="AI123" s="88" t="e">
        <v>#REF!</v>
      </c>
      <c r="AJ123" s="95">
        <v>3116155565</v>
      </c>
      <c r="AK123" s="88" t="s">
        <v>1661</v>
      </c>
      <c r="AL123" s="88" t="s">
        <v>143</v>
      </c>
      <c r="AM123" s="88" t="s">
        <v>385</v>
      </c>
      <c r="AN123" s="88" t="s">
        <v>1624</v>
      </c>
      <c r="AO123" s="88">
        <v>1100686093</v>
      </c>
      <c r="AP123" s="88" t="s">
        <v>1625</v>
      </c>
      <c r="AQ123" s="88"/>
      <c r="AR123" s="88"/>
      <c r="AS123" s="92">
        <v>46062</v>
      </c>
      <c r="AT123" s="88"/>
      <c r="AU123" s="88"/>
      <c r="AV123" s="88"/>
      <c r="AW123" s="88"/>
      <c r="AX123" s="88" t="s">
        <v>1626</v>
      </c>
      <c r="AY123" s="88" t="s">
        <v>147</v>
      </c>
      <c r="AZ123" s="108">
        <v>46036</v>
      </c>
      <c r="BA123" s="108">
        <v>46036</v>
      </c>
      <c r="BB123" s="118">
        <v>63352000</v>
      </c>
      <c r="BC123" s="108">
        <v>46045</v>
      </c>
      <c r="BD123" s="108">
        <v>46287</v>
      </c>
      <c r="BE123" s="108">
        <f t="shared" si="5"/>
        <v>46287</v>
      </c>
      <c r="BF123" s="125"/>
      <c r="BG123" s="88" t="s">
        <v>929</v>
      </c>
      <c r="BH123" s="113">
        <v>7919000</v>
      </c>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v>0</v>
      </c>
      <c r="CM123" s="113">
        <v>63352000</v>
      </c>
      <c r="CN123" s="88"/>
      <c r="CO123" s="92">
        <v>46287</v>
      </c>
      <c r="CP123" s="92">
        <f t="shared" si="4"/>
        <v>46467</v>
      </c>
      <c r="CQ123" s="118">
        <v>63352000</v>
      </c>
      <c r="CR123" s="88" t="s">
        <v>223</v>
      </c>
      <c r="CS123" s="92">
        <v>46038</v>
      </c>
      <c r="CT123" s="131">
        <v>1446101161818</v>
      </c>
      <c r="CU123" s="88"/>
      <c r="CV123" s="88"/>
      <c r="CW123" s="88" t="s">
        <v>1652</v>
      </c>
      <c r="CX123" s="88" t="s">
        <v>1659</v>
      </c>
      <c r="CY123" s="88" t="s">
        <v>501</v>
      </c>
      <c r="CZ123" s="88">
        <v>2537</v>
      </c>
      <c r="DA123" s="88" t="s">
        <v>152</v>
      </c>
      <c r="DB123" s="88">
        <v>5</v>
      </c>
      <c r="DC123" s="88" t="s">
        <v>153</v>
      </c>
      <c r="DD123" s="88"/>
      <c r="DE123" s="88"/>
      <c r="DF123" s="88"/>
      <c r="DG123" s="88"/>
      <c r="DH123" s="88"/>
      <c r="DI123" s="88"/>
      <c r="DJ123" s="88"/>
      <c r="DK123" s="88"/>
      <c r="DL123" s="88"/>
      <c r="DM123" s="88"/>
      <c r="DN123" s="88"/>
      <c r="DO123" s="88"/>
      <c r="DP123" s="88"/>
      <c r="DQ123" s="88"/>
      <c r="DR123" s="88"/>
      <c r="DS123" s="88"/>
      <c r="DT123" s="89"/>
      <c r="DU123" s="84"/>
      <c r="DV123" s="75"/>
      <c r="DW123" s="75"/>
      <c r="DX123" s="75"/>
      <c r="DY123" s="75"/>
      <c r="DZ123" s="77"/>
      <c r="EA123" s="71"/>
      <c r="EB123" s="71"/>
      <c r="EC123" s="71"/>
      <c r="ED123" s="71"/>
      <c r="EE123" s="71"/>
      <c r="EF123" s="71"/>
      <c r="EG123" s="71"/>
      <c r="EH123" s="71"/>
      <c r="EI123" s="71"/>
      <c r="EJ123" s="71"/>
      <c r="EK123" s="71"/>
    </row>
    <row r="124" spans="1:141" ht="30" customHeight="1">
      <c r="A124" s="3" t="s">
        <v>123</v>
      </c>
      <c r="B124" s="87">
        <v>2026</v>
      </c>
      <c r="C124" s="88" t="s">
        <v>1662</v>
      </c>
      <c r="D124" s="88"/>
      <c r="E124" s="88" t="s">
        <v>125</v>
      </c>
      <c r="F124" s="88">
        <v>145143</v>
      </c>
      <c r="G124" s="92">
        <v>46036</v>
      </c>
      <c r="H124" s="88" t="s">
        <v>1663</v>
      </c>
      <c r="I124" s="88" t="s">
        <v>1664</v>
      </c>
      <c r="J124" s="95" t="s">
        <v>1665</v>
      </c>
      <c r="K124" s="95" t="s">
        <v>1666</v>
      </c>
      <c r="L124" s="88" t="s">
        <v>1667</v>
      </c>
      <c r="M124" s="88" t="s">
        <v>1668</v>
      </c>
      <c r="N124" s="88">
        <v>80111700</v>
      </c>
      <c r="O124" s="88" t="s">
        <v>1669</v>
      </c>
      <c r="P124" s="88" t="s">
        <v>1670</v>
      </c>
      <c r="Q124" s="88">
        <v>16</v>
      </c>
      <c r="R124" s="92">
        <v>46027</v>
      </c>
      <c r="S124" s="88">
        <v>116</v>
      </c>
      <c r="T124" s="92">
        <v>46035</v>
      </c>
      <c r="U124" s="88" t="s">
        <v>134</v>
      </c>
      <c r="V124" s="88" t="s">
        <v>135</v>
      </c>
      <c r="W124" s="88" t="s">
        <v>136</v>
      </c>
      <c r="X124" s="88">
        <v>1</v>
      </c>
      <c r="Y124" s="88" t="s">
        <v>1671</v>
      </c>
      <c r="Z124" s="88" t="s">
        <v>1667</v>
      </c>
      <c r="AA124" s="88" t="s">
        <v>138</v>
      </c>
      <c r="AB124" s="88" t="s">
        <v>164</v>
      </c>
      <c r="AC124" s="88" t="s">
        <v>1342</v>
      </c>
      <c r="AD124" s="88"/>
      <c r="AE124" s="88">
        <v>79913908</v>
      </c>
      <c r="AF124" s="88">
        <v>8</v>
      </c>
      <c r="AG124" s="92">
        <v>28982</v>
      </c>
      <c r="AH124" s="88" t="s">
        <v>1672</v>
      </c>
      <c r="AI124" s="88"/>
      <c r="AJ124" s="95">
        <v>3045643837</v>
      </c>
      <c r="AK124" s="88" t="s">
        <v>1673</v>
      </c>
      <c r="AL124" s="88" t="s">
        <v>189</v>
      </c>
      <c r="AM124" s="88" t="s">
        <v>144</v>
      </c>
      <c r="AN124" s="88" t="s">
        <v>1624</v>
      </c>
      <c r="AO124" s="88">
        <v>1100686093</v>
      </c>
      <c r="AP124" s="88" t="s">
        <v>1625</v>
      </c>
      <c r="AQ124" s="88"/>
      <c r="AR124" s="88"/>
      <c r="AS124" s="92">
        <v>46062</v>
      </c>
      <c r="AT124" s="88"/>
      <c r="AU124" s="88"/>
      <c r="AV124" s="88"/>
      <c r="AW124" s="88"/>
      <c r="AX124" s="88" t="s">
        <v>1626</v>
      </c>
      <c r="AY124" s="88" t="s">
        <v>147</v>
      </c>
      <c r="AZ124" s="108">
        <v>46032</v>
      </c>
      <c r="BA124" s="108">
        <v>46034</v>
      </c>
      <c r="BB124" s="118">
        <v>63352000</v>
      </c>
      <c r="BC124" s="108">
        <v>46038</v>
      </c>
      <c r="BD124" s="108">
        <v>46280</v>
      </c>
      <c r="BE124" s="108">
        <f t="shared" si="5"/>
        <v>46280</v>
      </c>
      <c r="BF124" s="125"/>
      <c r="BG124" s="88" t="s">
        <v>929</v>
      </c>
      <c r="BH124" s="113">
        <v>7919000</v>
      </c>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v>0</v>
      </c>
      <c r="CM124" s="113">
        <v>63352000</v>
      </c>
      <c r="CN124" s="88"/>
      <c r="CO124" s="92">
        <v>46280</v>
      </c>
      <c r="CP124" s="92">
        <f t="shared" si="4"/>
        <v>46460</v>
      </c>
      <c r="CQ124" s="118">
        <v>63352000</v>
      </c>
      <c r="CR124" s="88" t="s">
        <v>223</v>
      </c>
      <c r="CS124" s="92">
        <v>46035</v>
      </c>
      <c r="CT124" s="131">
        <v>3746101008007</v>
      </c>
      <c r="CU124" s="88"/>
      <c r="CV124" s="88"/>
      <c r="CW124" s="88" t="s">
        <v>1674</v>
      </c>
      <c r="CX124" s="88" t="s">
        <v>1342</v>
      </c>
      <c r="CY124" s="88" t="s">
        <v>1675</v>
      </c>
      <c r="CZ124" s="88">
        <v>2537</v>
      </c>
      <c r="DA124" s="88" t="s">
        <v>152</v>
      </c>
      <c r="DB124" s="88">
        <v>5</v>
      </c>
      <c r="DC124" s="88" t="s">
        <v>153</v>
      </c>
      <c r="DD124" s="88"/>
      <c r="DE124" s="88"/>
      <c r="DF124" s="88"/>
      <c r="DG124" s="88"/>
      <c r="DH124" s="88"/>
      <c r="DI124" s="88"/>
      <c r="DJ124" s="88"/>
      <c r="DK124" s="88"/>
      <c r="DL124" s="88"/>
      <c r="DM124" s="88"/>
      <c r="DN124" s="88"/>
      <c r="DO124" s="88"/>
      <c r="DP124" s="88"/>
      <c r="DQ124" s="88"/>
      <c r="DR124" s="88"/>
      <c r="DS124" s="88"/>
      <c r="DT124" s="89"/>
      <c r="DU124" s="84"/>
      <c r="DV124" s="75"/>
      <c r="DW124" s="75"/>
      <c r="DX124" s="75"/>
      <c r="DY124" s="75"/>
      <c r="DZ124" s="77"/>
      <c r="EA124" s="71"/>
      <c r="EB124" s="71"/>
      <c r="EC124" s="71"/>
      <c r="ED124" s="71"/>
      <c r="EE124" s="71"/>
      <c r="EF124" s="71"/>
      <c r="EG124" s="71"/>
      <c r="EH124" s="71"/>
      <c r="EI124" s="71"/>
      <c r="EJ124" s="71"/>
      <c r="EK124" s="71"/>
    </row>
    <row r="125" spans="1:141" ht="30" customHeight="1">
      <c r="A125" s="3" t="s">
        <v>123</v>
      </c>
      <c r="B125" s="87">
        <v>2026</v>
      </c>
      <c r="C125" s="88" t="s">
        <v>1676</v>
      </c>
      <c r="D125" s="88"/>
      <c r="E125" s="88" t="s">
        <v>125</v>
      </c>
      <c r="F125" s="88">
        <v>144880</v>
      </c>
      <c r="G125" s="92">
        <v>46036</v>
      </c>
      <c r="H125" s="88" t="s">
        <v>1677</v>
      </c>
      <c r="I125" s="88" t="s">
        <v>1678</v>
      </c>
      <c r="J125" s="95" t="s">
        <v>1679</v>
      </c>
      <c r="K125" s="95" t="s">
        <v>1680</v>
      </c>
      <c r="L125" s="88" t="s">
        <v>1681</v>
      </c>
      <c r="M125" s="88" t="s">
        <v>1682</v>
      </c>
      <c r="N125" s="88">
        <v>80111700</v>
      </c>
      <c r="O125" s="88" t="s">
        <v>1683</v>
      </c>
      <c r="P125" s="88" t="s">
        <v>1684</v>
      </c>
      <c r="Q125" s="88">
        <v>122</v>
      </c>
      <c r="R125" s="92">
        <v>46028</v>
      </c>
      <c r="S125" s="88">
        <v>337</v>
      </c>
      <c r="T125" s="92">
        <v>46041</v>
      </c>
      <c r="U125" s="88" t="s">
        <v>134</v>
      </c>
      <c r="V125" s="88" t="s">
        <v>135</v>
      </c>
      <c r="W125" s="88" t="s">
        <v>136</v>
      </c>
      <c r="X125" s="88">
        <v>1</v>
      </c>
      <c r="Y125" s="88" t="s">
        <v>1685</v>
      </c>
      <c r="Z125" s="88" t="s">
        <v>1681</v>
      </c>
      <c r="AA125" s="88" t="s">
        <v>138</v>
      </c>
      <c r="AB125" s="88" t="s">
        <v>139</v>
      </c>
      <c r="AC125" s="88" t="s">
        <v>203</v>
      </c>
      <c r="AD125" s="88"/>
      <c r="AE125" s="88">
        <v>1015443211</v>
      </c>
      <c r="AF125" s="88">
        <v>4</v>
      </c>
      <c r="AG125" s="92">
        <v>34329</v>
      </c>
      <c r="AH125" s="88" t="s">
        <v>1686</v>
      </c>
      <c r="AI125" s="88" t="e">
        <v>#REF!</v>
      </c>
      <c r="AJ125" s="95">
        <v>3192985856</v>
      </c>
      <c r="AK125" s="88" t="s">
        <v>1687</v>
      </c>
      <c r="AL125" s="88" t="s">
        <v>143</v>
      </c>
      <c r="AM125" s="88" t="s">
        <v>385</v>
      </c>
      <c r="AN125" s="88" t="s">
        <v>1624</v>
      </c>
      <c r="AO125" s="88">
        <v>1100686093</v>
      </c>
      <c r="AP125" s="88" t="s">
        <v>1625</v>
      </c>
      <c r="AQ125" s="88"/>
      <c r="AR125" s="88"/>
      <c r="AS125" s="92">
        <v>46062</v>
      </c>
      <c r="AT125" s="88"/>
      <c r="AU125" s="88"/>
      <c r="AV125" s="88"/>
      <c r="AW125" s="88"/>
      <c r="AX125" s="88" t="s">
        <v>1626</v>
      </c>
      <c r="AY125" s="88" t="s">
        <v>147</v>
      </c>
      <c r="AZ125" s="108">
        <v>46036</v>
      </c>
      <c r="BA125" s="108">
        <v>46036</v>
      </c>
      <c r="BB125" s="118">
        <v>63352000</v>
      </c>
      <c r="BC125" s="108">
        <v>46041</v>
      </c>
      <c r="BD125" s="108">
        <v>46283</v>
      </c>
      <c r="BE125" s="108">
        <f t="shared" si="5"/>
        <v>46279</v>
      </c>
      <c r="BF125" s="125"/>
      <c r="BG125" s="88" t="s">
        <v>929</v>
      </c>
      <c r="BH125" s="113">
        <v>7919000</v>
      </c>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v>0</v>
      </c>
      <c r="CM125" s="113">
        <v>63352000</v>
      </c>
      <c r="CN125" s="88"/>
      <c r="CO125" s="92">
        <v>46279</v>
      </c>
      <c r="CP125" s="92">
        <f t="shared" si="4"/>
        <v>46459</v>
      </c>
      <c r="CQ125" s="118">
        <v>63352000</v>
      </c>
      <c r="CR125" s="88" t="s">
        <v>342</v>
      </c>
      <c r="CS125" s="92">
        <v>46037</v>
      </c>
      <c r="CT125" s="131">
        <v>100060593</v>
      </c>
      <c r="CU125" s="88"/>
      <c r="CV125" s="88"/>
      <c r="CW125" s="88" t="s">
        <v>1688</v>
      </c>
      <c r="CX125" s="88" t="s">
        <v>203</v>
      </c>
      <c r="CY125" s="88" t="s">
        <v>1689</v>
      </c>
      <c r="CZ125" s="88">
        <v>2537</v>
      </c>
      <c r="DA125" s="88" t="s">
        <v>152</v>
      </c>
      <c r="DB125" s="88">
        <v>5</v>
      </c>
      <c r="DC125" s="88" t="s">
        <v>153</v>
      </c>
      <c r="DD125" s="88"/>
      <c r="DE125" s="88"/>
      <c r="DF125" s="88"/>
      <c r="DG125" s="88"/>
      <c r="DH125" s="88"/>
      <c r="DI125" s="88"/>
      <c r="DJ125" s="88"/>
      <c r="DK125" s="88"/>
      <c r="DL125" s="88"/>
      <c r="DM125" s="88"/>
      <c r="DN125" s="88"/>
      <c r="DO125" s="88"/>
      <c r="DP125" s="88"/>
      <c r="DQ125" s="88"/>
      <c r="DR125" s="88"/>
      <c r="DS125" s="88"/>
      <c r="DT125" s="89"/>
      <c r="DU125" s="84"/>
      <c r="DV125" s="75"/>
      <c r="DW125" s="75"/>
      <c r="DX125" s="75"/>
      <c r="DY125" s="75"/>
      <c r="DZ125" s="77"/>
      <c r="EA125" s="71"/>
      <c r="EB125" s="71"/>
      <c r="EC125" s="71"/>
      <c r="ED125" s="71"/>
      <c r="EE125" s="71"/>
      <c r="EF125" s="71"/>
      <c r="EG125" s="71"/>
      <c r="EH125" s="71"/>
      <c r="EI125" s="71"/>
      <c r="EJ125" s="71"/>
      <c r="EK125" s="71"/>
    </row>
    <row r="126" spans="1:141" ht="30" customHeight="1">
      <c r="A126" s="3" t="s">
        <v>123</v>
      </c>
      <c r="B126" s="87">
        <v>2026</v>
      </c>
      <c r="C126" s="88" t="s">
        <v>1690</v>
      </c>
      <c r="D126" s="88"/>
      <c r="E126" s="88" t="s">
        <v>125</v>
      </c>
      <c r="F126" s="88">
        <v>144995</v>
      </c>
      <c r="G126" s="92">
        <v>46037</v>
      </c>
      <c r="H126" s="88" t="s">
        <v>1691</v>
      </c>
      <c r="I126" s="88" t="s">
        <v>1692</v>
      </c>
      <c r="J126" s="95" t="s">
        <v>1693</v>
      </c>
      <c r="K126" s="95" t="s">
        <v>1694</v>
      </c>
      <c r="L126" s="88" t="s">
        <v>1695</v>
      </c>
      <c r="M126" s="88" t="s">
        <v>1696</v>
      </c>
      <c r="N126" s="88">
        <v>80111700</v>
      </c>
      <c r="O126" s="88" t="s">
        <v>1697</v>
      </c>
      <c r="P126" s="88" t="s">
        <v>1698</v>
      </c>
      <c r="Q126" s="88">
        <v>129</v>
      </c>
      <c r="R126" s="92">
        <v>46028</v>
      </c>
      <c r="S126" s="88">
        <v>340</v>
      </c>
      <c r="T126" s="92">
        <v>46041</v>
      </c>
      <c r="U126" s="88" t="s">
        <v>134</v>
      </c>
      <c r="V126" s="88" t="s">
        <v>135</v>
      </c>
      <c r="W126" s="88" t="s">
        <v>136</v>
      </c>
      <c r="X126" s="88">
        <v>1</v>
      </c>
      <c r="Y126" s="88" t="s">
        <v>1699</v>
      </c>
      <c r="Z126" s="88" t="s">
        <v>1695</v>
      </c>
      <c r="AA126" s="88" t="s">
        <v>138</v>
      </c>
      <c r="AB126" s="88" t="s">
        <v>164</v>
      </c>
      <c r="AC126" s="88" t="s">
        <v>203</v>
      </c>
      <c r="AD126" s="88"/>
      <c r="AE126" s="88">
        <v>1032446728</v>
      </c>
      <c r="AF126" s="88">
        <v>5</v>
      </c>
      <c r="AG126" s="92">
        <v>33562</v>
      </c>
      <c r="AH126" s="88" t="s">
        <v>1700</v>
      </c>
      <c r="AI126" s="88"/>
      <c r="AJ126" s="95">
        <v>3125577621</v>
      </c>
      <c r="AK126" s="88" t="s">
        <v>1701</v>
      </c>
      <c r="AL126" s="88" t="s">
        <v>642</v>
      </c>
      <c r="AM126" s="88" t="s">
        <v>385</v>
      </c>
      <c r="AN126" s="88" t="s">
        <v>1624</v>
      </c>
      <c r="AO126" s="88">
        <v>1100686093</v>
      </c>
      <c r="AP126" s="88" t="s">
        <v>1625</v>
      </c>
      <c r="AQ126" s="88"/>
      <c r="AR126" s="88"/>
      <c r="AS126" s="92">
        <v>46062</v>
      </c>
      <c r="AT126" s="88"/>
      <c r="AU126" s="88"/>
      <c r="AV126" s="88"/>
      <c r="AW126" s="88"/>
      <c r="AX126" s="88" t="s">
        <v>1626</v>
      </c>
      <c r="AY126" s="88" t="s">
        <v>147</v>
      </c>
      <c r="AZ126" s="108">
        <v>46035</v>
      </c>
      <c r="BA126" s="108">
        <v>46036</v>
      </c>
      <c r="BB126" s="118">
        <v>63352000</v>
      </c>
      <c r="BC126" s="108">
        <v>46041</v>
      </c>
      <c r="BD126" s="108">
        <v>46283</v>
      </c>
      <c r="BE126" s="108">
        <f t="shared" si="5"/>
        <v>46283</v>
      </c>
      <c r="BF126" s="125"/>
      <c r="BG126" s="88" t="s">
        <v>929</v>
      </c>
      <c r="BH126" s="113">
        <v>7919000</v>
      </c>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v>0</v>
      </c>
      <c r="CM126" s="113">
        <v>63352000</v>
      </c>
      <c r="CN126" s="88"/>
      <c r="CO126" s="92">
        <v>46283</v>
      </c>
      <c r="CP126" s="92">
        <f t="shared" si="4"/>
        <v>46463</v>
      </c>
      <c r="CQ126" s="118">
        <v>63352000</v>
      </c>
      <c r="CR126" s="88" t="s">
        <v>342</v>
      </c>
      <c r="CS126" s="92">
        <v>46036</v>
      </c>
      <c r="CT126" s="131" t="s">
        <v>1702</v>
      </c>
      <c r="CU126" s="88"/>
      <c r="CV126" s="88"/>
      <c r="CW126" s="88" t="s">
        <v>1703</v>
      </c>
      <c r="CX126" s="88" t="s">
        <v>203</v>
      </c>
      <c r="CY126" s="88" t="s">
        <v>1704</v>
      </c>
      <c r="CZ126" s="88">
        <v>2537</v>
      </c>
      <c r="DA126" s="88" t="s">
        <v>152</v>
      </c>
      <c r="DB126" s="88">
        <v>5</v>
      </c>
      <c r="DC126" s="88" t="s">
        <v>153</v>
      </c>
      <c r="DD126" s="88"/>
      <c r="DE126" s="88"/>
      <c r="DF126" s="88"/>
      <c r="DG126" s="88"/>
      <c r="DH126" s="88"/>
      <c r="DI126" s="88"/>
      <c r="DJ126" s="88"/>
      <c r="DK126" s="88"/>
      <c r="DL126" s="88"/>
      <c r="DM126" s="88"/>
      <c r="DN126" s="88"/>
      <c r="DO126" s="88"/>
      <c r="DP126" s="88"/>
      <c r="DQ126" s="88"/>
      <c r="DR126" s="88"/>
      <c r="DS126" s="88"/>
      <c r="DT126" s="89"/>
      <c r="DU126" s="84"/>
      <c r="DV126" s="75"/>
      <c r="DW126" s="75"/>
      <c r="DX126" s="75"/>
      <c r="DY126" s="75"/>
      <c r="DZ126" s="77"/>
      <c r="EA126" s="71"/>
      <c r="EB126" s="71"/>
      <c r="EC126" s="71"/>
      <c r="ED126" s="71"/>
      <c r="EE126" s="71"/>
      <c r="EF126" s="71"/>
      <c r="EG126" s="71"/>
      <c r="EH126" s="71"/>
      <c r="EI126" s="71"/>
      <c r="EJ126" s="71"/>
      <c r="EK126" s="71"/>
    </row>
    <row r="127" spans="1:141" ht="30" customHeight="1">
      <c r="A127" s="3" t="s">
        <v>123</v>
      </c>
      <c r="B127" s="87">
        <v>2026</v>
      </c>
      <c r="C127" s="88" t="s">
        <v>1705</v>
      </c>
      <c r="D127" s="88"/>
      <c r="E127" s="88" t="s">
        <v>125</v>
      </c>
      <c r="F127" s="88">
        <v>144995</v>
      </c>
      <c r="G127" s="92">
        <v>46037</v>
      </c>
      <c r="H127" s="88" t="s">
        <v>1691</v>
      </c>
      <c r="I127" s="88" t="s">
        <v>1706</v>
      </c>
      <c r="J127" s="95" t="s">
        <v>1707</v>
      </c>
      <c r="K127" s="95" t="s">
        <v>1708</v>
      </c>
      <c r="L127" s="88" t="s">
        <v>1709</v>
      </c>
      <c r="M127" s="88" t="s">
        <v>1696</v>
      </c>
      <c r="N127" s="88">
        <v>80111700</v>
      </c>
      <c r="O127" s="88" t="s">
        <v>1697</v>
      </c>
      <c r="P127" s="88" t="s">
        <v>1710</v>
      </c>
      <c r="Q127" s="88">
        <v>129</v>
      </c>
      <c r="R127" s="92">
        <v>46028</v>
      </c>
      <c r="S127" s="88">
        <v>1677</v>
      </c>
      <c r="T127" s="92">
        <v>46042</v>
      </c>
      <c r="U127" s="88" t="s">
        <v>134</v>
      </c>
      <c r="V127" s="88" t="s">
        <v>135</v>
      </c>
      <c r="W127" s="88" t="s">
        <v>136</v>
      </c>
      <c r="X127" s="88">
        <v>1</v>
      </c>
      <c r="Y127" s="88" t="s">
        <v>1699</v>
      </c>
      <c r="Z127" s="88" t="s">
        <v>1709</v>
      </c>
      <c r="AA127" s="88" t="s">
        <v>138</v>
      </c>
      <c r="AB127" s="88" t="s">
        <v>139</v>
      </c>
      <c r="AC127" s="88" t="s">
        <v>203</v>
      </c>
      <c r="AD127" s="88"/>
      <c r="AE127" s="88">
        <v>1015481535</v>
      </c>
      <c r="AF127" s="88">
        <v>7</v>
      </c>
      <c r="AG127" s="92">
        <v>36332</v>
      </c>
      <c r="AH127" s="88" t="s">
        <v>1711</v>
      </c>
      <c r="AI127" s="88"/>
      <c r="AJ127" s="95">
        <v>3124264930</v>
      </c>
      <c r="AK127" s="88" t="s">
        <v>1712</v>
      </c>
      <c r="AL127" s="88" t="s">
        <v>258</v>
      </c>
      <c r="AM127" s="88" t="s">
        <v>144</v>
      </c>
      <c r="AN127" s="88" t="s">
        <v>1624</v>
      </c>
      <c r="AO127" s="88">
        <v>1100686093</v>
      </c>
      <c r="AP127" s="88" t="s">
        <v>1625</v>
      </c>
      <c r="AQ127" s="88"/>
      <c r="AR127" s="88"/>
      <c r="AS127" s="92">
        <v>46062</v>
      </c>
      <c r="AT127" s="88"/>
      <c r="AU127" s="88"/>
      <c r="AV127" s="88"/>
      <c r="AW127" s="88"/>
      <c r="AX127" s="88" t="s">
        <v>1626</v>
      </c>
      <c r="AY127" s="88" t="s">
        <v>147</v>
      </c>
      <c r="AZ127" s="108">
        <v>46035</v>
      </c>
      <c r="BA127" s="108">
        <v>46038</v>
      </c>
      <c r="BB127" s="118">
        <v>63352000</v>
      </c>
      <c r="BC127" s="108">
        <v>46042</v>
      </c>
      <c r="BD127" s="108">
        <v>46284</v>
      </c>
      <c r="BE127" s="108">
        <f t="shared" si="5"/>
        <v>46284</v>
      </c>
      <c r="BF127" s="125"/>
      <c r="BG127" s="88" t="s">
        <v>929</v>
      </c>
      <c r="BH127" s="113">
        <v>7919000</v>
      </c>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v>0</v>
      </c>
      <c r="CM127" s="113">
        <v>63352000</v>
      </c>
      <c r="CN127" s="88"/>
      <c r="CO127" s="92">
        <v>46284</v>
      </c>
      <c r="CP127" s="92">
        <f t="shared" si="4"/>
        <v>46464</v>
      </c>
      <c r="CQ127" s="118">
        <v>63352000</v>
      </c>
      <c r="CR127" s="88" t="s">
        <v>342</v>
      </c>
      <c r="CS127" s="92">
        <v>46039</v>
      </c>
      <c r="CT127" s="131">
        <v>100428036</v>
      </c>
      <c r="CU127" s="88"/>
      <c r="CV127" s="88"/>
      <c r="CW127" s="88" t="s">
        <v>1703</v>
      </c>
      <c r="CX127" s="88" t="s">
        <v>203</v>
      </c>
      <c r="CY127" s="88" t="s">
        <v>1713</v>
      </c>
      <c r="CZ127" s="88">
        <v>2537</v>
      </c>
      <c r="DA127" s="88" t="s">
        <v>152</v>
      </c>
      <c r="DB127" s="88">
        <v>5</v>
      </c>
      <c r="DC127" s="88" t="s">
        <v>153</v>
      </c>
      <c r="DD127" s="88"/>
      <c r="DE127" s="88"/>
      <c r="DF127" s="88"/>
      <c r="DG127" s="88"/>
      <c r="DH127" s="88"/>
      <c r="DI127" s="88"/>
      <c r="DJ127" s="88"/>
      <c r="DK127" s="88"/>
      <c r="DL127" s="88"/>
      <c r="DM127" s="88"/>
      <c r="DN127" s="88"/>
      <c r="DO127" s="88"/>
      <c r="DP127" s="88"/>
      <c r="DQ127" s="88"/>
      <c r="DR127" s="88"/>
      <c r="DS127" s="88"/>
      <c r="DT127" s="89"/>
      <c r="DU127" s="84"/>
      <c r="DV127" s="75"/>
      <c r="DW127" s="75"/>
      <c r="DX127" s="75"/>
      <c r="DY127" s="75"/>
      <c r="DZ127" s="77"/>
      <c r="EA127" s="71"/>
      <c r="EB127" s="71"/>
      <c r="EC127" s="71"/>
      <c r="ED127" s="71"/>
      <c r="EE127" s="71"/>
      <c r="EF127" s="71"/>
      <c r="EG127" s="71"/>
      <c r="EH127" s="71"/>
      <c r="EI127" s="71"/>
      <c r="EJ127" s="71"/>
      <c r="EK127" s="71"/>
    </row>
    <row r="128" spans="1:141" ht="30" customHeight="1">
      <c r="A128" s="3" t="s">
        <v>123</v>
      </c>
      <c r="B128" s="87">
        <v>2026</v>
      </c>
      <c r="C128" s="88" t="s">
        <v>1714</v>
      </c>
      <c r="D128" s="88"/>
      <c r="E128" s="88" t="s">
        <v>125</v>
      </c>
      <c r="F128" s="88">
        <v>144995</v>
      </c>
      <c r="G128" s="92">
        <v>46033</v>
      </c>
      <c r="H128" s="88" t="s">
        <v>1691</v>
      </c>
      <c r="I128" s="88" t="s">
        <v>1715</v>
      </c>
      <c r="J128" s="95" t="s">
        <v>1716</v>
      </c>
      <c r="K128" s="95" t="s">
        <v>1717</v>
      </c>
      <c r="L128" s="88" t="s">
        <v>1718</v>
      </c>
      <c r="M128" s="88" t="s">
        <v>1696</v>
      </c>
      <c r="N128" s="88">
        <v>80111700</v>
      </c>
      <c r="O128" s="88" t="s">
        <v>1697</v>
      </c>
      <c r="P128" s="88" t="s">
        <v>1719</v>
      </c>
      <c r="Q128" s="88">
        <v>129</v>
      </c>
      <c r="R128" s="92">
        <v>46028</v>
      </c>
      <c r="S128" s="88">
        <v>341</v>
      </c>
      <c r="T128" s="92">
        <v>46041</v>
      </c>
      <c r="U128" s="88" t="s">
        <v>134</v>
      </c>
      <c r="V128" s="88" t="s">
        <v>135</v>
      </c>
      <c r="W128" s="88" t="s">
        <v>136</v>
      </c>
      <c r="X128" s="88">
        <v>1</v>
      </c>
      <c r="Y128" s="88" t="s">
        <v>1699</v>
      </c>
      <c r="Z128" s="88" t="s">
        <v>1718</v>
      </c>
      <c r="AA128" s="88" t="s">
        <v>138</v>
      </c>
      <c r="AB128" s="88" t="s">
        <v>139</v>
      </c>
      <c r="AC128" s="88" t="s">
        <v>203</v>
      </c>
      <c r="AD128" s="88"/>
      <c r="AE128" s="88">
        <v>1020819463</v>
      </c>
      <c r="AF128" s="88">
        <v>7</v>
      </c>
      <c r="AG128" s="92">
        <v>35330</v>
      </c>
      <c r="AH128" s="88" t="s">
        <v>1720</v>
      </c>
      <c r="AI128" s="88"/>
      <c r="AJ128" s="95">
        <v>3203569041</v>
      </c>
      <c r="AK128" s="88" t="s">
        <v>1721</v>
      </c>
      <c r="AL128" s="88" t="s">
        <v>221</v>
      </c>
      <c r="AM128" s="88" t="s">
        <v>385</v>
      </c>
      <c r="AN128" s="88" t="s">
        <v>1624</v>
      </c>
      <c r="AO128" s="88">
        <v>1100686093</v>
      </c>
      <c r="AP128" s="88" t="s">
        <v>1625</v>
      </c>
      <c r="AQ128" s="88"/>
      <c r="AR128" s="88"/>
      <c r="AS128" s="92">
        <v>46062</v>
      </c>
      <c r="AT128" s="88"/>
      <c r="AU128" s="88"/>
      <c r="AV128" s="88"/>
      <c r="AW128" s="88"/>
      <c r="AX128" s="88" t="s">
        <v>1626</v>
      </c>
      <c r="AY128" s="88" t="s">
        <v>147</v>
      </c>
      <c r="AZ128" s="108">
        <v>46035</v>
      </c>
      <c r="BA128" s="108">
        <v>46036</v>
      </c>
      <c r="BB128" s="118">
        <v>63352000</v>
      </c>
      <c r="BC128" s="108">
        <v>46041</v>
      </c>
      <c r="BD128" s="108">
        <v>46283</v>
      </c>
      <c r="BE128" s="108">
        <f t="shared" si="5"/>
        <v>46283</v>
      </c>
      <c r="BF128" s="125"/>
      <c r="BG128" s="88" t="s">
        <v>929</v>
      </c>
      <c r="BH128" s="113">
        <v>7919000</v>
      </c>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v>0</v>
      </c>
      <c r="CM128" s="113">
        <v>63352000</v>
      </c>
      <c r="CN128" s="88"/>
      <c r="CO128" s="92">
        <v>46283</v>
      </c>
      <c r="CP128" s="92">
        <f t="shared" si="4"/>
        <v>46463</v>
      </c>
      <c r="CQ128" s="118">
        <v>63352000</v>
      </c>
      <c r="CR128" s="88" t="s">
        <v>342</v>
      </c>
      <c r="CS128" s="92">
        <v>46036</v>
      </c>
      <c r="CT128" s="131" t="s">
        <v>1722</v>
      </c>
      <c r="CU128" s="88"/>
      <c r="CV128" s="88"/>
      <c r="CW128" s="88" t="s">
        <v>1703</v>
      </c>
      <c r="CX128" s="88" t="s">
        <v>203</v>
      </c>
      <c r="CY128" s="88" t="s">
        <v>501</v>
      </c>
      <c r="CZ128" s="88">
        <v>2537</v>
      </c>
      <c r="DA128" s="88" t="s">
        <v>152</v>
      </c>
      <c r="DB128" s="88">
        <v>5</v>
      </c>
      <c r="DC128" s="88" t="s">
        <v>153</v>
      </c>
      <c r="DD128" s="88"/>
      <c r="DE128" s="88"/>
      <c r="DF128" s="88"/>
      <c r="DG128" s="88"/>
      <c r="DH128" s="88"/>
      <c r="DI128" s="88"/>
      <c r="DJ128" s="88"/>
      <c r="DK128" s="88"/>
      <c r="DL128" s="88"/>
      <c r="DM128" s="88"/>
      <c r="DN128" s="88"/>
      <c r="DO128" s="88"/>
      <c r="DP128" s="88"/>
      <c r="DQ128" s="88"/>
      <c r="DR128" s="88"/>
      <c r="DS128" s="88"/>
      <c r="DT128" s="89"/>
      <c r="DU128" s="84"/>
      <c r="DV128" s="75"/>
      <c r="DW128" s="75"/>
      <c r="DX128" s="75"/>
      <c r="DY128" s="75"/>
      <c r="DZ128" s="77"/>
      <c r="EA128" s="71"/>
      <c r="EB128" s="71"/>
      <c r="EC128" s="71"/>
      <c r="ED128" s="71"/>
      <c r="EE128" s="71"/>
      <c r="EF128" s="71"/>
      <c r="EG128" s="71"/>
      <c r="EH128" s="71"/>
      <c r="EI128" s="71"/>
      <c r="EJ128" s="71"/>
      <c r="EK128" s="71"/>
    </row>
    <row r="129" spans="1:141" ht="30" customHeight="1">
      <c r="A129" s="3" t="s">
        <v>123</v>
      </c>
      <c r="B129" s="87">
        <v>2026</v>
      </c>
      <c r="C129" s="88" t="s">
        <v>1723</v>
      </c>
      <c r="D129" s="88"/>
      <c r="E129" s="88" t="s">
        <v>125</v>
      </c>
      <c r="F129" s="88">
        <v>145221</v>
      </c>
      <c r="G129" s="92">
        <v>46037</v>
      </c>
      <c r="H129" s="88" t="s">
        <v>1724</v>
      </c>
      <c r="I129" s="88" t="s">
        <v>1725</v>
      </c>
      <c r="J129" s="95" t="s">
        <v>1726</v>
      </c>
      <c r="K129" s="95" t="s">
        <v>1727</v>
      </c>
      <c r="L129" s="88" t="s">
        <v>1728</v>
      </c>
      <c r="M129" s="88" t="s">
        <v>1729</v>
      </c>
      <c r="N129" s="88">
        <v>80111700</v>
      </c>
      <c r="O129" s="88" t="s">
        <v>1730</v>
      </c>
      <c r="P129" s="88" t="s">
        <v>1731</v>
      </c>
      <c r="Q129" s="88">
        <v>20</v>
      </c>
      <c r="R129" s="92">
        <v>46028</v>
      </c>
      <c r="S129" s="88">
        <v>296</v>
      </c>
      <c r="T129" s="92">
        <v>46041</v>
      </c>
      <c r="U129" s="88" t="s">
        <v>134</v>
      </c>
      <c r="V129" s="88" t="s">
        <v>135</v>
      </c>
      <c r="W129" s="88" t="s">
        <v>136</v>
      </c>
      <c r="X129" s="88">
        <v>1</v>
      </c>
      <c r="Y129" s="88" t="s">
        <v>1732</v>
      </c>
      <c r="Z129" s="88" t="s">
        <v>1728</v>
      </c>
      <c r="AA129" s="88" t="s">
        <v>138</v>
      </c>
      <c r="AB129" s="88" t="s">
        <v>139</v>
      </c>
      <c r="AC129" s="88" t="s">
        <v>203</v>
      </c>
      <c r="AD129" s="88"/>
      <c r="AE129" s="88">
        <v>1019095494</v>
      </c>
      <c r="AF129" s="88">
        <v>2</v>
      </c>
      <c r="AG129" s="92">
        <v>34465</v>
      </c>
      <c r="AH129" s="88" t="s">
        <v>1733</v>
      </c>
      <c r="AI129" s="88"/>
      <c r="AJ129" s="95">
        <v>3228170036</v>
      </c>
      <c r="AK129" s="88" t="s">
        <v>1734</v>
      </c>
      <c r="AL129" s="88" t="s">
        <v>271</v>
      </c>
      <c r="AM129" s="88" t="s">
        <v>144</v>
      </c>
      <c r="AN129" s="88" t="s">
        <v>1624</v>
      </c>
      <c r="AO129" s="88">
        <v>1100686093</v>
      </c>
      <c r="AP129" s="88" t="s">
        <v>1625</v>
      </c>
      <c r="AQ129" s="88"/>
      <c r="AR129" s="88"/>
      <c r="AS129" s="92">
        <v>46062</v>
      </c>
      <c r="AT129" s="88"/>
      <c r="AU129" s="88"/>
      <c r="AV129" s="88"/>
      <c r="AW129" s="88"/>
      <c r="AX129" s="88" t="s">
        <v>1626</v>
      </c>
      <c r="AY129" s="88" t="s">
        <v>147</v>
      </c>
      <c r="AZ129" s="108">
        <v>46035</v>
      </c>
      <c r="BA129" s="108">
        <v>46037</v>
      </c>
      <c r="BB129" s="118">
        <v>46432000</v>
      </c>
      <c r="BC129" s="108">
        <v>46039</v>
      </c>
      <c r="BD129" s="108">
        <v>46281</v>
      </c>
      <c r="BE129" s="108">
        <f t="shared" si="5"/>
        <v>46281</v>
      </c>
      <c r="BF129" s="125"/>
      <c r="BG129" s="88" t="s">
        <v>929</v>
      </c>
      <c r="BH129" s="113">
        <v>5804000</v>
      </c>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v>0</v>
      </c>
      <c r="CM129" s="113">
        <v>46432000</v>
      </c>
      <c r="CN129" s="88"/>
      <c r="CO129" s="92">
        <v>46281</v>
      </c>
      <c r="CP129" s="92">
        <f t="shared" si="4"/>
        <v>46461</v>
      </c>
      <c r="CQ129" s="118">
        <v>46432000</v>
      </c>
      <c r="CR129" s="88" t="s">
        <v>223</v>
      </c>
      <c r="CS129" s="92">
        <v>46037</v>
      </c>
      <c r="CT129" s="131">
        <v>3344101271730</v>
      </c>
      <c r="CU129" s="88"/>
      <c r="CV129" s="88"/>
      <c r="CW129" s="88" t="s">
        <v>1735</v>
      </c>
      <c r="CX129" s="88" t="s">
        <v>203</v>
      </c>
      <c r="CY129" s="88" t="s">
        <v>1736</v>
      </c>
      <c r="CZ129" s="88">
        <v>2537</v>
      </c>
      <c r="DA129" s="88" t="s">
        <v>152</v>
      </c>
      <c r="DB129" s="88">
        <v>5</v>
      </c>
      <c r="DC129" s="88" t="s">
        <v>153</v>
      </c>
      <c r="DD129" s="88"/>
      <c r="DE129" s="88"/>
      <c r="DF129" s="88"/>
      <c r="DG129" s="88"/>
      <c r="DH129" s="88"/>
      <c r="DI129" s="88"/>
      <c r="DJ129" s="88"/>
      <c r="DK129" s="88"/>
      <c r="DL129" s="88"/>
      <c r="DM129" s="88"/>
      <c r="DN129" s="88"/>
      <c r="DO129" s="88"/>
      <c r="DP129" s="88"/>
      <c r="DQ129" s="88"/>
      <c r="DR129" s="88"/>
      <c r="DS129" s="88"/>
      <c r="DT129" s="89"/>
      <c r="DU129" s="84"/>
      <c r="DV129" s="75"/>
      <c r="DW129" s="75"/>
      <c r="DX129" s="75"/>
      <c r="DY129" s="75"/>
      <c r="DZ129" s="77"/>
      <c r="EA129" s="71"/>
      <c r="EB129" s="71"/>
      <c r="EC129" s="71"/>
      <c r="ED129" s="71"/>
      <c r="EE129" s="71"/>
      <c r="EF129" s="71"/>
      <c r="EG129" s="71"/>
      <c r="EH129" s="71"/>
      <c r="EI129" s="71"/>
      <c r="EJ129" s="71"/>
      <c r="EK129" s="71"/>
    </row>
    <row r="130" spans="1:141" ht="30" customHeight="1">
      <c r="A130" s="3" t="s">
        <v>123</v>
      </c>
      <c r="B130" s="87">
        <v>2026</v>
      </c>
      <c r="C130" s="88" t="s">
        <v>1737</v>
      </c>
      <c r="D130" s="88"/>
      <c r="E130" s="88" t="s">
        <v>125</v>
      </c>
      <c r="F130" s="88">
        <v>145242</v>
      </c>
      <c r="G130" s="92">
        <v>46031</v>
      </c>
      <c r="H130" s="88" t="s">
        <v>1738</v>
      </c>
      <c r="I130" s="88" t="s">
        <v>1739</v>
      </c>
      <c r="J130" s="95" t="s">
        <v>1740</v>
      </c>
      <c r="K130" s="95" t="s">
        <v>1741</v>
      </c>
      <c r="L130" s="88" t="s">
        <v>1742</v>
      </c>
      <c r="M130" s="88" t="s">
        <v>1743</v>
      </c>
      <c r="N130" s="88">
        <v>80111700</v>
      </c>
      <c r="O130" s="88" t="s">
        <v>1744</v>
      </c>
      <c r="P130" s="88" t="s">
        <v>1745</v>
      </c>
      <c r="Q130" s="88">
        <v>159</v>
      </c>
      <c r="R130" s="92">
        <v>46031</v>
      </c>
      <c r="S130" s="88">
        <v>306</v>
      </c>
      <c r="T130" s="92">
        <v>46041</v>
      </c>
      <c r="U130" s="88" t="s">
        <v>134</v>
      </c>
      <c r="V130" s="88" t="s">
        <v>135</v>
      </c>
      <c r="W130" s="88" t="s">
        <v>136</v>
      </c>
      <c r="X130" s="88">
        <v>1</v>
      </c>
      <c r="Y130" s="88" t="s">
        <v>1746</v>
      </c>
      <c r="Z130" s="88" t="s">
        <v>1742</v>
      </c>
      <c r="AA130" s="88" t="s">
        <v>138</v>
      </c>
      <c r="AB130" s="88" t="s">
        <v>139</v>
      </c>
      <c r="AC130" s="88" t="s">
        <v>203</v>
      </c>
      <c r="AD130" s="88"/>
      <c r="AE130" s="88">
        <v>1023980498</v>
      </c>
      <c r="AF130" s="88">
        <v>2</v>
      </c>
      <c r="AG130" s="92">
        <v>36498</v>
      </c>
      <c r="AH130" s="88" t="s">
        <v>1747</v>
      </c>
      <c r="AI130" s="88" t="e">
        <v>#REF!</v>
      </c>
      <c r="AJ130" s="95">
        <v>3143006220</v>
      </c>
      <c r="AK130" s="88" t="s">
        <v>1748</v>
      </c>
      <c r="AL130" s="88" t="s">
        <v>258</v>
      </c>
      <c r="AM130" s="88" t="s">
        <v>385</v>
      </c>
      <c r="AN130" s="88" t="s">
        <v>1624</v>
      </c>
      <c r="AO130" s="88">
        <v>1100686093</v>
      </c>
      <c r="AP130" s="88" t="s">
        <v>1625</v>
      </c>
      <c r="AQ130" s="88"/>
      <c r="AR130" s="88"/>
      <c r="AS130" s="92">
        <v>46062</v>
      </c>
      <c r="AT130" s="88"/>
      <c r="AU130" s="88"/>
      <c r="AV130" s="88"/>
      <c r="AW130" s="88"/>
      <c r="AX130" s="88" t="s">
        <v>1626</v>
      </c>
      <c r="AY130" s="88" t="s">
        <v>147</v>
      </c>
      <c r="AZ130" s="108">
        <v>46036</v>
      </c>
      <c r="BA130" s="108">
        <v>46037</v>
      </c>
      <c r="BB130" s="118">
        <v>46432000</v>
      </c>
      <c r="BC130" s="108">
        <v>46042</v>
      </c>
      <c r="BD130" s="108">
        <v>46284</v>
      </c>
      <c r="BE130" s="108">
        <f t="shared" si="5"/>
        <v>46284</v>
      </c>
      <c r="BF130" s="125"/>
      <c r="BG130" s="88" t="s">
        <v>929</v>
      </c>
      <c r="BH130" s="113">
        <v>5804000</v>
      </c>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v>0</v>
      </c>
      <c r="CM130" s="113">
        <v>46432000</v>
      </c>
      <c r="CN130" s="88"/>
      <c r="CO130" s="92">
        <v>46284</v>
      </c>
      <c r="CP130" s="92">
        <f t="shared" si="4"/>
        <v>46464</v>
      </c>
      <c r="CQ130" s="118">
        <v>46432000</v>
      </c>
      <c r="CR130" s="88" t="s">
        <v>149</v>
      </c>
      <c r="CS130" s="92">
        <v>46041</v>
      </c>
      <c r="CT130" s="131">
        <v>1446101157299</v>
      </c>
      <c r="CU130" s="88"/>
      <c r="CV130" s="88"/>
      <c r="CW130" s="88" t="s">
        <v>1749</v>
      </c>
      <c r="CX130" s="88" t="s">
        <v>203</v>
      </c>
      <c r="CY130" s="88" t="s">
        <v>1204</v>
      </c>
      <c r="CZ130" s="88">
        <v>2537</v>
      </c>
      <c r="DA130" s="88" t="s">
        <v>152</v>
      </c>
      <c r="DB130" s="88">
        <v>5</v>
      </c>
      <c r="DC130" s="88" t="s">
        <v>153</v>
      </c>
      <c r="DD130" s="88"/>
      <c r="DE130" s="88"/>
      <c r="DF130" s="88"/>
      <c r="DG130" s="88"/>
      <c r="DH130" s="88"/>
      <c r="DI130" s="88"/>
      <c r="DJ130" s="88"/>
      <c r="DK130" s="88"/>
      <c r="DL130" s="88"/>
      <c r="DM130" s="88"/>
      <c r="DN130" s="88"/>
      <c r="DO130" s="88"/>
      <c r="DP130" s="88"/>
      <c r="DQ130" s="88"/>
      <c r="DR130" s="88"/>
      <c r="DS130" s="88"/>
      <c r="DT130" s="89"/>
      <c r="DU130" s="84"/>
      <c r="DV130" s="75"/>
      <c r="DW130" s="75"/>
      <c r="DX130" s="75"/>
      <c r="DY130" s="75"/>
      <c r="DZ130" s="77"/>
      <c r="EA130" s="71"/>
      <c r="EB130" s="71"/>
      <c r="EC130" s="71"/>
      <c r="ED130" s="71"/>
      <c r="EE130" s="71"/>
      <c r="EF130" s="71"/>
      <c r="EG130" s="71"/>
      <c r="EH130" s="71"/>
      <c r="EI130" s="71"/>
      <c r="EJ130" s="71"/>
      <c r="EK130" s="71"/>
    </row>
    <row r="131" spans="1:141" ht="30" customHeight="1">
      <c r="A131" s="3" t="s">
        <v>123</v>
      </c>
      <c r="B131" s="87">
        <v>2026</v>
      </c>
      <c r="C131" s="88" t="s">
        <v>1750</v>
      </c>
      <c r="D131" s="88"/>
      <c r="E131" s="88" t="s">
        <v>125</v>
      </c>
      <c r="F131" s="88">
        <v>145017</v>
      </c>
      <c r="G131" s="92">
        <v>46031</v>
      </c>
      <c r="H131" s="88" t="s">
        <v>1751</v>
      </c>
      <c r="I131" s="88" t="s">
        <v>1752</v>
      </c>
      <c r="J131" s="95" t="s">
        <v>1753</v>
      </c>
      <c r="K131" s="95" t="s">
        <v>1754</v>
      </c>
      <c r="L131" s="88" t="s">
        <v>1755</v>
      </c>
      <c r="M131" s="88" t="s">
        <v>1756</v>
      </c>
      <c r="N131" s="88">
        <v>80111700</v>
      </c>
      <c r="O131" s="88" t="s">
        <v>1757</v>
      </c>
      <c r="P131" s="88" t="s">
        <v>1758</v>
      </c>
      <c r="Q131" s="88">
        <v>131</v>
      </c>
      <c r="R131" s="92">
        <v>46028</v>
      </c>
      <c r="S131" s="88">
        <v>184</v>
      </c>
      <c r="T131" s="92">
        <v>46037</v>
      </c>
      <c r="U131" s="88" t="s">
        <v>134</v>
      </c>
      <c r="V131" s="88" t="s">
        <v>135</v>
      </c>
      <c r="W131" s="88" t="s">
        <v>460</v>
      </c>
      <c r="X131" s="88">
        <v>1</v>
      </c>
      <c r="Y131" s="88" t="s">
        <v>1759</v>
      </c>
      <c r="Z131" s="88" t="s">
        <v>1755</v>
      </c>
      <c r="AA131" s="88" t="s">
        <v>138</v>
      </c>
      <c r="AB131" s="88" t="s">
        <v>164</v>
      </c>
      <c r="AC131" s="88" t="s">
        <v>218</v>
      </c>
      <c r="AD131" s="88"/>
      <c r="AE131" s="88">
        <v>1014241523</v>
      </c>
      <c r="AF131" s="88">
        <v>6</v>
      </c>
      <c r="AG131" s="92">
        <v>34035</v>
      </c>
      <c r="AH131" s="88" t="s">
        <v>1760</v>
      </c>
      <c r="AI131" s="88"/>
      <c r="AJ131" s="95">
        <v>3223070363</v>
      </c>
      <c r="AK131" s="88" t="s">
        <v>1761</v>
      </c>
      <c r="AL131" s="88" t="s">
        <v>189</v>
      </c>
      <c r="AM131" s="88" t="s">
        <v>144</v>
      </c>
      <c r="AN131" s="88" t="s">
        <v>1624</v>
      </c>
      <c r="AO131" s="88">
        <v>1100686093</v>
      </c>
      <c r="AP131" s="88" t="s">
        <v>1625</v>
      </c>
      <c r="AQ131" s="88"/>
      <c r="AR131" s="88"/>
      <c r="AS131" s="92">
        <v>46062</v>
      </c>
      <c r="AT131" s="88"/>
      <c r="AU131" s="88"/>
      <c r="AV131" s="88"/>
      <c r="AW131" s="88"/>
      <c r="AX131" s="88" t="s">
        <v>1626</v>
      </c>
      <c r="AY131" s="88" t="s">
        <v>147</v>
      </c>
      <c r="AZ131" s="108">
        <v>46032</v>
      </c>
      <c r="BA131" s="108">
        <v>46033</v>
      </c>
      <c r="BB131" s="118">
        <v>37136000</v>
      </c>
      <c r="BC131" s="108">
        <v>46037</v>
      </c>
      <c r="BD131" s="108">
        <v>46279</v>
      </c>
      <c r="BE131" s="108">
        <f t="shared" si="5"/>
        <v>46279</v>
      </c>
      <c r="BF131" s="125"/>
      <c r="BG131" s="88" t="s">
        <v>929</v>
      </c>
      <c r="BH131" s="113">
        <v>4642000</v>
      </c>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v>0</v>
      </c>
      <c r="CM131" s="113">
        <v>37136000</v>
      </c>
      <c r="CN131" s="88"/>
      <c r="CO131" s="92">
        <v>46279</v>
      </c>
      <c r="CP131" s="92">
        <f t="shared" si="4"/>
        <v>46459</v>
      </c>
      <c r="CQ131" s="118">
        <v>37136000</v>
      </c>
      <c r="CR131" s="88" t="s">
        <v>1464</v>
      </c>
      <c r="CS131" s="92">
        <v>46035</v>
      </c>
      <c r="CT131" s="131" t="s">
        <v>1762</v>
      </c>
      <c r="CU131" s="88"/>
      <c r="CV131" s="88"/>
      <c r="CW131" s="88" t="s">
        <v>1763</v>
      </c>
      <c r="CX131" s="88" t="s">
        <v>218</v>
      </c>
      <c r="CY131" s="88" t="s">
        <v>464</v>
      </c>
      <c r="CZ131" s="88">
        <v>2537</v>
      </c>
      <c r="DA131" s="88" t="s">
        <v>152</v>
      </c>
      <c r="DB131" s="88">
        <v>5</v>
      </c>
      <c r="DC131" s="88" t="s">
        <v>153</v>
      </c>
      <c r="DD131" s="88"/>
      <c r="DE131" s="88"/>
      <c r="DF131" s="88"/>
      <c r="DG131" s="88"/>
      <c r="DH131" s="88"/>
      <c r="DI131" s="88"/>
      <c r="DJ131" s="88"/>
      <c r="DK131" s="88"/>
      <c r="DL131" s="88"/>
      <c r="DM131" s="88"/>
      <c r="DN131" s="88"/>
      <c r="DO131" s="88"/>
      <c r="DP131" s="88"/>
      <c r="DQ131" s="88"/>
      <c r="DR131" s="88"/>
      <c r="DS131" s="88"/>
      <c r="DT131" s="89"/>
      <c r="DU131" s="84"/>
      <c r="DV131" s="75"/>
      <c r="DW131" s="75"/>
      <c r="DX131" s="75"/>
      <c r="DY131" s="75"/>
      <c r="DZ131" s="77"/>
      <c r="EA131" s="71"/>
      <c r="EB131" s="71"/>
      <c r="EC131" s="71"/>
      <c r="ED131" s="71"/>
      <c r="EE131" s="71"/>
      <c r="EF131" s="71"/>
      <c r="EG131" s="71"/>
      <c r="EH131" s="71"/>
      <c r="EI131" s="71"/>
      <c r="EJ131" s="71"/>
      <c r="EK131" s="71"/>
    </row>
    <row r="132" spans="1:141" ht="30" customHeight="1">
      <c r="A132" s="3" t="s">
        <v>123</v>
      </c>
      <c r="B132" s="87">
        <v>2026</v>
      </c>
      <c r="C132" s="88" t="s">
        <v>1764</v>
      </c>
      <c r="D132" s="88"/>
      <c r="E132" s="88" t="s">
        <v>125</v>
      </c>
      <c r="F132" s="88">
        <v>145145</v>
      </c>
      <c r="G132" s="92">
        <v>46031</v>
      </c>
      <c r="H132" s="88" t="s">
        <v>1765</v>
      </c>
      <c r="I132" s="88" t="s">
        <v>1766</v>
      </c>
      <c r="J132" s="95" t="s">
        <v>1767</v>
      </c>
      <c r="K132" s="95" t="s">
        <v>1768</v>
      </c>
      <c r="L132" s="88" t="s">
        <v>1769</v>
      </c>
      <c r="M132" s="88" t="s">
        <v>1770</v>
      </c>
      <c r="N132" s="88">
        <v>80111700</v>
      </c>
      <c r="O132" s="88" t="s">
        <v>1771</v>
      </c>
      <c r="P132" s="88" t="s">
        <v>1772</v>
      </c>
      <c r="Q132" s="88">
        <v>157</v>
      </c>
      <c r="R132" s="92">
        <v>46031</v>
      </c>
      <c r="S132" s="88">
        <v>417</v>
      </c>
      <c r="T132" s="92">
        <v>46041</v>
      </c>
      <c r="U132" s="88" t="s">
        <v>134</v>
      </c>
      <c r="V132" s="88" t="s">
        <v>135</v>
      </c>
      <c r="W132" s="88" t="s">
        <v>136</v>
      </c>
      <c r="X132" s="88">
        <v>1</v>
      </c>
      <c r="Y132" s="88" t="s">
        <v>1773</v>
      </c>
      <c r="Z132" s="88" t="s">
        <v>1769</v>
      </c>
      <c r="AA132" s="88" t="s">
        <v>138</v>
      </c>
      <c r="AB132" s="88" t="s">
        <v>139</v>
      </c>
      <c r="AC132" s="88" t="s">
        <v>360</v>
      </c>
      <c r="AD132" s="88"/>
      <c r="AE132" s="88">
        <v>1100686093</v>
      </c>
      <c r="AF132" s="88">
        <v>2</v>
      </c>
      <c r="AG132" s="92">
        <v>32534</v>
      </c>
      <c r="AH132" s="88" t="s">
        <v>1774</v>
      </c>
      <c r="AI132" s="88"/>
      <c r="AJ132" s="95">
        <v>3103825312</v>
      </c>
      <c r="AK132" s="88" t="s">
        <v>1775</v>
      </c>
      <c r="AL132" s="88" t="s">
        <v>143</v>
      </c>
      <c r="AM132" s="88" t="s">
        <v>385</v>
      </c>
      <c r="AN132" s="88" t="s">
        <v>1624</v>
      </c>
      <c r="AO132" s="88">
        <v>1100686093</v>
      </c>
      <c r="AP132" s="88" t="s">
        <v>1625</v>
      </c>
      <c r="AQ132" s="88"/>
      <c r="AR132" s="88"/>
      <c r="AS132" s="92">
        <v>46062</v>
      </c>
      <c r="AT132" s="88"/>
      <c r="AU132" s="88"/>
      <c r="AV132" s="88"/>
      <c r="AW132" s="88"/>
      <c r="AX132" s="88" t="s">
        <v>146</v>
      </c>
      <c r="AY132" s="88" t="s">
        <v>147</v>
      </c>
      <c r="AZ132" s="108">
        <v>46036</v>
      </c>
      <c r="BA132" s="108">
        <v>46037</v>
      </c>
      <c r="BB132" s="118">
        <v>117832000</v>
      </c>
      <c r="BC132" s="108">
        <v>46041</v>
      </c>
      <c r="BD132" s="108">
        <v>46374</v>
      </c>
      <c r="BE132" s="108">
        <f t="shared" ref="BE132:BE137" si="6">$CO132</f>
        <v>46374</v>
      </c>
      <c r="BF132" s="125"/>
      <c r="BG132" s="88" t="s">
        <v>148</v>
      </c>
      <c r="BH132" s="113">
        <v>10712000</v>
      </c>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v>0</v>
      </c>
      <c r="CM132" s="113">
        <v>117832000</v>
      </c>
      <c r="CN132" s="88"/>
      <c r="CO132" s="92">
        <v>46374</v>
      </c>
      <c r="CP132" s="92">
        <f t="shared" ref="CP132:CP195" si="7">+$CO132+180</f>
        <v>46554</v>
      </c>
      <c r="CQ132" s="118">
        <v>117832000</v>
      </c>
      <c r="CR132" s="88" t="s">
        <v>149</v>
      </c>
      <c r="CS132" s="92">
        <v>46037</v>
      </c>
      <c r="CT132" s="131">
        <v>2146101129163</v>
      </c>
      <c r="CU132" s="88"/>
      <c r="CV132" s="88"/>
      <c r="CW132" s="88" t="s">
        <v>1776</v>
      </c>
      <c r="CX132" s="88" t="s">
        <v>360</v>
      </c>
      <c r="CY132" s="88" t="s">
        <v>1777</v>
      </c>
      <c r="CZ132" s="88">
        <v>2537</v>
      </c>
      <c r="DA132" s="88" t="s">
        <v>152</v>
      </c>
      <c r="DB132" s="88">
        <v>5</v>
      </c>
      <c r="DC132" s="88" t="s">
        <v>153</v>
      </c>
      <c r="DD132" s="88"/>
      <c r="DE132" s="88"/>
      <c r="DF132" s="88"/>
      <c r="DG132" s="88"/>
      <c r="DH132" s="88"/>
      <c r="DI132" s="88"/>
      <c r="DJ132" s="88"/>
      <c r="DK132" s="88"/>
      <c r="DL132" s="88"/>
      <c r="DM132" s="88"/>
      <c r="DN132" s="88"/>
      <c r="DO132" s="88"/>
      <c r="DP132" s="88"/>
      <c r="DQ132" s="88"/>
      <c r="DR132" s="88"/>
      <c r="DS132" s="88"/>
      <c r="DT132" s="89"/>
      <c r="DU132" s="84"/>
      <c r="DV132" s="75"/>
      <c r="DW132" s="75"/>
      <c r="DX132" s="75"/>
      <c r="DY132" s="75"/>
      <c r="DZ132" s="77"/>
      <c r="EA132" s="71"/>
      <c r="EB132" s="71"/>
      <c r="EC132" s="71"/>
      <c r="ED132" s="71"/>
      <c r="EE132" s="71"/>
      <c r="EF132" s="71"/>
      <c r="EG132" s="71"/>
      <c r="EH132" s="71"/>
      <c r="EI132" s="71"/>
      <c r="EJ132" s="71"/>
      <c r="EK132" s="71"/>
    </row>
    <row r="133" spans="1:141" ht="30" customHeight="1">
      <c r="A133" s="3" t="s">
        <v>123</v>
      </c>
      <c r="B133" s="87">
        <v>2026</v>
      </c>
      <c r="C133" s="88" t="s">
        <v>1778</v>
      </c>
      <c r="D133" s="88"/>
      <c r="E133" s="88" t="s">
        <v>125</v>
      </c>
      <c r="F133" s="88">
        <v>144887</v>
      </c>
      <c r="G133" s="92">
        <v>46031</v>
      </c>
      <c r="H133" s="88" t="s">
        <v>1779</v>
      </c>
      <c r="I133" s="88" t="s">
        <v>1780</v>
      </c>
      <c r="J133" s="95" t="s">
        <v>1781</v>
      </c>
      <c r="K133" s="95" t="s">
        <v>1782</v>
      </c>
      <c r="L133" s="88" t="s">
        <v>1783</v>
      </c>
      <c r="M133" s="88" t="s">
        <v>1784</v>
      </c>
      <c r="N133" s="88">
        <v>80111700</v>
      </c>
      <c r="O133" s="88" t="s">
        <v>1785</v>
      </c>
      <c r="P133" s="88" t="s">
        <v>1786</v>
      </c>
      <c r="Q133" s="88">
        <v>123</v>
      </c>
      <c r="R133" s="92">
        <v>46028</v>
      </c>
      <c r="S133" s="88">
        <v>249</v>
      </c>
      <c r="T133" s="92">
        <v>46037</v>
      </c>
      <c r="U133" s="88" t="s">
        <v>134</v>
      </c>
      <c r="V133" s="88" t="s">
        <v>135</v>
      </c>
      <c r="W133" s="88" t="s">
        <v>136</v>
      </c>
      <c r="X133" s="88">
        <v>1</v>
      </c>
      <c r="Y133" s="88" t="s">
        <v>1787</v>
      </c>
      <c r="Z133" s="88" t="s">
        <v>1783</v>
      </c>
      <c r="AA133" s="88" t="s">
        <v>138</v>
      </c>
      <c r="AB133" s="88" t="s">
        <v>139</v>
      </c>
      <c r="AC133" s="88" t="s">
        <v>203</v>
      </c>
      <c r="AD133" s="88"/>
      <c r="AE133" s="88">
        <v>53121137</v>
      </c>
      <c r="AF133" s="88">
        <v>2</v>
      </c>
      <c r="AG133" s="92">
        <v>34655</v>
      </c>
      <c r="AH133" s="88" t="s">
        <v>1788</v>
      </c>
      <c r="AI133" s="88"/>
      <c r="AJ133" s="95">
        <v>3158443177</v>
      </c>
      <c r="AK133" s="88" t="s">
        <v>1789</v>
      </c>
      <c r="AL133" s="88" t="s">
        <v>189</v>
      </c>
      <c r="AM133" s="88" t="s">
        <v>234</v>
      </c>
      <c r="AN133" s="88" t="s">
        <v>1790</v>
      </c>
      <c r="AO133" s="88">
        <v>20533153</v>
      </c>
      <c r="AP133" s="88" t="s">
        <v>1791</v>
      </c>
      <c r="AQ133" s="88"/>
      <c r="AR133" s="88"/>
      <c r="AS133" s="92">
        <v>46062</v>
      </c>
      <c r="AT133" s="88"/>
      <c r="AU133" s="88"/>
      <c r="AV133" s="88"/>
      <c r="AW133" s="88"/>
      <c r="AX133" s="88" t="s">
        <v>1792</v>
      </c>
      <c r="AY133" s="88" t="s">
        <v>147</v>
      </c>
      <c r="AZ133" s="108">
        <v>46031</v>
      </c>
      <c r="BA133" s="108">
        <v>46031</v>
      </c>
      <c r="BB133" s="118">
        <v>63352000</v>
      </c>
      <c r="BC133" s="108">
        <v>46038</v>
      </c>
      <c r="BD133" s="108">
        <v>46280</v>
      </c>
      <c r="BE133" s="108">
        <f t="shared" si="6"/>
        <v>46280</v>
      </c>
      <c r="BF133" s="125"/>
      <c r="BG133" s="88" t="s">
        <v>929</v>
      </c>
      <c r="BH133" s="113">
        <v>7919000</v>
      </c>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v>0</v>
      </c>
      <c r="CM133" s="113">
        <v>63352000</v>
      </c>
      <c r="CN133" s="88"/>
      <c r="CO133" s="92">
        <v>46280</v>
      </c>
      <c r="CP133" s="92">
        <f t="shared" si="7"/>
        <v>46460</v>
      </c>
      <c r="CQ133" s="118">
        <v>63352000</v>
      </c>
      <c r="CR133" s="88" t="s">
        <v>223</v>
      </c>
      <c r="CS133" s="92">
        <v>46037</v>
      </c>
      <c r="CT133" s="131">
        <v>1446101156282</v>
      </c>
      <c r="CU133" s="88"/>
      <c r="CV133" s="88"/>
      <c r="CW133" s="88" t="s">
        <v>1793</v>
      </c>
      <c r="CX133" s="88" t="s">
        <v>203</v>
      </c>
      <c r="CY133" s="88" t="s">
        <v>1794</v>
      </c>
      <c r="CZ133" s="88">
        <v>2537</v>
      </c>
      <c r="DA133" s="88" t="s">
        <v>152</v>
      </c>
      <c r="DB133" s="88">
        <v>5</v>
      </c>
      <c r="DC133" s="88" t="s">
        <v>153</v>
      </c>
      <c r="DD133" s="88"/>
      <c r="DE133" s="88"/>
      <c r="DF133" s="88"/>
      <c r="DG133" s="88"/>
      <c r="DH133" s="88"/>
      <c r="DI133" s="88"/>
      <c r="DJ133" s="88"/>
      <c r="DK133" s="88"/>
      <c r="DL133" s="88"/>
      <c r="DM133" s="88"/>
      <c r="DN133" s="88"/>
      <c r="DO133" s="88"/>
      <c r="DP133" s="88"/>
      <c r="DQ133" s="88"/>
      <c r="DR133" s="88"/>
      <c r="DS133" s="88"/>
      <c r="DT133" s="89"/>
      <c r="DU133" s="84"/>
      <c r="DV133" s="75"/>
      <c r="DW133" s="75"/>
      <c r="DX133" s="75"/>
      <c r="DY133" s="75"/>
      <c r="DZ133" s="77"/>
      <c r="EA133" s="71"/>
      <c r="EB133" s="71"/>
      <c r="EC133" s="71"/>
      <c r="ED133" s="71"/>
      <c r="EE133" s="71"/>
      <c r="EF133" s="71"/>
      <c r="EG133" s="71"/>
      <c r="EH133" s="71"/>
      <c r="EI133" s="71"/>
      <c r="EJ133" s="71"/>
      <c r="EK133" s="71"/>
    </row>
    <row r="134" spans="1:141" ht="30" customHeight="1">
      <c r="A134" s="3" t="s">
        <v>123</v>
      </c>
      <c r="B134" s="87">
        <v>2026</v>
      </c>
      <c r="C134" s="88" t="s">
        <v>1795</v>
      </c>
      <c r="D134" s="88"/>
      <c r="E134" s="88" t="s">
        <v>125</v>
      </c>
      <c r="F134" s="88">
        <v>144902</v>
      </c>
      <c r="G134" s="92">
        <v>46032</v>
      </c>
      <c r="H134" s="88" t="s">
        <v>1796</v>
      </c>
      <c r="I134" s="88" t="s">
        <v>1797</v>
      </c>
      <c r="J134" s="95" t="s">
        <v>1798</v>
      </c>
      <c r="K134" s="95" t="s">
        <v>1799</v>
      </c>
      <c r="L134" s="88" t="s">
        <v>1800</v>
      </c>
      <c r="M134" s="88" t="s">
        <v>1801</v>
      </c>
      <c r="N134" s="88">
        <v>80111700</v>
      </c>
      <c r="O134" s="88" t="s">
        <v>1802</v>
      </c>
      <c r="P134" s="88" t="s">
        <v>1803</v>
      </c>
      <c r="Q134" s="88">
        <v>125</v>
      </c>
      <c r="R134" s="92">
        <v>46028</v>
      </c>
      <c r="S134" s="88">
        <v>250</v>
      </c>
      <c r="T134" s="92">
        <v>46037</v>
      </c>
      <c r="U134" s="88" t="s">
        <v>134</v>
      </c>
      <c r="V134" s="88" t="s">
        <v>135</v>
      </c>
      <c r="W134" s="88" t="s">
        <v>136</v>
      </c>
      <c r="X134" s="88">
        <v>1</v>
      </c>
      <c r="Y134" s="88" t="s">
        <v>1804</v>
      </c>
      <c r="Z134" s="88" t="s">
        <v>1800</v>
      </c>
      <c r="AA134" s="88" t="s">
        <v>138</v>
      </c>
      <c r="AB134" s="88" t="s">
        <v>164</v>
      </c>
      <c r="AC134" s="88" t="s">
        <v>203</v>
      </c>
      <c r="AD134" s="88"/>
      <c r="AE134" s="88">
        <v>1032453867</v>
      </c>
      <c r="AF134" s="88">
        <v>1</v>
      </c>
      <c r="AG134" s="92">
        <v>33939</v>
      </c>
      <c r="AH134" s="88" t="s">
        <v>1805</v>
      </c>
      <c r="AI134" s="88"/>
      <c r="AJ134" s="95">
        <v>3153899026</v>
      </c>
      <c r="AK134" s="88" t="s">
        <v>1806</v>
      </c>
      <c r="AL134" s="88" t="s">
        <v>143</v>
      </c>
      <c r="AM134" s="88" t="s">
        <v>144</v>
      </c>
      <c r="AN134" s="88" t="s">
        <v>1790</v>
      </c>
      <c r="AO134" s="88">
        <v>20533153</v>
      </c>
      <c r="AP134" s="88" t="s">
        <v>1791</v>
      </c>
      <c r="AQ134" s="88"/>
      <c r="AR134" s="88"/>
      <c r="AS134" s="92">
        <v>46062</v>
      </c>
      <c r="AT134" s="88"/>
      <c r="AU134" s="88"/>
      <c r="AV134" s="88"/>
      <c r="AW134" s="88"/>
      <c r="AX134" s="88" t="s">
        <v>1792</v>
      </c>
      <c r="AY134" s="88" t="s">
        <v>147</v>
      </c>
      <c r="AZ134" s="108">
        <v>46031</v>
      </c>
      <c r="BA134" s="108">
        <v>46031</v>
      </c>
      <c r="BB134" s="118">
        <v>46432000</v>
      </c>
      <c r="BC134" s="108">
        <v>46037</v>
      </c>
      <c r="BD134" s="108">
        <v>46279</v>
      </c>
      <c r="BE134" s="108">
        <f t="shared" si="6"/>
        <v>46279</v>
      </c>
      <c r="BF134" s="125"/>
      <c r="BG134" s="88" t="s">
        <v>929</v>
      </c>
      <c r="BH134" s="113">
        <v>5804000</v>
      </c>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v>0</v>
      </c>
      <c r="CM134" s="113">
        <v>46432000</v>
      </c>
      <c r="CN134" s="88"/>
      <c r="CO134" s="92">
        <v>46279</v>
      </c>
      <c r="CP134" s="92">
        <f t="shared" si="7"/>
        <v>46459</v>
      </c>
      <c r="CQ134" s="118">
        <v>46432000</v>
      </c>
      <c r="CR134" s="88" t="s">
        <v>149</v>
      </c>
      <c r="CS134" s="92">
        <v>46035</v>
      </c>
      <c r="CT134" s="131">
        <v>1446101155476</v>
      </c>
      <c r="CU134" s="88"/>
      <c r="CV134" s="88"/>
      <c r="CW134" s="88" t="s">
        <v>1807</v>
      </c>
      <c r="CX134" s="88" t="s">
        <v>203</v>
      </c>
      <c r="CY134" s="88" t="s">
        <v>947</v>
      </c>
      <c r="CZ134" s="88">
        <v>2537</v>
      </c>
      <c r="DA134" s="88" t="s">
        <v>152</v>
      </c>
      <c r="DB134" s="88">
        <v>5</v>
      </c>
      <c r="DC134" s="88" t="s">
        <v>153</v>
      </c>
      <c r="DD134" s="88"/>
      <c r="DE134" s="88"/>
      <c r="DF134" s="88"/>
      <c r="DG134" s="88"/>
      <c r="DH134" s="88"/>
      <c r="DI134" s="88"/>
      <c r="DJ134" s="88"/>
      <c r="DK134" s="88"/>
      <c r="DL134" s="88"/>
      <c r="DM134" s="88"/>
      <c r="DN134" s="88"/>
      <c r="DO134" s="88"/>
      <c r="DP134" s="88"/>
      <c r="DQ134" s="88"/>
      <c r="DR134" s="88"/>
      <c r="DS134" s="88"/>
      <c r="DT134" s="89"/>
      <c r="DU134" s="84"/>
      <c r="DV134" s="75"/>
      <c r="DW134" s="75"/>
      <c r="DX134" s="75"/>
      <c r="DY134" s="75"/>
      <c r="DZ134" s="77"/>
      <c r="EA134" s="71"/>
      <c r="EB134" s="71"/>
      <c r="EC134" s="71"/>
      <c r="ED134" s="71"/>
      <c r="EE134" s="71"/>
      <c r="EF134" s="71"/>
      <c r="EG134" s="71"/>
      <c r="EH134" s="71"/>
      <c r="EI134" s="71"/>
      <c r="EJ134" s="71"/>
      <c r="EK134" s="71"/>
    </row>
    <row r="135" spans="1:141" ht="30" customHeight="1">
      <c r="A135" s="3" t="s">
        <v>123</v>
      </c>
      <c r="B135" s="87">
        <v>2026</v>
      </c>
      <c r="C135" s="88" t="s">
        <v>1808</v>
      </c>
      <c r="D135" s="88"/>
      <c r="E135" s="88" t="s">
        <v>125</v>
      </c>
      <c r="F135" s="88">
        <v>144902</v>
      </c>
      <c r="G135" s="92">
        <v>46032</v>
      </c>
      <c r="H135" s="88" t="s">
        <v>1796</v>
      </c>
      <c r="I135" s="88" t="s">
        <v>1809</v>
      </c>
      <c r="J135" s="95" t="s">
        <v>1810</v>
      </c>
      <c r="K135" s="95" t="s">
        <v>1811</v>
      </c>
      <c r="L135" s="88" t="s">
        <v>1812</v>
      </c>
      <c r="M135" s="88" t="s">
        <v>1801</v>
      </c>
      <c r="N135" s="88">
        <v>80111700</v>
      </c>
      <c r="O135" s="88" t="s">
        <v>1802</v>
      </c>
      <c r="P135" s="88" t="s">
        <v>1813</v>
      </c>
      <c r="Q135" s="88">
        <v>125</v>
      </c>
      <c r="R135" s="92">
        <v>46028</v>
      </c>
      <c r="S135" s="88">
        <v>251</v>
      </c>
      <c r="T135" s="92">
        <v>46037</v>
      </c>
      <c r="U135" s="88" t="s">
        <v>134</v>
      </c>
      <c r="V135" s="88" t="s">
        <v>135</v>
      </c>
      <c r="W135" s="88" t="s">
        <v>136</v>
      </c>
      <c r="X135" s="88">
        <v>1</v>
      </c>
      <c r="Y135" s="88" t="s">
        <v>1804</v>
      </c>
      <c r="Z135" s="88" t="s">
        <v>1812</v>
      </c>
      <c r="AA135" s="88" t="s">
        <v>138</v>
      </c>
      <c r="AB135" s="88" t="s">
        <v>139</v>
      </c>
      <c r="AC135" s="88" t="s">
        <v>447</v>
      </c>
      <c r="AD135" s="88"/>
      <c r="AE135" s="88">
        <v>1014197222</v>
      </c>
      <c r="AF135" s="88">
        <v>6</v>
      </c>
      <c r="AG135" s="92">
        <v>32423</v>
      </c>
      <c r="AH135" s="88" t="s">
        <v>1814</v>
      </c>
      <c r="AI135" s="88" t="e">
        <v>#REF!</v>
      </c>
      <c r="AJ135" s="95">
        <v>3042040753</v>
      </c>
      <c r="AK135" s="88" t="s">
        <v>1815</v>
      </c>
      <c r="AL135" s="88" t="s">
        <v>189</v>
      </c>
      <c r="AM135" s="88" t="s">
        <v>385</v>
      </c>
      <c r="AN135" s="88" t="s">
        <v>1790</v>
      </c>
      <c r="AO135" s="88">
        <v>20533153</v>
      </c>
      <c r="AP135" s="88" t="s">
        <v>1791</v>
      </c>
      <c r="AQ135" s="88"/>
      <c r="AR135" s="88"/>
      <c r="AS135" s="92">
        <v>46062</v>
      </c>
      <c r="AT135" s="88"/>
      <c r="AU135" s="88"/>
      <c r="AV135" s="88"/>
      <c r="AW135" s="88"/>
      <c r="AX135" s="88" t="s">
        <v>1792</v>
      </c>
      <c r="AY135" s="88" t="s">
        <v>147</v>
      </c>
      <c r="AZ135" s="108">
        <v>46031</v>
      </c>
      <c r="BA135" s="108">
        <v>46031</v>
      </c>
      <c r="BB135" s="118">
        <v>46432000</v>
      </c>
      <c r="BC135" s="108">
        <v>46038</v>
      </c>
      <c r="BD135" s="108">
        <v>46280</v>
      </c>
      <c r="BE135" s="108">
        <f t="shared" si="6"/>
        <v>46280</v>
      </c>
      <c r="BF135" s="125"/>
      <c r="BG135" s="88" t="s">
        <v>929</v>
      </c>
      <c r="BH135" s="113">
        <v>5804000</v>
      </c>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v>0</v>
      </c>
      <c r="CM135" s="113">
        <v>46432000</v>
      </c>
      <c r="CN135" s="88"/>
      <c r="CO135" s="92">
        <v>46280</v>
      </c>
      <c r="CP135" s="92">
        <f t="shared" si="7"/>
        <v>46460</v>
      </c>
      <c r="CQ135" s="118">
        <v>46432000</v>
      </c>
      <c r="CR135" s="88" t="s">
        <v>149</v>
      </c>
      <c r="CS135" s="92">
        <v>46036</v>
      </c>
      <c r="CT135" s="131">
        <v>1446101155425</v>
      </c>
      <c r="CU135" s="88"/>
      <c r="CV135" s="88"/>
      <c r="CW135" s="88" t="s">
        <v>1807</v>
      </c>
      <c r="CX135" s="88" t="s">
        <v>447</v>
      </c>
      <c r="CY135" s="88" t="s">
        <v>1816</v>
      </c>
      <c r="CZ135" s="88">
        <v>2537</v>
      </c>
      <c r="DA135" s="88" t="s">
        <v>152</v>
      </c>
      <c r="DB135" s="88">
        <v>5</v>
      </c>
      <c r="DC135" s="88" t="s">
        <v>153</v>
      </c>
      <c r="DD135" s="88"/>
      <c r="DE135" s="88"/>
      <c r="DF135" s="88"/>
      <c r="DG135" s="88"/>
      <c r="DH135" s="88"/>
      <c r="DI135" s="88"/>
      <c r="DJ135" s="88"/>
      <c r="DK135" s="88"/>
      <c r="DL135" s="88"/>
      <c r="DM135" s="88"/>
      <c r="DN135" s="88"/>
      <c r="DO135" s="88"/>
      <c r="DP135" s="88"/>
      <c r="DQ135" s="88"/>
      <c r="DR135" s="88"/>
      <c r="DS135" s="88"/>
      <c r="DT135" s="89"/>
      <c r="DU135" s="84"/>
      <c r="DV135" s="75"/>
      <c r="DW135" s="75"/>
      <c r="DX135" s="75"/>
      <c r="DY135" s="75"/>
      <c r="DZ135" s="77"/>
      <c r="EA135" s="71"/>
      <c r="EB135" s="71"/>
      <c r="EC135" s="71"/>
      <c r="ED135" s="71"/>
      <c r="EE135" s="71"/>
      <c r="EF135" s="71"/>
      <c r="EG135" s="71"/>
      <c r="EH135" s="71"/>
      <c r="EI135" s="71"/>
      <c r="EJ135" s="71"/>
      <c r="EK135" s="71"/>
    </row>
    <row r="136" spans="1:141" ht="30" customHeight="1">
      <c r="A136" s="3" t="s">
        <v>123</v>
      </c>
      <c r="B136" s="87">
        <v>2026</v>
      </c>
      <c r="C136" s="88" t="s">
        <v>1817</v>
      </c>
      <c r="D136" s="88"/>
      <c r="E136" s="88" t="s">
        <v>125</v>
      </c>
      <c r="F136" s="88">
        <v>144902</v>
      </c>
      <c r="G136" s="92">
        <v>46032</v>
      </c>
      <c r="H136" s="88" t="s">
        <v>1796</v>
      </c>
      <c r="I136" s="88" t="s">
        <v>1818</v>
      </c>
      <c r="J136" s="95" t="s">
        <v>1819</v>
      </c>
      <c r="K136" s="95" t="s">
        <v>1820</v>
      </c>
      <c r="L136" s="88" t="s">
        <v>1821</v>
      </c>
      <c r="M136" s="88" t="s">
        <v>1801</v>
      </c>
      <c r="N136" s="88">
        <v>80111700</v>
      </c>
      <c r="O136" s="88" t="s">
        <v>1802</v>
      </c>
      <c r="P136" s="88" t="s">
        <v>1822</v>
      </c>
      <c r="Q136" s="88">
        <v>125</v>
      </c>
      <c r="R136" s="92">
        <v>46028</v>
      </c>
      <c r="S136" s="88">
        <v>1940</v>
      </c>
      <c r="T136" s="92">
        <v>46052</v>
      </c>
      <c r="U136" s="88" t="s">
        <v>134</v>
      </c>
      <c r="V136" s="88" t="s">
        <v>135</v>
      </c>
      <c r="W136" s="88" t="s">
        <v>136</v>
      </c>
      <c r="X136" s="88">
        <v>1</v>
      </c>
      <c r="Y136" s="88" t="s">
        <v>1823</v>
      </c>
      <c r="Z136" s="88" t="s">
        <v>1821</v>
      </c>
      <c r="AA136" s="88" t="s">
        <v>138</v>
      </c>
      <c r="AB136" s="88" t="s">
        <v>164</v>
      </c>
      <c r="AC136" s="88" t="s">
        <v>203</v>
      </c>
      <c r="AD136" s="88"/>
      <c r="AE136" s="88">
        <v>1018452569</v>
      </c>
      <c r="AF136" s="88">
        <v>4</v>
      </c>
      <c r="AG136" s="92">
        <v>33771</v>
      </c>
      <c r="AH136" s="88" t="s">
        <v>1824</v>
      </c>
      <c r="AI136" s="88" t="s">
        <v>1825</v>
      </c>
      <c r="AJ136" s="95">
        <v>3176184455</v>
      </c>
      <c r="AK136" s="88" t="s">
        <v>1826</v>
      </c>
      <c r="AL136" s="88" t="s">
        <v>189</v>
      </c>
      <c r="AM136" s="88" t="s">
        <v>385</v>
      </c>
      <c r="AN136" s="88" t="s">
        <v>1790</v>
      </c>
      <c r="AO136" s="88">
        <v>20533153</v>
      </c>
      <c r="AP136" s="88" t="s">
        <v>1791</v>
      </c>
      <c r="AQ136" s="88"/>
      <c r="AR136" s="88"/>
      <c r="AS136" s="92">
        <v>46062</v>
      </c>
      <c r="AT136" s="88"/>
      <c r="AU136" s="88"/>
      <c r="AV136" s="88"/>
      <c r="AW136" s="88"/>
      <c r="AX136" s="88" t="s">
        <v>1792</v>
      </c>
      <c r="AY136" s="88" t="s">
        <v>147</v>
      </c>
      <c r="AZ136" s="108">
        <v>46031</v>
      </c>
      <c r="BA136" s="108">
        <v>46049</v>
      </c>
      <c r="BB136" s="118">
        <v>46432000</v>
      </c>
      <c r="BC136" s="108">
        <v>46052</v>
      </c>
      <c r="BD136" s="108">
        <v>46294</v>
      </c>
      <c r="BE136" s="108">
        <f t="shared" si="6"/>
        <v>46294</v>
      </c>
      <c r="BF136" s="125"/>
      <c r="BG136" s="88" t="s">
        <v>929</v>
      </c>
      <c r="BH136" s="113">
        <v>5804000</v>
      </c>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v>0</v>
      </c>
      <c r="CM136" s="113">
        <v>46432000</v>
      </c>
      <c r="CN136" s="88"/>
      <c r="CO136" s="92">
        <v>46294</v>
      </c>
      <c r="CP136" s="92">
        <f t="shared" si="7"/>
        <v>46474</v>
      </c>
      <c r="CQ136" s="118">
        <v>46432000</v>
      </c>
      <c r="CR136" s="88" t="s">
        <v>149</v>
      </c>
      <c r="CS136" s="92">
        <v>46050</v>
      </c>
      <c r="CT136" s="131">
        <v>2144101490970</v>
      </c>
      <c r="CU136" s="88"/>
      <c r="CV136" s="88"/>
      <c r="CW136" s="88" t="s">
        <v>1807</v>
      </c>
      <c r="CX136" s="88" t="s">
        <v>203</v>
      </c>
      <c r="CY136" s="88" t="s">
        <v>957</v>
      </c>
      <c r="CZ136" s="88">
        <v>2537</v>
      </c>
      <c r="DA136" s="88" t="s">
        <v>152</v>
      </c>
      <c r="DB136" s="88">
        <v>5</v>
      </c>
      <c r="DC136" s="88" t="s">
        <v>153</v>
      </c>
      <c r="DD136" s="88"/>
      <c r="DE136" s="88"/>
      <c r="DF136" s="88"/>
      <c r="DG136" s="88"/>
      <c r="DH136" s="88"/>
      <c r="DI136" s="88"/>
      <c r="DJ136" s="88"/>
      <c r="DK136" s="88"/>
      <c r="DL136" s="88"/>
      <c r="DM136" s="88"/>
      <c r="DN136" s="88"/>
      <c r="DO136" s="88"/>
      <c r="DP136" s="88"/>
      <c r="DQ136" s="88"/>
      <c r="DR136" s="88"/>
      <c r="DS136" s="88"/>
      <c r="DT136" s="89"/>
      <c r="DU136" s="84"/>
      <c r="DV136" s="75"/>
      <c r="DW136" s="75"/>
      <c r="DX136" s="75"/>
      <c r="DY136" s="75"/>
      <c r="DZ136" s="77"/>
      <c r="EA136" s="71"/>
      <c r="EB136" s="71"/>
      <c r="EC136" s="71"/>
      <c r="ED136" s="71"/>
      <c r="EE136" s="71"/>
      <c r="EF136" s="71"/>
      <c r="EG136" s="71"/>
      <c r="EH136" s="71"/>
      <c r="EI136" s="71"/>
      <c r="EJ136" s="71"/>
      <c r="EK136" s="71"/>
    </row>
    <row r="137" spans="1:141" ht="30" customHeight="1">
      <c r="A137" s="3" t="s">
        <v>123</v>
      </c>
      <c r="B137" s="87">
        <v>2026</v>
      </c>
      <c r="C137" s="88" t="s">
        <v>1827</v>
      </c>
      <c r="D137" s="88"/>
      <c r="E137" s="88" t="s">
        <v>125</v>
      </c>
      <c r="F137" s="88">
        <v>144910</v>
      </c>
      <c r="G137" s="92">
        <v>46032</v>
      </c>
      <c r="H137" s="88" t="s">
        <v>1828</v>
      </c>
      <c r="I137" s="88" t="s">
        <v>1829</v>
      </c>
      <c r="J137" s="95" t="s">
        <v>1830</v>
      </c>
      <c r="K137" s="95" t="s">
        <v>1831</v>
      </c>
      <c r="L137" s="88" t="s">
        <v>1832</v>
      </c>
      <c r="M137" s="88" t="s">
        <v>1833</v>
      </c>
      <c r="N137" s="88">
        <v>80111700</v>
      </c>
      <c r="O137" s="88" t="s">
        <v>1834</v>
      </c>
      <c r="P137" s="88" t="s">
        <v>1835</v>
      </c>
      <c r="Q137" s="88">
        <v>126</v>
      </c>
      <c r="R137" s="92">
        <v>46028</v>
      </c>
      <c r="S137" s="88">
        <v>247</v>
      </c>
      <c r="T137" s="92">
        <v>46037</v>
      </c>
      <c r="U137" s="88" t="s">
        <v>134</v>
      </c>
      <c r="V137" s="88" t="s">
        <v>135</v>
      </c>
      <c r="W137" s="88" t="s">
        <v>460</v>
      </c>
      <c r="X137" s="88">
        <v>1</v>
      </c>
      <c r="Y137" s="88" t="s">
        <v>1836</v>
      </c>
      <c r="Z137" s="88" t="s">
        <v>1832</v>
      </c>
      <c r="AA137" s="88" t="s">
        <v>138</v>
      </c>
      <c r="AB137" s="88" t="s">
        <v>139</v>
      </c>
      <c r="AC137" s="88" t="s">
        <v>1837</v>
      </c>
      <c r="AD137" s="88"/>
      <c r="AE137" s="88">
        <v>1019069178</v>
      </c>
      <c r="AF137" s="88">
        <v>1</v>
      </c>
      <c r="AG137" s="92">
        <v>33636</v>
      </c>
      <c r="AH137" s="88" t="s">
        <v>1838</v>
      </c>
      <c r="AI137" s="88"/>
      <c r="AJ137" s="95">
        <v>3028435423</v>
      </c>
      <c r="AK137" s="88" t="s">
        <v>1839</v>
      </c>
      <c r="AL137" s="88" t="s">
        <v>143</v>
      </c>
      <c r="AM137" s="88" t="s">
        <v>234</v>
      </c>
      <c r="AN137" s="88" t="s">
        <v>1790</v>
      </c>
      <c r="AO137" s="88">
        <v>20533153</v>
      </c>
      <c r="AP137" s="88" t="s">
        <v>1791</v>
      </c>
      <c r="AQ137" s="88"/>
      <c r="AR137" s="88"/>
      <c r="AS137" s="92">
        <v>46062</v>
      </c>
      <c r="AT137" s="88"/>
      <c r="AU137" s="88"/>
      <c r="AV137" s="88"/>
      <c r="AW137" s="88"/>
      <c r="AX137" s="88" t="s">
        <v>1792</v>
      </c>
      <c r="AY137" s="88" t="s">
        <v>147</v>
      </c>
      <c r="AZ137" s="108">
        <v>46031</v>
      </c>
      <c r="BA137" s="108">
        <v>46032</v>
      </c>
      <c r="BB137" s="118">
        <v>37136000</v>
      </c>
      <c r="BC137" s="108">
        <v>46038</v>
      </c>
      <c r="BD137" s="108">
        <v>46280</v>
      </c>
      <c r="BE137" s="108">
        <f t="shared" si="6"/>
        <v>46280</v>
      </c>
      <c r="BF137" s="125"/>
      <c r="BG137" s="88" t="s">
        <v>929</v>
      </c>
      <c r="BH137" s="113">
        <v>4642000</v>
      </c>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v>0</v>
      </c>
      <c r="CM137" s="113">
        <v>37136000</v>
      </c>
      <c r="CN137" s="88"/>
      <c r="CO137" s="92">
        <v>46280</v>
      </c>
      <c r="CP137" s="92">
        <f t="shared" si="7"/>
        <v>46460</v>
      </c>
      <c r="CQ137" s="118">
        <v>37136000</v>
      </c>
      <c r="CR137" s="88" t="s">
        <v>149</v>
      </c>
      <c r="CS137" s="92">
        <v>46036</v>
      </c>
      <c r="CT137" s="131">
        <v>1446101156119</v>
      </c>
      <c r="CU137" s="88"/>
      <c r="CV137" s="88"/>
      <c r="CW137" s="88" t="s">
        <v>1840</v>
      </c>
      <c r="CX137" s="88" t="s">
        <v>1837</v>
      </c>
      <c r="CY137" s="88" t="s">
        <v>867</v>
      </c>
      <c r="CZ137" s="88">
        <v>2537</v>
      </c>
      <c r="DA137" s="88" t="s">
        <v>152</v>
      </c>
      <c r="DB137" s="88">
        <v>5</v>
      </c>
      <c r="DC137" s="88" t="s">
        <v>153</v>
      </c>
      <c r="DD137" s="88"/>
      <c r="DE137" s="88"/>
      <c r="DF137" s="88"/>
      <c r="DG137" s="88"/>
      <c r="DH137" s="88"/>
      <c r="DI137" s="88"/>
      <c r="DJ137" s="88"/>
      <c r="DK137" s="88"/>
      <c r="DL137" s="88"/>
      <c r="DM137" s="88"/>
      <c r="DN137" s="88"/>
      <c r="DO137" s="88"/>
      <c r="DP137" s="88"/>
      <c r="DQ137" s="88"/>
      <c r="DR137" s="88"/>
      <c r="DS137" s="88"/>
      <c r="DT137" s="89"/>
      <c r="DU137" s="84"/>
      <c r="DV137" s="75"/>
      <c r="DW137" s="75"/>
      <c r="DX137" s="75"/>
      <c r="DY137" s="75"/>
      <c r="DZ137" s="77"/>
      <c r="EA137" s="71"/>
      <c r="EB137" s="71"/>
      <c r="EC137" s="71"/>
      <c r="ED137" s="71"/>
      <c r="EE137" s="71"/>
      <c r="EF137" s="71"/>
      <c r="EG137" s="71"/>
      <c r="EH137" s="71"/>
      <c r="EI137" s="71"/>
      <c r="EJ137" s="71"/>
      <c r="EK137" s="71"/>
    </row>
    <row r="138" spans="1:141" ht="30" customHeight="1">
      <c r="A138" s="3" t="s">
        <v>123</v>
      </c>
      <c r="B138" s="87">
        <v>2026</v>
      </c>
      <c r="C138" s="88" t="s">
        <v>1841</v>
      </c>
      <c r="D138" s="88"/>
      <c r="E138" s="88" t="s">
        <v>125</v>
      </c>
      <c r="F138" s="88">
        <v>144910</v>
      </c>
      <c r="G138" s="92">
        <v>46032</v>
      </c>
      <c r="H138" s="88" t="s">
        <v>1828</v>
      </c>
      <c r="I138" s="88" t="s">
        <v>1842</v>
      </c>
      <c r="J138" s="95" t="s">
        <v>1843</v>
      </c>
      <c r="K138" s="95" t="s">
        <v>1844</v>
      </c>
      <c r="L138" s="88" t="s">
        <v>1845</v>
      </c>
      <c r="M138" s="88" t="s">
        <v>1833</v>
      </c>
      <c r="N138" s="88">
        <v>80111700</v>
      </c>
      <c r="O138" s="88" t="s">
        <v>1834</v>
      </c>
      <c r="P138" s="88" t="s">
        <v>1846</v>
      </c>
      <c r="Q138" s="88">
        <v>126</v>
      </c>
      <c r="R138" s="92">
        <v>46028</v>
      </c>
      <c r="S138" s="88">
        <v>244</v>
      </c>
      <c r="T138" s="92">
        <v>46037</v>
      </c>
      <c r="U138" s="88" t="s">
        <v>134</v>
      </c>
      <c r="V138" s="88" t="s">
        <v>135</v>
      </c>
      <c r="W138" s="88" t="s">
        <v>460</v>
      </c>
      <c r="X138" s="88">
        <v>1</v>
      </c>
      <c r="Y138" s="88" t="s">
        <v>1836</v>
      </c>
      <c r="Z138" s="88" t="s">
        <v>1845</v>
      </c>
      <c r="AA138" s="88" t="s">
        <v>138</v>
      </c>
      <c r="AB138" s="88" t="s">
        <v>139</v>
      </c>
      <c r="AC138" s="88" t="s">
        <v>203</v>
      </c>
      <c r="AD138" s="88"/>
      <c r="AE138" s="88">
        <v>1023928325</v>
      </c>
      <c r="AF138" s="88">
        <v>7</v>
      </c>
      <c r="AG138" s="92">
        <v>34224</v>
      </c>
      <c r="AH138" s="88" t="s">
        <v>1847</v>
      </c>
      <c r="AI138" s="88"/>
      <c r="AJ138" s="95">
        <v>3196227528</v>
      </c>
      <c r="AK138" s="88" t="s">
        <v>1848</v>
      </c>
      <c r="AL138" s="88" t="s">
        <v>189</v>
      </c>
      <c r="AM138" s="88" t="s">
        <v>234</v>
      </c>
      <c r="AN138" s="88" t="s">
        <v>1790</v>
      </c>
      <c r="AO138" s="88">
        <v>20533153</v>
      </c>
      <c r="AP138" s="88" t="s">
        <v>1791</v>
      </c>
      <c r="AQ138" s="88"/>
      <c r="AR138" s="88"/>
      <c r="AS138" s="92">
        <v>46062</v>
      </c>
      <c r="AT138" s="88"/>
      <c r="AU138" s="88"/>
      <c r="AV138" s="88"/>
      <c r="AW138" s="88"/>
      <c r="AX138" s="88" t="s">
        <v>1792</v>
      </c>
      <c r="AY138" s="88" t="s">
        <v>147</v>
      </c>
      <c r="AZ138" s="108">
        <v>46031</v>
      </c>
      <c r="BA138" s="108">
        <v>46031</v>
      </c>
      <c r="BB138" s="118">
        <v>37136000</v>
      </c>
      <c r="BC138" s="108">
        <v>46037</v>
      </c>
      <c r="BD138" s="108">
        <v>46279</v>
      </c>
      <c r="BE138" s="108">
        <v>46279</v>
      </c>
      <c r="BF138" s="125"/>
      <c r="BG138" s="88" t="s">
        <v>929</v>
      </c>
      <c r="BH138" s="113">
        <v>4642000</v>
      </c>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v>0</v>
      </c>
      <c r="CM138" s="113">
        <v>37136000</v>
      </c>
      <c r="CN138" s="88"/>
      <c r="CO138" s="92">
        <v>46279</v>
      </c>
      <c r="CP138" s="92">
        <f t="shared" si="7"/>
        <v>46459</v>
      </c>
      <c r="CQ138" s="118">
        <v>37136000</v>
      </c>
      <c r="CR138" s="88" t="s">
        <v>223</v>
      </c>
      <c r="CS138" s="92">
        <v>46035</v>
      </c>
      <c r="CT138" s="131">
        <v>2146101127895</v>
      </c>
      <c r="CU138" s="88"/>
      <c r="CV138" s="88"/>
      <c r="CW138" s="88" t="s">
        <v>1840</v>
      </c>
      <c r="CX138" s="88" t="s">
        <v>203</v>
      </c>
      <c r="CY138" s="88" t="s">
        <v>1849</v>
      </c>
      <c r="CZ138" s="88">
        <v>2537</v>
      </c>
      <c r="DA138" s="88" t="s">
        <v>152</v>
      </c>
      <c r="DB138" s="88">
        <v>5</v>
      </c>
      <c r="DC138" s="88" t="s">
        <v>153</v>
      </c>
      <c r="DD138" s="88"/>
      <c r="DE138" s="88"/>
      <c r="DF138" s="88"/>
      <c r="DG138" s="88"/>
      <c r="DH138" s="88"/>
      <c r="DI138" s="88"/>
      <c r="DJ138" s="88"/>
      <c r="DK138" s="88"/>
      <c r="DL138" s="88"/>
      <c r="DM138" s="88"/>
      <c r="DN138" s="88"/>
      <c r="DO138" s="88"/>
      <c r="DP138" s="88"/>
      <c r="DQ138" s="88"/>
      <c r="DR138" s="88"/>
      <c r="DS138" s="88"/>
      <c r="DT138" s="89"/>
      <c r="DU138" s="84"/>
      <c r="DV138" s="75"/>
      <c r="DW138" s="75"/>
      <c r="DX138" s="75"/>
      <c r="DY138" s="75"/>
      <c r="DZ138" s="77"/>
      <c r="EA138" s="71"/>
      <c r="EB138" s="71"/>
      <c r="EC138" s="71"/>
      <c r="ED138" s="71"/>
      <c r="EE138" s="71"/>
      <c r="EF138" s="71"/>
      <c r="EG138" s="71"/>
      <c r="EH138" s="71"/>
      <c r="EI138" s="71"/>
      <c r="EJ138" s="71"/>
      <c r="EK138" s="71"/>
    </row>
    <row r="139" spans="1:141" ht="30" customHeight="1">
      <c r="A139" s="3" t="s">
        <v>123</v>
      </c>
      <c r="B139" s="87">
        <v>2026</v>
      </c>
      <c r="C139" s="88" t="s">
        <v>1850</v>
      </c>
      <c r="D139" s="88"/>
      <c r="E139" s="88" t="s">
        <v>125</v>
      </c>
      <c r="F139" s="88">
        <v>146374</v>
      </c>
      <c r="G139" s="92">
        <v>46030</v>
      </c>
      <c r="H139" s="88" t="s">
        <v>1851</v>
      </c>
      <c r="I139" s="88" t="s">
        <v>1852</v>
      </c>
      <c r="J139" s="95" t="s">
        <v>1853</v>
      </c>
      <c r="K139" s="95" t="s">
        <v>1854</v>
      </c>
      <c r="L139" s="88" t="s">
        <v>1855</v>
      </c>
      <c r="M139" s="88" t="s">
        <v>1856</v>
      </c>
      <c r="N139" s="88">
        <v>80111700</v>
      </c>
      <c r="O139" s="88" t="s">
        <v>1857</v>
      </c>
      <c r="P139" s="88" t="s">
        <v>1858</v>
      </c>
      <c r="Q139" s="88">
        <v>56</v>
      </c>
      <c r="R139" s="92">
        <v>46028</v>
      </c>
      <c r="S139" s="88">
        <v>233</v>
      </c>
      <c r="T139" s="92">
        <v>46037</v>
      </c>
      <c r="U139" s="88" t="s">
        <v>1859</v>
      </c>
      <c r="V139" s="88" t="s">
        <v>135</v>
      </c>
      <c r="W139" s="88" t="s">
        <v>460</v>
      </c>
      <c r="X139" s="88">
        <v>1</v>
      </c>
      <c r="Y139" s="88" t="s">
        <v>1860</v>
      </c>
      <c r="Z139" s="88" t="s">
        <v>1855</v>
      </c>
      <c r="AA139" s="88" t="s">
        <v>138</v>
      </c>
      <c r="AB139" s="88" t="s">
        <v>164</v>
      </c>
      <c r="AC139" s="88" t="s">
        <v>218</v>
      </c>
      <c r="AD139" s="88"/>
      <c r="AE139" s="88">
        <v>79512321</v>
      </c>
      <c r="AF139" s="88">
        <v>4</v>
      </c>
      <c r="AG139" s="92">
        <v>25628</v>
      </c>
      <c r="AH139" s="88" t="s">
        <v>1861</v>
      </c>
      <c r="AI139" s="88"/>
      <c r="AJ139" s="95">
        <v>3102959225</v>
      </c>
      <c r="AK139" s="88" t="s">
        <v>1862</v>
      </c>
      <c r="AL139" s="88" t="s">
        <v>189</v>
      </c>
      <c r="AM139" s="88" t="s">
        <v>385</v>
      </c>
      <c r="AN139" s="88" t="s">
        <v>1863</v>
      </c>
      <c r="AO139" s="88">
        <v>93376179</v>
      </c>
      <c r="AP139" s="88" t="s">
        <v>1864</v>
      </c>
      <c r="AQ139" s="88"/>
      <c r="AR139" s="88"/>
      <c r="AS139" s="92">
        <v>46062</v>
      </c>
      <c r="AT139" s="88"/>
      <c r="AU139" s="88"/>
      <c r="AV139" s="88"/>
      <c r="AW139" s="88"/>
      <c r="AX139" s="88" t="s">
        <v>1865</v>
      </c>
      <c r="AY139" s="88" t="s">
        <v>147</v>
      </c>
      <c r="AZ139" s="108">
        <v>46031</v>
      </c>
      <c r="BA139" s="108">
        <v>46032</v>
      </c>
      <c r="BB139" s="118">
        <v>24520000</v>
      </c>
      <c r="BC139" s="108">
        <v>46037</v>
      </c>
      <c r="BD139" s="108">
        <v>46279</v>
      </c>
      <c r="BE139" s="108">
        <f t="shared" ref="BE139:BE202" si="8">$CO139</f>
        <v>46279</v>
      </c>
      <c r="BF139" s="125"/>
      <c r="BG139" s="88" t="s">
        <v>929</v>
      </c>
      <c r="BH139" s="113">
        <v>3065000</v>
      </c>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v>0</v>
      </c>
      <c r="CM139" s="113">
        <v>24520000</v>
      </c>
      <c r="CN139" s="88"/>
      <c r="CO139" s="92">
        <v>46279</v>
      </c>
      <c r="CP139" s="92">
        <f t="shared" si="7"/>
        <v>46459</v>
      </c>
      <c r="CQ139" s="118">
        <v>24520000</v>
      </c>
      <c r="CR139" s="88" t="s">
        <v>223</v>
      </c>
      <c r="CS139" s="92">
        <v>46035</v>
      </c>
      <c r="CT139" s="131">
        <v>2144101489331</v>
      </c>
      <c r="CU139" s="88"/>
      <c r="CV139" s="88"/>
      <c r="CW139" s="88" t="s">
        <v>1866</v>
      </c>
      <c r="CX139" s="88" t="s">
        <v>218</v>
      </c>
      <c r="CY139" s="88" t="s">
        <v>1867</v>
      </c>
      <c r="CZ139" s="88">
        <v>2456</v>
      </c>
      <c r="DA139" s="88" t="s">
        <v>1868</v>
      </c>
      <c r="DB139" s="88">
        <v>5</v>
      </c>
      <c r="DC139" s="88" t="s">
        <v>153</v>
      </c>
      <c r="DD139" s="88"/>
      <c r="DE139" s="88"/>
      <c r="DF139" s="88"/>
      <c r="DG139" s="88"/>
      <c r="DH139" s="88"/>
      <c r="DI139" s="88"/>
      <c r="DJ139" s="88"/>
      <c r="DK139" s="88"/>
      <c r="DL139" s="88"/>
      <c r="DM139" s="88"/>
      <c r="DN139" s="88"/>
      <c r="DO139" s="88"/>
      <c r="DP139" s="88"/>
      <c r="DQ139" s="88"/>
      <c r="DR139" s="88"/>
      <c r="DS139" s="88"/>
      <c r="DT139" s="89"/>
      <c r="DU139" s="84"/>
      <c r="DV139" s="75"/>
      <c r="DW139" s="75"/>
      <c r="DX139" s="75"/>
      <c r="DY139" s="75"/>
      <c r="DZ139" s="77"/>
      <c r="EA139" s="71"/>
      <c r="EB139" s="71"/>
      <c r="EC139" s="71"/>
      <c r="ED139" s="71"/>
      <c r="EE139" s="71"/>
      <c r="EF139" s="71"/>
      <c r="EG139" s="71"/>
      <c r="EH139" s="71"/>
      <c r="EI139" s="71"/>
      <c r="EJ139" s="71"/>
      <c r="EK139" s="71"/>
    </row>
    <row r="140" spans="1:141" ht="30" customHeight="1">
      <c r="A140" s="3" t="s">
        <v>123</v>
      </c>
      <c r="B140" s="87">
        <v>2026</v>
      </c>
      <c r="C140" s="88" t="s">
        <v>1869</v>
      </c>
      <c r="D140" s="88"/>
      <c r="E140" s="88" t="s">
        <v>125</v>
      </c>
      <c r="F140" s="88">
        <v>146374</v>
      </c>
      <c r="G140" s="92">
        <v>46033</v>
      </c>
      <c r="H140" s="88" t="s">
        <v>1851</v>
      </c>
      <c r="I140" s="88" t="s">
        <v>1870</v>
      </c>
      <c r="J140" s="95" t="s">
        <v>1871</v>
      </c>
      <c r="K140" s="95" t="s">
        <v>1872</v>
      </c>
      <c r="L140" s="88" t="s">
        <v>1873</v>
      </c>
      <c r="M140" s="88" t="s">
        <v>1856</v>
      </c>
      <c r="N140" s="88">
        <v>80111700</v>
      </c>
      <c r="O140" s="88" t="s">
        <v>1857</v>
      </c>
      <c r="P140" s="88" t="s">
        <v>1874</v>
      </c>
      <c r="Q140" s="88">
        <v>56</v>
      </c>
      <c r="R140" s="92">
        <v>46028</v>
      </c>
      <c r="S140" s="88">
        <v>252</v>
      </c>
      <c r="T140" s="92">
        <v>46037</v>
      </c>
      <c r="U140" s="88" t="s">
        <v>1859</v>
      </c>
      <c r="V140" s="88" t="s">
        <v>135</v>
      </c>
      <c r="W140" s="88" t="s">
        <v>460</v>
      </c>
      <c r="X140" s="88">
        <v>1</v>
      </c>
      <c r="Y140" s="88" t="s">
        <v>1860</v>
      </c>
      <c r="Z140" s="88" t="s">
        <v>1873</v>
      </c>
      <c r="AA140" s="88" t="s">
        <v>138</v>
      </c>
      <c r="AB140" s="88" t="s">
        <v>164</v>
      </c>
      <c r="AC140" s="88" t="s">
        <v>218</v>
      </c>
      <c r="AD140" s="88"/>
      <c r="AE140" s="88">
        <v>79870166</v>
      </c>
      <c r="AF140" s="88">
        <v>3</v>
      </c>
      <c r="AG140" s="92">
        <v>27451</v>
      </c>
      <c r="AH140" s="88" t="s">
        <v>1875</v>
      </c>
      <c r="AI140" s="88"/>
      <c r="AJ140" s="95">
        <v>3103109216</v>
      </c>
      <c r="AK140" s="88" t="s">
        <v>1876</v>
      </c>
      <c r="AL140" s="88" t="s">
        <v>189</v>
      </c>
      <c r="AM140" s="88" t="s">
        <v>144</v>
      </c>
      <c r="AN140" s="88" t="s">
        <v>1863</v>
      </c>
      <c r="AO140" s="88">
        <v>93376179</v>
      </c>
      <c r="AP140" s="88" t="s">
        <v>1864</v>
      </c>
      <c r="AQ140" s="88"/>
      <c r="AR140" s="88"/>
      <c r="AS140" s="92">
        <v>46062</v>
      </c>
      <c r="AT140" s="88"/>
      <c r="AU140" s="88"/>
      <c r="AV140" s="88"/>
      <c r="AW140" s="88"/>
      <c r="AX140" s="88" t="s">
        <v>1865</v>
      </c>
      <c r="AY140" s="88" t="s">
        <v>147</v>
      </c>
      <c r="AZ140" s="108">
        <v>46031</v>
      </c>
      <c r="BA140" s="108">
        <v>46035</v>
      </c>
      <c r="BB140" s="118">
        <v>24520000</v>
      </c>
      <c r="BC140" s="108">
        <v>46037</v>
      </c>
      <c r="BD140" s="108">
        <v>46279</v>
      </c>
      <c r="BE140" s="108">
        <f t="shared" si="8"/>
        <v>46279</v>
      </c>
      <c r="BF140" s="125"/>
      <c r="BG140" s="88" t="s">
        <v>929</v>
      </c>
      <c r="BH140" s="113">
        <v>3065000</v>
      </c>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v>0</v>
      </c>
      <c r="CM140" s="113">
        <v>24520000</v>
      </c>
      <c r="CN140" s="88"/>
      <c r="CO140" s="92">
        <v>46279</v>
      </c>
      <c r="CP140" s="92">
        <f t="shared" si="7"/>
        <v>46459</v>
      </c>
      <c r="CQ140" s="118">
        <v>24520000</v>
      </c>
      <c r="CR140" s="88" t="s">
        <v>223</v>
      </c>
      <c r="CS140" s="92">
        <v>46036</v>
      </c>
      <c r="CT140" s="131">
        <v>2144101489426</v>
      </c>
      <c r="CU140" s="88"/>
      <c r="CV140" s="88"/>
      <c r="CW140" s="88" t="s">
        <v>1866</v>
      </c>
      <c r="CX140" s="88" t="s">
        <v>218</v>
      </c>
      <c r="CY140" s="88" t="s">
        <v>1877</v>
      </c>
      <c r="CZ140" s="88">
        <v>2456</v>
      </c>
      <c r="DA140" s="88" t="s">
        <v>1868</v>
      </c>
      <c r="DB140" s="88">
        <v>5</v>
      </c>
      <c r="DC140" s="88" t="s">
        <v>153</v>
      </c>
      <c r="DD140" s="88"/>
      <c r="DE140" s="88"/>
      <c r="DF140" s="88"/>
      <c r="DG140" s="88"/>
      <c r="DH140" s="88"/>
      <c r="DI140" s="88"/>
      <c r="DJ140" s="88"/>
      <c r="DK140" s="88"/>
      <c r="DL140" s="88"/>
      <c r="DM140" s="88"/>
      <c r="DN140" s="88"/>
      <c r="DO140" s="88"/>
      <c r="DP140" s="88"/>
      <c r="DQ140" s="88"/>
      <c r="DR140" s="88"/>
      <c r="DS140" s="88"/>
      <c r="DT140" s="89"/>
      <c r="DU140" s="84"/>
      <c r="DV140" s="75"/>
      <c r="DW140" s="75"/>
      <c r="DX140" s="75"/>
      <c r="DY140" s="75"/>
      <c r="DZ140" s="77"/>
      <c r="EA140" s="71"/>
      <c r="EB140" s="71"/>
      <c r="EC140" s="71"/>
      <c r="ED140" s="71"/>
      <c r="EE140" s="71"/>
      <c r="EF140" s="71"/>
      <c r="EG140" s="71"/>
      <c r="EH140" s="71"/>
      <c r="EI140" s="71"/>
      <c r="EJ140" s="71"/>
      <c r="EK140" s="71"/>
    </row>
    <row r="141" spans="1:141" ht="30" customHeight="1">
      <c r="A141" s="3" t="s">
        <v>123</v>
      </c>
      <c r="B141" s="87">
        <v>2026</v>
      </c>
      <c r="C141" s="88" t="s">
        <v>1878</v>
      </c>
      <c r="D141" s="88"/>
      <c r="E141" s="88" t="s">
        <v>125</v>
      </c>
      <c r="F141" s="88">
        <v>146412</v>
      </c>
      <c r="G141" s="92">
        <v>46033</v>
      </c>
      <c r="H141" s="88" t="s">
        <v>1879</v>
      </c>
      <c r="I141" s="88" t="s">
        <v>1880</v>
      </c>
      <c r="J141" s="95" t="s">
        <v>1881</v>
      </c>
      <c r="K141" s="95" t="s">
        <v>1882</v>
      </c>
      <c r="L141" s="88" t="s">
        <v>1863</v>
      </c>
      <c r="M141" s="88" t="s">
        <v>1883</v>
      </c>
      <c r="N141" s="88">
        <v>80111700</v>
      </c>
      <c r="O141" s="88" t="s">
        <v>1884</v>
      </c>
      <c r="P141" s="88" t="s">
        <v>1885</v>
      </c>
      <c r="Q141" s="88">
        <v>59</v>
      </c>
      <c r="R141" s="92">
        <v>46028</v>
      </c>
      <c r="S141" s="88">
        <v>232</v>
      </c>
      <c r="T141" s="92">
        <v>46037</v>
      </c>
      <c r="U141" s="88" t="s">
        <v>1859</v>
      </c>
      <c r="V141" s="88" t="s">
        <v>135</v>
      </c>
      <c r="W141" s="88" t="s">
        <v>136</v>
      </c>
      <c r="X141" s="88">
        <v>1</v>
      </c>
      <c r="Y141" s="88" t="s">
        <v>1886</v>
      </c>
      <c r="Z141" s="88" t="s">
        <v>1863</v>
      </c>
      <c r="AA141" s="88" t="s">
        <v>138</v>
      </c>
      <c r="AB141" s="88" t="s">
        <v>164</v>
      </c>
      <c r="AC141" s="88" t="s">
        <v>186</v>
      </c>
      <c r="AD141" s="88"/>
      <c r="AE141" s="88">
        <v>93376179</v>
      </c>
      <c r="AF141" s="88">
        <v>1</v>
      </c>
      <c r="AG141" s="92">
        <v>25356</v>
      </c>
      <c r="AH141" s="88" t="s">
        <v>1887</v>
      </c>
      <c r="AI141" s="88"/>
      <c r="AJ141" s="95">
        <v>3102453667</v>
      </c>
      <c r="AK141" s="88" t="s">
        <v>1888</v>
      </c>
      <c r="AL141" s="88" t="s">
        <v>168</v>
      </c>
      <c r="AM141" s="88" t="s">
        <v>234</v>
      </c>
      <c r="AN141" s="88" t="s">
        <v>1863</v>
      </c>
      <c r="AO141" s="88">
        <v>0</v>
      </c>
      <c r="AP141" s="88">
        <v>0</v>
      </c>
      <c r="AQ141" s="88"/>
      <c r="AR141" s="88"/>
      <c r="AS141" s="92">
        <v>46062</v>
      </c>
      <c r="AT141" s="88"/>
      <c r="AU141" s="88"/>
      <c r="AV141" s="88"/>
      <c r="AW141" s="88"/>
      <c r="AX141" s="88" t="s">
        <v>146</v>
      </c>
      <c r="AY141" s="88" t="s">
        <v>147</v>
      </c>
      <c r="AZ141" s="108">
        <v>46031</v>
      </c>
      <c r="BA141" s="108">
        <v>46032</v>
      </c>
      <c r="BB141" s="118">
        <v>127974000</v>
      </c>
      <c r="BC141" s="108">
        <v>46038</v>
      </c>
      <c r="BD141" s="108">
        <v>46371</v>
      </c>
      <c r="BE141" s="108">
        <f t="shared" si="8"/>
        <v>46371</v>
      </c>
      <c r="BF141" s="125"/>
      <c r="BG141" s="88" t="s">
        <v>148</v>
      </c>
      <c r="BH141" s="113">
        <v>11634000</v>
      </c>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v>0</v>
      </c>
      <c r="CM141" s="113">
        <v>127974000</v>
      </c>
      <c r="CN141" s="88"/>
      <c r="CO141" s="92">
        <v>46371</v>
      </c>
      <c r="CP141" s="92">
        <f t="shared" si="7"/>
        <v>46551</v>
      </c>
      <c r="CQ141" s="118">
        <v>127974000</v>
      </c>
      <c r="CR141" s="88" t="s">
        <v>223</v>
      </c>
      <c r="CS141" s="92">
        <v>46036</v>
      </c>
      <c r="CT141" s="131">
        <v>3346101069744</v>
      </c>
      <c r="CU141" s="88"/>
      <c r="CV141" s="88"/>
      <c r="CW141" s="88" t="s">
        <v>1889</v>
      </c>
      <c r="CX141" s="88" t="s">
        <v>186</v>
      </c>
      <c r="CY141" s="88" t="s">
        <v>1890</v>
      </c>
      <c r="CZ141" s="88">
        <v>2456</v>
      </c>
      <c r="DA141" s="88" t="s">
        <v>1868</v>
      </c>
      <c r="DB141" s="88">
        <v>1</v>
      </c>
      <c r="DC141" s="88" t="s">
        <v>153</v>
      </c>
      <c r="DD141" s="88"/>
      <c r="DE141" s="88"/>
      <c r="DF141" s="88"/>
      <c r="DG141" s="88"/>
      <c r="DH141" s="88"/>
      <c r="DI141" s="88"/>
      <c r="DJ141" s="88"/>
      <c r="DK141" s="88"/>
      <c r="DL141" s="88"/>
      <c r="DM141" s="88"/>
      <c r="DN141" s="88"/>
      <c r="DO141" s="88"/>
      <c r="DP141" s="88"/>
      <c r="DQ141" s="88"/>
      <c r="DR141" s="88"/>
      <c r="DS141" s="88"/>
      <c r="DT141" s="89"/>
      <c r="DU141" s="84"/>
      <c r="DV141" s="75"/>
      <c r="DW141" s="75"/>
      <c r="DX141" s="75"/>
      <c r="DY141" s="75"/>
      <c r="DZ141" s="77"/>
      <c r="EA141" s="71"/>
      <c r="EB141" s="71"/>
      <c r="EC141" s="71"/>
      <c r="ED141" s="71"/>
      <c r="EE141" s="71"/>
      <c r="EF141" s="71"/>
      <c r="EG141" s="71"/>
      <c r="EH141" s="71"/>
      <c r="EI141" s="71"/>
      <c r="EJ141" s="71"/>
      <c r="EK141" s="71"/>
    </row>
    <row r="142" spans="1:141" ht="30" customHeight="1">
      <c r="A142" s="3" t="s">
        <v>123</v>
      </c>
      <c r="B142" s="87">
        <v>2026</v>
      </c>
      <c r="C142" s="88" t="s">
        <v>1891</v>
      </c>
      <c r="D142" s="88"/>
      <c r="E142" s="88" t="s">
        <v>125</v>
      </c>
      <c r="F142" s="88">
        <v>146449</v>
      </c>
      <c r="G142" s="92">
        <v>46038</v>
      </c>
      <c r="H142" s="88" t="s">
        <v>1892</v>
      </c>
      <c r="I142" s="88" t="s">
        <v>1893</v>
      </c>
      <c r="J142" s="95" t="s">
        <v>1894</v>
      </c>
      <c r="K142" s="95" t="s">
        <v>1895</v>
      </c>
      <c r="L142" s="88" t="s">
        <v>1896</v>
      </c>
      <c r="M142" s="88" t="s">
        <v>1897</v>
      </c>
      <c r="N142" s="88">
        <v>80111700</v>
      </c>
      <c r="O142" s="88" t="s">
        <v>1898</v>
      </c>
      <c r="P142" s="88" t="s">
        <v>1899</v>
      </c>
      <c r="Q142" s="88">
        <v>64</v>
      </c>
      <c r="R142" s="92">
        <v>46028</v>
      </c>
      <c r="S142" s="88">
        <v>1</v>
      </c>
      <c r="T142" s="92">
        <v>46031</v>
      </c>
      <c r="U142" s="88" t="s">
        <v>1900</v>
      </c>
      <c r="V142" s="88" t="s">
        <v>135</v>
      </c>
      <c r="W142" s="88" t="s">
        <v>136</v>
      </c>
      <c r="X142" s="88">
        <v>1</v>
      </c>
      <c r="Y142" s="88" t="s">
        <v>1901</v>
      </c>
      <c r="Z142" s="88" t="s">
        <v>1896</v>
      </c>
      <c r="AA142" s="88" t="s">
        <v>138</v>
      </c>
      <c r="AB142" s="88" t="s">
        <v>139</v>
      </c>
      <c r="AC142" s="88" t="s">
        <v>203</v>
      </c>
      <c r="AD142" s="88"/>
      <c r="AE142" s="88">
        <v>52412962</v>
      </c>
      <c r="AF142" s="88">
        <v>8</v>
      </c>
      <c r="AG142" s="92">
        <v>27819</v>
      </c>
      <c r="AH142" s="88" t="s">
        <v>1902</v>
      </c>
      <c r="AI142" s="88"/>
      <c r="AJ142" s="95">
        <v>3212743785</v>
      </c>
      <c r="AK142" s="88" t="s">
        <v>1903</v>
      </c>
      <c r="AL142" s="88" t="s">
        <v>143</v>
      </c>
      <c r="AM142" s="88" t="s">
        <v>234</v>
      </c>
      <c r="AN142" s="88" t="s">
        <v>1863</v>
      </c>
      <c r="AO142" s="88">
        <v>93376179</v>
      </c>
      <c r="AP142" s="88" t="s">
        <v>1864</v>
      </c>
      <c r="AQ142" s="88"/>
      <c r="AR142" s="88"/>
      <c r="AS142" s="92">
        <v>46062</v>
      </c>
      <c r="AT142" s="88"/>
      <c r="AU142" s="88"/>
      <c r="AV142" s="88"/>
      <c r="AW142" s="88"/>
      <c r="AX142" s="88" t="s">
        <v>1865</v>
      </c>
      <c r="AY142" s="88" t="s">
        <v>147</v>
      </c>
      <c r="AZ142" s="108">
        <v>46029</v>
      </c>
      <c r="BA142" s="108">
        <v>46030</v>
      </c>
      <c r="BB142" s="118">
        <v>72656000</v>
      </c>
      <c r="BC142" s="108">
        <v>46031</v>
      </c>
      <c r="BD142" s="108">
        <v>46273</v>
      </c>
      <c r="BE142" s="108">
        <f t="shared" si="8"/>
        <v>46273</v>
      </c>
      <c r="BF142" s="125"/>
      <c r="BG142" s="88" t="s">
        <v>929</v>
      </c>
      <c r="BH142" s="113">
        <v>9082000</v>
      </c>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v>0</v>
      </c>
      <c r="CM142" s="113">
        <v>72656000</v>
      </c>
      <c r="CN142" s="88"/>
      <c r="CO142" s="92">
        <v>46273</v>
      </c>
      <c r="CP142" s="92">
        <f t="shared" si="7"/>
        <v>46453</v>
      </c>
      <c r="CQ142" s="118">
        <v>72656000</v>
      </c>
      <c r="CR142" s="88" t="s">
        <v>149</v>
      </c>
      <c r="CS142" s="92">
        <v>46030</v>
      </c>
      <c r="CT142" s="131">
        <v>3344101271331</v>
      </c>
      <c r="CU142" s="88"/>
      <c r="CV142" s="88"/>
      <c r="CW142" s="88" t="s">
        <v>1904</v>
      </c>
      <c r="CX142" s="88" t="s">
        <v>203</v>
      </c>
      <c r="CY142" s="88" t="s">
        <v>1905</v>
      </c>
      <c r="CZ142" s="88">
        <v>2545</v>
      </c>
      <c r="DA142" s="88" t="s">
        <v>1906</v>
      </c>
      <c r="DB142" s="88">
        <v>1</v>
      </c>
      <c r="DC142" s="88" t="s">
        <v>153</v>
      </c>
      <c r="DD142" s="88"/>
      <c r="DE142" s="88"/>
      <c r="DF142" s="88"/>
      <c r="DG142" s="88"/>
      <c r="DH142" s="88"/>
      <c r="DI142" s="88"/>
      <c r="DJ142" s="88"/>
      <c r="DK142" s="88"/>
      <c r="DL142" s="88"/>
      <c r="DM142" s="88"/>
      <c r="DN142" s="88"/>
      <c r="DO142" s="88"/>
      <c r="DP142" s="88"/>
      <c r="DQ142" s="88"/>
      <c r="DR142" s="88"/>
      <c r="DS142" s="88"/>
      <c r="DT142" s="89"/>
      <c r="DU142" s="84"/>
      <c r="DV142" s="75"/>
      <c r="DW142" s="75"/>
      <c r="DX142" s="75"/>
      <c r="DY142" s="75"/>
      <c r="DZ142" s="77"/>
      <c r="EA142" s="71"/>
      <c r="EB142" s="71"/>
      <c r="EC142" s="71"/>
      <c r="ED142" s="71"/>
      <c r="EE142" s="71"/>
      <c r="EF142" s="71"/>
      <c r="EG142" s="71"/>
      <c r="EH142" s="71"/>
      <c r="EI142" s="71"/>
      <c r="EJ142" s="71"/>
      <c r="EK142" s="71"/>
    </row>
    <row r="143" spans="1:141" ht="30" customHeight="1">
      <c r="A143" s="3" t="s">
        <v>123</v>
      </c>
      <c r="B143" s="87">
        <v>2026</v>
      </c>
      <c r="C143" s="88" t="s">
        <v>1907</v>
      </c>
      <c r="D143" s="88"/>
      <c r="E143" s="88" t="s">
        <v>125</v>
      </c>
      <c r="F143" s="88">
        <v>146449</v>
      </c>
      <c r="G143" s="92">
        <v>46043</v>
      </c>
      <c r="H143" s="88" t="s">
        <v>1892</v>
      </c>
      <c r="I143" s="88" t="s">
        <v>1908</v>
      </c>
      <c r="J143" s="95" t="s">
        <v>1909</v>
      </c>
      <c r="K143" s="95" t="s">
        <v>1910</v>
      </c>
      <c r="L143" s="88" t="s">
        <v>1911</v>
      </c>
      <c r="M143" s="88" t="s">
        <v>1897</v>
      </c>
      <c r="N143" s="88">
        <v>80111700</v>
      </c>
      <c r="O143" s="88" t="s">
        <v>1898</v>
      </c>
      <c r="P143" s="88" t="s">
        <v>1912</v>
      </c>
      <c r="Q143" s="88">
        <v>64</v>
      </c>
      <c r="R143" s="92">
        <v>46028</v>
      </c>
      <c r="S143" s="88">
        <v>2</v>
      </c>
      <c r="T143" s="92">
        <v>46031</v>
      </c>
      <c r="U143" s="88" t="s">
        <v>1900</v>
      </c>
      <c r="V143" s="88" t="s">
        <v>135</v>
      </c>
      <c r="W143" s="88" t="s">
        <v>136</v>
      </c>
      <c r="X143" s="88">
        <v>1</v>
      </c>
      <c r="Y143" s="88" t="s">
        <v>1901</v>
      </c>
      <c r="Z143" s="88" t="s">
        <v>1911</v>
      </c>
      <c r="AA143" s="88" t="s">
        <v>138</v>
      </c>
      <c r="AB143" s="88" t="s">
        <v>164</v>
      </c>
      <c r="AC143" s="88" t="s">
        <v>203</v>
      </c>
      <c r="AD143" s="88"/>
      <c r="AE143" s="88">
        <v>1018469980</v>
      </c>
      <c r="AF143" s="88">
        <v>3</v>
      </c>
      <c r="AG143" s="92">
        <v>34592</v>
      </c>
      <c r="AH143" s="88" t="s">
        <v>1913</v>
      </c>
      <c r="AI143" s="88"/>
      <c r="AJ143" s="95">
        <v>3233934241</v>
      </c>
      <c r="AK143" s="88" t="s">
        <v>1914</v>
      </c>
      <c r="AL143" s="88" t="s">
        <v>143</v>
      </c>
      <c r="AM143" s="88" t="s">
        <v>144</v>
      </c>
      <c r="AN143" s="88" t="s">
        <v>1863</v>
      </c>
      <c r="AO143" s="88">
        <v>93376179</v>
      </c>
      <c r="AP143" s="88" t="s">
        <v>1864</v>
      </c>
      <c r="AQ143" s="88"/>
      <c r="AR143" s="88"/>
      <c r="AS143" s="92">
        <v>46062</v>
      </c>
      <c r="AT143" s="88"/>
      <c r="AU143" s="88"/>
      <c r="AV143" s="88"/>
      <c r="AW143" s="88"/>
      <c r="AX143" s="88" t="s">
        <v>1865</v>
      </c>
      <c r="AY143" s="88" t="s">
        <v>147</v>
      </c>
      <c r="AZ143" s="108">
        <v>46029</v>
      </c>
      <c r="BA143" s="108">
        <v>46030</v>
      </c>
      <c r="BB143" s="118">
        <v>72656000</v>
      </c>
      <c r="BC143" s="108">
        <v>46031</v>
      </c>
      <c r="BD143" s="108">
        <v>46273</v>
      </c>
      <c r="BE143" s="108">
        <f t="shared" si="8"/>
        <v>46273</v>
      </c>
      <c r="BF143" s="125"/>
      <c r="BG143" s="88" t="s">
        <v>929</v>
      </c>
      <c r="BH143" s="113">
        <v>9082000</v>
      </c>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v>0</v>
      </c>
      <c r="CM143" s="113">
        <v>72656000</v>
      </c>
      <c r="CN143" s="88"/>
      <c r="CO143" s="92">
        <v>46273</v>
      </c>
      <c r="CP143" s="92">
        <f t="shared" si="7"/>
        <v>46453</v>
      </c>
      <c r="CQ143" s="118">
        <v>72656000</v>
      </c>
      <c r="CR143" s="88" t="s">
        <v>149</v>
      </c>
      <c r="CS143" s="92">
        <v>46030</v>
      </c>
      <c r="CT143" s="131">
        <v>3344101271335</v>
      </c>
      <c r="CU143" s="88"/>
      <c r="CV143" s="88"/>
      <c r="CW143" s="88" t="s">
        <v>1904</v>
      </c>
      <c r="CX143" s="88" t="s">
        <v>203</v>
      </c>
      <c r="CY143" s="88" t="s">
        <v>947</v>
      </c>
      <c r="CZ143" s="88">
        <v>2545</v>
      </c>
      <c r="DA143" s="88" t="s">
        <v>1906</v>
      </c>
      <c r="DB143" s="88">
        <v>1</v>
      </c>
      <c r="DC143" s="88" t="s">
        <v>153</v>
      </c>
      <c r="DD143" s="88"/>
      <c r="DE143" s="88"/>
      <c r="DF143" s="88"/>
      <c r="DG143" s="88"/>
      <c r="DH143" s="88"/>
      <c r="DI143" s="88"/>
      <c r="DJ143" s="88"/>
      <c r="DK143" s="88"/>
      <c r="DL143" s="88"/>
      <c r="DM143" s="88"/>
      <c r="DN143" s="88"/>
      <c r="DO143" s="88"/>
      <c r="DP143" s="88"/>
      <c r="DQ143" s="88"/>
      <c r="DR143" s="88"/>
      <c r="DS143" s="88"/>
      <c r="DT143" s="89"/>
      <c r="DU143" s="84"/>
      <c r="DV143" s="75"/>
      <c r="DW143" s="75"/>
      <c r="DX143" s="75"/>
      <c r="DY143" s="75"/>
      <c r="DZ143" s="77"/>
      <c r="EA143" s="71"/>
      <c r="EB143" s="71"/>
      <c r="EC143" s="71"/>
      <c r="ED143" s="71"/>
      <c r="EE143" s="71"/>
      <c r="EF143" s="71"/>
      <c r="EG143" s="71"/>
      <c r="EH143" s="71"/>
      <c r="EI143" s="71"/>
      <c r="EJ143" s="71"/>
      <c r="EK143" s="71"/>
    </row>
    <row r="144" spans="1:141" ht="30" customHeight="1">
      <c r="A144" s="3" t="s">
        <v>123</v>
      </c>
      <c r="B144" s="87">
        <v>2026</v>
      </c>
      <c r="C144" s="88" t="s">
        <v>1915</v>
      </c>
      <c r="D144" s="88"/>
      <c r="E144" s="88" t="s">
        <v>125</v>
      </c>
      <c r="F144" s="88">
        <v>146461</v>
      </c>
      <c r="G144" s="92">
        <v>46037</v>
      </c>
      <c r="H144" s="88" t="s">
        <v>1916</v>
      </c>
      <c r="I144" s="88" t="s">
        <v>1917</v>
      </c>
      <c r="J144" s="95" t="s">
        <v>1918</v>
      </c>
      <c r="K144" s="95" t="s">
        <v>1919</v>
      </c>
      <c r="L144" s="88" t="s">
        <v>1920</v>
      </c>
      <c r="M144" s="88" t="s">
        <v>1921</v>
      </c>
      <c r="N144" s="88">
        <v>80111700</v>
      </c>
      <c r="O144" s="88" t="s">
        <v>1922</v>
      </c>
      <c r="P144" s="88" t="s">
        <v>1923</v>
      </c>
      <c r="Q144" s="88">
        <v>65</v>
      </c>
      <c r="R144" s="92">
        <v>46028</v>
      </c>
      <c r="S144" s="88">
        <v>231</v>
      </c>
      <c r="T144" s="92">
        <v>46037</v>
      </c>
      <c r="U144" s="88" t="s">
        <v>1859</v>
      </c>
      <c r="V144" s="88" t="s">
        <v>135</v>
      </c>
      <c r="W144" s="88" t="s">
        <v>136</v>
      </c>
      <c r="X144" s="88">
        <v>1</v>
      </c>
      <c r="Y144" s="88" t="s">
        <v>1924</v>
      </c>
      <c r="Z144" s="88" t="s">
        <v>1920</v>
      </c>
      <c r="AA144" s="88" t="s">
        <v>138</v>
      </c>
      <c r="AB144" s="88" t="s">
        <v>164</v>
      </c>
      <c r="AC144" s="88" t="s">
        <v>203</v>
      </c>
      <c r="AD144" s="88"/>
      <c r="AE144" s="88">
        <v>85154567</v>
      </c>
      <c r="AF144" s="88">
        <v>4</v>
      </c>
      <c r="AG144" s="92">
        <v>31301</v>
      </c>
      <c r="AH144" s="88" t="s">
        <v>1925</v>
      </c>
      <c r="AI144" s="88"/>
      <c r="AJ144" s="95">
        <v>3012097728</v>
      </c>
      <c r="AK144" s="88" t="s">
        <v>1926</v>
      </c>
      <c r="AL144" s="88" t="s">
        <v>258</v>
      </c>
      <c r="AM144" s="88" t="s">
        <v>385</v>
      </c>
      <c r="AN144" s="88" t="s">
        <v>1863</v>
      </c>
      <c r="AO144" s="88">
        <v>93376179</v>
      </c>
      <c r="AP144" s="88" t="s">
        <v>1864</v>
      </c>
      <c r="AQ144" s="88"/>
      <c r="AR144" s="88"/>
      <c r="AS144" s="92">
        <v>46062</v>
      </c>
      <c r="AT144" s="88"/>
      <c r="AU144" s="88"/>
      <c r="AV144" s="88"/>
      <c r="AW144" s="88"/>
      <c r="AX144" s="88" t="s">
        <v>1865</v>
      </c>
      <c r="AY144" s="88" t="s">
        <v>147</v>
      </c>
      <c r="AZ144" s="108">
        <v>46031</v>
      </c>
      <c r="BA144" s="108">
        <v>46033</v>
      </c>
      <c r="BB144" s="118">
        <v>72656000</v>
      </c>
      <c r="BC144" s="108">
        <v>46038</v>
      </c>
      <c r="BD144" s="108">
        <v>46280</v>
      </c>
      <c r="BE144" s="108">
        <f t="shared" si="8"/>
        <v>46280</v>
      </c>
      <c r="BF144" s="125"/>
      <c r="BG144" s="88" t="s">
        <v>929</v>
      </c>
      <c r="BH144" s="113">
        <v>9082000</v>
      </c>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v>0</v>
      </c>
      <c r="CM144" s="113">
        <v>72656000</v>
      </c>
      <c r="CN144" s="88"/>
      <c r="CO144" s="92">
        <v>46280</v>
      </c>
      <c r="CP144" s="92">
        <f t="shared" si="7"/>
        <v>46460</v>
      </c>
      <c r="CQ144" s="118">
        <v>72656000</v>
      </c>
      <c r="CR144" s="88" t="s">
        <v>342</v>
      </c>
      <c r="CS144" s="92">
        <v>46037</v>
      </c>
      <c r="CT144" s="131" t="s">
        <v>1927</v>
      </c>
      <c r="CU144" s="88"/>
      <c r="CV144" s="88"/>
      <c r="CW144" s="88" t="s">
        <v>1928</v>
      </c>
      <c r="CX144" s="88" t="s">
        <v>203</v>
      </c>
      <c r="CY144" s="88" t="s">
        <v>1929</v>
      </c>
      <c r="CZ144" s="88">
        <v>2456</v>
      </c>
      <c r="DA144" s="88" t="s">
        <v>1868</v>
      </c>
      <c r="DB144" s="88">
        <v>1</v>
      </c>
      <c r="DC144" s="88" t="s">
        <v>153</v>
      </c>
      <c r="DD144" s="88"/>
      <c r="DE144" s="88"/>
      <c r="DF144" s="88"/>
      <c r="DG144" s="88"/>
      <c r="DH144" s="88"/>
      <c r="DI144" s="88"/>
      <c r="DJ144" s="88"/>
      <c r="DK144" s="88"/>
      <c r="DL144" s="88"/>
      <c r="DM144" s="88"/>
      <c r="DN144" s="88"/>
      <c r="DO144" s="88"/>
      <c r="DP144" s="88"/>
      <c r="DQ144" s="88"/>
      <c r="DR144" s="88"/>
      <c r="DS144" s="88"/>
      <c r="DT144" s="89"/>
      <c r="DU144" s="84"/>
      <c r="DV144" s="75"/>
      <c r="DW144" s="75"/>
      <c r="DX144" s="75"/>
      <c r="DY144" s="75"/>
      <c r="DZ144" s="77"/>
      <c r="EA144" s="71"/>
      <c r="EB144" s="71"/>
      <c r="EC144" s="71"/>
      <c r="ED144" s="71"/>
      <c r="EE144" s="71"/>
      <c r="EF144" s="71"/>
      <c r="EG144" s="71"/>
      <c r="EH144" s="71"/>
      <c r="EI144" s="71"/>
      <c r="EJ144" s="71"/>
      <c r="EK144" s="71"/>
    </row>
    <row r="145" spans="1:141" ht="30" customHeight="1">
      <c r="A145" s="3" t="s">
        <v>123</v>
      </c>
      <c r="B145" s="87">
        <v>2026</v>
      </c>
      <c r="C145" s="88" t="s">
        <v>1930</v>
      </c>
      <c r="D145" s="88"/>
      <c r="E145" s="88" t="s">
        <v>125</v>
      </c>
      <c r="F145" s="88">
        <v>146476</v>
      </c>
      <c r="G145" s="92">
        <v>46037</v>
      </c>
      <c r="H145" s="88" t="s">
        <v>1931</v>
      </c>
      <c r="I145" s="88" t="s">
        <v>1932</v>
      </c>
      <c r="J145" s="95" t="s">
        <v>1933</v>
      </c>
      <c r="K145" s="95" t="s">
        <v>1934</v>
      </c>
      <c r="L145" s="88" t="s">
        <v>1935</v>
      </c>
      <c r="M145" s="88" t="s">
        <v>1936</v>
      </c>
      <c r="N145" s="88">
        <v>80111700</v>
      </c>
      <c r="O145" s="88" t="s">
        <v>1937</v>
      </c>
      <c r="P145" s="88" t="s">
        <v>1938</v>
      </c>
      <c r="Q145" s="88">
        <v>66</v>
      </c>
      <c r="R145" s="92">
        <v>46028</v>
      </c>
      <c r="S145" s="88">
        <v>248</v>
      </c>
      <c r="T145" s="92">
        <v>46037</v>
      </c>
      <c r="U145" s="88" t="s">
        <v>1859</v>
      </c>
      <c r="V145" s="88" t="s">
        <v>135</v>
      </c>
      <c r="W145" s="88" t="s">
        <v>136</v>
      </c>
      <c r="X145" s="88">
        <v>1</v>
      </c>
      <c r="Y145" s="88" t="s">
        <v>1939</v>
      </c>
      <c r="Z145" s="88" t="s">
        <v>1935</v>
      </c>
      <c r="AA145" s="88" t="s">
        <v>138</v>
      </c>
      <c r="AB145" s="88" t="s">
        <v>139</v>
      </c>
      <c r="AC145" s="88" t="s">
        <v>203</v>
      </c>
      <c r="AD145" s="88"/>
      <c r="AE145" s="88">
        <v>52228310</v>
      </c>
      <c r="AF145" s="88">
        <v>8</v>
      </c>
      <c r="AG145" s="92">
        <v>27663</v>
      </c>
      <c r="AH145" s="88" t="s">
        <v>1940</v>
      </c>
      <c r="AI145" s="88"/>
      <c r="AJ145" s="95">
        <v>3112283854</v>
      </c>
      <c r="AK145" s="88" t="s">
        <v>1941</v>
      </c>
      <c r="AL145" s="88" t="s">
        <v>1286</v>
      </c>
      <c r="AM145" s="88" t="s">
        <v>144</v>
      </c>
      <c r="AN145" s="88" t="s">
        <v>1863</v>
      </c>
      <c r="AO145" s="88">
        <v>93376179</v>
      </c>
      <c r="AP145" s="88" t="s">
        <v>1864</v>
      </c>
      <c r="AQ145" s="88"/>
      <c r="AR145" s="88"/>
      <c r="AS145" s="92">
        <v>46062</v>
      </c>
      <c r="AT145" s="88"/>
      <c r="AU145" s="88"/>
      <c r="AV145" s="88"/>
      <c r="AW145" s="88"/>
      <c r="AX145" s="88" t="s">
        <v>1865</v>
      </c>
      <c r="AY145" s="88" t="s">
        <v>147</v>
      </c>
      <c r="AZ145" s="108">
        <v>46031</v>
      </c>
      <c r="BA145" s="108">
        <v>46033</v>
      </c>
      <c r="BB145" s="118">
        <v>63352000</v>
      </c>
      <c r="BC145" s="108">
        <v>46037</v>
      </c>
      <c r="BD145" s="108">
        <v>46279</v>
      </c>
      <c r="BE145" s="108">
        <f t="shared" si="8"/>
        <v>46279</v>
      </c>
      <c r="BF145" s="125"/>
      <c r="BG145" s="88" t="s">
        <v>929</v>
      </c>
      <c r="BH145" s="113">
        <v>7919000</v>
      </c>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v>0</v>
      </c>
      <c r="CM145" s="113">
        <v>63352000</v>
      </c>
      <c r="CN145" s="88"/>
      <c r="CO145" s="92">
        <v>46279</v>
      </c>
      <c r="CP145" s="92">
        <f t="shared" si="7"/>
        <v>46459</v>
      </c>
      <c r="CQ145" s="118">
        <v>63352000</v>
      </c>
      <c r="CR145" s="88" t="s">
        <v>1464</v>
      </c>
      <c r="CS145" s="92">
        <v>46036</v>
      </c>
      <c r="CT145" s="131" t="s">
        <v>1942</v>
      </c>
      <c r="CU145" s="88"/>
      <c r="CV145" s="88"/>
      <c r="CW145" s="88" t="s">
        <v>1943</v>
      </c>
      <c r="CX145" s="88" t="s">
        <v>203</v>
      </c>
      <c r="CY145" s="88" t="s">
        <v>1944</v>
      </c>
      <c r="CZ145" s="88">
        <v>2456</v>
      </c>
      <c r="DA145" s="88" t="s">
        <v>1868</v>
      </c>
      <c r="DB145" s="88">
        <v>3</v>
      </c>
      <c r="DC145" s="88" t="s">
        <v>153</v>
      </c>
      <c r="DD145" s="88"/>
      <c r="DE145" s="88"/>
      <c r="DF145" s="88"/>
      <c r="DG145" s="88"/>
      <c r="DH145" s="88"/>
      <c r="DI145" s="88"/>
      <c r="DJ145" s="88"/>
      <c r="DK145" s="88"/>
      <c r="DL145" s="88"/>
      <c r="DM145" s="88"/>
      <c r="DN145" s="88"/>
      <c r="DO145" s="88"/>
      <c r="DP145" s="88"/>
      <c r="DQ145" s="88"/>
      <c r="DR145" s="88"/>
      <c r="DS145" s="88"/>
      <c r="DT145" s="89"/>
      <c r="DU145" s="84"/>
      <c r="DV145" s="75"/>
      <c r="DW145" s="75"/>
      <c r="DX145" s="75"/>
      <c r="DY145" s="75"/>
      <c r="DZ145" s="77"/>
      <c r="EA145" s="71"/>
      <c r="EB145" s="71"/>
      <c r="EC145" s="71"/>
      <c r="ED145" s="71"/>
      <c r="EE145" s="71"/>
      <c r="EF145" s="71"/>
      <c r="EG145" s="71"/>
      <c r="EH145" s="71"/>
      <c r="EI145" s="71"/>
      <c r="EJ145" s="71"/>
      <c r="EK145" s="71"/>
    </row>
    <row r="146" spans="1:141" ht="30" customHeight="1">
      <c r="A146" s="3" t="s">
        <v>123</v>
      </c>
      <c r="B146" s="87">
        <v>2026</v>
      </c>
      <c r="C146" s="88" t="s">
        <v>1945</v>
      </c>
      <c r="D146" s="88"/>
      <c r="E146" s="88" t="s">
        <v>125</v>
      </c>
      <c r="F146" s="88">
        <v>146574</v>
      </c>
      <c r="G146" s="92">
        <v>46036</v>
      </c>
      <c r="H146" s="88" t="s">
        <v>1946</v>
      </c>
      <c r="I146" s="88" t="s">
        <v>1947</v>
      </c>
      <c r="J146" s="95" t="s">
        <v>1948</v>
      </c>
      <c r="K146" s="95" t="s">
        <v>1949</v>
      </c>
      <c r="L146" s="88" t="s">
        <v>1950</v>
      </c>
      <c r="M146" s="88" t="s">
        <v>1951</v>
      </c>
      <c r="N146" s="88">
        <v>80111700</v>
      </c>
      <c r="O146" s="88" t="s">
        <v>1952</v>
      </c>
      <c r="P146" s="88" t="s">
        <v>1953</v>
      </c>
      <c r="Q146" s="88">
        <v>85</v>
      </c>
      <c r="R146" s="92">
        <v>46028</v>
      </c>
      <c r="S146" s="88">
        <v>323</v>
      </c>
      <c r="T146" s="92">
        <v>46041</v>
      </c>
      <c r="U146" s="88" t="s">
        <v>1859</v>
      </c>
      <c r="V146" s="88" t="s">
        <v>135</v>
      </c>
      <c r="W146" s="88" t="s">
        <v>460</v>
      </c>
      <c r="X146" s="88">
        <v>1</v>
      </c>
      <c r="Y146" s="88" t="s">
        <v>1954</v>
      </c>
      <c r="Z146" s="88" t="s">
        <v>1950</v>
      </c>
      <c r="AA146" s="88" t="s">
        <v>138</v>
      </c>
      <c r="AB146" s="88" t="s">
        <v>164</v>
      </c>
      <c r="AC146" s="88" t="s">
        <v>218</v>
      </c>
      <c r="AD146" s="88"/>
      <c r="AE146" s="88">
        <v>1015405308</v>
      </c>
      <c r="AF146" s="88">
        <v>8</v>
      </c>
      <c r="AG146" s="92">
        <v>32294</v>
      </c>
      <c r="AH146" s="88" t="s">
        <v>1955</v>
      </c>
      <c r="AI146" s="88" t="e">
        <v>#REF!</v>
      </c>
      <c r="AJ146" s="95">
        <v>3117017783</v>
      </c>
      <c r="AK146" s="88" t="s">
        <v>1956</v>
      </c>
      <c r="AL146" s="88" t="s">
        <v>143</v>
      </c>
      <c r="AM146" s="88" t="s">
        <v>385</v>
      </c>
      <c r="AN146" s="88" t="s">
        <v>1863</v>
      </c>
      <c r="AO146" s="88">
        <v>93376179</v>
      </c>
      <c r="AP146" s="88" t="s">
        <v>1864</v>
      </c>
      <c r="AQ146" s="88"/>
      <c r="AR146" s="88"/>
      <c r="AS146" s="92">
        <v>46062</v>
      </c>
      <c r="AT146" s="88"/>
      <c r="AU146" s="88"/>
      <c r="AV146" s="88"/>
      <c r="AW146" s="88"/>
      <c r="AX146" s="88" t="s">
        <v>1865</v>
      </c>
      <c r="AY146" s="88" t="s">
        <v>147</v>
      </c>
      <c r="AZ146" s="108">
        <v>46037</v>
      </c>
      <c r="BA146" s="108">
        <v>46038</v>
      </c>
      <c r="BB146" s="118">
        <v>24520000</v>
      </c>
      <c r="BC146" s="108">
        <v>46041</v>
      </c>
      <c r="BD146" s="108">
        <v>46283</v>
      </c>
      <c r="BE146" s="108">
        <f t="shared" si="8"/>
        <v>46283</v>
      </c>
      <c r="BF146" s="125"/>
      <c r="BG146" s="88" t="s">
        <v>929</v>
      </c>
      <c r="BH146" s="113">
        <v>3065000</v>
      </c>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v>0</v>
      </c>
      <c r="CM146" s="113">
        <v>24520000</v>
      </c>
      <c r="CN146" s="88"/>
      <c r="CO146" s="92">
        <v>46283</v>
      </c>
      <c r="CP146" s="92">
        <f t="shared" si="7"/>
        <v>46463</v>
      </c>
      <c r="CQ146" s="118">
        <v>24520000</v>
      </c>
      <c r="CR146" s="88" t="s">
        <v>172</v>
      </c>
      <c r="CS146" s="92">
        <v>46038</v>
      </c>
      <c r="CT146" s="131" t="s">
        <v>1957</v>
      </c>
      <c r="CU146" s="88"/>
      <c r="CV146" s="88"/>
      <c r="CW146" s="88" t="s">
        <v>1958</v>
      </c>
      <c r="CX146" s="88" t="s">
        <v>218</v>
      </c>
      <c r="CY146" s="88" t="s">
        <v>1214</v>
      </c>
      <c r="CZ146" s="88">
        <v>2456</v>
      </c>
      <c r="DA146" s="88" t="s">
        <v>1868</v>
      </c>
      <c r="DB146" s="88">
        <v>5</v>
      </c>
      <c r="DC146" s="88" t="s">
        <v>153</v>
      </c>
      <c r="DD146" s="88"/>
      <c r="DE146" s="88"/>
      <c r="DF146" s="88"/>
      <c r="DG146" s="88"/>
      <c r="DH146" s="88"/>
      <c r="DI146" s="88"/>
      <c r="DJ146" s="88"/>
      <c r="DK146" s="88"/>
      <c r="DL146" s="88"/>
      <c r="DM146" s="88"/>
      <c r="DN146" s="88"/>
      <c r="DO146" s="88"/>
      <c r="DP146" s="88"/>
      <c r="DQ146" s="88"/>
      <c r="DR146" s="88"/>
      <c r="DS146" s="88"/>
      <c r="DT146" s="89"/>
      <c r="DU146" s="84"/>
      <c r="DV146" s="75"/>
      <c r="DW146" s="75"/>
      <c r="DX146" s="75"/>
      <c r="DY146" s="75"/>
      <c r="DZ146" s="77"/>
      <c r="EA146" s="71"/>
      <c r="EB146" s="71"/>
      <c r="EC146" s="71"/>
      <c r="ED146" s="71"/>
      <c r="EE146" s="71"/>
      <c r="EF146" s="71"/>
      <c r="EG146" s="71"/>
      <c r="EH146" s="71"/>
      <c r="EI146" s="71"/>
      <c r="EJ146" s="71"/>
      <c r="EK146" s="71"/>
    </row>
    <row r="147" spans="1:141" ht="30" customHeight="1">
      <c r="A147" s="3" t="s">
        <v>123</v>
      </c>
      <c r="B147" s="87">
        <v>2026</v>
      </c>
      <c r="C147" s="88" t="s">
        <v>1959</v>
      </c>
      <c r="D147" s="88"/>
      <c r="E147" s="88" t="s">
        <v>125</v>
      </c>
      <c r="F147" s="88">
        <v>146575</v>
      </c>
      <c r="G147" s="92">
        <v>46036</v>
      </c>
      <c r="H147" s="88" t="s">
        <v>1960</v>
      </c>
      <c r="I147" s="88" t="s">
        <v>1961</v>
      </c>
      <c r="J147" s="95" t="s">
        <v>1962</v>
      </c>
      <c r="K147" s="95" t="s">
        <v>1963</v>
      </c>
      <c r="L147" s="88" t="s">
        <v>1964</v>
      </c>
      <c r="M147" s="88" t="s">
        <v>1965</v>
      </c>
      <c r="N147" s="88">
        <v>80111700</v>
      </c>
      <c r="O147" s="88" t="s">
        <v>1966</v>
      </c>
      <c r="P147" s="88" t="s">
        <v>1967</v>
      </c>
      <c r="Q147" s="88">
        <v>2133</v>
      </c>
      <c r="R147" s="92">
        <v>46041</v>
      </c>
      <c r="S147" s="88">
        <v>1757</v>
      </c>
      <c r="T147" s="92">
        <v>46044</v>
      </c>
      <c r="U147" s="88" t="s">
        <v>1859</v>
      </c>
      <c r="V147" s="88" t="s">
        <v>135</v>
      </c>
      <c r="W147" s="88" t="s">
        <v>460</v>
      </c>
      <c r="X147" s="88">
        <v>1</v>
      </c>
      <c r="Y147" s="88" t="s">
        <v>1968</v>
      </c>
      <c r="Z147" s="88" t="s">
        <v>1964</v>
      </c>
      <c r="AA147" s="88" t="s">
        <v>138</v>
      </c>
      <c r="AB147" s="88" t="s">
        <v>164</v>
      </c>
      <c r="AC147" s="88" t="s">
        <v>1969</v>
      </c>
      <c r="AD147" s="88"/>
      <c r="AE147" s="88">
        <v>80179342</v>
      </c>
      <c r="AF147" s="88">
        <v>4</v>
      </c>
      <c r="AG147" s="92">
        <v>29631</v>
      </c>
      <c r="AH147" s="88" t="s">
        <v>1970</v>
      </c>
      <c r="AI147" s="88"/>
      <c r="AJ147" s="95">
        <v>3108090953</v>
      </c>
      <c r="AK147" s="88" t="s">
        <v>1971</v>
      </c>
      <c r="AL147" s="88" t="s">
        <v>258</v>
      </c>
      <c r="AM147" s="88" t="s">
        <v>234</v>
      </c>
      <c r="AN147" s="88" t="s">
        <v>1863</v>
      </c>
      <c r="AO147" s="88">
        <v>93376179</v>
      </c>
      <c r="AP147" s="88" t="s">
        <v>1864</v>
      </c>
      <c r="AQ147" s="88"/>
      <c r="AR147" s="88"/>
      <c r="AS147" s="92">
        <v>46062</v>
      </c>
      <c r="AT147" s="88"/>
      <c r="AU147" s="88"/>
      <c r="AV147" s="88"/>
      <c r="AW147" s="88"/>
      <c r="AX147" s="88" t="s">
        <v>1865</v>
      </c>
      <c r="AY147" s="88" t="s">
        <v>147</v>
      </c>
      <c r="AZ147" s="108">
        <v>46042</v>
      </c>
      <c r="BA147" s="108">
        <v>46043</v>
      </c>
      <c r="BB147" s="118">
        <v>24520000</v>
      </c>
      <c r="BC147" s="108">
        <v>46045</v>
      </c>
      <c r="BD147" s="108">
        <v>46287</v>
      </c>
      <c r="BE147" s="108">
        <f t="shared" si="8"/>
        <v>46287</v>
      </c>
      <c r="BF147" s="125"/>
      <c r="BG147" s="88" t="s">
        <v>929</v>
      </c>
      <c r="BH147" s="113">
        <v>3065000</v>
      </c>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v>0</v>
      </c>
      <c r="CM147" s="113">
        <v>24520000</v>
      </c>
      <c r="CN147" s="88"/>
      <c r="CO147" s="92">
        <v>46287</v>
      </c>
      <c r="CP147" s="92">
        <f t="shared" si="7"/>
        <v>46467</v>
      </c>
      <c r="CQ147" s="118">
        <v>24520000</v>
      </c>
      <c r="CR147" s="88" t="s">
        <v>223</v>
      </c>
      <c r="CS147" s="92">
        <v>46043</v>
      </c>
      <c r="CT147" s="131">
        <v>2144101490209</v>
      </c>
      <c r="CU147" s="88"/>
      <c r="CV147" s="88"/>
      <c r="CW147" s="88" t="s">
        <v>1972</v>
      </c>
      <c r="CX147" s="88" t="s">
        <v>1969</v>
      </c>
      <c r="CY147" s="88" t="s">
        <v>1973</v>
      </c>
      <c r="CZ147" s="88">
        <v>2456</v>
      </c>
      <c r="DA147" s="88" t="s">
        <v>1868</v>
      </c>
      <c r="DB147" s="88">
        <v>5</v>
      </c>
      <c r="DC147" s="88" t="s">
        <v>153</v>
      </c>
      <c r="DD147" s="88"/>
      <c r="DE147" s="88"/>
      <c r="DF147" s="88"/>
      <c r="DG147" s="88"/>
      <c r="DH147" s="88"/>
      <c r="DI147" s="88"/>
      <c r="DJ147" s="88"/>
      <c r="DK147" s="88"/>
      <c r="DL147" s="88"/>
      <c r="DM147" s="88"/>
      <c r="DN147" s="88"/>
      <c r="DO147" s="88"/>
      <c r="DP147" s="88"/>
      <c r="DQ147" s="88"/>
      <c r="DR147" s="88"/>
      <c r="DS147" s="88"/>
      <c r="DT147" s="89"/>
      <c r="DU147" s="84"/>
      <c r="DV147" s="75"/>
      <c r="DW147" s="75"/>
      <c r="DX147" s="75"/>
      <c r="DY147" s="75"/>
      <c r="DZ147" s="77"/>
      <c r="EA147" s="71"/>
      <c r="EB147" s="71"/>
      <c r="EC147" s="71"/>
      <c r="ED147" s="71"/>
      <c r="EE147" s="71"/>
      <c r="EF147" s="71"/>
      <c r="EG147" s="71"/>
      <c r="EH147" s="71"/>
      <c r="EI147" s="71"/>
      <c r="EJ147" s="71"/>
      <c r="EK147" s="71"/>
    </row>
    <row r="148" spans="1:141" ht="30" customHeight="1">
      <c r="A148" s="3" t="s">
        <v>123</v>
      </c>
      <c r="B148" s="87">
        <v>2026</v>
      </c>
      <c r="C148" s="88" t="s">
        <v>1974</v>
      </c>
      <c r="D148" s="88"/>
      <c r="E148" s="88" t="s">
        <v>125</v>
      </c>
      <c r="F148" s="88">
        <v>147142</v>
      </c>
      <c r="G148" s="92">
        <v>46037</v>
      </c>
      <c r="H148" s="88" t="s">
        <v>1975</v>
      </c>
      <c r="I148" s="88" t="s">
        <v>1976</v>
      </c>
      <c r="J148" s="95" t="s">
        <v>1977</v>
      </c>
      <c r="K148" s="95" t="s">
        <v>1978</v>
      </c>
      <c r="L148" s="88" t="s">
        <v>1979</v>
      </c>
      <c r="M148" s="88" t="s">
        <v>1980</v>
      </c>
      <c r="N148" s="88">
        <v>80111700</v>
      </c>
      <c r="O148" s="88" t="s">
        <v>1981</v>
      </c>
      <c r="P148" s="88" t="s">
        <v>1982</v>
      </c>
      <c r="Q148" s="88">
        <v>180</v>
      </c>
      <c r="R148" s="92">
        <v>46031</v>
      </c>
      <c r="S148" s="88">
        <v>366</v>
      </c>
      <c r="T148" s="92">
        <v>46041</v>
      </c>
      <c r="U148" s="88" t="s">
        <v>1859</v>
      </c>
      <c r="V148" s="88" t="s">
        <v>135</v>
      </c>
      <c r="W148" s="88" t="s">
        <v>460</v>
      </c>
      <c r="X148" s="88">
        <v>1</v>
      </c>
      <c r="Y148" s="88" t="s">
        <v>1983</v>
      </c>
      <c r="Z148" s="88" t="s">
        <v>1979</v>
      </c>
      <c r="AA148" s="88" t="s">
        <v>138</v>
      </c>
      <c r="AB148" s="88" t="s">
        <v>139</v>
      </c>
      <c r="AC148" s="88" t="s">
        <v>218</v>
      </c>
      <c r="AD148" s="88"/>
      <c r="AE148" s="88">
        <v>52440208</v>
      </c>
      <c r="AF148" s="88">
        <v>1</v>
      </c>
      <c r="AG148" s="92">
        <v>28694</v>
      </c>
      <c r="AH148" s="88" t="s">
        <v>1984</v>
      </c>
      <c r="AI148" s="88"/>
      <c r="AJ148" s="95">
        <v>3115780311</v>
      </c>
      <c r="AK148" s="88" t="s">
        <v>1985</v>
      </c>
      <c r="AL148" s="88" t="s">
        <v>143</v>
      </c>
      <c r="AM148" s="88" t="s">
        <v>144</v>
      </c>
      <c r="AN148" s="88" t="s">
        <v>1863</v>
      </c>
      <c r="AO148" s="88">
        <v>93376179</v>
      </c>
      <c r="AP148" s="88" t="s">
        <v>1864</v>
      </c>
      <c r="AQ148" s="88"/>
      <c r="AR148" s="88"/>
      <c r="AS148" s="92">
        <v>46062</v>
      </c>
      <c r="AT148" s="88"/>
      <c r="AU148" s="88"/>
      <c r="AV148" s="88"/>
      <c r="AW148" s="88"/>
      <c r="AX148" s="88" t="s">
        <v>1865</v>
      </c>
      <c r="AY148" s="88" t="s">
        <v>147</v>
      </c>
      <c r="AZ148" s="108">
        <v>46035</v>
      </c>
      <c r="BA148" s="108">
        <v>46036</v>
      </c>
      <c r="BB148" s="118">
        <v>40520000</v>
      </c>
      <c r="BC148" s="108">
        <v>46041</v>
      </c>
      <c r="BD148" s="108">
        <v>46283</v>
      </c>
      <c r="BE148" s="108">
        <f t="shared" si="8"/>
        <v>46283</v>
      </c>
      <c r="BF148" s="125"/>
      <c r="BG148" s="88" t="s">
        <v>929</v>
      </c>
      <c r="BH148" s="113">
        <v>5065000</v>
      </c>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v>0</v>
      </c>
      <c r="CM148" s="113">
        <v>40520000</v>
      </c>
      <c r="CN148" s="88"/>
      <c r="CO148" s="92">
        <v>46283</v>
      </c>
      <c r="CP148" s="92">
        <f t="shared" si="7"/>
        <v>46463</v>
      </c>
      <c r="CQ148" s="118">
        <v>40520000</v>
      </c>
      <c r="CR148" s="88" t="s">
        <v>223</v>
      </c>
      <c r="CS148" s="92">
        <v>46037</v>
      </c>
      <c r="CT148" s="131">
        <v>2144101489568</v>
      </c>
      <c r="CU148" s="88"/>
      <c r="CV148" s="88"/>
      <c r="CW148" s="88" t="s">
        <v>1986</v>
      </c>
      <c r="CX148" s="88" t="s">
        <v>218</v>
      </c>
      <c r="CY148" s="88" t="s">
        <v>1987</v>
      </c>
      <c r="CZ148" s="88">
        <v>2456</v>
      </c>
      <c r="DA148" s="88" t="s">
        <v>1868</v>
      </c>
      <c r="DB148" s="88">
        <v>3</v>
      </c>
      <c r="DC148" s="88" t="s">
        <v>153</v>
      </c>
      <c r="DD148" s="88"/>
      <c r="DE148" s="88"/>
      <c r="DF148" s="88"/>
      <c r="DG148" s="88"/>
      <c r="DH148" s="88"/>
      <c r="DI148" s="88"/>
      <c r="DJ148" s="88"/>
      <c r="DK148" s="88"/>
      <c r="DL148" s="88"/>
      <c r="DM148" s="88"/>
      <c r="DN148" s="88"/>
      <c r="DO148" s="88"/>
      <c r="DP148" s="88"/>
      <c r="DQ148" s="88"/>
      <c r="DR148" s="88"/>
      <c r="DS148" s="88"/>
      <c r="DT148" s="89"/>
      <c r="DU148" s="84"/>
      <c r="DV148" s="75"/>
      <c r="DW148" s="75"/>
      <c r="DX148" s="75"/>
      <c r="DY148" s="75"/>
      <c r="DZ148" s="77"/>
      <c r="EA148" s="71"/>
      <c r="EB148" s="71"/>
      <c r="EC148" s="71"/>
      <c r="ED148" s="71"/>
      <c r="EE148" s="71"/>
      <c r="EF148" s="71"/>
      <c r="EG148" s="71"/>
      <c r="EH148" s="71"/>
      <c r="EI148" s="71"/>
      <c r="EJ148" s="71"/>
      <c r="EK148" s="71"/>
    </row>
    <row r="149" spans="1:141" ht="30" customHeight="1">
      <c r="A149" s="3" t="s">
        <v>123</v>
      </c>
      <c r="B149" s="87">
        <v>2026</v>
      </c>
      <c r="C149" s="88" t="s">
        <v>1988</v>
      </c>
      <c r="D149" s="88"/>
      <c r="E149" s="88" t="s">
        <v>125</v>
      </c>
      <c r="F149" s="88">
        <v>147142</v>
      </c>
      <c r="G149" s="92">
        <v>46037</v>
      </c>
      <c r="H149" s="88" t="s">
        <v>1975</v>
      </c>
      <c r="I149" s="88" t="s">
        <v>1989</v>
      </c>
      <c r="J149" s="95" t="s">
        <v>1990</v>
      </c>
      <c r="K149" s="95" t="s">
        <v>1991</v>
      </c>
      <c r="L149" s="88" t="s">
        <v>1992</v>
      </c>
      <c r="M149" s="88" t="s">
        <v>1980</v>
      </c>
      <c r="N149" s="88">
        <v>80111700</v>
      </c>
      <c r="O149" s="88" t="s">
        <v>1981</v>
      </c>
      <c r="P149" s="88" t="s">
        <v>1993</v>
      </c>
      <c r="Q149" s="88">
        <v>180</v>
      </c>
      <c r="R149" s="92">
        <v>46031</v>
      </c>
      <c r="S149" s="88">
        <v>371</v>
      </c>
      <c r="T149" s="92">
        <v>46041</v>
      </c>
      <c r="U149" s="88" t="s">
        <v>1859</v>
      </c>
      <c r="V149" s="88" t="s">
        <v>135</v>
      </c>
      <c r="W149" s="88" t="s">
        <v>460</v>
      </c>
      <c r="X149" s="88">
        <v>1</v>
      </c>
      <c r="Y149" s="88" t="s">
        <v>1983</v>
      </c>
      <c r="Z149" s="88" t="s">
        <v>1992</v>
      </c>
      <c r="AA149" s="88" t="s">
        <v>138</v>
      </c>
      <c r="AB149" s="88" t="s">
        <v>139</v>
      </c>
      <c r="AC149" s="88" t="s">
        <v>218</v>
      </c>
      <c r="AD149" s="88"/>
      <c r="AE149" s="88">
        <v>1070957316</v>
      </c>
      <c r="AF149" s="88">
        <v>5</v>
      </c>
      <c r="AG149" s="92">
        <v>32989</v>
      </c>
      <c r="AH149" s="88" t="s">
        <v>1994</v>
      </c>
      <c r="AI149" s="88"/>
      <c r="AJ149" s="95">
        <v>3112414413</v>
      </c>
      <c r="AK149" s="88" t="s">
        <v>1995</v>
      </c>
      <c r="AL149" s="88" t="s">
        <v>189</v>
      </c>
      <c r="AM149" s="88" t="s">
        <v>144</v>
      </c>
      <c r="AN149" s="88" t="s">
        <v>1863</v>
      </c>
      <c r="AO149" s="88">
        <v>93376179</v>
      </c>
      <c r="AP149" s="88" t="s">
        <v>1864</v>
      </c>
      <c r="AQ149" s="88"/>
      <c r="AR149" s="88"/>
      <c r="AS149" s="92">
        <v>46062</v>
      </c>
      <c r="AT149" s="88"/>
      <c r="AU149" s="88"/>
      <c r="AV149" s="88"/>
      <c r="AW149" s="88"/>
      <c r="AX149" s="88" t="s">
        <v>1865</v>
      </c>
      <c r="AY149" s="88" t="s">
        <v>147</v>
      </c>
      <c r="AZ149" s="108">
        <v>46035</v>
      </c>
      <c r="BA149" s="108">
        <v>46036</v>
      </c>
      <c r="BB149" s="118">
        <v>40520000</v>
      </c>
      <c r="BC149" s="108">
        <v>46041</v>
      </c>
      <c r="BD149" s="108">
        <v>46283</v>
      </c>
      <c r="BE149" s="108">
        <f t="shared" si="8"/>
        <v>46283</v>
      </c>
      <c r="BF149" s="125"/>
      <c r="BG149" s="88" t="s">
        <v>929</v>
      </c>
      <c r="BH149" s="113">
        <v>5065000</v>
      </c>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v>0</v>
      </c>
      <c r="CM149" s="113">
        <v>40520000</v>
      </c>
      <c r="CN149" s="88"/>
      <c r="CO149" s="92">
        <v>46283</v>
      </c>
      <c r="CP149" s="92">
        <f t="shared" si="7"/>
        <v>46463</v>
      </c>
      <c r="CQ149" s="118">
        <v>40520000</v>
      </c>
      <c r="CR149" s="88" t="s">
        <v>223</v>
      </c>
      <c r="CS149" s="92">
        <v>46038</v>
      </c>
      <c r="CT149" s="131">
        <v>1846101032668</v>
      </c>
      <c r="CU149" s="88"/>
      <c r="CV149" s="88"/>
      <c r="CW149" s="88" t="s">
        <v>1986</v>
      </c>
      <c r="CX149" s="88" t="s">
        <v>218</v>
      </c>
      <c r="CY149" s="88" t="s">
        <v>1214</v>
      </c>
      <c r="CZ149" s="88">
        <v>2456</v>
      </c>
      <c r="DA149" s="88" t="s">
        <v>1868</v>
      </c>
      <c r="DB149" s="88">
        <v>3</v>
      </c>
      <c r="DC149" s="88" t="s">
        <v>153</v>
      </c>
      <c r="DD149" s="88"/>
      <c r="DE149" s="88"/>
      <c r="DF149" s="88"/>
      <c r="DG149" s="88"/>
      <c r="DH149" s="88"/>
      <c r="DI149" s="88"/>
      <c r="DJ149" s="88"/>
      <c r="DK149" s="88"/>
      <c r="DL149" s="88"/>
      <c r="DM149" s="88"/>
      <c r="DN149" s="88"/>
      <c r="DO149" s="88"/>
      <c r="DP149" s="88"/>
      <c r="DQ149" s="88"/>
      <c r="DR149" s="88"/>
      <c r="DS149" s="88"/>
      <c r="DT149" s="89"/>
      <c r="DU149" s="84"/>
      <c r="DV149" s="75"/>
      <c r="DW149" s="75"/>
      <c r="DX149" s="75"/>
      <c r="DY149" s="75"/>
      <c r="DZ149" s="77"/>
      <c r="EA149" s="71"/>
      <c r="EB149" s="71"/>
      <c r="EC149" s="71"/>
      <c r="ED149" s="71"/>
      <c r="EE149" s="71"/>
      <c r="EF149" s="71"/>
      <c r="EG149" s="71"/>
      <c r="EH149" s="71"/>
      <c r="EI149" s="71"/>
      <c r="EJ149" s="71"/>
      <c r="EK149" s="71"/>
    </row>
    <row r="150" spans="1:141" ht="30" customHeight="1">
      <c r="A150" s="3" t="s">
        <v>123</v>
      </c>
      <c r="B150" s="87">
        <v>2026</v>
      </c>
      <c r="C150" s="88" t="s">
        <v>1996</v>
      </c>
      <c r="D150" s="88" t="s">
        <v>277</v>
      </c>
      <c r="E150" s="88" t="s">
        <v>125</v>
      </c>
      <c r="F150" s="88">
        <v>147155</v>
      </c>
      <c r="G150" s="92">
        <v>46037</v>
      </c>
      <c r="H150" s="88" t="s">
        <v>1997</v>
      </c>
      <c r="I150" s="88" t="s">
        <v>1998</v>
      </c>
      <c r="J150" s="95" t="s">
        <v>1999</v>
      </c>
      <c r="K150" s="95" t="s">
        <v>2000</v>
      </c>
      <c r="L150" s="88" t="s">
        <v>2001</v>
      </c>
      <c r="M150" s="88" t="s">
        <v>2002</v>
      </c>
      <c r="N150" s="88">
        <v>80111700</v>
      </c>
      <c r="O150" s="88" t="s">
        <v>2003</v>
      </c>
      <c r="P150" s="88" t="s">
        <v>2004</v>
      </c>
      <c r="Q150" s="88">
        <v>102</v>
      </c>
      <c r="R150" s="92">
        <v>46028</v>
      </c>
      <c r="S150" s="88">
        <v>380</v>
      </c>
      <c r="T150" s="92">
        <v>46041</v>
      </c>
      <c r="U150" s="88" t="s">
        <v>1859</v>
      </c>
      <c r="V150" s="88" t="s">
        <v>135</v>
      </c>
      <c r="W150" s="88" t="s">
        <v>460</v>
      </c>
      <c r="X150" s="88">
        <v>1</v>
      </c>
      <c r="Y150" s="88" t="s">
        <v>2005</v>
      </c>
      <c r="Z150" s="88" t="s">
        <v>2001</v>
      </c>
      <c r="AA150" s="88" t="s">
        <v>138</v>
      </c>
      <c r="AB150" s="88" t="s">
        <v>139</v>
      </c>
      <c r="AC150" s="88" t="s">
        <v>2006</v>
      </c>
      <c r="AD150" s="88"/>
      <c r="AE150" s="88">
        <v>1022399500</v>
      </c>
      <c r="AF150" s="88">
        <v>5</v>
      </c>
      <c r="AG150" s="92">
        <v>34699</v>
      </c>
      <c r="AH150" s="88" t="s">
        <v>2007</v>
      </c>
      <c r="AI150" s="88"/>
      <c r="AJ150" s="95">
        <v>3013121250</v>
      </c>
      <c r="AK150" s="88" t="s">
        <v>2008</v>
      </c>
      <c r="AL150" s="88" t="s">
        <v>189</v>
      </c>
      <c r="AM150" s="88" t="s">
        <v>144</v>
      </c>
      <c r="AN150" s="88" t="s">
        <v>1863</v>
      </c>
      <c r="AO150" s="88">
        <v>93376179</v>
      </c>
      <c r="AP150" s="88" t="s">
        <v>1864</v>
      </c>
      <c r="AQ150" s="88"/>
      <c r="AR150" s="88"/>
      <c r="AS150" s="92">
        <v>46062</v>
      </c>
      <c r="AT150" s="88"/>
      <c r="AU150" s="88"/>
      <c r="AV150" s="88"/>
      <c r="AW150" s="88"/>
      <c r="AX150" s="88" t="s">
        <v>1865</v>
      </c>
      <c r="AY150" s="88" t="s">
        <v>147</v>
      </c>
      <c r="AZ150" s="108">
        <v>46031</v>
      </c>
      <c r="BA150" s="108">
        <v>46036</v>
      </c>
      <c r="BB150" s="118">
        <v>40520000</v>
      </c>
      <c r="BC150" s="108">
        <v>46041</v>
      </c>
      <c r="BD150" s="108">
        <v>46283</v>
      </c>
      <c r="BE150" s="108">
        <f t="shared" si="8"/>
        <v>46283</v>
      </c>
      <c r="BF150" s="125"/>
      <c r="BG150" s="88" t="s">
        <v>929</v>
      </c>
      <c r="BH150" s="113">
        <v>5065000</v>
      </c>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v>0</v>
      </c>
      <c r="CM150" s="113">
        <v>40520000</v>
      </c>
      <c r="CN150" s="88"/>
      <c r="CO150" s="92">
        <v>46283</v>
      </c>
      <c r="CP150" s="92">
        <f t="shared" si="7"/>
        <v>46463</v>
      </c>
      <c r="CQ150" s="118">
        <v>40520000</v>
      </c>
      <c r="CR150" s="88" t="s">
        <v>149</v>
      </c>
      <c r="CS150" s="92">
        <v>46055</v>
      </c>
      <c r="CT150" s="131">
        <v>2146101139444</v>
      </c>
      <c r="CU150" s="88"/>
      <c r="CV150" s="88"/>
      <c r="CW150" s="88" t="s">
        <v>1986</v>
      </c>
      <c r="CX150" s="88" t="s">
        <v>2006</v>
      </c>
      <c r="CY150" s="88" t="s">
        <v>2009</v>
      </c>
      <c r="CZ150" s="88">
        <v>2456</v>
      </c>
      <c r="DA150" s="88" t="s">
        <v>1868</v>
      </c>
      <c r="DB150" s="88">
        <v>1</v>
      </c>
      <c r="DC150" s="88" t="s">
        <v>153</v>
      </c>
      <c r="DD150" s="88" t="s">
        <v>303</v>
      </c>
      <c r="DE150" s="88">
        <v>46053</v>
      </c>
      <c r="DF150" s="88" t="s">
        <v>2010</v>
      </c>
      <c r="DG150" s="88">
        <v>52484382</v>
      </c>
      <c r="DH150" s="88">
        <v>3143870761</v>
      </c>
      <c r="DI150" s="88" t="s">
        <v>2011</v>
      </c>
      <c r="DJ150" s="88"/>
      <c r="DK150" s="88"/>
      <c r="DL150" s="88"/>
      <c r="DM150" s="88"/>
      <c r="DN150" s="88"/>
      <c r="DO150" s="88"/>
      <c r="DP150" s="88"/>
      <c r="DQ150" s="88"/>
      <c r="DR150" s="88"/>
      <c r="DS150" s="88"/>
      <c r="DT150" s="89"/>
      <c r="DU150" s="84" t="s">
        <v>303</v>
      </c>
      <c r="DV150" s="76">
        <v>46053</v>
      </c>
      <c r="DW150" s="75" t="s">
        <v>2010</v>
      </c>
      <c r="DX150" s="75">
        <v>52484382</v>
      </c>
      <c r="DY150" s="75">
        <v>3143870761</v>
      </c>
      <c r="DZ150" s="77" t="s">
        <v>2011</v>
      </c>
      <c r="EA150" s="71"/>
      <c r="EB150" s="71"/>
      <c r="EC150" s="71"/>
      <c r="ED150" s="71"/>
      <c r="EE150" s="71"/>
      <c r="EF150" s="71"/>
      <c r="EG150" s="71"/>
      <c r="EH150" s="71"/>
      <c r="EI150" s="71"/>
      <c r="EJ150" s="71"/>
      <c r="EK150" s="71"/>
    </row>
    <row r="151" spans="1:141" ht="30" customHeight="1">
      <c r="A151" s="3" t="s">
        <v>123</v>
      </c>
      <c r="B151" s="87">
        <v>2026</v>
      </c>
      <c r="C151" s="88" t="s">
        <v>2012</v>
      </c>
      <c r="D151" s="88"/>
      <c r="E151" s="88" t="s">
        <v>125</v>
      </c>
      <c r="F151" s="88">
        <v>147293</v>
      </c>
      <c r="G151" s="92">
        <v>46037</v>
      </c>
      <c r="H151" s="88" t="s">
        <v>2013</v>
      </c>
      <c r="I151" s="88" t="s">
        <v>2014</v>
      </c>
      <c r="J151" s="95" t="s">
        <v>2015</v>
      </c>
      <c r="K151" s="95" t="s">
        <v>2016</v>
      </c>
      <c r="L151" s="88" t="s">
        <v>2017</v>
      </c>
      <c r="M151" s="88" t="s">
        <v>2018</v>
      </c>
      <c r="N151" s="88">
        <v>80111700</v>
      </c>
      <c r="O151" s="88" t="s">
        <v>2019</v>
      </c>
      <c r="P151" s="88" t="s">
        <v>2020</v>
      </c>
      <c r="Q151" s="88">
        <v>209</v>
      </c>
      <c r="R151" s="92">
        <v>46032</v>
      </c>
      <c r="S151" s="88">
        <v>382</v>
      </c>
      <c r="T151" s="92">
        <v>46041</v>
      </c>
      <c r="U151" s="88" t="s">
        <v>1859</v>
      </c>
      <c r="V151" s="88" t="s">
        <v>135</v>
      </c>
      <c r="W151" s="88" t="s">
        <v>136</v>
      </c>
      <c r="X151" s="88">
        <v>1</v>
      </c>
      <c r="Y151" s="88" t="s">
        <v>2021</v>
      </c>
      <c r="Z151" s="88" t="s">
        <v>2017</v>
      </c>
      <c r="AA151" s="88" t="s">
        <v>138</v>
      </c>
      <c r="AB151" s="88" t="s">
        <v>164</v>
      </c>
      <c r="AC151" s="88" t="s">
        <v>203</v>
      </c>
      <c r="AD151" s="88"/>
      <c r="AE151" s="88">
        <v>1019092324</v>
      </c>
      <c r="AF151" s="88">
        <v>5</v>
      </c>
      <c r="AG151" s="92">
        <v>34355</v>
      </c>
      <c r="AH151" s="88" t="s">
        <v>2022</v>
      </c>
      <c r="AI151" s="88"/>
      <c r="AJ151" s="95">
        <v>3146674544</v>
      </c>
      <c r="AK151" s="88" t="s">
        <v>2023</v>
      </c>
      <c r="AL151" s="88" t="s">
        <v>1286</v>
      </c>
      <c r="AM151" s="88" t="s">
        <v>144</v>
      </c>
      <c r="AN151" s="88" t="s">
        <v>1863</v>
      </c>
      <c r="AO151" s="88">
        <v>93376179</v>
      </c>
      <c r="AP151" s="88" t="s">
        <v>1864</v>
      </c>
      <c r="AQ151" s="88"/>
      <c r="AR151" s="88"/>
      <c r="AS151" s="92">
        <v>46062</v>
      </c>
      <c r="AT151" s="88"/>
      <c r="AU151" s="88"/>
      <c r="AV151" s="88"/>
      <c r="AW151" s="88"/>
      <c r="AX151" s="88" t="s">
        <v>1865</v>
      </c>
      <c r="AY151" s="88" t="s">
        <v>147</v>
      </c>
      <c r="AZ151" s="108">
        <v>46035</v>
      </c>
      <c r="BA151" s="108">
        <v>46036</v>
      </c>
      <c r="BB151" s="118">
        <v>46432000</v>
      </c>
      <c r="BC151" s="108">
        <v>46041</v>
      </c>
      <c r="BD151" s="108">
        <v>46283</v>
      </c>
      <c r="BE151" s="108">
        <f t="shared" si="8"/>
        <v>46283</v>
      </c>
      <c r="BF151" s="125"/>
      <c r="BG151" s="88" t="s">
        <v>929</v>
      </c>
      <c r="BH151" s="113">
        <v>5804000</v>
      </c>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v>0</v>
      </c>
      <c r="CM151" s="113">
        <v>46432000</v>
      </c>
      <c r="CN151" s="88"/>
      <c r="CO151" s="92">
        <v>46283</v>
      </c>
      <c r="CP151" s="92">
        <f t="shared" si="7"/>
        <v>46463</v>
      </c>
      <c r="CQ151" s="118">
        <v>46432000</v>
      </c>
      <c r="CR151" s="88" t="s">
        <v>149</v>
      </c>
      <c r="CS151" s="92">
        <v>46037</v>
      </c>
      <c r="CT151" s="131">
        <v>2144101489591</v>
      </c>
      <c r="CU151" s="88"/>
      <c r="CV151" s="88"/>
      <c r="CW151" s="88" t="s">
        <v>2024</v>
      </c>
      <c r="CX151" s="88" t="s">
        <v>203</v>
      </c>
      <c r="CY151" s="88" t="s">
        <v>2025</v>
      </c>
      <c r="CZ151" s="88">
        <v>2456</v>
      </c>
      <c r="DA151" s="88" t="s">
        <v>1868</v>
      </c>
      <c r="DB151" s="88">
        <v>3</v>
      </c>
      <c r="DC151" s="88" t="s">
        <v>153</v>
      </c>
      <c r="DD151" s="88"/>
      <c r="DE151" s="88"/>
      <c r="DF151" s="88"/>
      <c r="DG151" s="88"/>
      <c r="DH151" s="88"/>
      <c r="DI151" s="88"/>
      <c r="DJ151" s="88"/>
      <c r="DK151" s="88"/>
      <c r="DL151" s="88"/>
      <c r="DM151" s="88"/>
      <c r="DN151" s="88"/>
      <c r="DO151" s="88"/>
      <c r="DP151" s="88"/>
      <c r="DQ151" s="88"/>
      <c r="DR151" s="88"/>
      <c r="DS151" s="88"/>
      <c r="DT151" s="89"/>
      <c r="DU151" s="84"/>
      <c r="DV151" s="75"/>
      <c r="DW151" s="75"/>
      <c r="DX151" s="75"/>
      <c r="DY151" s="75"/>
      <c r="DZ151" s="77"/>
      <c r="EA151" s="71"/>
      <c r="EB151" s="71"/>
      <c r="EC151" s="71"/>
      <c r="ED151" s="71"/>
      <c r="EE151" s="71"/>
      <c r="EF151" s="71"/>
      <c r="EG151" s="71"/>
      <c r="EH151" s="71"/>
      <c r="EI151" s="71"/>
      <c r="EJ151" s="71"/>
      <c r="EK151" s="71"/>
    </row>
    <row r="152" spans="1:141" ht="30" customHeight="1">
      <c r="A152" s="3" t="s">
        <v>123</v>
      </c>
      <c r="B152" s="87">
        <v>2026</v>
      </c>
      <c r="C152" s="88" t="s">
        <v>2026</v>
      </c>
      <c r="D152" s="88"/>
      <c r="E152" s="88" t="s">
        <v>125</v>
      </c>
      <c r="F152" s="88">
        <v>147186</v>
      </c>
      <c r="G152" s="92">
        <v>46037</v>
      </c>
      <c r="H152" s="88" t="s">
        <v>2027</v>
      </c>
      <c r="I152" s="88" t="s">
        <v>2028</v>
      </c>
      <c r="J152" s="95" t="s">
        <v>2029</v>
      </c>
      <c r="K152" s="95" t="s">
        <v>2030</v>
      </c>
      <c r="L152" s="88" t="s">
        <v>2031</v>
      </c>
      <c r="M152" s="88" t="s">
        <v>2032</v>
      </c>
      <c r="N152" s="88">
        <v>80111700</v>
      </c>
      <c r="O152" s="88" t="s">
        <v>2033</v>
      </c>
      <c r="P152" s="88" t="s">
        <v>2034</v>
      </c>
      <c r="Q152" s="88">
        <v>219</v>
      </c>
      <c r="R152" s="92">
        <v>46036</v>
      </c>
      <c r="S152" s="88">
        <v>413</v>
      </c>
      <c r="T152" s="92">
        <v>46041</v>
      </c>
      <c r="U152" s="88" t="s">
        <v>1859</v>
      </c>
      <c r="V152" s="88" t="s">
        <v>135</v>
      </c>
      <c r="W152" s="88" t="s">
        <v>136</v>
      </c>
      <c r="X152" s="88">
        <v>1</v>
      </c>
      <c r="Y152" s="88" t="s">
        <v>2035</v>
      </c>
      <c r="Z152" s="88" t="s">
        <v>2031</v>
      </c>
      <c r="AA152" s="88" t="s">
        <v>138</v>
      </c>
      <c r="AB152" s="88" t="s">
        <v>164</v>
      </c>
      <c r="AC152" s="88" t="s">
        <v>203</v>
      </c>
      <c r="AD152" s="88"/>
      <c r="AE152" s="88">
        <v>1014263066</v>
      </c>
      <c r="AF152" s="88">
        <v>6</v>
      </c>
      <c r="AG152" s="92">
        <v>34750</v>
      </c>
      <c r="AH152" s="88" t="s">
        <v>2036</v>
      </c>
      <c r="AI152" s="88"/>
      <c r="AJ152" s="95">
        <v>3112895268</v>
      </c>
      <c r="AK152" s="88" t="s">
        <v>2037</v>
      </c>
      <c r="AL152" s="88" t="s">
        <v>258</v>
      </c>
      <c r="AM152" s="88" t="s">
        <v>222</v>
      </c>
      <c r="AN152" s="88" t="s">
        <v>1863</v>
      </c>
      <c r="AO152" s="88">
        <v>93376179</v>
      </c>
      <c r="AP152" s="88" t="s">
        <v>1864</v>
      </c>
      <c r="AQ152" s="88"/>
      <c r="AR152" s="88"/>
      <c r="AS152" s="92">
        <v>46062</v>
      </c>
      <c r="AT152" s="88"/>
      <c r="AU152" s="88"/>
      <c r="AV152" s="88"/>
      <c r="AW152" s="88"/>
      <c r="AX152" s="88" t="s">
        <v>1865</v>
      </c>
      <c r="AY152" s="88" t="s">
        <v>147</v>
      </c>
      <c r="AZ152" s="108">
        <v>46036</v>
      </c>
      <c r="BA152" s="108">
        <v>46037</v>
      </c>
      <c r="BB152" s="118">
        <v>46432000</v>
      </c>
      <c r="BC152" s="108">
        <v>46041</v>
      </c>
      <c r="BD152" s="108">
        <v>46283</v>
      </c>
      <c r="BE152" s="108">
        <f t="shared" si="8"/>
        <v>46283</v>
      </c>
      <c r="BF152" s="125"/>
      <c r="BG152" s="88" t="s">
        <v>929</v>
      </c>
      <c r="BH152" s="113">
        <v>5804000</v>
      </c>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v>0</v>
      </c>
      <c r="CM152" s="113">
        <v>46432000</v>
      </c>
      <c r="CN152" s="88"/>
      <c r="CO152" s="92">
        <v>46283</v>
      </c>
      <c r="CP152" s="92">
        <f t="shared" si="7"/>
        <v>46463</v>
      </c>
      <c r="CQ152" s="118">
        <v>46432000</v>
      </c>
      <c r="CR152" s="88" t="s">
        <v>149</v>
      </c>
      <c r="CS152" s="92">
        <v>46038</v>
      </c>
      <c r="CT152" s="131">
        <v>1846101032818</v>
      </c>
      <c r="CU152" s="88"/>
      <c r="CV152" s="88"/>
      <c r="CW152" s="88" t="s">
        <v>1943</v>
      </c>
      <c r="CX152" s="88" t="s">
        <v>203</v>
      </c>
      <c r="CY152" s="88" t="s">
        <v>2038</v>
      </c>
      <c r="CZ152" s="88">
        <v>2456</v>
      </c>
      <c r="DA152" s="88" t="s">
        <v>1868</v>
      </c>
      <c r="DB152" s="88">
        <v>3</v>
      </c>
      <c r="DC152" s="88" t="s">
        <v>153</v>
      </c>
      <c r="DD152" s="88"/>
      <c r="DE152" s="88"/>
      <c r="DF152" s="88"/>
      <c r="DG152" s="88"/>
      <c r="DH152" s="88"/>
      <c r="DI152" s="88"/>
      <c r="DJ152" s="88"/>
      <c r="DK152" s="88"/>
      <c r="DL152" s="88"/>
      <c r="DM152" s="88"/>
      <c r="DN152" s="88"/>
      <c r="DO152" s="88"/>
      <c r="DP152" s="88"/>
      <c r="DQ152" s="88"/>
      <c r="DR152" s="88"/>
      <c r="DS152" s="88"/>
      <c r="DT152" s="89"/>
      <c r="DU152" s="84"/>
      <c r="DV152" s="75"/>
      <c r="DW152" s="75"/>
      <c r="DX152" s="75"/>
      <c r="DY152" s="75"/>
      <c r="DZ152" s="77"/>
      <c r="EA152" s="71"/>
      <c r="EB152" s="71"/>
      <c r="EC152" s="71"/>
      <c r="ED152" s="71"/>
      <c r="EE152" s="71"/>
      <c r="EF152" s="71"/>
      <c r="EG152" s="71"/>
      <c r="EH152" s="71"/>
      <c r="EI152" s="71"/>
      <c r="EJ152" s="71"/>
      <c r="EK152" s="71"/>
    </row>
    <row r="153" spans="1:141" ht="30" customHeight="1">
      <c r="A153" s="3" t="s">
        <v>123</v>
      </c>
      <c r="B153" s="87">
        <v>2026</v>
      </c>
      <c r="C153" s="88" t="s">
        <v>2039</v>
      </c>
      <c r="D153" s="88"/>
      <c r="E153" s="88" t="s">
        <v>125</v>
      </c>
      <c r="F153" s="88">
        <v>147186</v>
      </c>
      <c r="G153" s="92">
        <v>46037</v>
      </c>
      <c r="H153" s="88" t="s">
        <v>2027</v>
      </c>
      <c r="I153" s="88" t="s">
        <v>2040</v>
      </c>
      <c r="J153" s="95" t="s">
        <v>2041</v>
      </c>
      <c r="K153" s="95" t="s">
        <v>2042</v>
      </c>
      <c r="L153" s="88" t="s">
        <v>2043</v>
      </c>
      <c r="M153" s="88" t="s">
        <v>2032</v>
      </c>
      <c r="N153" s="88">
        <v>80111700</v>
      </c>
      <c r="O153" s="88" t="s">
        <v>2033</v>
      </c>
      <c r="P153" s="88" t="s">
        <v>2044</v>
      </c>
      <c r="Q153" s="88">
        <v>219</v>
      </c>
      <c r="R153" s="92">
        <v>46036</v>
      </c>
      <c r="S153" s="88">
        <v>414</v>
      </c>
      <c r="T153" s="92">
        <v>46041</v>
      </c>
      <c r="U153" s="88" t="s">
        <v>1859</v>
      </c>
      <c r="V153" s="88" t="s">
        <v>135</v>
      </c>
      <c r="W153" s="88" t="s">
        <v>136</v>
      </c>
      <c r="X153" s="88">
        <v>1</v>
      </c>
      <c r="Y153" s="88" t="s">
        <v>2035</v>
      </c>
      <c r="Z153" s="88" t="s">
        <v>2043</v>
      </c>
      <c r="AA153" s="88" t="s">
        <v>138</v>
      </c>
      <c r="AB153" s="88" t="s">
        <v>164</v>
      </c>
      <c r="AC153" s="88" t="s">
        <v>203</v>
      </c>
      <c r="AD153" s="88"/>
      <c r="AE153" s="88">
        <v>1016096301</v>
      </c>
      <c r="AF153" s="88">
        <v>3</v>
      </c>
      <c r="AG153" s="92">
        <v>35652</v>
      </c>
      <c r="AH153" s="88" t="s">
        <v>2045</v>
      </c>
      <c r="AI153" s="88"/>
      <c r="AJ153" s="95">
        <v>3057478867</v>
      </c>
      <c r="AK153" s="88" t="s">
        <v>2046</v>
      </c>
      <c r="AL153" s="88" t="s">
        <v>189</v>
      </c>
      <c r="AM153" s="88" t="s">
        <v>385</v>
      </c>
      <c r="AN153" s="88" t="s">
        <v>1863</v>
      </c>
      <c r="AO153" s="88">
        <v>93376179</v>
      </c>
      <c r="AP153" s="88" t="s">
        <v>1864</v>
      </c>
      <c r="AQ153" s="88"/>
      <c r="AR153" s="88"/>
      <c r="AS153" s="92">
        <v>46062</v>
      </c>
      <c r="AT153" s="88"/>
      <c r="AU153" s="88"/>
      <c r="AV153" s="88"/>
      <c r="AW153" s="88"/>
      <c r="AX153" s="88" t="s">
        <v>1865</v>
      </c>
      <c r="AY153" s="88" t="s">
        <v>147</v>
      </c>
      <c r="AZ153" s="108">
        <v>46036</v>
      </c>
      <c r="BA153" s="108">
        <v>46037</v>
      </c>
      <c r="BB153" s="118">
        <v>46432000</v>
      </c>
      <c r="BC153" s="108">
        <v>46041</v>
      </c>
      <c r="BD153" s="108">
        <v>46283</v>
      </c>
      <c r="BE153" s="108">
        <f t="shared" si="8"/>
        <v>46283</v>
      </c>
      <c r="BF153" s="125"/>
      <c r="BG153" s="88" t="s">
        <v>929</v>
      </c>
      <c r="BH153" s="113">
        <v>5804000</v>
      </c>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v>0</v>
      </c>
      <c r="CM153" s="113">
        <v>46432000</v>
      </c>
      <c r="CN153" s="88"/>
      <c r="CO153" s="92">
        <v>46283</v>
      </c>
      <c r="CP153" s="92">
        <f t="shared" si="7"/>
        <v>46463</v>
      </c>
      <c r="CQ153" s="118">
        <v>46432000</v>
      </c>
      <c r="CR153" s="88" t="s">
        <v>149</v>
      </c>
      <c r="CS153" s="92">
        <v>46038</v>
      </c>
      <c r="CT153" s="131">
        <v>1446101157111</v>
      </c>
      <c r="CU153" s="88"/>
      <c r="CV153" s="88"/>
      <c r="CW153" s="88" t="s">
        <v>1943</v>
      </c>
      <c r="CX153" s="88" t="s">
        <v>203</v>
      </c>
      <c r="CY153" s="88" t="s">
        <v>1214</v>
      </c>
      <c r="CZ153" s="88">
        <v>2456</v>
      </c>
      <c r="DA153" s="88" t="s">
        <v>1868</v>
      </c>
      <c r="DB153" s="88">
        <v>3</v>
      </c>
      <c r="DC153" s="88" t="s">
        <v>153</v>
      </c>
      <c r="DD153" s="88"/>
      <c r="DE153" s="88"/>
      <c r="DF153" s="88"/>
      <c r="DG153" s="88"/>
      <c r="DH153" s="88"/>
      <c r="DI153" s="88"/>
      <c r="DJ153" s="88"/>
      <c r="DK153" s="88"/>
      <c r="DL153" s="88"/>
      <c r="DM153" s="88"/>
      <c r="DN153" s="88"/>
      <c r="DO153" s="88"/>
      <c r="DP153" s="88"/>
      <c r="DQ153" s="88"/>
      <c r="DR153" s="88"/>
      <c r="DS153" s="88"/>
      <c r="DT153" s="89"/>
      <c r="DU153" s="84"/>
      <c r="DV153" s="75"/>
      <c r="DW153" s="75"/>
      <c r="DX153" s="75"/>
      <c r="DY153" s="75"/>
      <c r="DZ153" s="77"/>
      <c r="EA153" s="71"/>
      <c r="EB153" s="71"/>
      <c r="EC153" s="71"/>
      <c r="ED153" s="71"/>
      <c r="EE153" s="71"/>
      <c r="EF153" s="71"/>
      <c r="EG153" s="71"/>
      <c r="EH153" s="71"/>
      <c r="EI153" s="71"/>
      <c r="EJ153" s="71"/>
      <c r="EK153" s="71"/>
    </row>
    <row r="154" spans="1:141" ht="30" customHeight="1">
      <c r="A154" s="3" t="s">
        <v>123</v>
      </c>
      <c r="B154" s="87">
        <v>2026</v>
      </c>
      <c r="C154" s="88" t="s">
        <v>2047</v>
      </c>
      <c r="D154" s="88"/>
      <c r="E154" s="88" t="s">
        <v>125</v>
      </c>
      <c r="F154" s="88">
        <v>147186</v>
      </c>
      <c r="G154" s="92">
        <v>46037</v>
      </c>
      <c r="H154" s="88" t="s">
        <v>2027</v>
      </c>
      <c r="I154" s="88" t="s">
        <v>2048</v>
      </c>
      <c r="J154" s="95" t="s">
        <v>2049</v>
      </c>
      <c r="K154" s="95" t="s">
        <v>2050</v>
      </c>
      <c r="L154" s="88" t="s">
        <v>2051</v>
      </c>
      <c r="M154" s="88" t="s">
        <v>2032</v>
      </c>
      <c r="N154" s="88">
        <v>80111700</v>
      </c>
      <c r="O154" s="88" t="s">
        <v>2033</v>
      </c>
      <c r="P154" s="88" t="s">
        <v>2052</v>
      </c>
      <c r="Q154" s="88">
        <v>219</v>
      </c>
      <c r="R154" s="92">
        <v>46036</v>
      </c>
      <c r="S154" s="88">
        <v>1924</v>
      </c>
      <c r="T154" s="92">
        <v>46052</v>
      </c>
      <c r="U154" s="88" t="s">
        <v>1859</v>
      </c>
      <c r="V154" s="88" t="s">
        <v>135</v>
      </c>
      <c r="W154" s="88" t="s">
        <v>136</v>
      </c>
      <c r="X154" s="88">
        <v>1</v>
      </c>
      <c r="Y154" s="88" t="s">
        <v>2035</v>
      </c>
      <c r="Z154" s="88" t="s">
        <v>2051</v>
      </c>
      <c r="AA154" s="88" t="s">
        <v>138</v>
      </c>
      <c r="AB154" s="88" t="s">
        <v>164</v>
      </c>
      <c r="AC154" s="88" t="s">
        <v>186</v>
      </c>
      <c r="AD154" s="88"/>
      <c r="AE154" s="88">
        <v>1105786753</v>
      </c>
      <c r="AF154" s="88">
        <v>2</v>
      </c>
      <c r="AG154" s="92">
        <v>33529</v>
      </c>
      <c r="AH154" s="88" t="s">
        <v>2053</v>
      </c>
      <c r="AI154" s="88"/>
      <c r="AJ154" s="95">
        <v>3123423998</v>
      </c>
      <c r="AK154" s="88" t="s">
        <v>2054</v>
      </c>
      <c r="AL154" s="88" t="s">
        <v>189</v>
      </c>
      <c r="AM154" s="88" t="s">
        <v>234</v>
      </c>
      <c r="AN154" s="88" t="s">
        <v>1863</v>
      </c>
      <c r="AO154" s="88">
        <v>93376179</v>
      </c>
      <c r="AP154" s="88" t="s">
        <v>1864</v>
      </c>
      <c r="AQ154" s="88"/>
      <c r="AR154" s="88"/>
      <c r="AS154" s="92">
        <v>46062</v>
      </c>
      <c r="AT154" s="88"/>
      <c r="AU154" s="88"/>
      <c r="AV154" s="88"/>
      <c r="AW154" s="88"/>
      <c r="AX154" s="88" t="s">
        <v>1865</v>
      </c>
      <c r="AY154" s="88" t="s">
        <v>147</v>
      </c>
      <c r="AZ154" s="108">
        <v>46036</v>
      </c>
      <c r="BA154" s="108">
        <v>46050</v>
      </c>
      <c r="BB154" s="118">
        <v>46432000</v>
      </c>
      <c r="BC154" s="108">
        <v>46052</v>
      </c>
      <c r="BD154" s="108">
        <v>46294</v>
      </c>
      <c r="BE154" s="108">
        <f t="shared" si="8"/>
        <v>46294</v>
      </c>
      <c r="BF154" s="125"/>
      <c r="BG154" s="88" t="s">
        <v>929</v>
      </c>
      <c r="BH154" s="113">
        <v>5804000</v>
      </c>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v>0</v>
      </c>
      <c r="CM154" s="113">
        <v>46432000</v>
      </c>
      <c r="CN154" s="88"/>
      <c r="CO154" s="92">
        <v>46294</v>
      </c>
      <c r="CP154" s="92">
        <f t="shared" si="7"/>
        <v>46474</v>
      </c>
      <c r="CQ154" s="118">
        <v>46432000</v>
      </c>
      <c r="CR154" s="88" t="s">
        <v>2055</v>
      </c>
      <c r="CS154" s="92">
        <v>46050</v>
      </c>
      <c r="CT154" s="131">
        <v>1446101166605</v>
      </c>
      <c r="CU154" s="88"/>
      <c r="CV154" s="88"/>
      <c r="CW154" s="88" t="s">
        <v>1943</v>
      </c>
      <c r="CX154" s="88" t="s">
        <v>186</v>
      </c>
      <c r="CY154" s="88" t="s">
        <v>957</v>
      </c>
      <c r="CZ154" s="88">
        <v>2456</v>
      </c>
      <c r="DA154" s="88" t="s">
        <v>1868</v>
      </c>
      <c r="DB154" s="88">
        <v>3</v>
      </c>
      <c r="DC154" s="88" t="s">
        <v>153</v>
      </c>
      <c r="DD154" s="88"/>
      <c r="DE154" s="88"/>
      <c r="DF154" s="88"/>
      <c r="DG154" s="88"/>
      <c r="DH154" s="88"/>
      <c r="DI154" s="88"/>
      <c r="DJ154" s="88"/>
      <c r="DK154" s="88"/>
      <c r="DL154" s="88"/>
      <c r="DM154" s="88"/>
      <c r="DN154" s="88"/>
      <c r="DO154" s="88"/>
      <c r="DP154" s="88"/>
      <c r="DQ154" s="88"/>
      <c r="DR154" s="88"/>
      <c r="DS154" s="88"/>
      <c r="DT154" s="89"/>
      <c r="DU154" s="84"/>
      <c r="DV154" s="75"/>
      <c r="DW154" s="75"/>
      <c r="DX154" s="75"/>
      <c r="DY154" s="75"/>
      <c r="DZ154" s="77"/>
      <c r="EA154" s="71"/>
      <c r="EB154" s="71"/>
      <c r="EC154" s="71"/>
      <c r="ED154" s="71"/>
      <c r="EE154" s="71"/>
      <c r="EF154" s="71"/>
      <c r="EG154" s="71"/>
      <c r="EH154" s="71"/>
      <c r="EI154" s="71"/>
      <c r="EJ154" s="71"/>
      <c r="EK154" s="71"/>
    </row>
    <row r="155" spans="1:141" ht="30" customHeight="1">
      <c r="A155" s="3" t="s">
        <v>123</v>
      </c>
      <c r="B155" s="87">
        <v>2026</v>
      </c>
      <c r="C155" s="88" t="s">
        <v>2056</v>
      </c>
      <c r="D155" s="88"/>
      <c r="E155" s="88" t="s">
        <v>125</v>
      </c>
      <c r="F155" s="88">
        <v>147186</v>
      </c>
      <c r="G155" s="92">
        <v>46037</v>
      </c>
      <c r="H155" s="88" t="s">
        <v>2027</v>
      </c>
      <c r="I155" s="88" t="s">
        <v>2057</v>
      </c>
      <c r="J155" s="95" t="s">
        <v>2058</v>
      </c>
      <c r="K155" s="95" t="s">
        <v>2059</v>
      </c>
      <c r="L155" s="88" t="s">
        <v>2060</v>
      </c>
      <c r="M155" s="88" t="s">
        <v>2032</v>
      </c>
      <c r="N155" s="88">
        <v>80111700</v>
      </c>
      <c r="O155" s="88" t="s">
        <v>2033</v>
      </c>
      <c r="P155" s="88" t="s">
        <v>2061</v>
      </c>
      <c r="Q155" s="88">
        <v>219</v>
      </c>
      <c r="R155" s="92">
        <v>46036</v>
      </c>
      <c r="S155" s="88">
        <v>415</v>
      </c>
      <c r="T155" s="92">
        <v>46041</v>
      </c>
      <c r="U155" s="88" t="s">
        <v>1859</v>
      </c>
      <c r="V155" s="88" t="s">
        <v>135</v>
      </c>
      <c r="W155" s="88" t="s">
        <v>136</v>
      </c>
      <c r="X155" s="88">
        <v>1</v>
      </c>
      <c r="Y155" s="88" t="s">
        <v>2035</v>
      </c>
      <c r="Z155" s="88" t="s">
        <v>2060</v>
      </c>
      <c r="AA155" s="88" t="s">
        <v>138</v>
      </c>
      <c r="AB155" s="88" t="s">
        <v>164</v>
      </c>
      <c r="AC155" s="88" t="s">
        <v>203</v>
      </c>
      <c r="AD155" s="88"/>
      <c r="AE155" s="88">
        <v>1010247767</v>
      </c>
      <c r="AF155" s="88">
        <v>9</v>
      </c>
      <c r="AG155" s="92">
        <v>36442</v>
      </c>
      <c r="AH155" s="88" t="s">
        <v>2062</v>
      </c>
      <c r="AI155" s="88"/>
      <c r="AJ155" s="95">
        <v>3232318453</v>
      </c>
      <c r="AK155" s="88" t="s">
        <v>2063</v>
      </c>
      <c r="AL155" s="88" t="s">
        <v>168</v>
      </c>
      <c r="AM155" s="88" t="s">
        <v>385</v>
      </c>
      <c r="AN155" s="88" t="s">
        <v>1863</v>
      </c>
      <c r="AO155" s="88">
        <v>93376179</v>
      </c>
      <c r="AP155" s="88" t="s">
        <v>1864</v>
      </c>
      <c r="AQ155" s="88"/>
      <c r="AR155" s="88"/>
      <c r="AS155" s="92">
        <v>46062</v>
      </c>
      <c r="AT155" s="88"/>
      <c r="AU155" s="88"/>
      <c r="AV155" s="88"/>
      <c r="AW155" s="88"/>
      <c r="AX155" s="88" t="s">
        <v>1865</v>
      </c>
      <c r="AY155" s="88" t="s">
        <v>147</v>
      </c>
      <c r="AZ155" s="108">
        <v>46036</v>
      </c>
      <c r="BA155" s="108">
        <v>46037</v>
      </c>
      <c r="BB155" s="118">
        <v>46432000</v>
      </c>
      <c r="BC155" s="108">
        <v>46041</v>
      </c>
      <c r="BD155" s="108">
        <v>46283</v>
      </c>
      <c r="BE155" s="108">
        <f t="shared" si="8"/>
        <v>46283</v>
      </c>
      <c r="BF155" s="125"/>
      <c r="BG155" s="88" t="s">
        <v>929</v>
      </c>
      <c r="BH155" s="113">
        <v>5804000</v>
      </c>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v>0</v>
      </c>
      <c r="CM155" s="113">
        <v>46432000</v>
      </c>
      <c r="CN155" s="88"/>
      <c r="CO155" s="92">
        <v>46283</v>
      </c>
      <c r="CP155" s="92">
        <f t="shared" si="7"/>
        <v>46463</v>
      </c>
      <c r="CQ155" s="118">
        <v>46432000</v>
      </c>
      <c r="CR155" s="88" t="s">
        <v>149</v>
      </c>
      <c r="CS155" s="92">
        <v>46037</v>
      </c>
      <c r="CT155" s="131">
        <v>2144101489576</v>
      </c>
      <c r="CU155" s="88"/>
      <c r="CV155" s="88"/>
      <c r="CW155" s="88" t="s">
        <v>1943</v>
      </c>
      <c r="CX155" s="88" t="s">
        <v>203</v>
      </c>
      <c r="CY155" s="88" t="s">
        <v>261</v>
      </c>
      <c r="CZ155" s="88">
        <v>2456</v>
      </c>
      <c r="DA155" s="88" t="s">
        <v>1868</v>
      </c>
      <c r="DB155" s="88">
        <v>3</v>
      </c>
      <c r="DC155" s="88" t="s">
        <v>153</v>
      </c>
      <c r="DD155" s="88"/>
      <c r="DE155" s="88"/>
      <c r="DF155" s="88"/>
      <c r="DG155" s="88"/>
      <c r="DH155" s="88"/>
      <c r="DI155" s="88"/>
      <c r="DJ155" s="88"/>
      <c r="DK155" s="88"/>
      <c r="DL155" s="88"/>
      <c r="DM155" s="88"/>
      <c r="DN155" s="88"/>
      <c r="DO155" s="88"/>
      <c r="DP155" s="88"/>
      <c r="DQ155" s="88"/>
      <c r="DR155" s="88"/>
      <c r="DS155" s="88"/>
      <c r="DT155" s="89"/>
      <c r="DU155" s="84"/>
      <c r="DV155" s="75"/>
      <c r="DW155" s="75"/>
      <c r="DX155" s="75"/>
      <c r="DY155" s="75"/>
      <c r="DZ155" s="77"/>
      <c r="EA155" s="71"/>
      <c r="EB155" s="71"/>
      <c r="EC155" s="71"/>
      <c r="ED155" s="71"/>
      <c r="EE155" s="71"/>
      <c r="EF155" s="71"/>
      <c r="EG155" s="71"/>
      <c r="EH155" s="71"/>
      <c r="EI155" s="71"/>
      <c r="EJ155" s="71"/>
      <c r="EK155" s="71"/>
    </row>
    <row r="156" spans="1:141" ht="30" customHeight="1">
      <c r="A156" s="2" t="s">
        <v>2064</v>
      </c>
      <c r="B156" s="87">
        <v>2026</v>
      </c>
      <c r="C156" s="88" t="s">
        <v>2065</v>
      </c>
      <c r="D156" s="88" t="e">
        <v>#REF!</v>
      </c>
      <c r="E156" s="88" t="s">
        <v>125</v>
      </c>
      <c r="F156" s="88">
        <v>147186</v>
      </c>
      <c r="G156" s="92">
        <v>46037</v>
      </c>
      <c r="H156" s="88" t="s">
        <v>2027</v>
      </c>
      <c r="I156" s="88" t="s">
        <v>2066</v>
      </c>
      <c r="J156" s="95" t="s">
        <v>2067</v>
      </c>
      <c r="K156" s="95" t="s">
        <v>2068</v>
      </c>
      <c r="L156" s="88" t="s">
        <v>2069</v>
      </c>
      <c r="M156" s="88" t="s">
        <v>2032</v>
      </c>
      <c r="N156" s="88">
        <v>80111700</v>
      </c>
      <c r="O156" s="88" t="s">
        <v>2033</v>
      </c>
      <c r="P156" s="88" t="s">
        <v>2070</v>
      </c>
      <c r="Q156" s="88">
        <v>219</v>
      </c>
      <c r="R156" s="92">
        <v>46036</v>
      </c>
      <c r="S156" s="88">
        <v>416</v>
      </c>
      <c r="T156" s="92">
        <v>46041</v>
      </c>
      <c r="U156" s="88" t="s">
        <v>1859</v>
      </c>
      <c r="V156" s="88" t="s">
        <v>135</v>
      </c>
      <c r="W156" s="88" t="s">
        <v>136</v>
      </c>
      <c r="X156" s="88">
        <v>1</v>
      </c>
      <c r="Y156" s="88" t="s">
        <v>2035</v>
      </c>
      <c r="Z156" s="88" t="s">
        <v>2069</v>
      </c>
      <c r="AA156" s="88" t="s">
        <v>138</v>
      </c>
      <c r="AB156" s="88" t="s">
        <v>164</v>
      </c>
      <c r="AC156" s="88" t="s">
        <v>203</v>
      </c>
      <c r="AD156" s="88"/>
      <c r="AE156" s="88">
        <v>1013637730</v>
      </c>
      <c r="AF156" s="88">
        <v>1</v>
      </c>
      <c r="AG156" s="92">
        <v>33976</v>
      </c>
      <c r="AH156" s="88" t="s">
        <v>2071</v>
      </c>
      <c r="AI156" s="88"/>
      <c r="AJ156" s="95">
        <v>3102294706</v>
      </c>
      <c r="AK156" s="88" t="s">
        <v>2072</v>
      </c>
      <c r="AL156" s="88" t="s">
        <v>189</v>
      </c>
      <c r="AM156" s="88" t="s">
        <v>234</v>
      </c>
      <c r="AN156" s="88" t="s">
        <v>1863</v>
      </c>
      <c r="AO156" s="88">
        <v>93376179</v>
      </c>
      <c r="AP156" s="88" t="s">
        <v>1864</v>
      </c>
      <c r="AQ156" s="88"/>
      <c r="AR156" s="88"/>
      <c r="AS156" s="92">
        <v>46062</v>
      </c>
      <c r="AT156" s="88"/>
      <c r="AU156" s="88"/>
      <c r="AV156" s="88"/>
      <c r="AW156" s="88"/>
      <c r="AX156" s="88" t="s">
        <v>1865</v>
      </c>
      <c r="AY156" s="88" t="s">
        <v>147</v>
      </c>
      <c r="AZ156" s="108">
        <v>46036</v>
      </c>
      <c r="BA156" s="108">
        <v>46037</v>
      </c>
      <c r="BB156" s="118">
        <v>46432000</v>
      </c>
      <c r="BC156" s="108">
        <v>46041</v>
      </c>
      <c r="BD156" s="108">
        <v>46283</v>
      </c>
      <c r="BE156" s="108">
        <f t="shared" si="8"/>
        <v>46283</v>
      </c>
      <c r="BF156" s="125"/>
      <c r="BG156" s="88" t="s">
        <v>929</v>
      </c>
      <c r="BH156" s="113">
        <v>5804000</v>
      </c>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v>0</v>
      </c>
      <c r="CM156" s="113">
        <v>46432000</v>
      </c>
      <c r="CN156" s="88"/>
      <c r="CO156" s="92">
        <v>46283</v>
      </c>
      <c r="CP156" s="92">
        <f t="shared" si="7"/>
        <v>46463</v>
      </c>
      <c r="CQ156" s="118">
        <v>46432000</v>
      </c>
      <c r="CR156" s="88" t="s">
        <v>149</v>
      </c>
      <c r="CS156" s="92">
        <v>46038</v>
      </c>
      <c r="CT156" s="131">
        <v>6344101018200</v>
      </c>
      <c r="CU156" s="88"/>
      <c r="CV156" s="88"/>
      <c r="CW156" s="88" t="s">
        <v>1943</v>
      </c>
      <c r="CX156" s="88" t="s">
        <v>203</v>
      </c>
      <c r="CY156" s="88" t="s">
        <v>2073</v>
      </c>
      <c r="CZ156" s="88">
        <v>2456</v>
      </c>
      <c r="DA156" s="88" t="s">
        <v>1868</v>
      </c>
      <c r="DB156" s="88">
        <v>3</v>
      </c>
      <c r="DC156" s="88" t="s">
        <v>153</v>
      </c>
      <c r="DD156" s="88"/>
      <c r="DE156" s="88"/>
      <c r="DF156" s="88"/>
      <c r="DG156" s="88"/>
      <c r="DH156" s="88"/>
      <c r="DI156" s="88"/>
      <c r="DJ156" s="88"/>
      <c r="DK156" s="88"/>
      <c r="DL156" s="88"/>
      <c r="DM156" s="88"/>
      <c r="DN156" s="88"/>
      <c r="DO156" s="88"/>
      <c r="DP156" s="88"/>
      <c r="DQ156" s="88"/>
      <c r="DR156" s="88"/>
      <c r="DS156" s="88"/>
      <c r="DT156" s="89"/>
      <c r="DU156" s="84"/>
      <c r="DV156" s="75"/>
      <c r="DW156" s="75"/>
      <c r="DX156" s="75"/>
      <c r="DY156" s="75"/>
      <c r="DZ156" s="77"/>
      <c r="EA156" s="71"/>
      <c r="EB156" s="71"/>
      <c r="EC156" s="71"/>
      <c r="ED156" s="71"/>
      <c r="EE156" s="71"/>
      <c r="EF156" s="71"/>
      <c r="EG156" s="71"/>
      <c r="EH156" s="71"/>
      <c r="EI156" s="71"/>
      <c r="EJ156" s="71"/>
      <c r="EK156" s="71"/>
    </row>
    <row r="157" spans="1:141" ht="30" customHeight="1">
      <c r="A157" s="2" t="s">
        <v>2064</v>
      </c>
      <c r="B157" s="87">
        <v>2026</v>
      </c>
      <c r="C157" s="88" t="s">
        <v>2074</v>
      </c>
      <c r="D157" s="88" t="e">
        <v>#REF!</v>
      </c>
      <c r="E157" s="88" t="s">
        <v>125</v>
      </c>
      <c r="F157" s="88">
        <v>147202</v>
      </c>
      <c r="G157" s="92">
        <v>46037</v>
      </c>
      <c r="H157" s="88" t="s">
        <v>2075</v>
      </c>
      <c r="I157" s="88" t="s">
        <v>2076</v>
      </c>
      <c r="J157" s="95" t="s">
        <v>2077</v>
      </c>
      <c r="K157" s="95" t="s">
        <v>2078</v>
      </c>
      <c r="L157" s="88" t="s">
        <v>2079</v>
      </c>
      <c r="M157" s="88" t="s">
        <v>2080</v>
      </c>
      <c r="N157" s="88">
        <v>80111700</v>
      </c>
      <c r="O157" s="88" t="s">
        <v>2081</v>
      </c>
      <c r="P157" s="88" t="s">
        <v>2082</v>
      </c>
      <c r="Q157" s="88">
        <v>226</v>
      </c>
      <c r="R157" s="92">
        <v>46036</v>
      </c>
      <c r="S157" s="88">
        <v>406</v>
      </c>
      <c r="T157" s="92">
        <v>46041</v>
      </c>
      <c r="U157" s="88" t="s">
        <v>1859</v>
      </c>
      <c r="V157" s="88" t="s">
        <v>135</v>
      </c>
      <c r="W157" s="88" t="s">
        <v>136</v>
      </c>
      <c r="X157" s="88">
        <v>1</v>
      </c>
      <c r="Y157" s="88" t="s">
        <v>2083</v>
      </c>
      <c r="Z157" s="88" t="s">
        <v>2079</v>
      </c>
      <c r="AA157" s="88" t="s">
        <v>138</v>
      </c>
      <c r="AB157" s="88" t="s">
        <v>164</v>
      </c>
      <c r="AC157" s="88" t="s">
        <v>203</v>
      </c>
      <c r="AD157" s="88"/>
      <c r="AE157" s="88">
        <v>1019060266</v>
      </c>
      <c r="AF157" s="88">
        <v>9</v>
      </c>
      <c r="AG157" s="92">
        <v>33379</v>
      </c>
      <c r="AH157" s="88" t="s">
        <v>2084</v>
      </c>
      <c r="AI157" s="88"/>
      <c r="AJ157" s="95">
        <v>3183869013</v>
      </c>
      <c r="AK157" s="88" t="s">
        <v>2085</v>
      </c>
      <c r="AL157" s="88" t="s">
        <v>143</v>
      </c>
      <c r="AM157" s="88" t="s">
        <v>144</v>
      </c>
      <c r="AN157" s="88" t="s">
        <v>1863</v>
      </c>
      <c r="AO157" s="88">
        <v>93376179</v>
      </c>
      <c r="AP157" s="88" t="s">
        <v>1864</v>
      </c>
      <c r="AQ157" s="88"/>
      <c r="AR157" s="88"/>
      <c r="AS157" s="92">
        <v>46062</v>
      </c>
      <c r="AT157" s="88"/>
      <c r="AU157" s="88"/>
      <c r="AV157" s="88"/>
      <c r="AW157" s="88"/>
      <c r="AX157" s="88" t="s">
        <v>1865</v>
      </c>
      <c r="AY157" s="88" t="s">
        <v>147</v>
      </c>
      <c r="AZ157" s="108">
        <v>46036</v>
      </c>
      <c r="BA157" s="108">
        <v>46037</v>
      </c>
      <c r="BB157" s="118">
        <v>46432000</v>
      </c>
      <c r="BC157" s="108">
        <v>46041</v>
      </c>
      <c r="BD157" s="108">
        <v>46283</v>
      </c>
      <c r="BE157" s="108">
        <f t="shared" si="8"/>
        <v>46283</v>
      </c>
      <c r="BF157" s="125"/>
      <c r="BG157" s="88" t="s">
        <v>929</v>
      </c>
      <c r="BH157" s="113">
        <v>5804000</v>
      </c>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v>0</v>
      </c>
      <c r="CM157" s="113">
        <v>46432000</v>
      </c>
      <c r="CN157" s="88"/>
      <c r="CO157" s="92">
        <v>46283</v>
      </c>
      <c r="CP157" s="92">
        <f t="shared" si="7"/>
        <v>46463</v>
      </c>
      <c r="CQ157" s="118">
        <v>46432000</v>
      </c>
      <c r="CR157" s="88" t="s">
        <v>149</v>
      </c>
      <c r="CS157" s="92">
        <v>46037</v>
      </c>
      <c r="CT157" s="131">
        <v>1446101157059</v>
      </c>
      <c r="CU157" s="88"/>
      <c r="CV157" s="88"/>
      <c r="CW157" s="88" t="s">
        <v>2086</v>
      </c>
      <c r="CX157" s="88" t="s">
        <v>203</v>
      </c>
      <c r="CY157" s="88" t="s">
        <v>2087</v>
      </c>
      <c r="CZ157" s="88">
        <v>2456</v>
      </c>
      <c r="DA157" s="88" t="s">
        <v>1868</v>
      </c>
      <c r="DB157" s="88">
        <v>1</v>
      </c>
      <c r="DC157" s="88" t="s">
        <v>153</v>
      </c>
      <c r="DD157" s="88"/>
      <c r="DE157" s="88"/>
      <c r="DF157" s="88"/>
      <c r="DG157" s="88"/>
      <c r="DH157" s="88"/>
      <c r="DI157" s="88"/>
      <c r="DJ157" s="88"/>
      <c r="DK157" s="88"/>
      <c r="DL157" s="88"/>
      <c r="DM157" s="88"/>
      <c r="DN157" s="88"/>
      <c r="DO157" s="88"/>
      <c r="DP157" s="88"/>
      <c r="DQ157" s="88"/>
      <c r="DR157" s="88"/>
      <c r="DS157" s="88"/>
      <c r="DT157" s="89"/>
      <c r="DU157" s="84"/>
      <c r="DV157" s="75"/>
      <c r="DW157" s="75"/>
      <c r="DX157" s="75"/>
      <c r="DY157" s="75"/>
      <c r="DZ157" s="77"/>
      <c r="EA157" s="71"/>
      <c r="EB157" s="71"/>
      <c r="EC157" s="71"/>
      <c r="ED157" s="71"/>
      <c r="EE157" s="71"/>
      <c r="EF157" s="71"/>
      <c r="EG157" s="71"/>
      <c r="EH157" s="71"/>
      <c r="EI157" s="71"/>
      <c r="EJ157" s="71"/>
      <c r="EK157" s="71"/>
    </row>
    <row r="158" spans="1:141" ht="30" customHeight="1">
      <c r="A158" s="2" t="s">
        <v>2064</v>
      </c>
      <c r="B158" s="87">
        <v>2026</v>
      </c>
      <c r="C158" s="88" t="s">
        <v>2088</v>
      </c>
      <c r="D158" s="88" t="e">
        <v>#REF!</v>
      </c>
      <c r="E158" s="88" t="s">
        <v>125</v>
      </c>
      <c r="F158" s="88">
        <v>147160</v>
      </c>
      <c r="G158" s="92">
        <v>46037</v>
      </c>
      <c r="H158" s="88" t="s">
        <v>2089</v>
      </c>
      <c r="I158" s="88" t="s">
        <v>2090</v>
      </c>
      <c r="J158" s="95" t="s">
        <v>2091</v>
      </c>
      <c r="K158" s="95" t="s">
        <v>2092</v>
      </c>
      <c r="L158" s="88" t="s">
        <v>2093</v>
      </c>
      <c r="M158" s="88" t="s">
        <v>2094</v>
      </c>
      <c r="N158" s="88">
        <v>80111700</v>
      </c>
      <c r="O158" s="88" t="s">
        <v>2095</v>
      </c>
      <c r="P158" s="88" t="s">
        <v>2096</v>
      </c>
      <c r="Q158" s="88">
        <v>216</v>
      </c>
      <c r="R158" s="92">
        <v>46036</v>
      </c>
      <c r="S158" s="88">
        <v>407</v>
      </c>
      <c r="T158" s="92">
        <v>46041</v>
      </c>
      <c r="U158" s="88" t="s">
        <v>1859</v>
      </c>
      <c r="V158" s="88" t="s">
        <v>135</v>
      </c>
      <c r="W158" s="88" t="s">
        <v>136</v>
      </c>
      <c r="X158" s="88">
        <v>1</v>
      </c>
      <c r="Y158" s="88" t="s">
        <v>2097</v>
      </c>
      <c r="Z158" s="88" t="s">
        <v>2093</v>
      </c>
      <c r="AA158" s="88" t="s">
        <v>138</v>
      </c>
      <c r="AB158" s="88" t="s">
        <v>139</v>
      </c>
      <c r="AC158" s="88" t="s">
        <v>203</v>
      </c>
      <c r="AD158" s="88"/>
      <c r="AE158" s="88">
        <v>1001281834</v>
      </c>
      <c r="AF158" s="88">
        <v>5</v>
      </c>
      <c r="AG158" s="92">
        <v>36573</v>
      </c>
      <c r="AH158" s="88" t="s">
        <v>2098</v>
      </c>
      <c r="AI158" s="88"/>
      <c r="AJ158" s="95">
        <v>3052660662</v>
      </c>
      <c r="AK158" s="88" t="s">
        <v>2099</v>
      </c>
      <c r="AL158" s="88" t="s">
        <v>143</v>
      </c>
      <c r="AM158" s="88" t="s">
        <v>144</v>
      </c>
      <c r="AN158" s="88" t="s">
        <v>1863</v>
      </c>
      <c r="AO158" s="88">
        <v>93376179</v>
      </c>
      <c r="AP158" s="88" t="s">
        <v>1864</v>
      </c>
      <c r="AQ158" s="88"/>
      <c r="AR158" s="88"/>
      <c r="AS158" s="92">
        <v>46062</v>
      </c>
      <c r="AT158" s="88"/>
      <c r="AU158" s="88"/>
      <c r="AV158" s="88"/>
      <c r="AW158" s="88"/>
      <c r="AX158" s="88" t="s">
        <v>1865</v>
      </c>
      <c r="AY158" s="88" t="s">
        <v>147</v>
      </c>
      <c r="AZ158" s="108">
        <v>46036</v>
      </c>
      <c r="BA158" s="108">
        <v>46037</v>
      </c>
      <c r="BB158" s="118">
        <v>63352000</v>
      </c>
      <c r="BC158" s="108">
        <v>46041</v>
      </c>
      <c r="BD158" s="108">
        <v>46283</v>
      </c>
      <c r="BE158" s="108">
        <f t="shared" si="8"/>
        <v>46283</v>
      </c>
      <c r="BF158" s="125"/>
      <c r="BG158" s="88" t="s">
        <v>929</v>
      </c>
      <c r="BH158" s="113">
        <v>7919000</v>
      </c>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v>0</v>
      </c>
      <c r="CM158" s="113">
        <v>63352000</v>
      </c>
      <c r="CN158" s="88"/>
      <c r="CO158" s="92">
        <v>46283</v>
      </c>
      <c r="CP158" s="92">
        <f t="shared" si="7"/>
        <v>46463</v>
      </c>
      <c r="CQ158" s="118">
        <v>63352000</v>
      </c>
      <c r="CR158" s="88" t="s">
        <v>172</v>
      </c>
      <c r="CS158" s="92">
        <v>46037</v>
      </c>
      <c r="CT158" s="131" t="s">
        <v>2100</v>
      </c>
      <c r="CU158" s="88"/>
      <c r="CV158" s="88"/>
      <c r="CW158" s="88" t="s">
        <v>2101</v>
      </c>
      <c r="CX158" s="88" t="s">
        <v>203</v>
      </c>
      <c r="CY158" s="88" t="s">
        <v>2102</v>
      </c>
      <c r="CZ158" s="88">
        <v>2456</v>
      </c>
      <c r="DA158" s="88" t="s">
        <v>1868</v>
      </c>
      <c r="DB158" s="88">
        <v>3</v>
      </c>
      <c r="DC158" s="88" t="s">
        <v>153</v>
      </c>
      <c r="DD158" s="88"/>
      <c r="DE158" s="88"/>
      <c r="DF158" s="88"/>
      <c r="DG158" s="88"/>
      <c r="DH158" s="88"/>
      <c r="DI158" s="88"/>
      <c r="DJ158" s="88"/>
      <c r="DK158" s="88"/>
      <c r="DL158" s="88"/>
      <c r="DM158" s="88"/>
      <c r="DN158" s="88"/>
      <c r="DO158" s="88"/>
      <c r="DP158" s="88"/>
      <c r="DQ158" s="88"/>
      <c r="DR158" s="88"/>
      <c r="DS158" s="88"/>
      <c r="DT158" s="89"/>
      <c r="DU158" s="84"/>
      <c r="DV158" s="75"/>
      <c r="DW158" s="75"/>
      <c r="DX158" s="75"/>
      <c r="DY158" s="75"/>
      <c r="DZ158" s="77"/>
      <c r="EA158" s="71"/>
      <c r="EB158" s="71"/>
      <c r="EC158" s="71"/>
      <c r="ED158" s="71"/>
      <c r="EE158" s="71"/>
      <c r="EF158" s="71"/>
      <c r="EG158" s="71"/>
      <c r="EH158" s="71"/>
      <c r="EI158" s="71"/>
      <c r="EJ158" s="71"/>
      <c r="EK158" s="71"/>
    </row>
    <row r="159" spans="1:141" ht="30" customHeight="1">
      <c r="A159" s="2" t="s">
        <v>2064</v>
      </c>
      <c r="B159" s="87">
        <v>2026</v>
      </c>
      <c r="C159" s="88" t="s">
        <v>2103</v>
      </c>
      <c r="D159" s="88" t="e">
        <v>#REF!</v>
      </c>
      <c r="E159" s="88" t="s">
        <v>125</v>
      </c>
      <c r="F159" s="88">
        <v>147160</v>
      </c>
      <c r="G159" s="92">
        <v>46037</v>
      </c>
      <c r="H159" s="88" t="s">
        <v>2089</v>
      </c>
      <c r="I159" s="88" t="s">
        <v>2104</v>
      </c>
      <c r="J159" s="95" t="s">
        <v>2105</v>
      </c>
      <c r="K159" s="95" t="s">
        <v>2106</v>
      </c>
      <c r="L159" s="88" t="s">
        <v>2107</v>
      </c>
      <c r="M159" s="88" t="s">
        <v>2094</v>
      </c>
      <c r="N159" s="88">
        <v>80111700</v>
      </c>
      <c r="O159" s="88" t="s">
        <v>2095</v>
      </c>
      <c r="P159" s="88" t="s">
        <v>2108</v>
      </c>
      <c r="Q159" s="88">
        <v>216</v>
      </c>
      <c r="R159" s="92">
        <v>46036</v>
      </c>
      <c r="S159" s="88">
        <v>408</v>
      </c>
      <c r="T159" s="92">
        <v>46041</v>
      </c>
      <c r="U159" s="88" t="s">
        <v>1859</v>
      </c>
      <c r="V159" s="88" t="s">
        <v>135</v>
      </c>
      <c r="W159" s="88" t="s">
        <v>136</v>
      </c>
      <c r="X159" s="88">
        <v>1</v>
      </c>
      <c r="Y159" s="88" t="s">
        <v>2097</v>
      </c>
      <c r="Z159" s="88" t="s">
        <v>2107</v>
      </c>
      <c r="AA159" s="88" t="s">
        <v>138</v>
      </c>
      <c r="AB159" s="88" t="s">
        <v>164</v>
      </c>
      <c r="AC159" s="88" t="s">
        <v>203</v>
      </c>
      <c r="AD159" s="88"/>
      <c r="AE159" s="88">
        <v>1019053755</v>
      </c>
      <c r="AF159" s="88">
        <v>1</v>
      </c>
      <c r="AG159" s="92">
        <v>33182</v>
      </c>
      <c r="AH159" s="88" t="s">
        <v>2109</v>
      </c>
      <c r="AI159" s="88"/>
      <c r="AJ159" s="95">
        <v>3209642889</v>
      </c>
      <c r="AK159" s="88" t="s">
        <v>2110</v>
      </c>
      <c r="AL159" s="88" t="s">
        <v>168</v>
      </c>
      <c r="AM159" s="88" t="s">
        <v>144</v>
      </c>
      <c r="AN159" s="88" t="s">
        <v>1863</v>
      </c>
      <c r="AO159" s="88">
        <v>93376179</v>
      </c>
      <c r="AP159" s="88" t="s">
        <v>1864</v>
      </c>
      <c r="AQ159" s="88"/>
      <c r="AR159" s="88"/>
      <c r="AS159" s="92">
        <v>46062</v>
      </c>
      <c r="AT159" s="88"/>
      <c r="AU159" s="88"/>
      <c r="AV159" s="88"/>
      <c r="AW159" s="88"/>
      <c r="AX159" s="88" t="s">
        <v>1865</v>
      </c>
      <c r="AY159" s="88" t="s">
        <v>147</v>
      </c>
      <c r="AZ159" s="108">
        <v>46036</v>
      </c>
      <c r="BA159" s="108">
        <v>46036</v>
      </c>
      <c r="BB159" s="118">
        <v>63352000</v>
      </c>
      <c r="BC159" s="108">
        <v>46041</v>
      </c>
      <c r="BD159" s="108">
        <v>46283</v>
      </c>
      <c r="BE159" s="108">
        <f t="shared" si="8"/>
        <v>46283</v>
      </c>
      <c r="BF159" s="125"/>
      <c r="BG159" s="88" t="s">
        <v>929</v>
      </c>
      <c r="BH159" s="113">
        <v>7919000</v>
      </c>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v>0</v>
      </c>
      <c r="CM159" s="113">
        <v>63352000</v>
      </c>
      <c r="CN159" s="88"/>
      <c r="CO159" s="92">
        <v>46283</v>
      </c>
      <c r="CP159" s="92">
        <f t="shared" si="7"/>
        <v>46463</v>
      </c>
      <c r="CQ159" s="118">
        <v>63352000</v>
      </c>
      <c r="CR159" s="88" t="s">
        <v>149</v>
      </c>
      <c r="CS159" s="92">
        <v>46037</v>
      </c>
      <c r="CT159" s="131">
        <v>11455101096519</v>
      </c>
      <c r="CU159" s="88"/>
      <c r="CV159" s="88"/>
      <c r="CW159" s="88" t="s">
        <v>2101</v>
      </c>
      <c r="CX159" s="88" t="s">
        <v>203</v>
      </c>
      <c r="CY159" s="88" t="s">
        <v>2111</v>
      </c>
      <c r="CZ159" s="88">
        <v>2456</v>
      </c>
      <c r="DA159" s="88" t="s">
        <v>1868</v>
      </c>
      <c r="DB159" s="88">
        <v>3</v>
      </c>
      <c r="DC159" s="88" t="s">
        <v>153</v>
      </c>
      <c r="DD159" s="88"/>
      <c r="DE159" s="88"/>
      <c r="DF159" s="88"/>
      <c r="DG159" s="88"/>
      <c r="DH159" s="88"/>
      <c r="DI159" s="88"/>
      <c r="DJ159" s="88"/>
      <c r="DK159" s="88"/>
      <c r="DL159" s="88"/>
      <c r="DM159" s="88"/>
      <c r="DN159" s="88"/>
      <c r="DO159" s="88"/>
      <c r="DP159" s="88"/>
      <c r="DQ159" s="88"/>
      <c r="DR159" s="88"/>
      <c r="DS159" s="88"/>
      <c r="DT159" s="89"/>
      <c r="DU159" s="84"/>
      <c r="DV159" s="75"/>
      <c r="DW159" s="75"/>
      <c r="DX159" s="75"/>
      <c r="DY159" s="75"/>
      <c r="DZ159" s="77"/>
      <c r="EA159" s="71"/>
      <c r="EB159" s="71"/>
      <c r="EC159" s="71"/>
      <c r="ED159" s="71"/>
      <c r="EE159" s="71"/>
      <c r="EF159" s="71"/>
      <c r="EG159" s="71"/>
      <c r="EH159" s="71"/>
      <c r="EI159" s="71"/>
      <c r="EJ159" s="71"/>
      <c r="EK159" s="71"/>
    </row>
    <row r="160" spans="1:141" ht="30" customHeight="1">
      <c r="A160" s="2" t="s">
        <v>2064</v>
      </c>
      <c r="B160" s="87">
        <v>2026</v>
      </c>
      <c r="C160" s="88" t="s">
        <v>2112</v>
      </c>
      <c r="D160" s="88" t="e">
        <v>#REF!</v>
      </c>
      <c r="E160" s="88" t="s">
        <v>125</v>
      </c>
      <c r="F160" s="88">
        <v>147160</v>
      </c>
      <c r="G160" s="92">
        <v>46036</v>
      </c>
      <c r="H160" s="88" t="s">
        <v>2089</v>
      </c>
      <c r="I160" s="88" t="s">
        <v>2113</v>
      </c>
      <c r="J160" s="95" t="s">
        <v>2114</v>
      </c>
      <c r="K160" s="95" t="s">
        <v>2115</v>
      </c>
      <c r="L160" s="88" t="s">
        <v>2116</v>
      </c>
      <c r="M160" s="88" t="s">
        <v>2094</v>
      </c>
      <c r="N160" s="88">
        <v>80111700</v>
      </c>
      <c r="O160" s="88" t="s">
        <v>2095</v>
      </c>
      <c r="P160" s="88" t="s">
        <v>2117</v>
      </c>
      <c r="Q160" s="88">
        <v>216</v>
      </c>
      <c r="R160" s="92">
        <v>46036</v>
      </c>
      <c r="S160" s="88">
        <v>409</v>
      </c>
      <c r="T160" s="92">
        <v>46041</v>
      </c>
      <c r="U160" s="88" t="s">
        <v>1859</v>
      </c>
      <c r="V160" s="88" t="s">
        <v>135</v>
      </c>
      <c r="W160" s="88" t="s">
        <v>136</v>
      </c>
      <c r="X160" s="88">
        <v>1</v>
      </c>
      <c r="Y160" s="88" t="s">
        <v>2097</v>
      </c>
      <c r="Z160" s="88" t="s">
        <v>2116</v>
      </c>
      <c r="AA160" s="88" t="s">
        <v>138</v>
      </c>
      <c r="AB160" s="88" t="s">
        <v>164</v>
      </c>
      <c r="AC160" s="88" t="s">
        <v>203</v>
      </c>
      <c r="AD160" s="88"/>
      <c r="AE160" s="88">
        <v>7181761</v>
      </c>
      <c r="AF160" s="88">
        <v>8</v>
      </c>
      <c r="AG160" s="92">
        <v>30091</v>
      </c>
      <c r="AH160" s="88" t="s">
        <v>2118</v>
      </c>
      <c r="AI160" s="88"/>
      <c r="AJ160" s="95">
        <v>3118267609</v>
      </c>
      <c r="AK160" s="88" t="s">
        <v>2119</v>
      </c>
      <c r="AL160" s="88" t="s">
        <v>258</v>
      </c>
      <c r="AM160" s="88" t="s">
        <v>144</v>
      </c>
      <c r="AN160" s="88" t="s">
        <v>1863</v>
      </c>
      <c r="AO160" s="88">
        <v>93376179</v>
      </c>
      <c r="AP160" s="88" t="s">
        <v>1864</v>
      </c>
      <c r="AQ160" s="88"/>
      <c r="AR160" s="88"/>
      <c r="AS160" s="92">
        <v>46062</v>
      </c>
      <c r="AT160" s="88"/>
      <c r="AU160" s="88"/>
      <c r="AV160" s="88"/>
      <c r="AW160" s="88"/>
      <c r="AX160" s="88" t="s">
        <v>1865</v>
      </c>
      <c r="AY160" s="88" t="s">
        <v>147</v>
      </c>
      <c r="AZ160" s="108">
        <v>46036</v>
      </c>
      <c r="BA160" s="108">
        <v>46037</v>
      </c>
      <c r="BB160" s="118">
        <v>63352000</v>
      </c>
      <c r="BC160" s="108">
        <v>46041</v>
      </c>
      <c r="BD160" s="108">
        <v>46283</v>
      </c>
      <c r="BE160" s="108">
        <f t="shared" si="8"/>
        <v>46283</v>
      </c>
      <c r="BF160" s="125"/>
      <c r="BG160" s="88" t="s">
        <v>929</v>
      </c>
      <c r="BH160" s="113">
        <v>7919000</v>
      </c>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v>0</v>
      </c>
      <c r="CM160" s="113">
        <v>63352000</v>
      </c>
      <c r="CN160" s="88"/>
      <c r="CO160" s="92">
        <v>46283</v>
      </c>
      <c r="CP160" s="92">
        <f t="shared" si="7"/>
        <v>46463</v>
      </c>
      <c r="CQ160" s="118">
        <v>63352000</v>
      </c>
      <c r="CR160" s="88" t="s">
        <v>149</v>
      </c>
      <c r="CS160" s="92">
        <v>46037</v>
      </c>
      <c r="CT160" s="131">
        <v>2144101489589</v>
      </c>
      <c r="CU160" s="88"/>
      <c r="CV160" s="88"/>
      <c r="CW160" s="88" t="s">
        <v>2101</v>
      </c>
      <c r="CX160" s="88" t="s">
        <v>203</v>
      </c>
      <c r="CY160" s="88" t="s">
        <v>464</v>
      </c>
      <c r="CZ160" s="88">
        <v>2456</v>
      </c>
      <c r="DA160" s="88" t="s">
        <v>1868</v>
      </c>
      <c r="DB160" s="88">
        <v>3</v>
      </c>
      <c r="DC160" s="88" t="s">
        <v>153</v>
      </c>
      <c r="DD160" s="88"/>
      <c r="DE160" s="88"/>
      <c r="DF160" s="88"/>
      <c r="DG160" s="88"/>
      <c r="DH160" s="88"/>
      <c r="DI160" s="88"/>
      <c r="DJ160" s="88"/>
      <c r="DK160" s="88"/>
      <c r="DL160" s="88"/>
      <c r="DM160" s="88"/>
      <c r="DN160" s="88"/>
      <c r="DO160" s="88"/>
      <c r="DP160" s="88"/>
      <c r="DQ160" s="88"/>
      <c r="DR160" s="88"/>
      <c r="DS160" s="88"/>
      <c r="DT160" s="89"/>
      <c r="DU160" s="84"/>
      <c r="DV160" s="75"/>
      <c r="DW160" s="75"/>
      <c r="DX160" s="75"/>
      <c r="DY160" s="75"/>
      <c r="DZ160" s="77"/>
      <c r="EA160" s="71"/>
      <c r="EB160" s="71"/>
      <c r="EC160" s="71"/>
      <c r="ED160" s="71"/>
      <c r="EE160" s="71"/>
      <c r="EF160" s="71"/>
      <c r="EG160" s="71"/>
      <c r="EH160" s="71"/>
      <c r="EI160" s="71"/>
      <c r="EJ160" s="71"/>
      <c r="EK160" s="71"/>
    </row>
    <row r="161" spans="1:141" ht="30" customHeight="1">
      <c r="A161" s="2" t="s">
        <v>2064</v>
      </c>
      <c r="B161" s="87">
        <v>2026</v>
      </c>
      <c r="C161" s="88" t="s">
        <v>2120</v>
      </c>
      <c r="D161" s="88" t="e">
        <v>#REF!</v>
      </c>
      <c r="E161" s="88" t="s">
        <v>125</v>
      </c>
      <c r="F161" s="88">
        <v>147160</v>
      </c>
      <c r="G161" s="92">
        <v>46036</v>
      </c>
      <c r="H161" s="88" t="s">
        <v>2089</v>
      </c>
      <c r="I161" s="88" t="s">
        <v>2121</v>
      </c>
      <c r="J161" s="95" t="s">
        <v>2122</v>
      </c>
      <c r="K161" s="95" t="s">
        <v>2123</v>
      </c>
      <c r="L161" s="88" t="s">
        <v>2124</v>
      </c>
      <c r="M161" s="88" t="s">
        <v>2094</v>
      </c>
      <c r="N161" s="88">
        <v>80111700</v>
      </c>
      <c r="O161" s="88" t="s">
        <v>2095</v>
      </c>
      <c r="P161" s="88" t="s">
        <v>2125</v>
      </c>
      <c r="Q161" s="88">
        <v>216</v>
      </c>
      <c r="R161" s="92">
        <v>46036</v>
      </c>
      <c r="S161" s="88">
        <v>410</v>
      </c>
      <c r="T161" s="92">
        <v>46041</v>
      </c>
      <c r="U161" s="88" t="s">
        <v>1859</v>
      </c>
      <c r="V161" s="88" t="s">
        <v>135</v>
      </c>
      <c r="W161" s="88" t="s">
        <v>136</v>
      </c>
      <c r="X161" s="88">
        <v>1</v>
      </c>
      <c r="Y161" s="88" t="s">
        <v>2097</v>
      </c>
      <c r="Z161" s="88" t="s">
        <v>2124</v>
      </c>
      <c r="AA161" s="88" t="s">
        <v>138</v>
      </c>
      <c r="AB161" s="88" t="s">
        <v>164</v>
      </c>
      <c r="AC161" s="88" t="s">
        <v>140</v>
      </c>
      <c r="AD161" s="88"/>
      <c r="AE161" s="88">
        <v>79169164</v>
      </c>
      <c r="AF161" s="88">
        <v>3</v>
      </c>
      <c r="AG161" s="92">
        <v>29393</v>
      </c>
      <c r="AH161" s="88" t="s">
        <v>2126</v>
      </c>
      <c r="AI161" s="88"/>
      <c r="AJ161" s="95">
        <v>3115583797</v>
      </c>
      <c r="AK161" s="88" t="s">
        <v>2127</v>
      </c>
      <c r="AL161" s="88" t="s">
        <v>168</v>
      </c>
      <c r="AM161" s="88" t="s">
        <v>234</v>
      </c>
      <c r="AN161" s="88" t="s">
        <v>1863</v>
      </c>
      <c r="AO161" s="88">
        <v>93376179</v>
      </c>
      <c r="AP161" s="88" t="s">
        <v>1864</v>
      </c>
      <c r="AQ161" s="88"/>
      <c r="AR161" s="88"/>
      <c r="AS161" s="92">
        <v>46062</v>
      </c>
      <c r="AT161" s="88"/>
      <c r="AU161" s="88"/>
      <c r="AV161" s="88"/>
      <c r="AW161" s="88"/>
      <c r="AX161" s="88" t="s">
        <v>1865</v>
      </c>
      <c r="AY161" s="88" t="s">
        <v>147</v>
      </c>
      <c r="AZ161" s="108">
        <v>46036</v>
      </c>
      <c r="BA161" s="108">
        <v>46037</v>
      </c>
      <c r="BB161" s="118">
        <v>63352000</v>
      </c>
      <c r="BC161" s="108">
        <v>46041</v>
      </c>
      <c r="BD161" s="108">
        <v>46283</v>
      </c>
      <c r="BE161" s="108">
        <f t="shared" si="8"/>
        <v>46283</v>
      </c>
      <c r="BF161" s="125"/>
      <c r="BG161" s="88" t="s">
        <v>929</v>
      </c>
      <c r="BH161" s="113">
        <v>7919000</v>
      </c>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v>0</v>
      </c>
      <c r="CM161" s="113">
        <v>63352000</v>
      </c>
      <c r="CN161" s="88"/>
      <c r="CO161" s="92">
        <v>46283</v>
      </c>
      <c r="CP161" s="92">
        <f t="shared" si="7"/>
        <v>46463</v>
      </c>
      <c r="CQ161" s="118">
        <v>63352000</v>
      </c>
      <c r="CR161" s="88" t="s">
        <v>149</v>
      </c>
      <c r="CS161" s="92">
        <v>46038</v>
      </c>
      <c r="CT161" s="131">
        <v>3344101271781</v>
      </c>
      <c r="CU161" s="88"/>
      <c r="CV161" s="88"/>
      <c r="CW161" s="88" t="s">
        <v>2101</v>
      </c>
      <c r="CX161" s="88" t="s">
        <v>140</v>
      </c>
      <c r="CY161" s="88" t="s">
        <v>2128</v>
      </c>
      <c r="CZ161" s="88">
        <v>2456</v>
      </c>
      <c r="DA161" s="88" t="s">
        <v>1868</v>
      </c>
      <c r="DB161" s="88">
        <v>3</v>
      </c>
      <c r="DC161" s="88" t="s">
        <v>153</v>
      </c>
      <c r="DD161" s="88"/>
      <c r="DE161" s="88"/>
      <c r="DF161" s="88"/>
      <c r="DG161" s="88"/>
      <c r="DH161" s="88"/>
      <c r="DI161" s="88"/>
      <c r="DJ161" s="88"/>
      <c r="DK161" s="88"/>
      <c r="DL161" s="88"/>
      <c r="DM161" s="88"/>
      <c r="DN161" s="88"/>
      <c r="DO161" s="88"/>
      <c r="DP161" s="88"/>
      <c r="DQ161" s="88"/>
      <c r="DR161" s="88"/>
      <c r="DS161" s="88"/>
      <c r="DT161" s="89"/>
      <c r="DU161" s="84"/>
      <c r="DV161" s="75"/>
      <c r="DW161" s="75"/>
      <c r="DX161" s="75"/>
      <c r="DY161" s="75"/>
      <c r="DZ161" s="77"/>
      <c r="EA161" s="71"/>
      <c r="EB161" s="71"/>
      <c r="EC161" s="71"/>
      <c r="ED161" s="71"/>
      <c r="EE161" s="71"/>
      <c r="EF161" s="71"/>
      <c r="EG161" s="71"/>
      <c r="EH161" s="71"/>
      <c r="EI161" s="71"/>
      <c r="EJ161" s="71"/>
      <c r="EK161" s="71"/>
    </row>
    <row r="162" spans="1:141" ht="30" customHeight="1">
      <c r="A162" s="2" t="s">
        <v>2064</v>
      </c>
      <c r="B162" s="87">
        <v>2026</v>
      </c>
      <c r="C162" s="88" t="s">
        <v>2129</v>
      </c>
      <c r="D162" s="88" t="e">
        <v>#REF!</v>
      </c>
      <c r="E162" s="88" t="s">
        <v>125</v>
      </c>
      <c r="F162" s="88">
        <v>147160</v>
      </c>
      <c r="G162" s="92">
        <v>46030</v>
      </c>
      <c r="H162" s="88" t="s">
        <v>2089</v>
      </c>
      <c r="I162" s="88" t="s">
        <v>2130</v>
      </c>
      <c r="J162" s="95" t="s">
        <v>2131</v>
      </c>
      <c r="K162" s="95" t="s">
        <v>2132</v>
      </c>
      <c r="L162" s="88" t="s">
        <v>2133</v>
      </c>
      <c r="M162" s="88" t="s">
        <v>2094</v>
      </c>
      <c r="N162" s="88">
        <v>80111700</v>
      </c>
      <c r="O162" s="88" t="s">
        <v>2095</v>
      </c>
      <c r="P162" s="88" t="s">
        <v>2134</v>
      </c>
      <c r="Q162" s="88">
        <v>216</v>
      </c>
      <c r="R162" s="92">
        <v>46036</v>
      </c>
      <c r="S162" s="88">
        <v>411</v>
      </c>
      <c r="T162" s="92">
        <v>46041</v>
      </c>
      <c r="U162" s="88" t="s">
        <v>1859</v>
      </c>
      <c r="V162" s="88" t="s">
        <v>135</v>
      </c>
      <c r="W162" s="88" t="s">
        <v>136</v>
      </c>
      <c r="X162" s="88">
        <v>1</v>
      </c>
      <c r="Y162" s="88" t="s">
        <v>2097</v>
      </c>
      <c r="Z162" s="88" t="s">
        <v>2133</v>
      </c>
      <c r="AA162" s="88" t="s">
        <v>138</v>
      </c>
      <c r="AB162" s="88" t="s">
        <v>139</v>
      </c>
      <c r="AC162" s="88" t="s">
        <v>203</v>
      </c>
      <c r="AD162" s="88"/>
      <c r="AE162" s="88">
        <v>1019119947</v>
      </c>
      <c r="AF162" s="88">
        <v>2</v>
      </c>
      <c r="AG162" s="92">
        <v>35234</v>
      </c>
      <c r="AH162" s="88" t="s">
        <v>2135</v>
      </c>
      <c r="AI162" s="88"/>
      <c r="AJ162" s="95">
        <v>3196997995</v>
      </c>
      <c r="AK162" s="88" t="s">
        <v>2136</v>
      </c>
      <c r="AL162" s="88" t="s">
        <v>143</v>
      </c>
      <c r="AM162" s="88" t="s">
        <v>234</v>
      </c>
      <c r="AN162" s="88" t="s">
        <v>1863</v>
      </c>
      <c r="AO162" s="88">
        <v>93376179</v>
      </c>
      <c r="AP162" s="88" t="s">
        <v>1864</v>
      </c>
      <c r="AQ162" s="88"/>
      <c r="AR162" s="88"/>
      <c r="AS162" s="92">
        <v>46062</v>
      </c>
      <c r="AT162" s="88"/>
      <c r="AU162" s="88"/>
      <c r="AV162" s="88"/>
      <c r="AW162" s="88"/>
      <c r="AX162" s="88" t="s">
        <v>1865</v>
      </c>
      <c r="AY162" s="88" t="s">
        <v>147</v>
      </c>
      <c r="AZ162" s="108">
        <v>46036</v>
      </c>
      <c r="BA162" s="108">
        <v>46037</v>
      </c>
      <c r="BB162" s="118">
        <v>63352000</v>
      </c>
      <c r="BC162" s="108">
        <v>46041</v>
      </c>
      <c r="BD162" s="108">
        <v>46283</v>
      </c>
      <c r="BE162" s="108">
        <f t="shared" si="8"/>
        <v>46283</v>
      </c>
      <c r="BF162" s="125"/>
      <c r="BG162" s="88" t="s">
        <v>929</v>
      </c>
      <c r="BH162" s="113">
        <v>7919000</v>
      </c>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v>0</v>
      </c>
      <c r="CM162" s="113">
        <v>63352000</v>
      </c>
      <c r="CN162" s="88"/>
      <c r="CO162" s="92">
        <v>46283</v>
      </c>
      <c r="CP162" s="92">
        <f t="shared" si="7"/>
        <v>46463</v>
      </c>
      <c r="CQ162" s="118">
        <v>63352000</v>
      </c>
      <c r="CR162" s="88" t="s">
        <v>149</v>
      </c>
      <c r="CS162" s="92">
        <v>46041</v>
      </c>
      <c r="CT162" s="131">
        <v>2144101489533</v>
      </c>
      <c r="CU162" s="88"/>
      <c r="CV162" s="88"/>
      <c r="CW162" s="88" t="s">
        <v>2101</v>
      </c>
      <c r="CX162" s="88" t="s">
        <v>203</v>
      </c>
      <c r="CY162" s="88" t="s">
        <v>2137</v>
      </c>
      <c r="CZ162" s="88">
        <v>2456</v>
      </c>
      <c r="DA162" s="88" t="s">
        <v>1868</v>
      </c>
      <c r="DB162" s="88">
        <v>3</v>
      </c>
      <c r="DC162" s="88" t="s">
        <v>153</v>
      </c>
      <c r="DD162" s="88"/>
      <c r="DE162" s="88"/>
      <c r="DF162" s="88"/>
      <c r="DG162" s="88"/>
      <c r="DH162" s="88"/>
      <c r="DI162" s="88"/>
      <c r="DJ162" s="88"/>
      <c r="DK162" s="88"/>
      <c r="DL162" s="88"/>
      <c r="DM162" s="88"/>
      <c r="DN162" s="88"/>
      <c r="DO162" s="88"/>
      <c r="DP162" s="88"/>
      <c r="DQ162" s="88"/>
      <c r="DR162" s="88"/>
      <c r="DS162" s="88"/>
      <c r="DT162" s="89"/>
      <c r="DU162" s="84"/>
      <c r="DV162" s="75"/>
      <c r="DW162" s="75"/>
      <c r="DX162" s="75"/>
      <c r="DY162" s="75"/>
      <c r="DZ162" s="77"/>
      <c r="EA162" s="71"/>
      <c r="EB162" s="71"/>
      <c r="EC162" s="71"/>
      <c r="ED162" s="71"/>
      <c r="EE162" s="71"/>
      <c r="EF162" s="71"/>
      <c r="EG162" s="71"/>
      <c r="EH162" s="71"/>
      <c r="EI162" s="71"/>
      <c r="EJ162" s="71"/>
      <c r="EK162" s="71"/>
    </row>
    <row r="163" spans="1:141" ht="30" customHeight="1">
      <c r="A163" s="2" t="s">
        <v>2064</v>
      </c>
      <c r="B163" s="87">
        <v>2026</v>
      </c>
      <c r="C163" s="88" t="s">
        <v>2138</v>
      </c>
      <c r="D163" s="88" t="e">
        <v>#REF!</v>
      </c>
      <c r="E163" s="88" t="s">
        <v>125</v>
      </c>
      <c r="F163" s="88">
        <v>147160</v>
      </c>
      <c r="G163" s="92">
        <v>46030</v>
      </c>
      <c r="H163" s="88" t="s">
        <v>2089</v>
      </c>
      <c r="I163" s="88" t="s">
        <v>2139</v>
      </c>
      <c r="J163" s="95" t="s">
        <v>2140</v>
      </c>
      <c r="K163" s="95" t="s">
        <v>2141</v>
      </c>
      <c r="L163" s="88" t="s">
        <v>2142</v>
      </c>
      <c r="M163" s="88" t="s">
        <v>2094</v>
      </c>
      <c r="N163" s="88">
        <v>80111700</v>
      </c>
      <c r="O163" s="88" t="s">
        <v>2095</v>
      </c>
      <c r="P163" s="88" t="s">
        <v>2143</v>
      </c>
      <c r="Q163" s="88">
        <v>216</v>
      </c>
      <c r="R163" s="92">
        <v>46036</v>
      </c>
      <c r="S163" s="88">
        <v>412</v>
      </c>
      <c r="T163" s="92">
        <v>46041</v>
      </c>
      <c r="U163" s="88" t="s">
        <v>1859</v>
      </c>
      <c r="V163" s="88" t="s">
        <v>135</v>
      </c>
      <c r="W163" s="88" t="s">
        <v>136</v>
      </c>
      <c r="X163" s="88">
        <v>1</v>
      </c>
      <c r="Y163" s="88" t="s">
        <v>2097</v>
      </c>
      <c r="Z163" s="88" t="s">
        <v>2142</v>
      </c>
      <c r="AA163" s="88" t="s">
        <v>138</v>
      </c>
      <c r="AB163" s="88" t="s">
        <v>164</v>
      </c>
      <c r="AC163" s="88" t="s">
        <v>203</v>
      </c>
      <c r="AD163" s="88"/>
      <c r="AE163" s="88">
        <v>79244137</v>
      </c>
      <c r="AF163" s="88">
        <v>5</v>
      </c>
      <c r="AG163" s="92">
        <v>25073</v>
      </c>
      <c r="AH163" s="88" t="s">
        <v>2144</v>
      </c>
      <c r="AI163" s="88" t="e">
        <v>#REF!</v>
      </c>
      <c r="AJ163" s="95">
        <v>3143312649</v>
      </c>
      <c r="AK163" s="88" t="s">
        <v>2145</v>
      </c>
      <c r="AL163" s="88" t="s">
        <v>143</v>
      </c>
      <c r="AM163" s="88" t="s">
        <v>385</v>
      </c>
      <c r="AN163" s="88" t="s">
        <v>1863</v>
      </c>
      <c r="AO163" s="88">
        <v>93376179</v>
      </c>
      <c r="AP163" s="88" t="s">
        <v>1864</v>
      </c>
      <c r="AQ163" s="88"/>
      <c r="AR163" s="88"/>
      <c r="AS163" s="92">
        <v>46062</v>
      </c>
      <c r="AT163" s="88"/>
      <c r="AU163" s="88"/>
      <c r="AV163" s="88"/>
      <c r="AW163" s="88"/>
      <c r="AX163" s="88" t="s">
        <v>1865</v>
      </c>
      <c r="AY163" s="88" t="s">
        <v>147</v>
      </c>
      <c r="AZ163" s="108">
        <v>46036</v>
      </c>
      <c r="BA163" s="108">
        <v>46037</v>
      </c>
      <c r="BB163" s="118">
        <v>63352000</v>
      </c>
      <c r="BC163" s="108">
        <v>46041</v>
      </c>
      <c r="BD163" s="108">
        <v>46283</v>
      </c>
      <c r="BE163" s="108">
        <f t="shared" si="8"/>
        <v>46283</v>
      </c>
      <c r="BF163" s="125"/>
      <c r="BG163" s="88" t="s">
        <v>929</v>
      </c>
      <c r="BH163" s="113">
        <v>7919000</v>
      </c>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v>0</v>
      </c>
      <c r="CM163" s="113">
        <v>63352000</v>
      </c>
      <c r="CN163" s="88"/>
      <c r="CO163" s="92">
        <v>46283</v>
      </c>
      <c r="CP163" s="92">
        <f t="shared" si="7"/>
        <v>46463</v>
      </c>
      <c r="CQ163" s="118">
        <v>63352000</v>
      </c>
      <c r="CR163" s="88" t="s">
        <v>149</v>
      </c>
      <c r="CS163" s="92">
        <v>46038</v>
      </c>
      <c r="CT163" s="131">
        <v>1846101032807</v>
      </c>
      <c r="CU163" s="88"/>
      <c r="CV163" s="88"/>
      <c r="CW163" s="88" t="s">
        <v>2101</v>
      </c>
      <c r="CX163" s="88" t="s">
        <v>203</v>
      </c>
      <c r="CY163" s="88" t="s">
        <v>947</v>
      </c>
      <c r="CZ163" s="88">
        <v>2456</v>
      </c>
      <c r="DA163" s="88" t="s">
        <v>1868</v>
      </c>
      <c r="DB163" s="88">
        <v>3</v>
      </c>
      <c r="DC163" s="88" t="s">
        <v>153</v>
      </c>
      <c r="DD163" s="88"/>
      <c r="DE163" s="88"/>
      <c r="DF163" s="88"/>
      <c r="DG163" s="88"/>
      <c r="DH163" s="88"/>
      <c r="DI163" s="88"/>
      <c r="DJ163" s="88"/>
      <c r="DK163" s="88"/>
      <c r="DL163" s="88"/>
      <c r="DM163" s="88"/>
      <c r="DN163" s="88"/>
      <c r="DO163" s="88"/>
      <c r="DP163" s="88"/>
      <c r="DQ163" s="88"/>
      <c r="DR163" s="88"/>
      <c r="DS163" s="88"/>
      <c r="DT163" s="89"/>
      <c r="DU163" s="84"/>
      <c r="DV163" s="75"/>
      <c r="DW163" s="75"/>
      <c r="DX163" s="75"/>
      <c r="DY163" s="75"/>
      <c r="DZ163" s="77"/>
      <c r="EA163" s="71"/>
      <c r="EB163" s="71"/>
      <c r="EC163" s="71"/>
      <c r="ED163" s="71"/>
      <c r="EE163" s="71"/>
      <c r="EF163" s="71"/>
      <c r="EG163" s="71"/>
      <c r="EH163" s="71"/>
      <c r="EI163" s="71"/>
      <c r="EJ163" s="71"/>
      <c r="EK163" s="71"/>
    </row>
    <row r="164" spans="1:141" ht="30" customHeight="1">
      <c r="A164" s="2" t="s">
        <v>2064</v>
      </c>
      <c r="B164" s="87">
        <v>2026</v>
      </c>
      <c r="C164" s="88" t="s">
        <v>2146</v>
      </c>
      <c r="D164" s="88" t="e">
        <v>#REF!</v>
      </c>
      <c r="E164" s="88" t="s">
        <v>125</v>
      </c>
      <c r="F164" s="88">
        <v>147162</v>
      </c>
      <c r="G164" s="92">
        <v>46030</v>
      </c>
      <c r="H164" s="88" t="s">
        <v>2147</v>
      </c>
      <c r="I164" s="88" t="s">
        <v>2148</v>
      </c>
      <c r="J164" s="95" t="s">
        <v>2149</v>
      </c>
      <c r="K164" s="95" t="s">
        <v>2150</v>
      </c>
      <c r="L164" s="88" t="s">
        <v>2151</v>
      </c>
      <c r="M164" s="88" t="s">
        <v>2152</v>
      </c>
      <c r="N164" s="88">
        <v>80111700</v>
      </c>
      <c r="O164" s="88" t="s">
        <v>2153</v>
      </c>
      <c r="P164" s="88" t="s">
        <v>2154</v>
      </c>
      <c r="Q164" s="88">
        <v>103</v>
      </c>
      <c r="R164" s="92">
        <v>46028</v>
      </c>
      <c r="S164" s="88">
        <v>385</v>
      </c>
      <c r="T164" s="92">
        <v>46041</v>
      </c>
      <c r="U164" s="88" t="s">
        <v>1859</v>
      </c>
      <c r="V164" s="88" t="s">
        <v>135</v>
      </c>
      <c r="W164" s="88" t="s">
        <v>460</v>
      </c>
      <c r="X164" s="88">
        <v>1</v>
      </c>
      <c r="Y164" s="88" t="s">
        <v>2155</v>
      </c>
      <c r="Z164" s="88" t="s">
        <v>2151</v>
      </c>
      <c r="AA164" s="88" t="s">
        <v>138</v>
      </c>
      <c r="AB164" s="88" t="s">
        <v>139</v>
      </c>
      <c r="AC164" s="88" t="s">
        <v>447</v>
      </c>
      <c r="AD164" s="88"/>
      <c r="AE164" s="88">
        <v>36300765</v>
      </c>
      <c r="AF164" s="88">
        <v>4</v>
      </c>
      <c r="AG164" s="92">
        <v>29365</v>
      </c>
      <c r="AH164" s="88" t="s">
        <v>2156</v>
      </c>
      <c r="AI164" s="88"/>
      <c r="AJ164" s="95">
        <v>3217053162</v>
      </c>
      <c r="AK164" s="88" t="s">
        <v>2157</v>
      </c>
      <c r="AL164" s="88" t="s">
        <v>221</v>
      </c>
      <c r="AM164" s="88" t="s">
        <v>234</v>
      </c>
      <c r="AN164" s="88" t="s">
        <v>1863</v>
      </c>
      <c r="AO164" s="88">
        <v>93376179</v>
      </c>
      <c r="AP164" s="88" t="s">
        <v>1864</v>
      </c>
      <c r="AQ164" s="88"/>
      <c r="AR164" s="88"/>
      <c r="AS164" s="92">
        <v>46062</v>
      </c>
      <c r="AT164" s="88"/>
      <c r="AU164" s="88"/>
      <c r="AV164" s="88"/>
      <c r="AW164" s="88"/>
      <c r="AX164" s="88" t="s">
        <v>1865</v>
      </c>
      <c r="AY164" s="88" t="s">
        <v>147</v>
      </c>
      <c r="AZ164" s="108">
        <v>46035</v>
      </c>
      <c r="BA164" s="108">
        <v>46036</v>
      </c>
      <c r="BB164" s="118">
        <v>28840000</v>
      </c>
      <c r="BC164" s="108">
        <v>46041</v>
      </c>
      <c r="BD164" s="108">
        <v>46283</v>
      </c>
      <c r="BE164" s="108">
        <f t="shared" si="8"/>
        <v>46283</v>
      </c>
      <c r="BF164" s="125"/>
      <c r="BG164" s="88" t="s">
        <v>929</v>
      </c>
      <c r="BH164" s="113">
        <v>3605000</v>
      </c>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v>0</v>
      </c>
      <c r="CM164" s="113">
        <v>28840000</v>
      </c>
      <c r="CN164" s="88"/>
      <c r="CO164" s="92">
        <v>46283</v>
      </c>
      <c r="CP164" s="92">
        <f t="shared" si="7"/>
        <v>46463</v>
      </c>
      <c r="CQ164" s="118">
        <v>28840000</v>
      </c>
      <c r="CR164" s="88" t="s">
        <v>149</v>
      </c>
      <c r="CS164" s="92">
        <v>46036</v>
      </c>
      <c r="CT164" s="131">
        <v>1846101032597</v>
      </c>
      <c r="CU164" s="88"/>
      <c r="CV164" s="88"/>
      <c r="CW164" s="88" t="s">
        <v>2158</v>
      </c>
      <c r="CX164" s="88" t="s">
        <v>447</v>
      </c>
      <c r="CY164" s="88" t="s">
        <v>1214</v>
      </c>
      <c r="CZ164" s="88">
        <v>2456</v>
      </c>
      <c r="DA164" s="88" t="s">
        <v>1868</v>
      </c>
      <c r="DB164" s="88">
        <v>1</v>
      </c>
      <c r="DC164" s="88" t="s">
        <v>153</v>
      </c>
      <c r="DD164" s="88"/>
      <c r="DE164" s="88"/>
      <c r="DF164" s="88"/>
      <c r="DG164" s="88"/>
      <c r="DH164" s="88"/>
      <c r="DI164" s="88"/>
      <c r="DJ164" s="88"/>
      <c r="DK164" s="88"/>
      <c r="DL164" s="88"/>
      <c r="DM164" s="88"/>
      <c r="DN164" s="88"/>
      <c r="DO164" s="88"/>
      <c r="DP164" s="88"/>
      <c r="DQ164" s="88"/>
      <c r="DR164" s="88"/>
      <c r="DS164" s="88"/>
      <c r="DT164" s="89"/>
      <c r="DU164" s="84"/>
      <c r="DV164" s="75"/>
      <c r="DW164" s="75"/>
      <c r="DX164" s="75"/>
      <c r="DY164" s="75"/>
      <c r="DZ164" s="77"/>
      <c r="EA164" s="71"/>
      <c r="EB164" s="71"/>
      <c r="EC164" s="71"/>
      <c r="ED164" s="71"/>
      <c r="EE164" s="71"/>
      <c r="EF164" s="71"/>
      <c r="EG164" s="71"/>
      <c r="EH164" s="71"/>
      <c r="EI164" s="71"/>
      <c r="EJ164" s="71"/>
      <c r="EK164" s="71"/>
    </row>
    <row r="165" spans="1:141" ht="30" customHeight="1">
      <c r="A165" s="2" t="s">
        <v>2064</v>
      </c>
      <c r="B165" s="87">
        <v>2026</v>
      </c>
      <c r="C165" s="88" t="s">
        <v>2159</v>
      </c>
      <c r="D165" s="88" t="e">
        <v>#REF!</v>
      </c>
      <c r="E165" s="88" t="s">
        <v>125</v>
      </c>
      <c r="F165" s="88">
        <v>147179</v>
      </c>
      <c r="G165" s="92">
        <v>46030</v>
      </c>
      <c r="H165" s="88" t="s">
        <v>2160</v>
      </c>
      <c r="I165" s="88" t="s">
        <v>2161</v>
      </c>
      <c r="J165" s="95" t="s">
        <v>2162</v>
      </c>
      <c r="K165" s="95" t="s">
        <v>2163</v>
      </c>
      <c r="L165" s="88" t="s">
        <v>2164</v>
      </c>
      <c r="M165" s="88" t="s">
        <v>2165</v>
      </c>
      <c r="N165" s="88">
        <v>80111700</v>
      </c>
      <c r="O165" s="88" t="s">
        <v>2166</v>
      </c>
      <c r="P165" s="88" t="s">
        <v>2167</v>
      </c>
      <c r="Q165" s="88">
        <v>138</v>
      </c>
      <c r="R165" s="92">
        <v>46028</v>
      </c>
      <c r="S165" s="88">
        <v>387</v>
      </c>
      <c r="T165" s="92">
        <v>46041</v>
      </c>
      <c r="U165" s="88" t="s">
        <v>1859</v>
      </c>
      <c r="V165" s="88" t="s">
        <v>135</v>
      </c>
      <c r="W165" s="88" t="s">
        <v>136</v>
      </c>
      <c r="X165" s="88">
        <v>1</v>
      </c>
      <c r="Y165" s="88" t="s">
        <v>1924</v>
      </c>
      <c r="Z165" s="88" t="s">
        <v>2164</v>
      </c>
      <c r="AA165" s="88" t="s">
        <v>138</v>
      </c>
      <c r="AB165" s="88" t="s">
        <v>164</v>
      </c>
      <c r="AC165" s="88" t="s">
        <v>203</v>
      </c>
      <c r="AD165" s="88"/>
      <c r="AE165" s="88">
        <v>79316990</v>
      </c>
      <c r="AF165" s="88">
        <v>1</v>
      </c>
      <c r="AG165" s="92">
        <v>23602</v>
      </c>
      <c r="AH165" s="88" t="s">
        <v>2168</v>
      </c>
      <c r="AI165" s="88"/>
      <c r="AJ165" s="95">
        <v>3214547868</v>
      </c>
      <c r="AK165" s="88" t="s">
        <v>2169</v>
      </c>
      <c r="AL165" s="88" t="s">
        <v>189</v>
      </c>
      <c r="AM165" s="88" t="s">
        <v>144</v>
      </c>
      <c r="AN165" s="88" t="s">
        <v>1863</v>
      </c>
      <c r="AO165" s="88">
        <v>93376179</v>
      </c>
      <c r="AP165" s="88" t="s">
        <v>1864</v>
      </c>
      <c r="AQ165" s="88"/>
      <c r="AR165" s="88"/>
      <c r="AS165" s="92">
        <v>46062</v>
      </c>
      <c r="AT165" s="88"/>
      <c r="AU165" s="88"/>
      <c r="AV165" s="88"/>
      <c r="AW165" s="88"/>
      <c r="AX165" s="88" t="s">
        <v>1865</v>
      </c>
      <c r="AY165" s="88" t="s">
        <v>147</v>
      </c>
      <c r="AZ165" s="108">
        <v>46035</v>
      </c>
      <c r="BA165" s="108">
        <v>46036</v>
      </c>
      <c r="BB165" s="118">
        <v>63352000</v>
      </c>
      <c r="BC165" s="108">
        <v>46041</v>
      </c>
      <c r="BD165" s="108">
        <v>46283</v>
      </c>
      <c r="BE165" s="108">
        <f t="shared" si="8"/>
        <v>46283</v>
      </c>
      <c r="BF165" s="125"/>
      <c r="BG165" s="88" t="s">
        <v>929</v>
      </c>
      <c r="BH165" s="113">
        <v>7919000</v>
      </c>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v>0</v>
      </c>
      <c r="CM165" s="113">
        <v>63352000</v>
      </c>
      <c r="CN165" s="88"/>
      <c r="CO165" s="92">
        <v>46283</v>
      </c>
      <c r="CP165" s="92">
        <f t="shared" si="7"/>
        <v>46463</v>
      </c>
      <c r="CQ165" s="118">
        <v>63352000</v>
      </c>
      <c r="CR165" s="88" t="s">
        <v>149</v>
      </c>
      <c r="CS165" s="92">
        <v>46036</v>
      </c>
      <c r="CT165" s="131">
        <v>3344101271646</v>
      </c>
      <c r="CU165" s="88"/>
      <c r="CV165" s="88"/>
      <c r="CW165" s="88" t="s">
        <v>1928</v>
      </c>
      <c r="CX165" s="88" t="s">
        <v>203</v>
      </c>
      <c r="CY165" s="88" t="s">
        <v>947</v>
      </c>
      <c r="CZ165" s="88">
        <v>2456</v>
      </c>
      <c r="DA165" s="88" t="s">
        <v>1868</v>
      </c>
      <c r="DB165" s="88">
        <v>1</v>
      </c>
      <c r="DC165" s="88" t="s">
        <v>153</v>
      </c>
      <c r="DD165" s="88"/>
      <c r="DE165" s="88"/>
      <c r="DF165" s="88"/>
      <c r="DG165" s="88"/>
      <c r="DH165" s="88"/>
      <c r="DI165" s="88"/>
      <c r="DJ165" s="88"/>
      <c r="DK165" s="88"/>
      <c r="DL165" s="88"/>
      <c r="DM165" s="88"/>
      <c r="DN165" s="88"/>
      <c r="DO165" s="88"/>
      <c r="DP165" s="88"/>
      <c r="DQ165" s="88"/>
      <c r="DR165" s="88"/>
      <c r="DS165" s="88"/>
      <c r="DT165" s="89"/>
      <c r="DU165" s="84"/>
      <c r="DV165" s="75"/>
      <c r="DW165" s="75"/>
      <c r="DX165" s="75"/>
      <c r="DY165" s="75"/>
      <c r="DZ165" s="77"/>
      <c r="EA165" s="71"/>
      <c r="EB165" s="71"/>
      <c r="EC165" s="71"/>
      <c r="ED165" s="71"/>
      <c r="EE165" s="71"/>
      <c r="EF165" s="71"/>
      <c r="EG165" s="71"/>
      <c r="EH165" s="71"/>
      <c r="EI165" s="71"/>
      <c r="EJ165" s="71"/>
      <c r="EK165" s="71"/>
    </row>
    <row r="166" spans="1:141" ht="30" customHeight="1">
      <c r="A166" s="2" t="s">
        <v>2064</v>
      </c>
      <c r="B166" s="87">
        <v>2026</v>
      </c>
      <c r="C166" s="88" t="s">
        <v>2170</v>
      </c>
      <c r="D166" s="88" t="e">
        <v>#REF!</v>
      </c>
      <c r="E166" s="88" t="s">
        <v>125</v>
      </c>
      <c r="F166" s="88">
        <v>145499</v>
      </c>
      <c r="G166" s="92">
        <v>46030</v>
      </c>
      <c r="H166" s="88" t="s">
        <v>2171</v>
      </c>
      <c r="I166" s="88" t="s">
        <v>2172</v>
      </c>
      <c r="J166" s="95" t="s">
        <v>2173</v>
      </c>
      <c r="K166" s="95" t="s">
        <v>2174</v>
      </c>
      <c r="L166" s="88" t="s">
        <v>2175</v>
      </c>
      <c r="M166" s="88" t="s">
        <v>2176</v>
      </c>
      <c r="N166" s="88">
        <v>80111700</v>
      </c>
      <c r="O166" s="88" t="s">
        <v>2177</v>
      </c>
      <c r="P166" s="88" t="s">
        <v>2178</v>
      </c>
      <c r="Q166" s="88">
        <v>38</v>
      </c>
      <c r="R166" s="92">
        <v>46028</v>
      </c>
      <c r="S166" s="88">
        <v>4</v>
      </c>
      <c r="T166" s="92">
        <v>46031</v>
      </c>
      <c r="U166" s="88" t="s">
        <v>134</v>
      </c>
      <c r="V166" s="88" t="s">
        <v>135</v>
      </c>
      <c r="W166" s="88" t="s">
        <v>136</v>
      </c>
      <c r="X166" s="88">
        <v>1</v>
      </c>
      <c r="Y166" s="88" t="s">
        <v>2179</v>
      </c>
      <c r="Z166" s="88" t="s">
        <v>2175</v>
      </c>
      <c r="AA166" s="88" t="s">
        <v>138</v>
      </c>
      <c r="AB166" s="88" t="s">
        <v>139</v>
      </c>
      <c r="AC166" s="88" t="s">
        <v>140</v>
      </c>
      <c r="AD166" s="88"/>
      <c r="AE166" s="88">
        <v>24332666</v>
      </c>
      <c r="AF166" s="88">
        <v>7</v>
      </c>
      <c r="AG166" s="92">
        <v>30005</v>
      </c>
      <c r="AH166" s="88" t="s">
        <v>2180</v>
      </c>
      <c r="AI166" s="88"/>
      <c r="AJ166" s="95">
        <v>3117227118</v>
      </c>
      <c r="AK166" s="88" t="s">
        <v>2181</v>
      </c>
      <c r="AL166" s="88" t="s">
        <v>271</v>
      </c>
      <c r="AM166" s="88" t="s">
        <v>234</v>
      </c>
      <c r="AN166" s="88" t="s">
        <v>2182</v>
      </c>
      <c r="AO166" s="88">
        <v>79642822</v>
      </c>
      <c r="AP166" s="88" t="s">
        <v>2183</v>
      </c>
      <c r="AQ166" s="88"/>
      <c r="AR166" s="88"/>
      <c r="AS166" s="92">
        <v>46062</v>
      </c>
      <c r="AT166" s="88"/>
      <c r="AU166" s="88"/>
      <c r="AV166" s="88"/>
      <c r="AW166" s="88"/>
      <c r="AX166" s="88" t="s">
        <v>2184</v>
      </c>
      <c r="AY166" s="88" t="s">
        <v>147</v>
      </c>
      <c r="AZ166" s="108">
        <v>46030</v>
      </c>
      <c r="BA166" s="108">
        <v>46030</v>
      </c>
      <c r="BB166" s="118">
        <v>63352000</v>
      </c>
      <c r="BC166" s="108">
        <v>46035</v>
      </c>
      <c r="BD166" s="108">
        <v>46277</v>
      </c>
      <c r="BE166" s="108">
        <f t="shared" si="8"/>
        <v>46277</v>
      </c>
      <c r="BF166" s="125"/>
      <c r="BG166" s="88" t="s">
        <v>929</v>
      </c>
      <c r="BH166" s="113">
        <v>7919000</v>
      </c>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v>0</v>
      </c>
      <c r="CM166" s="113">
        <v>63352000</v>
      </c>
      <c r="CN166" s="88"/>
      <c r="CO166" s="92">
        <v>46277</v>
      </c>
      <c r="CP166" s="92">
        <f t="shared" si="7"/>
        <v>46457</v>
      </c>
      <c r="CQ166" s="118">
        <v>63352000</v>
      </c>
      <c r="CR166" s="88" t="s">
        <v>149</v>
      </c>
      <c r="CS166" s="92">
        <v>46031</v>
      </c>
      <c r="CT166" s="131">
        <v>6344101018162</v>
      </c>
      <c r="CU166" s="88"/>
      <c r="CV166" s="88"/>
      <c r="CW166" s="88" t="s">
        <v>2185</v>
      </c>
      <c r="CX166" s="88" t="s">
        <v>140</v>
      </c>
      <c r="CY166" s="88" t="s">
        <v>2186</v>
      </c>
      <c r="CZ166" s="88">
        <v>2537</v>
      </c>
      <c r="DA166" s="88" t="s">
        <v>152</v>
      </c>
      <c r="DB166" s="88">
        <v>5</v>
      </c>
      <c r="DC166" s="88" t="s">
        <v>153</v>
      </c>
      <c r="DD166" s="88"/>
      <c r="DE166" s="88"/>
      <c r="DF166" s="88"/>
      <c r="DG166" s="88"/>
      <c r="DH166" s="88"/>
      <c r="DI166" s="88"/>
      <c r="DJ166" s="88"/>
      <c r="DK166" s="88"/>
      <c r="DL166" s="88"/>
      <c r="DM166" s="88"/>
      <c r="DN166" s="88"/>
      <c r="DO166" s="88"/>
      <c r="DP166" s="88"/>
      <c r="DQ166" s="88"/>
      <c r="DR166" s="88"/>
      <c r="DS166" s="88"/>
      <c r="DT166" s="89"/>
      <c r="DU166" s="84"/>
      <c r="DV166" s="75"/>
      <c r="DW166" s="75"/>
      <c r="DX166" s="75"/>
      <c r="DY166" s="75"/>
      <c r="DZ166" s="77"/>
      <c r="EA166" s="71"/>
      <c r="EB166" s="71"/>
      <c r="EC166" s="71"/>
      <c r="ED166" s="71"/>
      <c r="EE166" s="71"/>
      <c r="EF166" s="71"/>
      <c r="EG166" s="71"/>
      <c r="EH166" s="71"/>
      <c r="EI166" s="71"/>
      <c r="EJ166" s="71"/>
      <c r="EK166" s="71"/>
    </row>
    <row r="167" spans="1:141" ht="30" customHeight="1">
      <c r="A167" s="2" t="s">
        <v>2064</v>
      </c>
      <c r="B167" s="87">
        <v>2026</v>
      </c>
      <c r="C167" s="88" t="s">
        <v>2187</v>
      </c>
      <c r="D167" s="88" t="e">
        <v>#REF!</v>
      </c>
      <c r="E167" s="88" t="s">
        <v>125</v>
      </c>
      <c r="F167" s="88">
        <v>145499</v>
      </c>
      <c r="G167" s="92">
        <v>46030</v>
      </c>
      <c r="H167" s="88" t="s">
        <v>2171</v>
      </c>
      <c r="I167" s="88" t="s">
        <v>2188</v>
      </c>
      <c r="J167" s="95" t="s">
        <v>2189</v>
      </c>
      <c r="K167" s="95" t="s">
        <v>2190</v>
      </c>
      <c r="L167" s="88" t="s">
        <v>2191</v>
      </c>
      <c r="M167" s="88" t="s">
        <v>2176</v>
      </c>
      <c r="N167" s="88">
        <v>80111700</v>
      </c>
      <c r="O167" s="88" t="s">
        <v>2177</v>
      </c>
      <c r="P167" s="88" t="s">
        <v>2192</v>
      </c>
      <c r="Q167" s="88">
        <v>38</v>
      </c>
      <c r="R167" s="92">
        <v>46028</v>
      </c>
      <c r="S167" s="88">
        <v>103</v>
      </c>
      <c r="T167" s="92">
        <v>46035</v>
      </c>
      <c r="U167" s="88" t="s">
        <v>134</v>
      </c>
      <c r="V167" s="88" t="s">
        <v>135</v>
      </c>
      <c r="W167" s="88" t="s">
        <v>460</v>
      </c>
      <c r="X167" s="88">
        <v>1</v>
      </c>
      <c r="Y167" s="88" t="s">
        <v>2179</v>
      </c>
      <c r="Z167" s="88" t="s">
        <v>2191</v>
      </c>
      <c r="AA167" s="88" t="s">
        <v>138</v>
      </c>
      <c r="AB167" s="88" t="s">
        <v>164</v>
      </c>
      <c r="AC167" s="88" t="s">
        <v>203</v>
      </c>
      <c r="AD167" s="88"/>
      <c r="AE167" s="88">
        <v>80154746</v>
      </c>
      <c r="AF167" s="88">
        <v>8</v>
      </c>
      <c r="AG167" s="92">
        <v>29704</v>
      </c>
      <c r="AH167" s="88" t="s">
        <v>2193</v>
      </c>
      <c r="AI167" s="88"/>
      <c r="AJ167" s="95">
        <v>3208237991</v>
      </c>
      <c r="AK167" s="88" t="s">
        <v>2194</v>
      </c>
      <c r="AL167" s="88" t="s">
        <v>189</v>
      </c>
      <c r="AM167" s="88" t="s">
        <v>144</v>
      </c>
      <c r="AN167" s="88" t="s">
        <v>2195</v>
      </c>
      <c r="AO167" s="88">
        <v>52804730</v>
      </c>
      <c r="AP167" s="88" t="s">
        <v>2196</v>
      </c>
      <c r="AQ167" s="88"/>
      <c r="AR167" s="88"/>
      <c r="AS167" s="92">
        <v>46062</v>
      </c>
      <c r="AT167" s="88"/>
      <c r="AU167" s="88"/>
      <c r="AV167" s="88"/>
      <c r="AW167" s="88"/>
      <c r="AX167" s="88" t="s">
        <v>2197</v>
      </c>
      <c r="AY167" s="88" t="s">
        <v>147</v>
      </c>
      <c r="AZ167" s="108">
        <v>46030</v>
      </c>
      <c r="BA167" s="108">
        <v>46031</v>
      </c>
      <c r="BB167" s="118">
        <v>63352000</v>
      </c>
      <c r="BC167" s="108">
        <v>46041</v>
      </c>
      <c r="BD167" s="108">
        <v>46283</v>
      </c>
      <c r="BE167" s="108">
        <f t="shared" si="8"/>
        <v>46283</v>
      </c>
      <c r="BF167" s="125"/>
      <c r="BG167" s="88" t="s">
        <v>929</v>
      </c>
      <c r="BH167" s="113">
        <v>7919000</v>
      </c>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v>0</v>
      </c>
      <c r="CM167" s="113">
        <v>63352000</v>
      </c>
      <c r="CN167" s="88"/>
      <c r="CO167" s="92">
        <v>46283</v>
      </c>
      <c r="CP167" s="92">
        <f t="shared" si="7"/>
        <v>46463</v>
      </c>
      <c r="CQ167" s="118">
        <v>63352000</v>
      </c>
      <c r="CR167" s="88" t="s">
        <v>223</v>
      </c>
      <c r="CS167" s="92">
        <v>46036</v>
      </c>
      <c r="CT167" s="131">
        <v>1446101155938</v>
      </c>
      <c r="CU167" s="88"/>
      <c r="CV167" s="88"/>
      <c r="CW167" s="88" t="s">
        <v>2185</v>
      </c>
      <c r="CX167" s="88" t="s">
        <v>203</v>
      </c>
      <c r="CY167" s="88" t="s">
        <v>1251</v>
      </c>
      <c r="CZ167" s="88">
        <v>2537</v>
      </c>
      <c r="DA167" s="88" t="s">
        <v>152</v>
      </c>
      <c r="DB167" s="88">
        <v>5</v>
      </c>
      <c r="DC167" s="88" t="s">
        <v>153</v>
      </c>
      <c r="DD167" s="88"/>
      <c r="DE167" s="88"/>
      <c r="DF167" s="88"/>
      <c r="DG167" s="88"/>
      <c r="DH167" s="88"/>
      <c r="DI167" s="88"/>
      <c r="DJ167" s="88"/>
      <c r="DK167" s="88"/>
      <c r="DL167" s="88"/>
      <c r="DM167" s="88"/>
      <c r="DN167" s="88"/>
      <c r="DO167" s="88"/>
      <c r="DP167" s="88"/>
      <c r="DQ167" s="88"/>
      <c r="DR167" s="88"/>
      <c r="DS167" s="88"/>
      <c r="DT167" s="89"/>
      <c r="DU167" s="84"/>
      <c r="DV167" s="75"/>
      <c r="DW167" s="75"/>
      <c r="DX167" s="75"/>
      <c r="DY167" s="75"/>
      <c r="DZ167" s="77"/>
      <c r="EA167" s="71"/>
      <c r="EB167" s="71"/>
      <c r="EC167" s="71"/>
      <c r="ED167" s="71"/>
      <c r="EE167" s="71"/>
      <c r="EF167" s="71"/>
      <c r="EG167" s="71"/>
      <c r="EH167" s="71"/>
      <c r="EI167" s="71"/>
      <c r="EJ167" s="71"/>
      <c r="EK167" s="71"/>
    </row>
    <row r="168" spans="1:141" ht="30" customHeight="1">
      <c r="A168" s="2" t="s">
        <v>2064</v>
      </c>
      <c r="B168" s="87">
        <v>2026</v>
      </c>
      <c r="C168" s="88" t="s">
        <v>2198</v>
      </c>
      <c r="D168" s="88" t="e">
        <v>#REF!</v>
      </c>
      <c r="E168" s="88" t="s">
        <v>125</v>
      </c>
      <c r="F168" s="88">
        <v>145499</v>
      </c>
      <c r="G168" s="92">
        <v>46030</v>
      </c>
      <c r="H168" s="88" t="s">
        <v>2171</v>
      </c>
      <c r="I168" s="88" t="s">
        <v>2199</v>
      </c>
      <c r="J168" s="95" t="s">
        <v>2200</v>
      </c>
      <c r="K168" s="95" t="s">
        <v>2201</v>
      </c>
      <c r="L168" s="88" t="s">
        <v>2202</v>
      </c>
      <c r="M168" s="88" t="s">
        <v>2176</v>
      </c>
      <c r="N168" s="88">
        <v>80111700</v>
      </c>
      <c r="O168" s="88" t="s">
        <v>2177</v>
      </c>
      <c r="P168" s="88" t="s">
        <v>2203</v>
      </c>
      <c r="Q168" s="88">
        <v>38</v>
      </c>
      <c r="R168" s="92">
        <v>46028</v>
      </c>
      <c r="S168" s="88">
        <v>107</v>
      </c>
      <c r="T168" s="92">
        <v>46035</v>
      </c>
      <c r="U168" s="88" t="s">
        <v>134</v>
      </c>
      <c r="V168" s="88" t="s">
        <v>135</v>
      </c>
      <c r="W168" s="88" t="s">
        <v>136</v>
      </c>
      <c r="X168" s="88">
        <v>1</v>
      </c>
      <c r="Y168" s="88" t="s">
        <v>2179</v>
      </c>
      <c r="Z168" s="88" t="s">
        <v>2202</v>
      </c>
      <c r="AA168" s="88" t="s">
        <v>138</v>
      </c>
      <c r="AB168" s="88" t="s">
        <v>164</v>
      </c>
      <c r="AC168" s="88" t="s">
        <v>203</v>
      </c>
      <c r="AD168" s="88"/>
      <c r="AE168" s="88">
        <v>80818422</v>
      </c>
      <c r="AF168" s="88">
        <v>8</v>
      </c>
      <c r="AG168" s="92">
        <v>30950</v>
      </c>
      <c r="AH168" s="88" t="s">
        <v>2204</v>
      </c>
      <c r="AI168" s="88"/>
      <c r="AJ168" s="95">
        <v>3214079838</v>
      </c>
      <c r="AK168" s="88" t="s">
        <v>2205</v>
      </c>
      <c r="AL168" s="88" t="s">
        <v>189</v>
      </c>
      <c r="AM168" s="88" t="s">
        <v>144</v>
      </c>
      <c r="AN168" s="88" t="s">
        <v>2206</v>
      </c>
      <c r="AO168" s="88">
        <v>52887426</v>
      </c>
      <c r="AP168" s="88" t="s">
        <v>2207</v>
      </c>
      <c r="AQ168" s="88"/>
      <c r="AR168" s="88"/>
      <c r="AS168" s="92">
        <v>46062</v>
      </c>
      <c r="AT168" s="88"/>
      <c r="AU168" s="88"/>
      <c r="AV168" s="88"/>
      <c r="AW168" s="88"/>
      <c r="AX168" s="88" t="s">
        <v>2208</v>
      </c>
      <c r="AY168" s="88" t="s">
        <v>147</v>
      </c>
      <c r="AZ168" s="108">
        <v>46030</v>
      </c>
      <c r="BA168" s="108">
        <v>46031</v>
      </c>
      <c r="BB168" s="118">
        <v>63352000</v>
      </c>
      <c r="BC168" s="108">
        <v>46035</v>
      </c>
      <c r="BD168" s="108">
        <v>46277</v>
      </c>
      <c r="BE168" s="108">
        <f t="shared" si="8"/>
        <v>46277</v>
      </c>
      <c r="BF168" s="125"/>
      <c r="BG168" s="88" t="s">
        <v>929</v>
      </c>
      <c r="BH168" s="113">
        <v>7919000</v>
      </c>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v>0</v>
      </c>
      <c r="CM168" s="113">
        <v>63352000</v>
      </c>
      <c r="CN168" s="88"/>
      <c r="CO168" s="92">
        <v>46277</v>
      </c>
      <c r="CP168" s="92">
        <f t="shared" si="7"/>
        <v>46457</v>
      </c>
      <c r="CQ168" s="118">
        <v>63352000</v>
      </c>
      <c r="CR168" s="88" t="s">
        <v>223</v>
      </c>
      <c r="CS168" s="92">
        <v>46031</v>
      </c>
      <c r="CT168" s="131">
        <v>3346101069527</v>
      </c>
      <c r="CU168" s="88"/>
      <c r="CV168" s="88"/>
      <c r="CW168" s="88" t="s">
        <v>2185</v>
      </c>
      <c r="CX168" s="88" t="s">
        <v>203</v>
      </c>
      <c r="CY168" s="88" t="s">
        <v>2209</v>
      </c>
      <c r="CZ168" s="88">
        <v>2537</v>
      </c>
      <c r="DA168" s="88" t="s">
        <v>152</v>
      </c>
      <c r="DB168" s="88">
        <v>5</v>
      </c>
      <c r="DC168" s="88" t="s">
        <v>153</v>
      </c>
      <c r="DD168" s="88"/>
      <c r="DE168" s="88"/>
      <c r="DF168" s="88"/>
      <c r="DG168" s="88"/>
      <c r="DH168" s="88"/>
      <c r="DI168" s="88"/>
      <c r="DJ168" s="88"/>
      <c r="DK168" s="88"/>
      <c r="DL168" s="88"/>
      <c r="DM168" s="88"/>
      <c r="DN168" s="88"/>
      <c r="DO168" s="88"/>
      <c r="DP168" s="88"/>
      <c r="DQ168" s="88"/>
      <c r="DR168" s="88"/>
      <c r="DS168" s="88"/>
      <c r="DT168" s="89"/>
      <c r="DU168" s="84"/>
      <c r="DV168" s="75"/>
      <c r="DW168" s="75"/>
      <c r="DX168" s="75"/>
      <c r="DY168" s="75"/>
      <c r="DZ168" s="77"/>
      <c r="EA168" s="71"/>
      <c r="EB168" s="71"/>
      <c r="EC168" s="71"/>
      <c r="ED168" s="71"/>
      <c r="EE168" s="71"/>
      <c r="EF168" s="71"/>
      <c r="EG168" s="71"/>
      <c r="EH168" s="71"/>
      <c r="EI168" s="71"/>
      <c r="EJ168" s="71"/>
      <c r="EK168" s="71"/>
    </row>
    <row r="169" spans="1:141" ht="30" customHeight="1">
      <c r="A169" s="2" t="s">
        <v>2064</v>
      </c>
      <c r="B169" s="87">
        <v>2026</v>
      </c>
      <c r="C169" s="88" t="s">
        <v>2210</v>
      </c>
      <c r="D169" s="88" t="e">
        <v>#REF!</v>
      </c>
      <c r="E169" s="88" t="s">
        <v>125</v>
      </c>
      <c r="F169" s="88">
        <v>145499</v>
      </c>
      <c r="G169" s="92">
        <v>46030</v>
      </c>
      <c r="H169" s="88" t="s">
        <v>2171</v>
      </c>
      <c r="I169" s="88" t="s">
        <v>2211</v>
      </c>
      <c r="J169" s="95" t="s">
        <v>2212</v>
      </c>
      <c r="K169" s="95" t="s">
        <v>2213</v>
      </c>
      <c r="L169" s="88" t="s">
        <v>2214</v>
      </c>
      <c r="M169" s="88" t="s">
        <v>2176</v>
      </c>
      <c r="N169" s="88">
        <v>80111700</v>
      </c>
      <c r="O169" s="88" t="s">
        <v>2177</v>
      </c>
      <c r="P169" s="88" t="s">
        <v>2215</v>
      </c>
      <c r="Q169" s="88">
        <v>38</v>
      </c>
      <c r="R169" s="92">
        <v>46028</v>
      </c>
      <c r="S169" s="88">
        <v>5</v>
      </c>
      <c r="T169" s="92">
        <v>46031</v>
      </c>
      <c r="U169" s="88" t="s">
        <v>2216</v>
      </c>
      <c r="V169" s="88" t="s">
        <v>135</v>
      </c>
      <c r="W169" s="88" t="s">
        <v>136</v>
      </c>
      <c r="X169" s="88">
        <v>1</v>
      </c>
      <c r="Y169" s="88" t="s">
        <v>2179</v>
      </c>
      <c r="Z169" s="88" t="s">
        <v>2214</v>
      </c>
      <c r="AA169" s="88" t="s">
        <v>138</v>
      </c>
      <c r="AB169" s="88" t="s">
        <v>139</v>
      </c>
      <c r="AC169" s="88" t="s">
        <v>140</v>
      </c>
      <c r="AD169" s="88"/>
      <c r="AE169" s="88">
        <v>1018422753</v>
      </c>
      <c r="AF169" s="88">
        <v>5</v>
      </c>
      <c r="AG169" s="92">
        <v>32507</v>
      </c>
      <c r="AH169" s="88" t="s">
        <v>2217</v>
      </c>
      <c r="AI169" s="88" t="e">
        <v>#REF!</v>
      </c>
      <c r="AJ169" s="95" t="s">
        <v>2218</v>
      </c>
      <c r="AK169" s="88" t="s">
        <v>2219</v>
      </c>
      <c r="AL169" s="88" t="s">
        <v>143</v>
      </c>
      <c r="AM169" s="88" t="s">
        <v>385</v>
      </c>
      <c r="AN169" s="88" t="s">
        <v>2220</v>
      </c>
      <c r="AO169" s="88">
        <v>80259844</v>
      </c>
      <c r="AP169" s="88" t="s">
        <v>2221</v>
      </c>
      <c r="AQ169" s="88"/>
      <c r="AR169" s="88"/>
      <c r="AS169" s="92">
        <v>46062</v>
      </c>
      <c r="AT169" s="88"/>
      <c r="AU169" s="88"/>
      <c r="AV169" s="88"/>
      <c r="AW169" s="88"/>
      <c r="AX169" s="88" t="s">
        <v>2222</v>
      </c>
      <c r="AY169" s="88" t="s">
        <v>147</v>
      </c>
      <c r="AZ169" s="108">
        <v>46030</v>
      </c>
      <c r="BA169" s="108">
        <v>46030</v>
      </c>
      <c r="BB169" s="118">
        <v>63352000</v>
      </c>
      <c r="BC169" s="108">
        <v>46035</v>
      </c>
      <c r="BD169" s="108">
        <v>46277</v>
      </c>
      <c r="BE169" s="108">
        <f t="shared" si="8"/>
        <v>46277</v>
      </c>
      <c r="BF169" s="125"/>
      <c r="BG169" s="88" t="s">
        <v>929</v>
      </c>
      <c r="BH169" s="113">
        <v>7919000</v>
      </c>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v>0</v>
      </c>
      <c r="CM169" s="113">
        <v>63352000</v>
      </c>
      <c r="CN169" s="88"/>
      <c r="CO169" s="92">
        <v>46277</v>
      </c>
      <c r="CP169" s="92">
        <f t="shared" si="7"/>
        <v>46457</v>
      </c>
      <c r="CQ169" s="118">
        <v>63352000</v>
      </c>
      <c r="CR169" s="88" t="s">
        <v>342</v>
      </c>
      <c r="CS169" s="92">
        <v>46031</v>
      </c>
      <c r="CT169" s="131">
        <v>100073327</v>
      </c>
      <c r="CU169" s="88"/>
      <c r="CV169" s="88"/>
      <c r="CW169" s="88" t="s">
        <v>2185</v>
      </c>
      <c r="CX169" s="88" t="s">
        <v>140</v>
      </c>
      <c r="CY169" s="88" t="s">
        <v>2223</v>
      </c>
      <c r="CZ169" s="88">
        <v>2537</v>
      </c>
      <c r="DA169" s="88" t="s">
        <v>152</v>
      </c>
      <c r="DB169" s="88">
        <v>5</v>
      </c>
      <c r="DC169" s="88" t="s">
        <v>153</v>
      </c>
      <c r="DD169" s="88"/>
      <c r="DE169" s="88"/>
      <c r="DF169" s="88"/>
      <c r="DG169" s="88"/>
      <c r="DH169" s="88"/>
      <c r="DI169" s="88"/>
      <c r="DJ169" s="88"/>
      <c r="DK169" s="88"/>
      <c r="DL169" s="88"/>
      <c r="DM169" s="88"/>
      <c r="DN169" s="88"/>
      <c r="DO169" s="88"/>
      <c r="DP169" s="88"/>
      <c r="DQ169" s="88"/>
      <c r="DR169" s="88"/>
      <c r="DS169" s="88"/>
      <c r="DT169" s="89"/>
      <c r="DU169" s="84"/>
      <c r="DV169" s="75"/>
      <c r="DW169" s="75"/>
      <c r="DX169" s="75"/>
      <c r="DY169" s="75"/>
      <c r="DZ169" s="77"/>
      <c r="EA169" s="71"/>
      <c r="EB169" s="71"/>
      <c r="EC169" s="71"/>
      <c r="ED169" s="71"/>
      <c r="EE169" s="71"/>
      <c r="EF169" s="71"/>
      <c r="EG169" s="71"/>
      <c r="EH169" s="71"/>
      <c r="EI169" s="71"/>
      <c r="EJ169" s="71"/>
      <c r="EK169" s="71"/>
    </row>
    <row r="170" spans="1:141" ht="30" customHeight="1">
      <c r="A170" s="2" t="s">
        <v>2064</v>
      </c>
      <c r="B170" s="87">
        <v>2026</v>
      </c>
      <c r="C170" s="88" t="s">
        <v>2224</v>
      </c>
      <c r="D170" s="88" t="e">
        <v>#REF!</v>
      </c>
      <c r="E170" s="88" t="s">
        <v>125</v>
      </c>
      <c r="F170" s="88">
        <v>145499</v>
      </c>
      <c r="G170" s="92">
        <v>46030</v>
      </c>
      <c r="H170" s="88" t="s">
        <v>2171</v>
      </c>
      <c r="I170" s="88" t="s">
        <v>2225</v>
      </c>
      <c r="J170" s="95" t="s">
        <v>2226</v>
      </c>
      <c r="K170" s="95" t="s">
        <v>2227</v>
      </c>
      <c r="L170" s="88" t="s">
        <v>2228</v>
      </c>
      <c r="M170" s="88" t="s">
        <v>2176</v>
      </c>
      <c r="N170" s="88">
        <v>80111700</v>
      </c>
      <c r="O170" s="88" t="s">
        <v>2177</v>
      </c>
      <c r="P170" s="88" t="s">
        <v>2229</v>
      </c>
      <c r="Q170" s="88">
        <v>38</v>
      </c>
      <c r="R170" s="92">
        <v>46028</v>
      </c>
      <c r="S170" s="88">
        <v>379</v>
      </c>
      <c r="T170" s="92">
        <v>46041</v>
      </c>
      <c r="U170" s="88" t="s">
        <v>134</v>
      </c>
      <c r="V170" s="88" t="s">
        <v>135</v>
      </c>
      <c r="W170" s="88" t="s">
        <v>136</v>
      </c>
      <c r="X170" s="88">
        <v>1</v>
      </c>
      <c r="Y170" s="88" t="s">
        <v>2179</v>
      </c>
      <c r="Z170" s="88" t="s">
        <v>2228</v>
      </c>
      <c r="AA170" s="88" t="s">
        <v>138</v>
      </c>
      <c r="AB170" s="88" t="s">
        <v>164</v>
      </c>
      <c r="AC170" s="88" t="s">
        <v>2230</v>
      </c>
      <c r="AD170" s="88"/>
      <c r="AE170" s="88">
        <v>80183656</v>
      </c>
      <c r="AF170" s="88">
        <v>7</v>
      </c>
      <c r="AG170" s="92">
        <v>29841</v>
      </c>
      <c r="AH170" s="88" t="s">
        <v>2231</v>
      </c>
      <c r="AI170" s="88"/>
      <c r="AJ170" s="95">
        <v>3212513348</v>
      </c>
      <c r="AK170" s="88" t="s">
        <v>2232</v>
      </c>
      <c r="AL170" s="88" t="s">
        <v>258</v>
      </c>
      <c r="AM170" s="88" t="s">
        <v>144</v>
      </c>
      <c r="AN170" s="88" t="s">
        <v>2233</v>
      </c>
      <c r="AO170" s="88">
        <v>67012149</v>
      </c>
      <c r="AP170" s="88" t="s">
        <v>2234</v>
      </c>
      <c r="AQ170" s="88"/>
      <c r="AR170" s="88"/>
      <c r="AS170" s="92">
        <v>46062</v>
      </c>
      <c r="AT170" s="88"/>
      <c r="AU170" s="88"/>
      <c r="AV170" s="88"/>
      <c r="AW170" s="88"/>
      <c r="AX170" s="88" t="s">
        <v>2235</v>
      </c>
      <c r="AY170" s="88" t="s">
        <v>147</v>
      </c>
      <c r="AZ170" s="108">
        <v>46030</v>
      </c>
      <c r="BA170" s="108">
        <v>46037</v>
      </c>
      <c r="BB170" s="118">
        <v>63352000</v>
      </c>
      <c r="BC170" s="108">
        <v>46041</v>
      </c>
      <c r="BD170" s="108">
        <v>46283</v>
      </c>
      <c r="BE170" s="108">
        <f t="shared" si="8"/>
        <v>46283</v>
      </c>
      <c r="BF170" s="125"/>
      <c r="BG170" s="88" t="s">
        <v>929</v>
      </c>
      <c r="BH170" s="113">
        <v>7919000</v>
      </c>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v>0</v>
      </c>
      <c r="CM170" s="113">
        <v>63352000</v>
      </c>
      <c r="CN170" s="88"/>
      <c r="CO170" s="92">
        <v>46283</v>
      </c>
      <c r="CP170" s="92">
        <f t="shared" si="7"/>
        <v>46463</v>
      </c>
      <c r="CQ170" s="118">
        <v>63352000</v>
      </c>
      <c r="CR170" s="88" t="s">
        <v>223</v>
      </c>
      <c r="CS170" s="92">
        <v>46038</v>
      </c>
      <c r="CT170" s="131">
        <v>1446101157354</v>
      </c>
      <c r="CU170" s="88"/>
      <c r="CV170" s="88"/>
      <c r="CW170" s="88" t="s">
        <v>2185</v>
      </c>
      <c r="CX170" s="88" t="s">
        <v>2230</v>
      </c>
      <c r="CY170" s="88" t="s">
        <v>2236</v>
      </c>
      <c r="CZ170" s="88">
        <v>2537</v>
      </c>
      <c r="DA170" s="88" t="s">
        <v>152</v>
      </c>
      <c r="DB170" s="88">
        <v>5</v>
      </c>
      <c r="DC170" s="88" t="s">
        <v>153</v>
      </c>
      <c r="DD170" s="88"/>
      <c r="DE170" s="88"/>
      <c r="DF170" s="88"/>
      <c r="DG170" s="88"/>
      <c r="DH170" s="88"/>
      <c r="DI170" s="88"/>
      <c r="DJ170" s="88"/>
      <c r="DK170" s="88"/>
      <c r="DL170" s="88"/>
      <c r="DM170" s="88"/>
      <c r="DN170" s="88"/>
      <c r="DO170" s="88"/>
      <c r="DP170" s="88"/>
      <c r="DQ170" s="88"/>
      <c r="DR170" s="88"/>
      <c r="DS170" s="88"/>
      <c r="DT170" s="89"/>
      <c r="DU170" s="84"/>
      <c r="DV170" s="75"/>
      <c r="DW170" s="75"/>
      <c r="DX170" s="75"/>
      <c r="DY170" s="75"/>
      <c r="DZ170" s="77"/>
      <c r="EA170" s="71"/>
      <c r="EB170" s="71"/>
      <c r="EC170" s="71"/>
      <c r="ED170" s="71"/>
      <c r="EE170" s="71"/>
      <c r="EF170" s="71"/>
      <c r="EG170" s="71"/>
      <c r="EH170" s="71"/>
      <c r="EI170" s="71"/>
      <c r="EJ170" s="71"/>
      <c r="EK170" s="71"/>
    </row>
    <row r="171" spans="1:141" ht="30" customHeight="1">
      <c r="A171" s="2" t="s">
        <v>2064</v>
      </c>
      <c r="B171" s="87">
        <v>2026</v>
      </c>
      <c r="C171" s="88" t="s">
        <v>2237</v>
      </c>
      <c r="D171" s="88" t="e">
        <v>#REF!</v>
      </c>
      <c r="E171" s="88" t="s">
        <v>125</v>
      </c>
      <c r="F171" s="88">
        <v>145499</v>
      </c>
      <c r="G171" s="92">
        <v>46030</v>
      </c>
      <c r="H171" s="88" t="s">
        <v>2171</v>
      </c>
      <c r="I171" s="88" t="s">
        <v>2238</v>
      </c>
      <c r="J171" s="95" t="s">
        <v>2239</v>
      </c>
      <c r="K171" s="95" t="s">
        <v>2240</v>
      </c>
      <c r="L171" s="88" t="s">
        <v>2241</v>
      </c>
      <c r="M171" s="88" t="s">
        <v>2176</v>
      </c>
      <c r="N171" s="88">
        <v>80111700</v>
      </c>
      <c r="O171" s="88" t="s">
        <v>2177</v>
      </c>
      <c r="P171" s="88" t="s">
        <v>2242</v>
      </c>
      <c r="Q171" s="88">
        <v>38</v>
      </c>
      <c r="R171" s="92">
        <v>46028</v>
      </c>
      <c r="S171" s="88">
        <v>106</v>
      </c>
      <c r="T171" s="92">
        <v>46035</v>
      </c>
      <c r="U171" s="88" t="s">
        <v>134</v>
      </c>
      <c r="V171" s="88" t="s">
        <v>135</v>
      </c>
      <c r="W171" s="88" t="s">
        <v>136</v>
      </c>
      <c r="X171" s="88">
        <v>1</v>
      </c>
      <c r="Y171" s="88" t="s">
        <v>2179</v>
      </c>
      <c r="Z171" s="88" t="s">
        <v>2241</v>
      </c>
      <c r="AA171" s="88" t="s">
        <v>138</v>
      </c>
      <c r="AB171" s="88" t="s">
        <v>164</v>
      </c>
      <c r="AC171" s="88" t="s">
        <v>203</v>
      </c>
      <c r="AD171" s="88"/>
      <c r="AE171" s="88">
        <v>1057893214</v>
      </c>
      <c r="AF171" s="88">
        <v>9</v>
      </c>
      <c r="AG171" s="92">
        <v>34674</v>
      </c>
      <c r="AH171" s="88" t="s">
        <v>2243</v>
      </c>
      <c r="AI171" s="88"/>
      <c r="AJ171" s="95">
        <v>3144867974</v>
      </c>
      <c r="AK171" s="88" t="s">
        <v>2244</v>
      </c>
      <c r="AL171" s="88" t="s">
        <v>642</v>
      </c>
      <c r="AM171" s="88" t="s">
        <v>144</v>
      </c>
      <c r="AN171" s="88" t="s">
        <v>2220</v>
      </c>
      <c r="AO171" s="88">
        <v>52804730</v>
      </c>
      <c r="AP171" s="88" t="s">
        <v>2196</v>
      </c>
      <c r="AQ171" s="88"/>
      <c r="AR171" s="88"/>
      <c r="AS171" s="92">
        <v>46062</v>
      </c>
      <c r="AT171" s="88"/>
      <c r="AU171" s="88"/>
      <c r="AV171" s="88"/>
      <c r="AW171" s="88"/>
      <c r="AX171" s="88" t="s">
        <v>2245</v>
      </c>
      <c r="AY171" s="88" t="s">
        <v>147</v>
      </c>
      <c r="AZ171" s="108">
        <v>46030</v>
      </c>
      <c r="BA171" s="108">
        <v>46031</v>
      </c>
      <c r="BB171" s="118">
        <v>63352000</v>
      </c>
      <c r="BC171" s="108">
        <v>46035</v>
      </c>
      <c r="BD171" s="108">
        <v>46277</v>
      </c>
      <c r="BE171" s="108">
        <f t="shared" si="8"/>
        <v>46277</v>
      </c>
      <c r="BF171" s="125"/>
      <c r="BG171" s="88" t="s">
        <v>929</v>
      </c>
      <c r="BH171" s="113">
        <v>7919000</v>
      </c>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v>0</v>
      </c>
      <c r="CM171" s="113">
        <v>63352000</v>
      </c>
      <c r="CN171" s="88"/>
      <c r="CO171" s="92">
        <v>46277</v>
      </c>
      <c r="CP171" s="92">
        <f t="shared" si="7"/>
        <v>46457</v>
      </c>
      <c r="CQ171" s="118">
        <v>63352000</v>
      </c>
      <c r="CR171" s="88" t="s">
        <v>223</v>
      </c>
      <c r="CS171" s="92">
        <v>46031</v>
      </c>
      <c r="CT171" s="131">
        <v>1144101274357</v>
      </c>
      <c r="CU171" s="88"/>
      <c r="CV171" s="88"/>
      <c r="CW171" s="88" t="s">
        <v>2185</v>
      </c>
      <c r="CX171" s="88" t="s">
        <v>203</v>
      </c>
      <c r="CY171" s="88" t="s">
        <v>1849</v>
      </c>
      <c r="CZ171" s="88">
        <v>2537</v>
      </c>
      <c r="DA171" s="88" t="s">
        <v>152</v>
      </c>
      <c r="DB171" s="88">
        <v>5</v>
      </c>
      <c r="DC171" s="88" t="s">
        <v>153</v>
      </c>
      <c r="DD171" s="88"/>
      <c r="DE171" s="88"/>
      <c r="DF171" s="88"/>
      <c r="DG171" s="88"/>
      <c r="DH171" s="88"/>
      <c r="DI171" s="88"/>
      <c r="DJ171" s="88"/>
      <c r="DK171" s="88"/>
      <c r="DL171" s="88"/>
      <c r="DM171" s="88"/>
      <c r="DN171" s="88"/>
      <c r="DO171" s="88"/>
      <c r="DP171" s="88"/>
      <c r="DQ171" s="88"/>
      <c r="DR171" s="88"/>
      <c r="DS171" s="88"/>
      <c r="DT171" s="89"/>
      <c r="DU171" s="84"/>
      <c r="DV171" s="75"/>
      <c r="DW171" s="75"/>
      <c r="DX171" s="75"/>
      <c r="DY171" s="75"/>
      <c r="DZ171" s="77"/>
      <c r="EA171" s="71"/>
      <c r="EB171" s="71"/>
      <c r="EC171" s="71"/>
      <c r="ED171" s="71"/>
      <c r="EE171" s="71"/>
      <c r="EF171" s="71"/>
      <c r="EG171" s="71"/>
      <c r="EH171" s="71"/>
      <c r="EI171" s="71"/>
      <c r="EJ171" s="71"/>
      <c r="EK171" s="71"/>
    </row>
    <row r="172" spans="1:141" ht="30" customHeight="1">
      <c r="A172" s="2" t="s">
        <v>2064</v>
      </c>
      <c r="B172" s="87">
        <v>2026</v>
      </c>
      <c r="C172" s="88" t="s">
        <v>2246</v>
      </c>
      <c r="D172" s="88" t="e">
        <v>#REF!</v>
      </c>
      <c r="E172" s="88" t="s">
        <v>125</v>
      </c>
      <c r="F172" s="88">
        <v>145499</v>
      </c>
      <c r="G172" s="92">
        <v>46030</v>
      </c>
      <c r="H172" s="88" t="s">
        <v>2171</v>
      </c>
      <c r="I172" s="88" t="s">
        <v>2247</v>
      </c>
      <c r="J172" s="95" t="s">
        <v>2248</v>
      </c>
      <c r="K172" s="95" t="s">
        <v>2249</v>
      </c>
      <c r="L172" s="88" t="s">
        <v>2250</v>
      </c>
      <c r="M172" s="88" t="s">
        <v>2176</v>
      </c>
      <c r="N172" s="88">
        <v>80111700</v>
      </c>
      <c r="O172" s="88" t="s">
        <v>2177</v>
      </c>
      <c r="P172" s="88" t="s">
        <v>2251</v>
      </c>
      <c r="Q172" s="88">
        <v>38</v>
      </c>
      <c r="R172" s="92">
        <v>46028</v>
      </c>
      <c r="S172" s="88">
        <v>109</v>
      </c>
      <c r="T172" s="92">
        <v>46035</v>
      </c>
      <c r="U172" s="88" t="s">
        <v>134</v>
      </c>
      <c r="V172" s="88" t="s">
        <v>135</v>
      </c>
      <c r="W172" s="88" t="s">
        <v>136</v>
      </c>
      <c r="X172" s="88">
        <v>1</v>
      </c>
      <c r="Y172" s="88" t="s">
        <v>2179</v>
      </c>
      <c r="Z172" s="88" t="s">
        <v>2250</v>
      </c>
      <c r="AA172" s="88" t="s">
        <v>138</v>
      </c>
      <c r="AB172" s="88" t="s">
        <v>164</v>
      </c>
      <c r="AC172" s="88" t="s">
        <v>203</v>
      </c>
      <c r="AD172" s="88"/>
      <c r="AE172" s="88">
        <v>1013639789</v>
      </c>
      <c r="AF172" s="88">
        <v>4</v>
      </c>
      <c r="AG172" s="92">
        <v>33981</v>
      </c>
      <c r="AH172" s="88" t="s">
        <v>2252</v>
      </c>
      <c r="AI172" s="88" t="e">
        <v>#REF!</v>
      </c>
      <c r="AJ172" s="95">
        <v>3118753406</v>
      </c>
      <c r="AK172" s="88" t="s">
        <v>2253</v>
      </c>
      <c r="AL172" s="88" t="s">
        <v>143</v>
      </c>
      <c r="AM172" s="88" t="s">
        <v>385</v>
      </c>
      <c r="AN172" s="88" t="s">
        <v>2195</v>
      </c>
      <c r="AO172" s="88">
        <v>52804730</v>
      </c>
      <c r="AP172" s="88" t="s">
        <v>2196</v>
      </c>
      <c r="AQ172" s="88"/>
      <c r="AR172" s="88"/>
      <c r="AS172" s="92">
        <v>46062</v>
      </c>
      <c r="AT172" s="88"/>
      <c r="AU172" s="88"/>
      <c r="AV172" s="88"/>
      <c r="AW172" s="88"/>
      <c r="AX172" s="88" t="s">
        <v>2197</v>
      </c>
      <c r="AY172" s="88" t="s">
        <v>147</v>
      </c>
      <c r="AZ172" s="108">
        <v>46030</v>
      </c>
      <c r="BA172" s="108">
        <v>46031</v>
      </c>
      <c r="BB172" s="118">
        <v>63352000</v>
      </c>
      <c r="BC172" s="108">
        <v>46036</v>
      </c>
      <c r="BD172" s="108">
        <v>46278</v>
      </c>
      <c r="BE172" s="108">
        <f t="shared" si="8"/>
        <v>46278</v>
      </c>
      <c r="BF172" s="125"/>
      <c r="BG172" s="88" t="s">
        <v>929</v>
      </c>
      <c r="BH172" s="113">
        <v>7919000</v>
      </c>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v>0</v>
      </c>
      <c r="CM172" s="113">
        <v>63352000</v>
      </c>
      <c r="CN172" s="88"/>
      <c r="CO172" s="92">
        <v>46278</v>
      </c>
      <c r="CP172" s="92">
        <f t="shared" si="7"/>
        <v>46458</v>
      </c>
      <c r="CQ172" s="118">
        <v>63352000</v>
      </c>
      <c r="CR172" s="88" t="s">
        <v>223</v>
      </c>
      <c r="CS172" s="92">
        <v>46031</v>
      </c>
      <c r="CT172" s="131">
        <v>1444101252884</v>
      </c>
      <c r="CU172" s="88"/>
      <c r="CV172" s="88"/>
      <c r="CW172" s="88" t="s">
        <v>2185</v>
      </c>
      <c r="CX172" s="88" t="s">
        <v>203</v>
      </c>
      <c r="CY172" s="88" t="s">
        <v>2254</v>
      </c>
      <c r="CZ172" s="88">
        <v>2537</v>
      </c>
      <c r="DA172" s="88" t="s">
        <v>152</v>
      </c>
      <c r="DB172" s="88">
        <v>5</v>
      </c>
      <c r="DC172" s="88" t="s">
        <v>153</v>
      </c>
      <c r="DD172" s="88"/>
      <c r="DE172" s="88"/>
      <c r="DF172" s="88"/>
      <c r="DG172" s="88"/>
      <c r="DH172" s="88"/>
      <c r="DI172" s="88"/>
      <c r="DJ172" s="88"/>
      <c r="DK172" s="88"/>
      <c r="DL172" s="88"/>
      <c r="DM172" s="88"/>
      <c r="DN172" s="88"/>
      <c r="DO172" s="88"/>
      <c r="DP172" s="88"/>
      <c r="DQ172" s="88"/>
      <c r="DR172" s="88"/>
      <c r="DS172" s="88"/>
      <c r="DT172" s="89"/>
      <c r="DU172" s="84"/>
      <c r="DV172" s="75"/>
      <c r="DW172" s="75"/>
      <c r="DX172" s="75"/>
      <c r="DY172" s="75"/>
      <c r="DZ172" s="77"/>
      <c r="EA172" s="71"/>
      <c r="EB172" s="71"/>
      <c r="EC172" s="71"/>
      <c r="ED172" s="71"/>
      <c r="EE172" s="71"/>
      <c r="EF172" s="71"/>
      <c r="EG172" s="71"/>
      <c r="EH172" s="71"/>
      <c r="EI172" s="71"/>
      <c r="EJ172" s="71"/>
      <c r="EK172" s="71"/>
    </row>
    <row r="173" spans="1:141" ht="30" customHeight="1">
      <c r="A173" s="2" t="s">
        <v>2064</v>
      </c>
      <c r="B173" s="87">
        <v>2026</v>
      </c>
      <c r="C173" s="88" t="s">
        <v>2255</v>
      </c>
      <c r="D173" s="88" t="e">
        <v>#REF!</v>
      </c>
      <c r="E173" s="88" t="s">
        <v>125</v>
      </c>
      <c r="F173" s="88">
        <v>145499</v>
      </c>
      <c r="G173" s="92">
        <v>46030</v>
      </c>
      <c r="H173" s="88" t="s">
        <v>2171</v>
      </c>
      <c r="I173" s="88" t="s">
        <v>2256</v>
      </c>
      <c r="J173" s="95" t="s">
        <v>2257</v>
      </c>
      <c r="K173" s="95" t="s">
        <v>2258</v>
      </c>
      <c r="L173" s="88" t="s">
        <v>2259</v>
      </c>
      <c r="M173" s="88" t="s">
        <v>2176</v>
      </c>
      <c r="N173" s="88">
        <v>80111700</v>
      </c>
      <c r="O173" s="88" t="s">
        <v>2177</v>
      </c>
      <c r="P173" s="88" t="s">
        <v>2260</v>
      </c>
      <c r="Q173" s="88">
        <v>38</v>
      </c>
      <c r="R173" s="92">
        <v>46028</v>
      </c>
      <c r="S173" s="88">
        <v>273</v>
      </c>
      <c r="T173" s="92">
        <v>46037</v>
      </c>
      <c r="U173" s="88" t="s">
        <v>134</v>
      </c>
      <c r="V173" s="88" t="s">
        <v>135</v>
      </c>
      <c r="W173" s="88" t="s">
        <v>136</v>
      </c>
      <c r="X173" s="88">
        <v>1</v>
      </c>
      <c r="Y173" s="88" t="s">
        <v>2179</v>
      </c>
      <c r="Z173" s="88" t="s">
        <v>2259</v>
      </c>
      <c r="AA173" s="88" t="s">
        <v>138</v>
      </c>
      <c r="AB173" s="88" t="s">
        <v>139</v>
      </c>
      <c r="AC173" s="88" t="s">
        <v>203</v>
      </c>
      <c r="AD173" s="88"/>
      <c r="AE173" s="88">
        <v>52889696</v>
      </c>
      <c r="AF173" s="88">
        <v>0</v>
      </c>
      <c r="AG173" s="92">
        <v>29494</v>
      </c>
      <c r="AH173" s="88" t="s">
        <v>2261</v>
      </c>
      <c r="AI173" s="88"/>
      <c r="AJ173" s="95">
        <v>3124974556</v>
      </c>
      <c r="AK173" s="88" t="s">
        <v>2262</v>
      </c>
      <c r="AL173" s="88" t="s">
        <v>271</v>
      </c>
      <c r="AM173" s="88" t="s">
        <v>234</v>
      </c>
      <c r="AN173" s="88" t="s">
        <v>2263</v>
      </c>
      <c r="AO173" s="88">
        <v>52147698</v>
      </c>
      <c r="AP173" s="88" t="s">
        <v>2264</v>
      </c>
      <c r="AQ173" s="88"/>
      <c r="AR173" s="88"/>
      <c r="AS173" s="92">
        <v>46062</v>
      </c>
      <c r="AT173" s="88"/>
      <c r="AU173" s="88"/>
      <c r="AV173" s="88"/>
      <c r="AW173" s="88"/>
      <c r="AX173" s="88" t="s">
        <v>2265</v>
      </c>
      <c r="AY173" s="88" t="s">
        <v>147</v>
      </c>
      <c r="AZ173" s="108">
        <v>46030</v>
      </c>
      <c r="BA173" s="108">
        <v>46036</v>
      </c>
      <c r="BB173" s="118">
        <v>63352000</v>
      </c>
      <c r="BC173" s="108">
        <v>46041</v>
      </c>
      <c r="BD173" s="108">
        <v>46283</v>
      </c>
      <c r="BE173" s="108">
        <f t="shared" si="8"/>
        <v>46283</v>
      </c>
      <c r="BF173" s="125"/>
      <c r="BG173" s="88" t="s">
        <v>929</v>
      </c>
      <c r="BH173" s="113">
        <v>7919000</v>
      </c>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v>0</v>
      </c>
      <c r="CM173" s="113">
        <v>63352000</v>
      </c>
      <c r="CN173" s="88"/>
      <c r="CO173" s="92">
        <v>46283</v>
      </c>
      <c r="CP173" s="92">
        <f t="shared" si="7"/>
        <v>46463</v>
      </c>
      <c r="CQ173" s="118">
        <v>63352000</v>
      </c>
      <c r="CR173" s="88" t="s">
        <v>149</v>
      </c>
      <c r="CS173" s="92">
        <v>46036</v>
      </c>
      <c r="CT173" s="131">
        <v>3344101271582</v>
      </c>
      <c r="CU173" s="88"/>
      <c r="CV173" s="88"/>
      <c r="CW173" s="88" t="s">
        <v>2185</v>
      </c>
      <c r="CX173" s="88" t="s">
        <v>203</v>
      </c>
      <c r="CY173" s="88" t="s">
        <v>261</v>
      </c>
      <c r="CZ173" s="88">
        <v>2537</v>
      </c>
      <c r="DA173" s="88" t="s">
        <v>152</v>
      </c>
      <c r="DB173" s="88">
        <v>5</v>
      </c>
      <c r="DC173" s="88" t="s">
        <v>153</v>
      </c>
      <c r="DD173" s="88"/>
      <c r="DE173" s="88"/>
      <c r="DF173" s="88"/>
      <c r="DG173" s="88"/>
      <c r="DH173" s="88"/>
      <c r="DI173" s="88"/>
      <c r="DJ173" s="88"/>
      <c r="DK173" s="88"/>
      <c r="DL173" s="88"/>
      <c r="DM173" s="88"/>
      <c r="DN173" s="88"/>
      <c r="DO173" s="88"/>
      <c r="DP173" s="88"/>
      <c r="DQ173" s="88"/>
      <c r="DR173" s="88"/>
      <c r="DS173" s="88"/>
      <c r="DT173" s="89"/>
      <c r="DU173" s="84"/>
      <c r="DV173" s="75"/>
      <c r="DW173" s="75"/>
      <c r="DX173" s="75"/>
      <c r="DY173" s="75"/>
      <c r="DZ173" s="77"/>
      <c r="EA173" s="71"/>
      <c r="EB173" s="71"/>
      <c r="EC173" s="71"/>
      <c r="ED173" s="71"/>
      <c r="EE173" s="71"/>
      <c r="EF173" s="71"/>
      <c r="EG173" s="71"/>
      <c r="EH173" s="71"/>
      <c r="EI173" s="71"/>
      <c r="EJ173" s="71"/>
      <c r="EK173" s="71"/>
    </row>
    <row r="174" spans="1:141" ht="30" customHeight="1">
      <c r="A174" s="2" t="s">
        <v>2064</v>
      </c>
      <c r="B174" s="87">
        <v>2026</v>
      </c>
      <c r="C174" s="88" t="s">
        <v>2266</v>
      </c>
      <c r="D174" s="88" t="e">
        <v>#REF!</v>
      </c>
      <c r="E174" s="88" t="s">
        <v>125</v>
      </c>
      <c r="F174" s="88">
        <v>145499</v>
      </c>
      <c r="G174" s="92">
        <v>46036</v>
      </c>
      <c r="H174" s="88" t="s">
        <v>2171</v>
      </c>
      <c r="I174" s="88" t="s">
        <v>2267</v>
      </c>
      <c r="J174" s="95" t="s">
        <v>2268</v>
      </c>
      <c r="K174" s="95" t="s">
        <v>2269</v>
      </c>
      <c r="L174" s="88" t="s">
        <v>2270</v>
      </c>
      <c r="M174" s="88" t="s">
        <v>2176</v>
      </c>
      <c r="N174" s="88">
        <v>80111700</v>
      </c>
      <c r="O174" s="88" t="s">
        <v>2177</v>
      </c>
      <c r="P174" s="88" t="s">
        <v>2271</v>
      </c>
      <c r="Q174" s="88">
        <v>38</v>
      </c>
      <c r="R174" s="92">
        <v>46028</v>
      </c>
      <c r="S174" s="88">
        <v>108</v>
      </c>
      <c r="T174" s="92">
        <v>46035</v>
      </c>
      <c r="U174" s="88" t="s">
        <v>134</v>
      </c>
      <c r="V174" s="88" t="s">
        <v>135</v>
      </c>
      <c r="W174" s="88" t="s">
        <v>136</v>
      </c>
      <c r="X174" s="88">
        <v>1</v>
      </c>
      <c r="Y174" s="88" t="s">
        <v>2179</v>
      </c>
      <c r="Z174" s="88" t="s">
        <v>2270</v>
      </c>
      <c r="AA174" s="88" t="s">
        <v>138</v>
      </c>
      <c r="AB174" s="88" t="s">
        <v>139</v>
      </c>
      <c r="AC174" s="88" t="s">
        <v>203</v>
      </c>
      <c r="AD174" s="88"/>
      <c r="AE174" s="88">
        <v>1053328094</v>
      </c>
      <c r="AF174" s="88">
        <v>5</v>
      </c>
      <c r="AG174" s="92">
        <v>32087</v>
      </c>
      <c r="AH174" s="88" t="s">
        <v>2272</v>
      </c>
      <c r="AI174" s="88"/>
      <c r="AJ174" s="95">
        <v>3123054086</v>
      </c>
      <c r="AK174" s="88" t="s">
        <v>2273</v>
      </c>
      <c r="AL174" s="88" t="s">
        <v>143</v>
      </c>
      <c r="AM174" s="88" t="s">
        <v>234</v>
      </c>
      <c r="AN174" s="88" t="s">
        <v>2220</v>
      </c>
      <c r="AO174" s="88">
        <v>52804730</v>
      </c>
      <c r="AP174" s="88" t="s">
        <v>2196</v>
      </c>
      <c r="AQ174" s="88"/>
      <c r="AR174" s="88"/>
      <c r="AS174" s="92">
        <v>46062</v>
      </c>
      <c r="AT174" s="88"/>
      <c r="AU174" s="88"/>
      <c r="AV174" s="88"/>
      <c r="AW174" s="88"/>
      <c r="AX174" s="88" t="s">
        <v>2245</v>
      </c>
      <c r="AY174" s="88" t="s">
        <v>147</v>
      </c>
      <c r="AZ174" s="108">
        <v>46030</v>
      </c>
      <c r="BA174" s="108">
        <v>46031</v>
      </c>
      <c r="BB174" s="118">
        <v>63352000</v>
      </c>
      <c r="BC174" s="108">
        <v>46035</v>
      </c>
      <c r="BD174" s="108">
        <v>46277</v>
      </c>
      <c r="BE174" s="108">
        <f t="shared" si="8"/>
        <v>46277</v>
      </c>
      <c r="BF174" s="125"/>
      <c r="BG174" s="88" t="s">
        <v>929</v>
      </c>
      <c r="BH174" s="113">
        <v>7919000</v>
      </c>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v>0</v>
      </c>
      <c r="CM174" s="113">
        <v>63352000</v>
      </c>
      <c r="CN174" s="88"/>
      <c r="CO174" s="92">
        <v>46277</v>
      </c>
      <c r="CP174" s="92">
        <f t="shared" si="7"/>
        <v>46457</v>
      </c>
      <c r="CQ174" s="118">
        <v>63352000</v>
      </c>
      <c r="CR174" s="88" t="s">
        <v>149</v>
      </c>
      <c r="CS174" s="92">
        <v>46031</v>
      </c>
      <c r="CT174" s="131">
        <v>3344101271376</v>
      </c>
      <c r="CU174" s="88"/>
      <c r="CV174" s="88"/>
      <c r="CW174" s="88" t="s">
        <v>2185</v>
      </c>
      <c r="CX174" s="88" t="s">
        <v>203</v>
      </c>
      <c r="CY174" s="88" t="s">
        <v>2274</v>
      </c>
      <c r="CZ174" s="88">
        <v>2537</v>
      </c>
      <c r="DA174" s="88" t="s">
        <v>152</v>
      </c>
      <c r="DB174" s="88">
        <v>5</v>
      </c>
      <c r="DC174" s="88" t="s">
        <v>153</v>
      </c>
      <c r="DD174" s="88"/>
      <c r="DE174" s="88"/>
      <c r="DF174" s="88"/>
      <c r="DG174" s="88"/>
      <c r="DH174" s="88"/>
      <c r="DI174" s="88"/>
      <c r="DJ174" s="88"/>
      <c r="DK174" s="88"/>
      <c r="DL174" s="88"/>
      <c r="DM174" s="88"/>
      <c r="DN174" s="88"/>
      <c r="DO174" s="88"/>
      <c r="DP174" s="88"/>
      <c r="DQ174" s="88"/>
      <c r="DR174" s="88"/>
      <c r="DS174" s="88"/>
      <c r="DT174" s="89"/>
      <c r="DU174" s="84"/>
      <c r="DV174" s="75"/>
      <c r="DW174" s="75"/>
      <c r="DX174" s="75"/>
      <c r="DY174" s="75"/>
      <c r="DZ174" s="77"/>
      <c r="EA174" s="71"/>
      <c r="EB174" s="71"/>
      <c r="EC174" s="71"/>
      <c r="ED174" s="71"/>
      <c r="EE174" s="71"/>
      <c r="EF174" s="71"/>
      <c r="EG174" s="71"/>
      <c r="EH174" s="71"/>
      <c r="EI174" s="71"/>
      <c r="EJ174" s="71"/>
      <c r="EK174" s="71"/>
    </row>
    <row r="175" spans="1:141" ht="30" customHeight="1">
      <c r="A175" s="2" t="s">
        <v>2064</v>
      </c>
      <c r="B175" s="87">
        <v>2026</v>
      </c>
      <c r="C175" s="88" t="s">
        <v>2275</v>
      </c>
      <c r="D175" s="88" t="e">
        <v>#REF!</v>
      </c>
      <c r="E175" s="88" t="s">
        <v>125</v>
      </c>
      <c r="F175" s="88">
        <v>145499</v>
      </c>
      <c r="G175" s="92">
        <v>46038</v>
      </c>
      <c r="H175" s="88" t="s">
        <v>2171</v>
      </c>
      <c r="I175" s="88" t="s">
        <v>2276</v>
      </c>
      <c r="J175" s="95" t="s">
        <v>2277</v>
      </c>
      <c r="K175" s="95" t="s">
        <v>2278</v>
      </c>
      <c r="L175" s="88" t="s">
        <v>2279</v>
      </c>
      <c r="M175" s="88" t="s">
        <v>2176</v>
      </c>
      <c r="N175" s="88">
        <v>80111700</v>
      </c>
      <c r="O175" s="88" t="s">
        <v>2177</v>
      </c>
      <c r="P175" s="88" t="s">
        <v>2280</v>
      </c>
      <c r="Q175" s="88">
        <v>38</v>
      </c>
      <c r="R175" s="92">
        <v>46028</v>
      </c>
      <c r="S175" s="88">
        <v>102</v>
      </c>
      <c r="T175" s="92">
        <v>46035</v>
      </c>
      <c r="U175" s="88" t="s">
        <v>134</v>
      </c>
      <c r="V175" s="88" t="s">
        <v>135</v>
      </c>
      <c r="W175" s="88" t="s">
        <v>136</v>
      </c>
      <c r="X175" s="88">
        <v>1</v>
      </c>
      <c r="Y175" s="88" t="s">
        <v>2179</v>
      </c>
      <c r="Z175" s="88" t="s">
        <v>2279</v>
      </c>
      <c r="AA175" s="88" t="s">
        <v>138</v>
      </c>
      <c r="AB175" s="88" t="s">
        <v>164</v>
      </c>
      <c r="AC175" s="88" t="s">
        <v>203</v>
      </c>
      <c r="AD175" s="88"/>
      <c r="AE175" s="88">
        <v>1090435721</v>
      </c>
      <c r="AF175" s="88">
        <v>8</v>
      </c>
      <c r="AG175" s="92">
        <v>33395</v>
      </c>
      <c r="AH175" s="88" t="s">
        <v>2281</v>
      </c>
      <c r="AI175" s="88"/>
      <c r="AJ175" s="95">
        <v>3229453218</v>
      </c>
      <c r="AK175" s="88" t="s">
        <v>2282</v>
      </c>
      <c r="AL175" s="88" t="s">
        <v>189</v>
      </c>
      <c r="AM175" s="88" t="s">
        <v>234</v>
      </c>
      <c r="AN175" s="88" t="s">
        <v>2206</v>
      </c>
      <c r="AO175" s="88">
        <v>52887426</v>
      </c>
      <c r="AP175" s="88" t="s">
        <v>2207</v>
      </c>
      <c r="AQ175" s="88"/>
      <c r="AR175" s="88"/>
      <c r="AS175" s="92">
        <v>46062</v>
      </c>
      <c r="AT175" s="88"/>
      <c r="AU175" s="88"/>
      <c r="AV175" s="88"/>
      <c r="AW175" s="88"/>
      <c r="AX175" s="88" t="s">
        <v>2208</v>
      </c>
      <c r="AY175" s="88" t="s">
        <v>147</v>
      </c>
      <c r="AZ175" s="108">
        <v>46030</v>
      </c>
      <c r="BA175" s="108">
        <v>46031</v>
      </c>
      <c r="BB175" s="118">
        <v>63352000</v>
      </c>
      <c r="BC175" s="108">
        <v>46037</v>
      </c>
      <c r="BD175" s="108">
        <v>46279</v>
      </c>
      <c r="BE175" s="108">
        <f t="shared" si="8"/>
        <v>46279</v>
      </c>
      <c r="BF175" s="125"/>
      <c r="BG175" s="88" t="s">
        <v>929</v>
      </c>
      <c r="BH175" s="113">
        <v>7919000</v>
      </c>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v>0</v>
      </c>
      <c r="CM175" s="113">
        <v>63352000</v>
      </c>
      <c r="CN175" s="88"/>
      <c r="CO175" s="92">
        <v>46279</v>
      </c>
      <c r="CP175" s="92">
        <f t="shared" si="7"/>
        <v>46459</v>
      </c>
      <c r="CQ175" s="118">
        <v>63352000</v>
      </c>
      <c r="CR175" s="88" t="s">
        <v>223</v>
      </c>
      <c r="CS175" s="92">
        <v>46035</v>
      </c>
      <c r="CT175" s="131">
        <v>1146101095188</v>
      </c>
      <c r="CU175" s="88"/>
      <c r="CV175" s="88"/>
      <c r="CW175" s="88" t="s">
        <v>2185</v>
      </c>
      <c r="CX175" s="88" t="s">
        <v>203</v>
      </c>
      <c r="CY175" s="88" t="s">
        <v>2283</v>
      </c>
      <c r="CZ175" s="88">
        <v>2537</v>
      </c>
      <c r="DA175" s="88" t="s">
        <v>152</v>
      </c>
      <c r="DB175" s="88">
        <v>5</v>
      </c>
      <c r="DC175" s="88" t="s">
        <v>153</v>
      </c>
      <c r="DD175" s="88"/>
      <c r="DE175" s="88"/>
      <c r="DF175" s="88"/>
      <c r="DG175" s="88"/>
      <c r="DH175" s="88"/>
      <c r="DI175" s="88"/>
      <c r="DJ175" s="88"/>
      <c r="DK175" s="88"/>
      <c r="DL175" s="88"/>
      <c r="DM175" s="88"/>
      <c r="DN175" s="88"/>
      <c r="DO175" s="88"/>
      <c r="DP175" s="88"/>
      <c r="DQ175" s="88"/>
      <c r="DR175" s="88"/>
      <c r="DS175" s="88"/>
      <c r="DT175" s="89"/>
      <c r="DU175" s="84"/>
      <c r="DV175" s="75"/>
      <c r="DW175" s="75"/>
      <c r="DX175" s="75"/>
      <c r="DY175" s="75"/>
      <c r="DZ175" s="77"/>
      <c r="EA175" s="71"/>
      <c r="EB175" s="71"/>
      <c r="EC175" s="71"/>
      <c r="ED175" s="71"/>
      <c r="EE175" s="71"/>
      <c r="EF175" s="71"/>
      <c r="EG175" s="71"/>
      <c r="EH175" s="71"/>
      <c r="EI175" s="71"/>
      <c r="EJ175" s="71"/>
      <c r="EK175" s="71"/>
    </row>
    <row r="176" spans="1:141" ht="30" customHeight="1">
      <c r="A176" s="2" t="s">
        <v>2064</v>
      </c>
      <c r="B176" s="87">
        <v>2026</v>
      </c>
      <c r="C176" s="88" t="s">
        <v>2284</v>
      </c>
      <c r="D176" s="88" t="e">
        <v>#REF!</v>
      </c>
      <c r="E176" s="88" t="s">
        <v>125</v>
      </c>
      <c r="F176" s="88">
        <v>145499</v>
      </c>
      <c r="G176" s="92">
        <v>46038</v>
      </c>
      <c r="H176" s="88" t="s">
        <v>2171</v>
      </c>
      <c r="I176" s="88" t="s">
        <v>2285</v>
      </c>
      <c r="J176" s="95" t="s">
        <v>2286</v>
      </c>
      <c r="K176" s="95" t="s">
        <v>2287</v>
      </c>
      <c r="L176" s="88" t="s">
        <v>2288</v>
      </c>
      <c r="M176" s="88" t="s">
        <v>2176</v>
      </c>
      <c r="N176" s="88">
        <v>80111700</v>
      </c>
      <c r="O176" s="88" t="s">
        <v>2177</v>
      </c>
      <c r="P176" s="88" t="s">
        <v>2289</v>
      </c>
      <c r="Q176" s="88">
        <v>38</v>
      </c>
      <c r="R176" s="92">
        <v>46028</v>
      </c>
      <c r="S176" s="88">
        <v>104</v>
      </c>
      <c r="T176" s="92">
        <v>46035</v>
      </c>
      <c r="U176" s="88" t="s">
        <v>134</v>
      </c>
      <c r="V176" s="88" t="s">
        <v>135</v>
      </c>
      <c r="W176" s="88" t="s">
        <v>136</v>
      </c>
      <c r="X176" s="88">
        <v>1</v>
      </c>
      <c r="Y176" s="88" t="s">
        <v>2179</v>
      </c>
      <c r="Z176" s="88" t="s">
        <v>2288</v>
      </c>
      <c r="AA176" s="88" t="s">
        <v>138</v>
      </c>
      <c r="AB176" s="88" t="s">
        <v>139</v>
      </c>
      <c r="AC176" s="88" t="s">
        <v>1342</v>
      </c>
      <c r="AD176" s="88"/>
      <c r="AE176" s="88">
        <v>40395737</v>
      </c>
      <c r="AF176" s="88">
        <v>1</v>
      </c>
      <c r="AG176" s="92">
        <v>26514</v>
      </c>
      <c r="AH176" s="88" t="s">
        <v>2290</v>
      </c>
      <c r="AI176" s="88"/>
      <c r="AJ176" s="95">
        <v>3106183294</v>
      </c>
      <c r="AK176" s="88" t="s">
        <v>2291</v>
      </c>
      <c r="AL176" s="88" t="s">
        <v>258</v>
      </c>
      <c r="AM176" s="88" t="s">
        <v>234</v>
      </c>
      <c r="AN176" s="88" t="s">
        <v>2292</v>
      </c>
      <c r="AO176" s="88">
        <v>79413209</v>
      </c>
      <c r="AP176" s="88" t="s">
        <v>2293</v>
      </c>
      <c r="AQ176" s="88"/>
      <c r="AR176" s="88"/>
      <c r="AS176" s="92">
        <v>46062</v>
      </c>
      <c r="AT176" s="88"/>
      <c r="AU176" s="88"/>
      <c r="AV176" s="88"/>
      <c r="AW176" s="88"/>
      <c r="AX176" s="88" t="s">
        <v>2294</v>
      </c>
      <c r="AY176" s="88" t="s">
        <v>147</v>
      </c>
      <c r="AZ176" s="108">
        <v>46030</v>
      </c>
      <c r="BA176" s="108">
        <v>46031</v>
      </c>
      <c r="BB176" s="118">
        <v>63352000</v>
      </c>
      <c r="BC176" s="108">
        <v>46037</v>
      </c>
      <c r="BD176" s="108">
        <v>46279</v>
      </c>
      <c r="BE176" s="108">
        <f t="shared" si="8"/>
        <v>46279</v>
      </c>
      <c r="BF176" s="125"/>
      <c r="BG176" s="88" t="s">
        <v>929</v>
      </c>
      <c r="BH176" s="113">
        <v>7919000</v>
      </c>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v>0</v>
      </c>
      <c r="CM176" s="113">
        <v>63352000</v>
      </c>
      <c r="CN176" s="88"/>
      <c r="CO176" s="92">
        <v>46279</v>
      </c>
      <c r="CP176" s="92">
        <f t="shared" si="7"/>
        <v>46459</v>
      </c>
      <c r="CQ176" s="118">
        <v>63352000</v>
      </c>
      <c r="CR176" s="88" t="s">
        <v>223</v>
      </c>
      <c r="CS176" s="92">
        <v>46034</v>
      </c>
      <c r="CT176" s="131">
        <v>1446101154670</v>
      </c>
      <c r="CU176" s="88"/>
      <c r="CV176" s="88"/>
      <c r="CW176" s="88" t="s">
        <v>2185</v>
      </c>
      <c r="CX176" s="88" t="s">
        <v>1342</v>
      </c>
      <c r="CY176" s="88" t="s">
        <v>2295</v>
      </c>
      <c r="CZ176" s="88">
        <v>2537</v>
      </c>
      <c r="DA176" s="88" t="s">
        <v>152</v>
      </c>
      <c r="DB176" s="88">
        <v>5</v>
      </c>
      <c r="DC176" s="88" t="s">
        <v>153</v>
      </c>
      <c r="DD176" s="88"/>
      <c r="DE176" s="88"/>
      <c r="DF176" s="88"/>
      <c r="DG176" s="88"/>
      <c r="DH176" s="88"/>
      <c r="DI176" s="88"/>
      <c r="DJ176" s="88"/>
      <c r="DK176" s="88"/>
      <c r="DL176" s="88"/>
      <c r="DM176" s="88"/>
      <c r="DN176" s="88"/>
      <c r="DO176" s="88"/>
      <c r="DP176" s="88"/>
      <c r="DQ176" s="88"/>
      <c r="DR176" s="88"/>
      <c r="DS176" s="88"/>
      <c r="DT176" s="89"/>
      <c r="DU176" s="84"/>
      <c r="DV176" s="75"/>
      <c r="DW176" s="75"/>
      <c r="DX176" s="75"/>
      <c r="DY176" s="75"/>
      <c r="DZ176" s="77"/>
      <c r="EA176" s="71"/>
      <c r="EB176" s="71"/>
      <c r="EC176" s="71"/>
      <c r="ED176" s="71"/>
      <c r="EE176" s="71"/>
      <c r="EF176" s="71"/>
      <c r="EG176" s="71"/>
      <c r="EH176" s="71"/>
      <c r="EI176" s="71"/>
      <c r="EJ176" s="71"/>
      <c r="EK176" s="71"/>
    </row>
    <row r="177" spans="1:141" ht="30" customHeight="1">
      <c r="A177" s="2" t="s">
        <v>2064</v>
      </c>
      <c r="B177" s="87">
        <v>2026</v>
      </c>
      <c r="C177" s="88" t="s">
        <v>2296</v>
      </c>
      <c r="D177" s="88" t="e">
        <v>#REF!</v>
      </c>
      <c r="E177" s="88" t="s">
        <v>125</v>
      </c>
      <c r="F177" s="88">
        <v>145499</v>
      </c>
      <c r="G177" s="92">
        <v>46038</v>
      </c>
      <c r="H177" s="88" t="s">
        <v>2171</v>
      </c>
      <c r="I177" s="88" t="s">
        <v>2297</v>
      </c>
      <c r="J177" s="95" t="s">
        <v>2298</v>
      </c>
      <c r="K177" s="95" t="s">
        <v>2299</v>
      </c>
      <c r="L177" s="88" t="s">
        <v>2300</v>
      </c>
      <c r="M177" s="88" t="s">
        <v>2176</v>
      </c>
      <c r="N177" s="88">
        <v>80111700</v>
      </c>
      <c r="O177" s="88" t="s">
        <v>2177</v>
      </c>
      <c r="P177" s="88" t="s">
        <v>2301</v>
      </c>
      <c r="Q177" s="88">
        <v>38</v>
      </c>
      <c r="R177" s="92">
        <v>46028</v>
      </c>
      <c r="S177" s="88">
        <v>105</v>
      </c>
      <c r="T177" s="92">
        <v>46035</v>
      </c>
      <c r="U177" s="88" t="s">
        <v>134</v>
      </c>
      <c r="V177" s="88" t="s">
        <v>135</v>
      </c>
      <c r="W177" s="88" t="s">
        <v>136</v>
      </c>
      <c r="X177" s="88">
        <v>1</v>
      </c>
      <c r="Y177" s="88" t="s">
        <v>2179</v>
      </c>
      <c r="Z177" s="88" t="s">
        <v>2300</v>
      </c>
      <c r="AA177" s="88" t="s">
        <v>138</v>
      </c>
      <c r="AB177" s="88" t="s">
        <v>164</v>
      </c>
      <c r="AC177" s="88" t="s">
        <v>203</v>
      </c>
      <c r="AD177" s="88"/>
      <c r="AE177" s="88">
        <v>79151959</v>
      </c>
      <c r="AF177" s="88">
        <v>2</v>
      </c>
      <c r="AG177" s="92">
        <v>22126</v>
      </c>
      <c r="AH177" s="88" t="s">
        <v>2302</v>
      </c>
      <c r="AI177" s="88" t="e">
        <v>#REF!</v>
      </c>
      <c r="AJ177" s="95">
        <v>3124505544</v>
      </c>
      <c r="AK177" s="88" t="s">
        <v>2303</v>
      </c>
      <c r="AL177" s="88" t="s">
        <v>1286</v>
      </c>
      <c r="AM177" s="88" t="s">
        <v>234</v>
      </c>
      <c r="AN177" s="88" t="s">
        <v>2263</v>
      </c>
      <c r="AO177" s="88">
        <v>52147698</v>
      </c>
      <c r="AP177" s="88" t="s">
        <v>2264</v>
      </c>
      <c r="AQ177" s="88"/>
      <c r="AR177" s="88"/>
      <c r="AS177" s="92">
        <v>46062</v>
      </c>
      <c r="AT177" s="88"/>
      <c r="AU177" s="88"/>
      <c r="AV177" s="88"/>
      <c r="AW177" s="88"/>
      <c r="AX177" s="88" t="s">
        <v>2265</v>
      </c>
      <c r="AY177" s="88" t="s">
        <v>147</v>
      </c>
      <c r="AZ177" s="108">
        <v>46030</v>
      </c>
      <c r="BA177" s="108">
        <v>46031</v>
      </c>
      <c r="BB177" s="118">
        <v>63352000</v>
      </c>
      <c r="BC177" s="108">
        <v>46035</v>
      </c>
      <c r="BD177" s="108">
        <v>46277</v>
      </c>
      <c r="BE177" s="108">
        <f t="shared" si="8"/>
        <v>46277</v>
      </c>
      <c r="BF177" s="125"/>
      <c r="BG177" s="88" t="s">
        <v>929</v>
      </c>
      <c r="BH177" s="113">
        <v>7919000</v>
      </c>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v>0</v>
      </c>
      <c r="CM177" s="113">
        <v>63352000</v>
      </c>
      <c r="CN177" s="88"/>
      <c r="CO177" s="92">
        <v>46277</v>
      </c>
      <c r="CP177" s="92">
        <f t="shared" si="7"/>
        <v>46457</v>
      </c>
      <c r="CQ177" s="118">
        <v>63352000</v>
      </c>
      <c r="CR177" s="88" t="s">
        <v>149</v>
      </c>
      <c r="CS177" s="92">
        <v>46031</v>
      </c>
      <c r="CT177" s="131">
        <v>3344101271380</v>
      </c>
      <c r="CU177" s="88"/>
      <c r="CV177" s="88"/>
      <c r="CW177" s="88" t="s">
        <v>2185</v>
      </c>
      <c r="CX177" s="88" t="s">
        <v>203</v>
      </c>
      <c r="CY177" s="88" t="s">
        <v>1168</v>
      </c>
      <c r="CZ177" s="88">
        <v>2537</v>
      </c>
      <c r="DA177" s="88" t="s">
        <v>152</v>
      </c>
      <c r="DB177" s="88">
        <v>5</v>
      </c>
      <c r="DC177" s="88" t="s">
        <v>153</v>
      </c>
      <c r="DD177" s="88"/>
      <c r="DE177" s="88"/>
      <c r="DF177" s="88"/>
      <c r="DG177" s="88"/>
      <c r="DH177" s="88"/>
      <c r="DI177" s="88"/>
      <c r="DJ177" s="88"/>
      <c r="DK177" s="88"/>
      <c r="DL177" s="88"/>
      <c r="DM177" s="88"/>
      <c r="DN177" s="88"/>
      <c r="DO177" s="88"/>
      <c r="DP177" s="88"/>
      <c r="DQ177" s="88"/>
      <c r="DR177" s="88"/>
      <c r="DS177" s="88"/>
      <c r="DT177" s="89"/>
      <c r="DU177" s="84"/>
      <c r="DV177" s="75"/>
      <c r="DW177" s="75"/>
      <c r="DX177" s="75"/>
      <c r="DY177" s="75"/>
      <c r="DZ177" s="77"/>
      <c r="EA177" s="71"/>
      <c r="EB177" s="71"/>
      <c r="EC177" s="71"/>
      <c r="ED177" s="71"/>
      <c r="EE177" s="71"/>
      <c r="EF177" s="71"/>
      <c r="EG177" s="71"/>
      <c r="EH177" s="71"/>
      <c r="EI177" s="71"/>
      <c r="EJ177" s="71"/>
      <c r="EK177" s="71"/>
    </row>
    <row r="178" spans="1:141" ht="30" customHeight="1">
      <c r="A178" s="2" t="s">
        <v>2064</v>
      </c>
      <c r="B178" s="87">
        <v>2026</v>
      </c>
      <c r="C178" s="88" t="s">
        <v>2304</v>
      </c>
      <c r="D178" s="88" t="e">
        <v>#REF!</v>
      </c>
      <c r="E178" s="88" t="s">
        <v>125</v>
      </c>
      <c r="F178" s="88">
        <v>145510</v>
      </c>
      <c r="G178" s="92">
        <v>46038</v>
      </c>
      <c r="H178" s="88" t="s">
        <v>2305</v>
      </c>
      <c r="I178" s="88" t="s">
        <v>2306</v>
      </c>
      <c r="J178" s="95" t="s">
        <v>2307</v>
      </c>
      <c r="K178" s="95" t="s">
        <v>2308</v>
      </c>
      <c r="L178" s="88" t="s">
        <v>2309</v>
      </c>
      <c r="M178" s="88" t="s">
        <v>2310</v>
      </c>
      <c r="N178" s="88">
        <v>80111700</v>
      </c>
      <c r="O178" s="88" t="s">
        <v>2311</v>
      </c>
      <c r="P178" s="88" t="s">
        <v>2312</v>
      </c>
      <c r="Q178" s="88">
        <v>198</v>
      </c>
      <c r="R178" s="92">
        <v>46032</v>
      </c>
      <c r="S178" s="88">
        <v>331</v>
      </c>
      <c r="T178" s="92">
        <v>46041</v>
      </c>
      <c r="U178" s="88" t="s">
        <v>134</v>
      </c>
      <c r="V178" s="88" t="s">
        <v>135</v>
      </c>
      <c r="W178" s="88" t="s">
        <v>136</v>
      </c>
      <c r="X178" s="88">
        <v>1</v>
      </c>
      <c r="Y178" s="88" t="s">
        <v>2313</v>
      </c>
      <c r="Z178" s="88" t="s">
        <v>2309</v>
      </c>
      <c r="AA178" s="88" t="s">
        <v>138</v>
      </c>
      <c r="AB178" s="88" t="s">
        <v>164</v>
      </c>
      <c r="AC178" s="88" t="s">
        <v>218</v>
      </c>
      <c r="AD178" s="88"/>
      <c r="AE178" s="88">
        <v>1102836251</v>
      </c>
      <c r="AF178" s="88">
        <v>1</v>
      </c>
      <c r="AG178" s="92">
        <v>30968</v>
      </c>
      <c r="AH178" s="88" t="s">
        <v>2314</v>
      </c>
      <c r="AI178" s="88"/>
      <c r="AJ178" s="95">
        <v>3003784207</v>
      </c>
      <c r="AK178" s="88" t="s">
        <v>2315</v>
      </c>
      <c r="AL178" s="88" t="s">
        <v>168</v>
      </c>
      <c r="AM178" s="88" t="s">
        <v>144</v>
      </c>
      <c r="AN178" s="88" t="s">
        <v>2220</v>
      </c>
      <c r="AO178" s="88">
        <v>52804730</v>
      </c>
      <c r="AP178" s="88" t="s">
        <v>2196</v>
      </c>
      <c r="AQ178" s="88"/>
      <c r="AR178" s="88"/>
      <c r="AS178" s="92">
        <v>46062</v>
      </c>
      <c r="AT178" s="88"/>
      <c r="AU178" s="88"/>
      <c r="AV178" s="88"/>
      <c r="AW178" s="88"/>
      <c r="AX178" s="88" t="s">
        <v>2245</v>
      </c>
      <c r="AY178" s="88" t="s">
        <v>147</v>
      </c>
      <c r="AZ178" s="108">
        <v>46036</v>
      </c>
      <c r="BA178" s="108">
        <v>46036</v>
      </c>
      <c r="BB178" s="118">
        <v>63352000</v>
      </c>
      <c r="BC178" s="108">
        <v>46041</v>
      </c>
      <c r="BD178" s="108">
        <v>46283</v>
      </c>
      <c r="BE178" s="108">
        <f t="shared" si="8"/>
        <v>46283</v>
      </c>
      <c r="BF178" s="125"/>
      <c r="BG178" s="88" t="s">
        <v>929</v>
      </c>
      <c r="BH178" s="113">
        <v>7919000</v>
      </c>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v>0</v>
      </c>
      <c r="CM178" s="113">
        <v>63352000</v>
      </c>
      <c r="CN178" s="88"/>
      <c r="CO178" s="92">
        <v>46283</v>
      </c>
      <c r="CP178" s="92">
        <f t="shared" si="7"/>
        <v>46463</v>
      </c>
      <c r="CQ178" s="118">
        <v>63352000</v>
      </c>
      <c r="CR178" s="88" t="s">
        <v>1464</v>
      </c>
      <c r="CS178" s="92">
        <v>46037</v>
      </c>
      <c r="CT178" s="131" t="s">
        <v>2316</v>
      </c>
      <c r="CU178" s="88"/>
      <c r="CV178" s="88"/>
      <c r="CW178" s="88" t="s">
        <v>2317</v>
      </c>
      <c r="CX178" s="88" t="s">
        <v>218</v>
      </c>
      <c r="CY178" s="88" t="s">
        <v>2318</v>
      </c>
      <c r="CZ178" s="88">
        <v>2537</v>
      </c>
      <c r="DA178" s="88" t="s">
        <v>152</v>
      </c>
      <c r="DB178" s="88">
        <v>1</v>
      </c>
      <c r="DC178" s="88" t="s">
        <v>153</v>
      </c>
      <c r="DD178" s="88"/>
      <c r="DE178" s="88"/>
      <c r="DF178" s="88"/>
      <c r="DG178" s="88"/>
      <c r="DH178" s="88"/>
      <c r="DI178" s="88"/>
      <c r="DJ178" s="88"/>
      <c r="DK178" s="88"/>
      <c r="DL178" s="88"/>
      <c r="DM178" s="88"/>
      <c r="DN178" s="88"/>
      <c r="DO178" s="88"/>
      <c r="DP178" s="88"/>
      <c r="DQ178" s="88"/>
      <c r="DR178" s="88"/>
      <c r="DS178" s="88"/>
      <c r="DT178" s="89"/>
      <c r="DU178" s="84"/>
      <c r="DV178" s="75"/>
      <c r="DW178" s="75"/>
      <c r="DX178" s="75"/>
      <c r="DY178" s="75"/>
      <c r="DZ178" s="77"/>
      <c r="EA178" s="71"/>
      <c r="EB178" s="71"/>
      <c r="EC178" s="71"/>
      <c r="ED178" s="71"/>
      <c r="EE178" s="71"/>
      <c r="EF178" s="71"/>
      <c r="EG178" s="71"/>
      <c r="EH178" s="71"/>
      <c r="EI178" s="71"/>
      <c r="EJ178" s="71"/>
      <c r="EK178" s="71"/>
    </row>
    <row r="179" spans="1:141" ht="30" customHeight="1">
      <c r="A179" s="2" t="s">
        <v>2064</v>
      </c>
      <c r="B179" s="87">
        <v>2026</v>
      </c>
      <c r="C179" s="88" t="s">
        <v>2319</v>
      </c>
      <c r="D179" s="88" t="e">
        <v>#REF!</v>
      </c>
      <c r="E179" s="88" t="s">
        <v>125</v>
      </c>
      <c r="F179" s="88">
        <v>145515</v>
      </c>
      <c r="G179" s="92">
        <v>46038</v>
      </c>
      <c r="H179" s="88" t="s">
        <v>2320</v>
      </c>
      <c r="I179" s="88" t="s">
        <v>2321</v>
      </c>
      <c r="J179" s="95" t="s">
        <v>2322</v>
      </c>
      <c r="K179" s="95" t="s">
        <v>2323</v>
      </c>
      <c r="L179" s="88" t="s">
        <v>2324</v>
      </c>
      <c r="M179" s="88" t="s">
        <v>2325</v>
      </c>
      <c r="N179" s="88">
        <v>80111700</v>
      </c>
      <c r="O179" s="88" t="s">
        <v>2326</v>
      </c>
      <c r="P179" s="88" t="s">
        <v>2327</v>
      </c>
      <c r="Q179" s="88">
        <v>164</v>
      </c>
      <c r="R179" s="92">
        <v>46031</v>
      </c>
      <c r="S179" s="88">
        <v>1691</v>
      </c>
      <c r="T179" s="92">
        <v>46042</v>
      </c>
      <c r="U179" s="88" t="s">
        <v>134</v>
      </c>
      <c r="V179" s="88" t="s">
        <v>135</v>
      </c>
      <c r="W179" s="88" t="s">
        <v>136</v>
      </c>
      <c r="X179" s="88">
        <v>1</v>
      </c>
      <c r="Y179" s="88" t="s">
        <v>2328</v>
      </c>
      <c r="Z179" s="88" t="s">
        <v>2324</v>
      </c>
      <c r="AA179" s="88" t="s">
        <v>138</v>
      </c>
      <c r="AB179" s="88" t="s">
        <v>139</v>
      </c>
      <c r="AC179" s="88" t="s">
        <v>2329</v>
      </c>
      <c r="AD179" s="88"/>
      <c r="AE179" s="88">
        <v>1032439657</v>
      </c>
      <c r="AF179" s="88">
        <v>1</v>
      </c>
      <c r="AG179" s="92">
        <v>33157</v>
      </c>
      <c r="AH179" s="88" t="s">
        <v>2330</v>
      </c>
      <c r="AI179" s="88"/>
      <c r="AJ179" s="95">
        <v>3014181399</v>
      </c>
      <c r="AK179" s="88" t="s">
        <v>2331</v>
      </c>
      <c r="AL179" s="88" t="s">
        <v>143</v>
      </c>
      <c r="AM179" s="88" t="s">
        <v>385</v>
      </c>
      <c r="AN179" s="88" t="s">
        <v>2233</v>
      </c>
      <c r="AO179" s="88">
        <v>67012149</v>
      </c>
      <c r="AP179" s="88" t="s">
        <v>2234</v>
      </c>
      <c r="AQ179" s="88"/>
      <c r="AR179" s="88"/>
      <c r="AS179" s="92">
        <v>46062</v>
      </c>
      <c r="AT179" s="88"/>
      <c r="AU179" s="88"/>
      <c r="AV179" s="88"/>
      <c r="AW179" s="88"/>
      <c r="AX179" s="88" t="s">
        <v>2235</v>
      </c>
      <c r="AY179" s="88" t="s">
        <v>147</v>
      </c>
      <c r="AZ179" s="108">
        <v>46036</v>
      </c>
      <c r="BA179" s="108">
        <v>46038</v>
      </c>
      <c r="BB179" s="118">
        <v>46432000</v>
      </c>
      <c r="BC179" s="108">
        <v>46042</v>
      </c>
      <c r="BD179" s="108">
        <v>46284</v>
      </c>
      <c r="BE179" s="108">
        <f t="shared" si="8"/>
        <v>46284</v>
      </c>
      <c r="BF179" s="125"/>
      <c r="BG179" s="88" t="s">
        <v>929</v>
      </c>
      <c r="BH179" s="113">
        <v>5804000</v>
      </c>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v>0</v>
      </c>
      <c r="CM179" s="113">
        <v>46432000</v>
      </c>
      <c r="CN179" s="88"/>
      <c r="CO179" s="92">
        <v>46284</v>
      </c>
      <c r="CP179" s="92">
        <f t="shared" si="7"/>
        <v>46464</v>
      </c>
      <c r="CQ179" s="118">
        <v>46432000</v>
      </c>
      <c r="CR179" s="88" t="s">
        <v>149</v>
      </c>
      <c r="CS179" s="92">
        <v>46038</v>
      </c>
      <c r="CT179" s="131">
        <v>1446101157719</v>
      </c>
      <c r="CU179" s="88"/>
      <c r="CV179" s="88"/>
      <c r="CW179" s="88" t="s">
        <v>2332</v>
      </c>
      <c r="CX179" s="88" t="s">
        <v>2329</v>
      </c>
      <c r="CY179" s="88" t="s">
        <v>2333</v>
      </c>
      <c r="CZ179" s="88">
        <v>2537</v>
      </c>
      <c r="DA179" s="88" t="s">
        <v>152</v>
      </c>
      <c r="DB179" s="88">
        <v>5</v>
      </c>
      <c r="DC179" s="88" t="s">
        <v>153</v>
      </c>
      <c r="DD179" s="88"/>
      <c r="DE179" s="88"/>
      <c r="DF179" s="88"/>
      <c r="DG179" s="88"/>
      <c r="DH179" s="88"/>
      <c r="DI179" s="88"/>
      <c r="DJ179" s="88"/>
      <c r="DK179" s="88"/>
      <c r="DL179" s="88"/>
      <c r="DM179" s="88"/>
      <c r="DN179" s="88"/>
      <c r="DO179" s="88"/>
      <c r="DP179" s="88"/>
      <c r="DQ179" s="88"/>
      <c r="DR179" s="88"/>
      <c r="DS179" s="88"/>
      <c r="DT179" s="89"/>
      <c r="DU179" s="84"/>
      <c r="DV179" s="75"/>
      <c r="DW179" s="75"/>
      <c r="DX179" s="75"/>
      <c r="DY179" s="75"/>
      <c r="DZ179" s="77"/>
      <c r="EA179" s="71"/>
      <c r="EB179" s="71"/>
      <c r="EC179" s="71"/>
      <c r="ED179" s="71"/>
      <c r="EE179" s="71"/>
      <c r="EF179" s="71"/>
      <c r="EG179" s="71"/>
      <c r="EH179" s="71"/>
      <c r="EI179" s="71"/>
      <c r="EJ179" s="71"/>
      <c r="EK179" s="71"/>
    </row>
    <row r="180" spans="1:141" ht="30" customHeight="1">
      <c r="A180" s="2" t="s">
        <v>2064</v>
      </c>
      <c r="B180" s="87">
        <v>2026</v>
      </c>
      <c r="C180" s="88" t="s">
        <v>2334</v>
      </c>
      <c r="D180" s="88" t="e">
        <v>#REF!</v>
      </c>
      <c r="E180" s="88" t="s">
        <v>125</v>
      </c>
      <c r="F180" s="88">
        <v>145515</v>
      </c>
      <c r="G180" s="92">
        <v>46038</v>
      </c>
      <c r="H180" s="88" t="s">
        <v>2320</v>
      </c>
      <c r="I180" s="88" t="s">
        <v>2335</v>
      </c>
      <c r="J180" s="95" t="s">
        <v>2336</v>
      </c>
      <c r="K180" s="95" t="s">
        <v>2337</v>
      </c>
      <c r="L180" s="88" t="s">
        <v>2338</v>
      </c>
      <c r="M180" s="88" t="s">
        <v>2325</v>
      </c>
      <c r="N180" s="88">
        <v>80111700</v>
      </c>
      <c r="O180" s="88" t="s">
        <v>2326</v>
      </c>
      <c r="P180" s="88" t="s">
        <v>2339</v>
      </c>
      <c r="Q180" s="88">
        <v>164</v>
      </c>
      <c r="R180" s="92">
        <v>46031</v>
      </c>
      <c r="S180" s="88">
        <v>1681</v>
      </c>
      <c r="T180" s="92">
        <v>46042</v>
      </c>
      <c r="U180" s="88" t="s">
        <v>134</v>
      </c>
      <c r="V180" s="88" t="s">
        <v>135</v>
      </c>
      <c r="W180" s="88" t="s">
        <v>136</v>
      </c>
      <c r="X180" s="88">
        <v>1</v>
      </c>
      <c r="Y180" s="88" t="s">
        <v>2340</v>
      </c>
      <c r="Z180" s="88" t="s">
        <v>2338</v>
      </c>
      <c r="AA180" s="88" t="s">
        <v>138</v>
      </c>
      <c r="AB180" s="88" t="s">
        <v>164</v>
      </c>
      <c r="AC180" s="88" t="s">
        <v>203</v>
      </c>
      <c r="AD180" s="88"/>
      <c r="AE180" s="88">
        <v>19311755</v>
      </c>
      <c r="AF180" s="88">
        <v>6</v>
      </c>
      <c r="AG180" s="92">
        <v>21399</v>
      </c>
      <c r="AH180" s="88" t="s">
        <v>2341</v>
      </c>
      <c r="AI180" s="88"/>
      <c r="AJ180" s="95">
        <v>3185570944</v>
      </c>
      <c r="AK180" s="88" t="s">
        <v>2342</v>
      </c>
      <c r="AL180" s="88" t="s">
        <v>189</v>
      </c>
      <c r="AM180" s="88" t="s">
        <v>234</v>
      </c>
      <c r="AN180" s="88" t="s">
        <v>2206</v>
      </c>
      <c r="AO180" s="88">
        <v>52887426</v>
      </c>
      <c r="AP180" s="88" t="s">
        <v>2207</v>
      </c>
      <c r="AQ180" s="88"/>
      <c r="AR180" s="88"/>
      <c r="AS180" s="92">
        <v>46062</v>
      </c>
      <c r="AT180" s="88"/>
      <c r="AU180" s="88"/>
      <c r="AV180" s="88"/>
      <c r="AW180" s="88"/>
      <c r="AX180" s="88" t="s">
        <v>2208</v>
      </c>
      <c r="AY180" s="88" t="s">
        <v>147</v>
      </c>
      <c r="AZ180" s="108">
        <v>46036</v>
      </c>
      <c r="BA180" s="108">
        <v>46038</v>
      </c>
      <c r="BB180" s="118">
        <v>46432000</v>
      </c>
      <c r="BC180" s="108">
        <v>46044</v>
      </c>
      <c r="BD180" s="108">
        <v>46278</v>
      </c>
      <c r="BE180" s="108">
        <f t="shared" si="8"/>
        <v>46278</v>
      </c>
      <c r="BF180" s="125"/>
      <c r="BG180" s="88" t="s">
        <v>929</v>
      </c>
      <c r="BH180" s="113">
        <v>5804000</v>
      </c>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v>0</v>
      </c>
      <c r="CM180" s="113">
        <v>46432000</v>
      </c>
      <c r="CN180" s="88"/>
      <c r="CO180" s="92">
        <v>46278</v>
      </c>
      <c r="CP180" s="92">
        <f t="shared" si="7"/>
        <v>46458</v>
      </c>
      <c r="CQ180" s="118">
        <v>46432000</v>
      </c>
      <c r="CR180" s="88" t="s">
        <v>149</v>
      </c>
      <c r="CS180" s="92">
        <v>46038</v>
      </c>
      <c r="CT180" s="131">
        <v>1444101253713</v>
      </c>
      <c r="CU180" s="88"/>
      <c r="CV180" s="88"/>
      <c r="CW180" s="88" t="s">
        <v>2332</v>
      </c>
      <c r="CX180" s="88" t="s">
        <v>203</v>
      </c>
      <c r="CY180" s="88" t="s">
        <v>2343</v>
      </c>
      <c r="CZ180" s="88">
        <v>2537</v>
      </c>
      <c r="DA180" s="88" t="s">
        <v>152</v>
      </c>
      <c r="DB180" s="88">
        <v>5</v>
      </c>
      <c r="DC180" s="88" t="s">
        <v>153</v>
      </c>
      <c r="DD180" s="88"/>
      <c r="DE180" s="88"/>
      <c r="DF180" s="88"/>
      <c r="DG180" s="88"/>
      <c r="DH180" s="88"/>
      <c r="DI180" s="88"/>
      <c r="DJ180" s="88"/>
      <c r="DK180" s="88"/>
      <c r="DL180" s="88"/>
      <c r="DM180" s="88"/>
      <c r="DN180" s="88"/>
      <c r="DO180" s="88"/>
      <c r="DP180" s="88"/>
      <c r="DQ180" s="88"/>
      <c r="DR180" s="88"/>
      <c r="DS180" s="88"/>
      <c r="DT180" s="89"/>
      <c r="DU180" s="84"/>
      <c r="DV180" s="75"/>
      <c r="DW180" s="75"/>
      <c r="DX180" s="75"/>
      <c r="DY180" s="75"/>
      <c r="DZ180" s="77"/>
      <c r="EA180" s="71"/>
      <c r="EB180" s="71"/>
      <c r="EC180" s="71"/>
      <c r="ED180" s="71"/>
      <c r="EE180" s="71"/>
      <c r="EF180" s="71"/>
      <c r="EG180" s="71"/>
      <c r="EH180" s="71"/>
      <c r="EI180" s="71"/>
      <c r="EJ180" s="71"/>
      <c r="EK180" s="71"/>
    </row>
    <row r="181" spans="1:141" ht="30" customHeight="1">
      <c r="A181" s="2" t="s">
        <v>2064</v>
      </c>
      <c r="B181" s="87">
        <v>2026</v>
      </c>
      <c r="C181" s="88" t="s">
        <v>2344</v>
      </c>
      <c r="D181" s="88" t="e">
        <v>#REF!</v>
      </c>
      <c r="E181" s="88" t="s">
        <v>125</v>
      </c>
      <c r="F181" s="88">
        <v>145515</v>
      </c>
      <c r="G181" s="92">
        <v>46038</v>
      </c>
      <c r="H181" s="88" t="s">
        <v>2320</v>
      </c>
      <c r="I181" s="88" t="s">
        <v>2345</v>
      </c>
      <c r="J181" s="95" t="s">
        <v>2346</v>
      </c>
      <c r="K181" s="95" t="s">
        <v>2347</v>
      </c>
      <c r="L181" s="88" t="s">
        <v>2348</v>
      </c>
      <c r="M181" s="88" t="s">
        <v>2325</v>
      </c>
      <c r="N181" s="88">
        <v>80111700</v>
      </c>
      <c r="O181" s="88" t="s">
        <v>2326</v>
      </c>
      <c r="P181" s="88" t="s">
        <v>2349</v>
      </c>
      <c r="Q181" s="88">
        <v>164</v>
      </c>
      <c r="R181" s="92">
        <v>46031</v>
      </c>
      <c r="S181" s="88">
        <v>1685</v>
      </c>
      <c r="T181" s="92">
        <v>46042</v>
      </c>
      <c r="U181" s="88" t="s">
        <v>134</v>
      </c>
      <c r="V181" s="88" t="s">
        <v>135</v>
      </c>
      <c r="W181" s="88" t="s">
        <v>136</v>
      </c>
      <c r="X181" s="88">
        <v>1</v>
      </c>
      <c r="Y181" s="88" t="s">
        <v>2340</v>
      </c>
      <c r="Z181" s="88" t="s">
        <v>2348</v>
      </c>
      <c r="AA181" s="88" t="s">
        <v>138</v>
      </c>
      <c r="AB181" s="88" t="s">
        <v>139</v>
      </c>
      <c r="AC181" s="88" t="s">
        <v>203</v>
      </c>
      <c r="AD181" s="88"/>
      <c r="AE181" s="88">
        <v>53000999</v>
      </c>
      <c r="AF181" s="88">
        <v>5</v>
      </c>
      <c r="AG181" s="92">
        <v>31133</v>
      </c>
      <c r="AH181" s="88" t="s">
        <v>2350</v>
      </c>
      <c r="AI181" s="88"/>
      <c r="AJ181" s="95">
        <v>3123878205</v>
      </c>
      <c r="AK181" s="88" t="s">
        <v>2351</v>
      </c>
      <c r="AL181" s="88" t="s">
        <v>258</v>
      </c>
      <c r="AM181" s="88" t="s">
        <v>144</v>
      </c>
      <c r="AN181" s="88" t="s">
        <v>2195</v>
      </c>
      <c r="AO181" s="88">
        <v>52804730</v>
      </c>
      <c r="AP181" s="88" t="s">
        <v>2196</v>
      </c>
      <c r="AQ181" s="88"/>
      <c r="AR181" s="88"/>
      <c r="AS181" s="92">
        <v>46062</v>
      </c>
      <c r="AT181" s="88"/>
      <c r="AU181" s="88"/>
      <c r="AV181" s="88"/>
      <c r="AW181" s="88"/>
      <c r="AX181" s="88" t="s">
        <v>2197</v>
      </c>
      <c r="AY181" s="88" t="s">
        <v>147</v>
      </c>
      <c r="AZ181" s="108">
        <v>46036</v>
      </c>
      <c r="BA181" s="108">
        <v>46038</v>
      </c>
      <c r="BB181" s="118">
        <v>46432000</v>
      </c>
      <c r="BC181" s="108">
        <v>46042</v>
      </c>
      <c r="BD181" s="108">
        <v>46284</v>
      </c>
      <c r="BE181" s="108">
        <f t="shared" si="8"/>
        <v>46284</v>
      </c>
      <c r="BF181" s="125"/>
      <c r="BG181" s="88" t="s">
        <v>929</v>
      </c>
      <c r="BH181" s="113">
        <v>5804000</v>
      </c>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v>0</v>
      </c>
      <c r="CM181" s="113">
        <v>46432000</v>
      </c>
      <c r="CN181" s="88"/>
      <c r="CO181" s="92">
        <v>46284</v>
      </c>
      <c r="CP181" s="92">
        <f t="shared" si="7"/>
        <v>46464</v>
      </c>
      <c r="CQ181" s="118">
        <v>46432000</v>
      </c>
      <c r="CR181" s="88" t="s">
        <v>149</v>
      </c>
      <c r="CS181" s="92">
        <v>46038</v>
      </c>
      <c r="CT181" s="131">
        <v>1446101157537</v>
      </c>
      <c r="CU181" s="88"/>
      <c r="CV181" s="88"/>
      <c r="CW181" s="88" t="s">
        <v>2332</v>
      </c>
      <c r="CX181" s="88" t="s">
        <v>203</v>
      </c>
      <c r="CY181" s="88" t="s">
        <v>324</v>
      </c>
      <c r="CZ181" s="88">
        <v>2537</v>
      </c>
      <c r="DA181" s="88" t="s">
        <v>152</v>
      </c>
      <c r="DB181" s="88">
        <v>5</v>
      </c>
      <c r="DC181" s="88" t="s">
        <v>153</v>
      </c>
      <c r="DD181" s="88"/>
      <c r="DE181" s="88"/>
      <c r="DF181" s="88"/>
      <c r="DG181" s="88"/>
      <c r="DH181" s="88"/>
      <c r="DI181" s="88"/>
      <c r="DJ181" s="88"/>
      <c r="DK181" s="88"/>
      <c r="DL181" s="88"/>
      <c r="DM181" s="88"/>
      <c r="DN181" s="88"/>
      <c r="DO181" s="88"/>
      <c r="DP181" s="88"/>
      <c r="DQ181" s="88"/>
      <c r="DR181" s="88"/>
      <c r="DS181" s="88"/>
      <c r="DT181" s="89"/>
      <c r="DU181" s="84"/>
      <c r="DV181" s="75"/>
      <c r="DW181" s="75"/>
      <c r="DX181" s="75"/>
      <c r="DY181" s="75"/>
      <c r="DZ181" s="77"/>
      <c r="EA181" s="71"/>
      <c r="EB181" s="71"/>
      <c r="EC181" s="71"/>
      <c r="ED181" s="71"/>
      <c r="EE181" s="71"/>
      <c r="EF181" s="71"/>
      <c r="EG181" s="71"/>
      <c r="EH181" s="71"/>
      <c r="EI181" s="71"/>
      <c r="EJ181" s="71"/>
      <c r="EK181" s="71"/>
    </row>
    <row r="182" spans="1:141" ht="30" customHeight="1">
      <c r="A182" s="2" t="s">
        <v>2064</v>
      </c>
      <c r="B182" s="87">
        <v>2026</v>
      </c>
      <c r="C182" s="88" t="s">
        <v>2352</v>
      </c>
      <c r="D182" s="88" t="e">
        <v>#REF!</v>
      </c>
      <c r="E182" s="88" t="s">
        <v>125</v>
      </c>
      <c r="F182" s="88">
        <v>145515</v>
      </c>
      <c r="G182" s="92">
        <v>46038</v>
      </c>
      <c r="H182" s="88" t="s">
        <v>2320</v>
      </c>
      <c r="I182" s="88" t="s">
        <v>2353</v>
      </c>
      <c r="J182" s="95" t="s">
        <v>2354</v>
      </c>
      <c r="K182" s="95" t="s">
        <v>2355</v>
      </c>
      <c r="L182" s="88" t="s">
        <v>2356</v>
      </c>
      <c r="M182" s="88" t="s">
        <v>2325</v>
      </c>
      <c r="N182" s="88">
        <v>80111700</v>
      </c>
      <c r="O182" s="88" t="s">
        <v>2326</v>
      </c>
      <c r="P182" s="88" t="s">
        <v>2357</v>
      </c>
      <c r="Q182" s="88">
        <v>164</v>
      </c>
      <c r="R182" s="92">
        <v>46031</v>
      </c>
      <c r="S182" s="88">
        <v>1688</v>
      </c>
      <c r="T182" s="92">
        <v>46042</v>
      </c>
      <c r="U182" s="88" t="s">
        <v>134</v>
      </c>
      <c r="V182" s="88" t="s">
        <v>135</v>
      </c>
      <c r="W182" s="88" t="s">
        <v>136</v>
      </c>
      <c r="X182" s="88">
        <v>1</v>
      </c>
      <c r="Y182" s="88" t="s">
        <v>2340</v>
      </c>
      <c r="Z182" s="88" t="s">
        <v>2356</v>
      </c>
      <c r="AA182" s="88" t="s">
        <v>138</v>
      </c>
      <c r="AB182" s="88" t="s">
        <v>139</v>
      </c>
      <c r="AC182" s="88" t="s">
        <v>203</v>
      </c>
      <c r="AD182" s="88"/>
      <c r="AE182" s="88">
        <v>1032500065</v>
      </c>
      <c r="AF182" s="88">
        <v>1</v>
      </c>
      <c r="AG182" s="92">
        <v>36047</v>
      </c>
      <c r="AH182" s="88" t="s">
        <v>2358</v>
      </c>
      <c r="AI182" s="88"/>
      <c r="AJ182" s="95">
        <v>3204785949</v>
      </c>
      <c r="AK182" s="88" t="s">
        <v>2359</v>
      </c>
      <c r="AL182" s="88" t="s">
        <v>189</v>
      </c>
      <c r="AM182" s="88" t="s">
        <v>234</v>
      </c>
      <c r="AN182" s="88" t="s">
        <v>2292</v>
      </c>
      <c r="AO182" s="88">
        <v>79413209</v>
      </c>
      <c r="AP182" s="88" t="s">
        <v>2293</v>
      </c>
      <c r="AQ182" s="88"/>
      <c r="AR182" s="88"/>
      <c r="AS182" s="92">
        <v>46062</v>
      </c>
      <c r="AT182" s="88"/>
      <c r="AU182" s="88"/>
      <c r="AV182" s="88"/>
      <c r="AW182" s="88"/>
      <c r="AX182" s="88" t="s">
        <v>2294</v>
      </c>
      <c r="AY182" s="88" t="s">
        <v>147</v>
      </c>
      <c r="AZ182" s="108">
        <v>46036</v>
      </c>
      <c r="BA182" s="108">
        <v>46038</v>
      </c>
      <c r="BB182" s="118">
        <v>46432000</v>
      </c>
      <c r="BC182" s="108">
        <v>46042</v>
      </c>
      <c r="BD182" s="108">
        <v>46279</v>
      </c>
      <c r="BE182" s="108">
        <f t="shared" si="8"/>
        <v>46279</v>
      </c>
      <c r="BF182" s="125"/>
      <c r="BG182" s="88" t="s">
        <v>929</v>
      </c>
      <c r="BH182" s="113">
        <v>5804000</v>
      </c>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v>0</v>
      </c>
      <c r="CM182" s="113">
        <v>46432000</v>
      </c>
      <c r="CN182" s="88"/>
      <c r="CO182" s="92">
        <v>46279</v>
      </c>
      <c r="CP182" s="92">
        <f t="shared" si="7"/>
        <v>46459</v>
      </c>
      <c r="CQ182" s="118">
        <v>46432000</v>
      </c>
      <c r="CR182" s="88" t="s">
        <v>149</v>
      </c>
      <c r="CS182" s="92">
        <v>46041</v>
      </c>
      <c r="CT182" s="131">
        <v>1846101033013</v>
      </c>
      <c r="CU182" s="88"/>
      <c r="CV182" s="88"/>
      <c r="CW182" s="88" t="s">
        <v>2332</v>
      </c>
      <c r="CX182" s="88" t="s">
        <v>203</v>
      </c>
      <c r="CY182" s="88" t="s">
        <v>1736</v>
      </c>
      <c r="CZ182" s="88">
        <v>2537</v>
      </c>
      <c r="DA182" s="88" t="s">
        <v>152</v>
      </c>
      <c r="DB182" s="88">
        <v>5</v>
      </c>
      <c r="DC182" s="88" t="s">
        <v>153</v>
      </c>
      <c r="DD182" s="88"/>
      <c r="DE182" s="88"/>
      <c r="DF182" s="88"/>
      <c r="DG182" s="88"/>
      <c r="DH182" s="88"/>
      <c r="DI182" s="88"/>
      <c r="DJ182" s="88"/>
      <c r="DK182" s="88"/>
      <c r="DL182" s="88"/>
      <c r="DM182" s="88"/>
      <c r="DN182" s="88"/>
      <c r="DO182" s="88"/>
      <c r="DP182" s="88"/>
      <c r="DQ182" s="88"/>
      <c r="DR182" s="88"/>
      <c r="DS182" s="88"/>
      <c r="DT182" s="89"/>
      <c r="DU182" s="84"/>
      <c r="DV182" s="75"/>
      <c r="DW182" s="75"/>
      <c r="DX182" s="75"/>
      <c r="DY182" s="75"/>
      <c r="DZ182" s="77"/>
      <c r="EA182" s="71"/>
      <c r="EB182" s="71"/>
      <c r="EC182" s="71"/>
      <c r="ED182" s="71"/>
      <c r="EE182" s="71"/>
      <c r="EF182" s="71"/>
      <c r="EG182" s="71"/>
      <c r="EH182" s="71"/>
      <c r="EI182" s="71"/>
      <c r="EJ182" s="71"/>
      <c r="EK182" s="71"/>
    </row>
    <row r="183" spans="1:141" ht="30" customHeight="1">
      <c r="A183" s="2" t="s">
        <v>2064</v>
      </c>
      <c r="B183" s="87">
        <v>2026</v>
      </c>
      <c r="C183" s="88" t="s">
        <v>2360</v>
      </c>
      <c r="D183" s="88" t="e">
        <v>#REF!</v>
      </c>
      <c r="E183" s="88" t="s">
        <v>125</v>
      </c>
      <c r="F183" s="88">
        <v>145515</v>
      </c>
      <c r="G183" s="92">
        <v>46038</v>
      </c>
      <c r="H183" s="88" t="s">
        <v>2320</v>
      </c>
      <c r="I183" s="88" t="s">
        <v>2361</v>
      </c>
      <c r="J183" s="95" t="s">
        <v>2362</v>
      </c>
      <c r="K183" s="95" t="s">
        <v>2363</v>
      </c>
      <c r="L183" s="88" t="s">
        <v>2364</v>
      </c>
      <c r="M183" s="88" t="s">
        <v>2325</v>
      </c>
      <c r="N183" s="88">
        <v>80111700</v>
      </c>
      <c r="O183" s="88" t="s">
        <v>2326</v>
      </c>
      <c r="P183" s="88" t="s">
        <v>2365</v>
      </c>
      <c r="Q183" s="88">
        <v>164</v>
      </c>
      <c r="R183" s="92">
        <v>46031</v>
      </c>
      <c r="S183" s="88">
        <v>1686</v>
      </c>
      <c r="T183" s="92">
        <v>46042</v>
      </c>
      <c r="U183" s="88" t="s">
        <v>134</v>
      </c>
      <c r="V183" s="88" t="s">
        <v>135</v>
      </c>
      <c r="W183" s="88" t="s">
        <v>136</v>
      </c>
      <c r="X183" s="88">
        <v>1</v>
      </c>
      <c r="Y183" s="88" t="s">
        <v>2340</v>
      </c>
      <c r="Z183" s="88" t="s">
        <v>2364</v>
      </c>
      <c r="AA183" s="88" t="s">
        <v>138</v>
      </c>
      <c r="AB183" s="88" t="s">
        <v>164</v>
      </c>
      <c r="AC183" s="88" t="s">
        <v>203</v>
      </c>
      <c r="AD183" s="88"/>
      <c r="AE183" s="88">
        <v>1015418908</v>
      </c>
      <c r="AF183" s="88">
        <v>3</v>
      </c>
      <c r="AG183" s="92">
        <v>33098</v>
      </c>
      <c r="AH183" s="88" t="s">
        <v>2366</v>
      </c>
      <c r="AI183" s="88"/>
      <c r="AJ183" s="95">
        <v>3224527966</v>
      </c>
      <c r="AK183" s="88" t="s">
        <v>2367</v>
      </c>
      <c r="AL183" s="88" t="s">
        <v>143</v>
      </c>
      <c r="AM183" s="88" t="s">
        <v>144</v>
      </c>
      <c r="AN183" s="88" t="s">
        <v>2206</v>
      </c>
      <c r="AO183" s="88">
        <v>52887426</v>
      </c>
      <c r="AP183" s="88" t="s">
        <v>2207</v>
      </c>
      <c r="AQ183" s="88"/>
      <c r="AR183" s="88"/>
      <c r="AS183" s="92">
        <v>46062</v>
      </c>
      <c r="AT183" s="88"/>
      <c r="AU183" s="88"/>
      <c r="AV183" s="88"/>
      <c r="AW183" s="88"/>
      <c r="AX183" s="88" t="s">
        <v>2208</v>
      </c>
      <c r="AY183" s="88" t="s">
        <v>147</v>
      </c>
      <c r="AZ183" s="108">
        <v>46036</v>
      </c>
      <c r="BA183" s="108">
        <v>46038</v>
      </c>
      <c r="BB183" s="118">
        <v>46432000</v>
      </c>
      <c r="BC183" s="108">
        <v>46044</v>
      </c>
      <c r="BD183" s="108">
        <v>46286</v>
      </c>
      <c r="BE183" s="108">
        <f t="shared" si="8"/>
        <v>46286</v>
      </c>
      <c r="BF183" s="125"/>
      <c r="BG183" s="88" t="s">
        <v>929</v>
      </c>
      <c r="BH183" s="113">
        <v>5804000</v>
      </c>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v>0</v>
      </c>
      <c r="CM183" s="113">
        <v>46432000</v>
      </c>
      <c r="CN183" s="88"/>
      <c r="CO183" s="92">
        <v>46286</v>
      </c>
      <c r="CP183" s="92">
        <f t="shared" si="7"/>
        <v>46466</v>
      </c>
      <c r="CQ183" s="118">
        <v>46432000</v>
      </c>
      <c r="CR183" s="88" t="s">
        <v>149</v>
      </c>
      <c r="CS183" s="92">
        <v>46041</v>
      </c>
      <c r="CT183" s="131">
        <v>1846101032870</v>
      </c>
      <c r="CU183" s="88"/>
      <c r="CV183" s="88"/>
      <c r="CW183" s="88" t="s">
        <v>2332</v>
      </c>
      <c r="CX183" s="88" t="s">
        <v>203</v>
      </c>
      <c r="CY183" s="88" t="s">
        <v>1736</v>
      </c>
      <c r="CZ183" s="88">
        <v>2537</v>
      </c>
      <c r="DA183" s="88" t="s">
        <v>152</v>
      </c>
      <c r="DB183" s="88">
        <v>5</v>
      </c>
      <c r="DC183" s="88" t="s">
        <v>153</v>
      </c>
      <c r="DD183" s="88"/>
      <c r="DE183" s="88"/>
      <c r="DF183" s="88"/>
      <c r="DG183" s="88"/>
      <c r="DH183" s="88"/>
      <c r="DI183" s="88"/>
      <c r="DJ183" s="88"/>
      <c r="DK183" s="88"/>
      <c r="DL183" s="88"/>
      <c r="DM183" s="88"/>
      <c r="DN183" s="88"/>
      <c r="DO183" s="88"/>
      <c r="DP183" s="88"/>
      <c r="DQ183" s="88"/>
      <c r="DR183" s="88"/>
      <c r="DS183" s="88"/>
      <c r="DT183" s="89"/>
      <c r="DU183" s="84"/>
      <c r="DV183" s="75"/>
      <c r="DW183" s="75"/>
      <c r="DX183" s="75"/>
      <c r="DY183" s="75"/>
      <c r="DZ183" s="77"/>
      <c r="EA183" s="71"/>
      <c r="EB183" s="71"/>
      <c r="EC183" s="71"/>
      <c r="ED183" s="71"/>
      <c r="EE183" s="71"/>
      <c r="EF183" s="71"/>
      <c r="EG183" s="71"/>
      <c r="EH183" s="71"/>
      <c r="EI183" s="71"/>
      <c r="EJ183" s="71"/>
      <c r="EK183" s="71"/>
    </row>
    <row r="184" spans="1:141" ht="30" customHeight="1">
      <c r="A184" s="2" t="s">
        <v>2064</v>
      </c>
      <c r="B184" s="87">
        <v>2026</v>
      </c>
      <c r="C184" s="88" t="s">
        <v>2368</v>
      </c>
      <c r="D184" s="88" t="e">
        <v>#REF!</v>
      </c>
      <c r="E184" s="88" t="s">
        <v>125</v>
      </c>
      <c r="F184" s="88">
        <v>145515</v>
      </c>
      <c r="G184" s="92">
        <v>46038</v>
      </c>
      <c r="H184" s="88" t="s">
        <v>2320</v>
      </c>
      <c r="I184" s="88" t="s">
        <v>2369</v>
      </c>
      <c r="J184" s="95" t="s">
        <v>2370</v>
      </c>
      <c r="K184" s="95" t="s">
        <v>2371</v>
      </c>
      <c r="L184" s="88" t="s">
        <v>2372</v>
      </c>
      <c r="M184" s="88" t="s">
        <v>2325</v>
      </c>
      <c r="N184" s="88">
        <v>80111700</v>
      </c>
      <c r="O184" s="88" t="s">
        <v>2326</v>
      </c>
      <c r="P184" s="88" t="s">
        <v>2373</v>
      </c>
      <c r="Q184" s="88">
        <v>164</v>
      </c>
      <c r="R184" s="92">
        <v>46031</v>
      </c>
      <c r="S184" s="88">
        <v>1682</v>
      </c>
      <c r="T184" s="92">
        <v>46042</v>
      </c>
      <c r="U184" s="88" t="s">
        <v>134</v>
      </c>
      <c r="V184" s="88" t="s">
        <v>135</v>
      </c>
      <c r="W184" s="88" t="s">
        <v>136</v>
      </c>
      <c r="X184" s="88">
        <v>1</v>
      </c>
      <c r="Y184" s="88" t="s">
        <v>2340</v>
      </c>
      <c r="Z184" s="88" t="s">
        <v>2372</v>
      </c>
      <c r="AA184" s="88" t="s">
        <v>138</v>
      </c>
      <c r="AB184" s="88" t="s">
        <v>139</v>
      </c>
      <c r="AC184" s="88" t="s">
        <v>203</v>
      </c>
      <c r="AD184" s="88"/>
      <c r="AE184" s="88">
        <v>53014544</v>
      </c>
      <c r="AF184" s="88">
        <v>9</v>
      </c>
      <c r="AG184" s="92">
        <v>30897</v>
      </c>
      <c r="AH184" s="88" t="s">
        <v>2374</v>
      </c>
      <c r="AI184" s="88"/>
      <c r="AJ184" s="95">
        <v>3203473655</v>
      </c>
      <c r="AK184" s="88" t="s">
        <v>2375</v>
      </c>
      <c r="AL184" s="88" t="s">
        <v>189</v>
      </c>
      <c r="AM184" s="88" t="s">
        <v>144</v>
      </c>
      <c r="AN184" s="88" t="s">
        <v>2182</v>
      </c>
      <c r="AO184" s="88">
        <v>79642822</v>
      </c>
      <c r="AP184" s="88" t="s">
        <v>2183</v>
      </c>
      <c r="AQ184" s="88"/>
      <c r="AR184" s="88"/>
      <c r="AS184" s="92">
        <v>46062</v>
      </c>
      <c r="AT184" s="88"/>
      <c r="AU184" s="88"/>
      <c r="AV184" s="88"/>
      <c r="AW184" s="88"/>
      <c r="AX184" s="88" t="s">
        <v>2184</v>
      </c>
      <c r="AY184" s="88" t="s">
        <v>147</v>
      </c>
      <c r="AZ184" s="108">
        <v>46036</v>
      </c>
      <c r="BA184" s="108">
        <v>46038</v>
      </c>
      <c r="BB184" s="118">
        <v>46432000</v>
      </c>
      <c r="BC184" s="108">
        <v>46042</v>
      </c>
      <c r="BD184" s="108">
        <v>46284</v>
      </c>
      <c r="BE184" s="108">
        <f t="shared" si="8"/>
        <v>46284</v>
      </c>
      <c r="BF184" s="125"/>
      <c r="BG184" s="88" t="s">
        <v>929</v>
      </c>
      <c r="BH184" s="113">
        <v>5804000</v>
      </c>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v>0</v>
      </c>
      <c r="CM184" s="113">
        <v>46432000</v>
      </c>
      <c r="CN184" s="88"/>
      <c r="CO184" s="92">
        <v>46284</v>
      </c>
      <c r="CP184" s="92">
        <f t="shared" si="7"/>
        <v>46464</v>
      </c>
      <c r="CQ184" s="118">
        <v>46432000</v>
      </c>
      <c r="CR184" s="88" t="s">
        <v>149</v>
      </c>
      <c r="CS184" s="92">
        <v>46038</v>
      </c>
      <c r="CT184" s="131">
        <v>3344101271853</v>
      </c>
      <c r="CU184" s="88"/>
      <c r="CV184" s="88"/>
      <c r="CW184" s="88" t="s">
        <v>2332</v>
      </c>
      <c r="CX184" s="88" t="s">
        <v>203</v>
      </c>
      <c r="CY184" s="88" t="s">
        <v>324</v>
      </c>
      <c r="CZ184" s="88">
        <v>2537</v>
      </c>
      <c r="DA184" s="88" t="s">
        <v>152</v>
      </c>
      <c r="DB184" s="88">
        <v>5</v>
      </c>
      <c r="DC184" s="88" t="s">
        <v>153</v>
      </c>
      <c r="DD184" s="88"/>
      <c r="DE184" s="88"/>
      <c r="DF184" s="88"/>
      <c r="DG184" s="88"/>
      <c r="DH184" s="88"/>
      <c r="DI184" s="88"/>
      <c r="DJ184" s="88"/>
      <c r="DK184" s="88"/>
      <c r="DL184" s="88"/>
      <c r="DM184" s="88"/>
      <c r="DN184" s="88"/>
      <c r="DO184" s="88"/>
      <c r="DP184" s="88"/>
      <c r="DQ184" s="88"/>
      <c r="DR184" s="88"/>
      <c r="DS184" s="88"/>
      <c r="DT184" s="89"/>
      <c r="DU184" s="84"/>
      <c r="DV184" s="75"/>
      <c r="DW184" s="75"/>
      <c r="DX184" s="75"/>
      <c r="DY184" s="75"/>
      <c r="DZ184" s="77"/>
      <c r="EA184" s="71"/>
      <c r="EB184" s="71"/>
      <c r="EC184" s="71"/>
      <c r="ED184" s="71"/>
      <c r="EE184" s="71"/>
      <c r="EF184" s="71"/>
      <c r="EG184" s="71"/>
      <c r="EH184" s="71"/>
      <c r="EI184" s="71"/>
      <c r="EJ184" s="71"/>
      <c r="EK184" s="71"/>
    </row>
    <row r="185" spans="1:141" ht="30" customHeight="1">
      <c r="A185" s="2" t="s">
        <v>2064</v>
      </c>
      <c r="B185" s="87">
        <v>2026</v>
      </c>
      <c r="C185" s="88" t="s">
        <v>2376</v>
      </c>
      <c r="D185" s="88" t="e">
        <v>#REF!</v>
      </c>
      <c r="E185" s="88" t="s">
        <v>125</v>
      </c>
      <c r="F185" s="88">
        <v>145515</v>
      </c>
      <c r="G185" s="92">
        <v>46038</v>
      </c>
      <c r="H185" s="88" t="s">
        <v>2320</v>
      </c>
      <c r="I185" s="88" t="s">
        <v>2377</v>
      </c>
      <c r="J185" s="95" t="s">
        <v>2378</v>
      </c>
      <c r="K185" s="95" t="s">
        <v>2379</v>
      </c>
      <c r="L185" s="88" t="s">
        <v>2380</v>
      </c>
      <c r="M185" s="88" t="s">
        <v>2325</v>
      </c>
      <c r="N185" s="88">
        <v>80111700</v>
      </c>
      <c r="O185" s="88" t="s">
        <v>2326</v>
      </c>
      <c r="P185" s="88" t="s">
        <v>2381</v>
      </c>
      <c r="Q185" s="88">
        <v>164</v>
      </c>
      <c r="R185" s="92">
        <v>46031</v>
      </c>
      <c r="S185" s="88">
        <v>1689</v>
      </c>
      <c r="T185" s="92">
        <v>46042</v>
      </c>
      <c r="U185" s="88" t="s">
        <v>134</v>
      </c>
      <c r="V185" s="88" t="s">
        <v>135</v>
      </c>
      <c r="W185" s="88" t="s">
        <v>136</v>
      </c>
      <c r="X185" s="88">
        <v>1</v>
      </c>
      <c r="Y185" s="88" t="s">
        <v>2340</v>
      </c>
      <c r="Z185" s="88" t="s">
        <v>2380</v>
      </c>
      <c r="AA185" s="88" t="s">
        <v>138</v>
      </c>
      <c r="AB185" s="88" t="s">
        <v>139</v>
      </c>
      <c r="AC185" s="88" t="s">
        <v>140</v>
      </c>
      <c r="AD185" s="88"/>
      <c r="AE185" s="88">
        <v>39618121</v>
      </c>
      <c r="AF185" s="88">
        <v>9</v>
      </c>
      <c r="AG185" s="92">
        <v>23924</v>
      </c>
      <c r="AH185" s="88" t="s">
        <v>2382</v>
      </c>
      <c r="AI185" s="88"/>
      <c r="AJ185" s="95">
        <v>3153776478</v>
      </c>
      <c r="AK185" s="88" t="s">
        <v>2383</v>
      </c>
      <c r="AL185" s="88" t="s">
        <v>143</v>
      </c>
      <c r="AM185" s="88" t="s">
        <v>234</v>
      </c>
      <c r="AN185" s="88" t="s">
        <v>2220</v>
      </c>
      <c r="AO185" s="88">
        <v>52804730</v>
      </c>
      <c r="AP185" s="88" t="s">
        <v>2196</v>
      </c>
      <c r="AQ185" s="88"/>
      <c r="AR185" s="88"/>
      <c r="AS185" s="92">
        <v>46062</v>
      </c>
      <c r="AT185" s="88"/>
      <c r="AU185" s="88"/>
      <c r="AV185" s="88"/>
      <c r="AW185" s="88"/>
      <c r="AX185" s="88" t="s">
        <v>2245</v>
      </c>
      <c r="AY185" s="88" t="s">
        <v>147</v>
      </c>
      <c r="AZ185" s="108">
        <v>46036</v>
      </c>
      <c r="BA185" s="108">
        <v>46038</v>
      </c>
      <c r="BB185" s="118">
        <v>46432000</v>
      </c>
      <c r="BC185" s="108">
        <v>46042</v>
      </c>
      <c r="BD185" s="108">
        <v>46284</v>
      </c>
      <c r="BE185" s="108">
        <f t="shared" si="8"/>
        <v>46284</v>
      </c>
      <c r="BF185" s="125"/>
      <c r="BG185" s="88" t="s">
        <v>929</v>
      </c>
      <c r="BH185" s="113">
        <v>5804000</v>
      </c>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v>0</v>
      </c>
      <c r="CM185" s="113">
        <v>46432000</v>
      </c>
      <c r="CN185" s="88"/>
      <c r="CO185" s="92">
        <v>46284</v>
      </c>
      <c r="CP185" s="92">
        <f t="shared" si="7"/>
        <v>46464</v>
      </c>
      <c r="CQ185" s="118">
        <v>46432000</v>
      </c>
      <c r="CR185" s="88" t="s">
        <v>223</v>
      </c>
      <c r="CS185" s="92">
        <v>46038</v>
      </c>
      <c r="CT185" s="131">
        <v>1446101157716</v>
      </c>
      <c r="CU185" s="88"/>
      <c r="CV185" s="88"/>
      <c r="CW185" s="88" t="s">
        <v>2332</v>
      </c>
      <c r="CX185" s="88" t="s">
        <v>140</v>
      </c>
      <c r="CY185" s="88" t="s">
        <v>453</v>
      </c>
      <c r="CZ185" s="88">
        <v>2537</v>
      </c>
      <c r="DA185" s="88" t="s">
        <v>152</v>
      </c>
      <c r="DB185" s="88">
        <v>5</v>
      </c>
      <c r="DC185" s="88" t="s">
        <v>153</v>
      </c>
      <c r="DD185" s="88"/>
      <c r="DE185" s="88"/>
      <c r="DF185" s="88"/>
      <c r="DG185" s="88"/>
      <c r="DH185" s="88"/>
      <c r="DI185" s="88"/>
      <c r="DJ185" s="88"/>
      <c r="DK185" s="88"/>
      <c r="DL185" s="88"/>
      <c r="DM185" s="88"/>
      <c r="DN185" s="88"/>
      <c r="DO185" s="88"/>
      <c r="DP185" s="88"/>
      <c r="DQ185" s="88"/>
      <c r="DR185" s="88"/>
      <c r="DS185" s="88"/>
      <c r="DT185" s="89"/>
      <c r="DU185" s="84"/>
      <c r="DV185" s="75"/>
      <c r="DW185" s="75"/>
      <c r="DX185" s="75"/>
      <c r="DY185" s="75"/>
      <c r="DZ185" s="77"/>
      <c r="EA185" s="71"/>
      <c r="EB185" s="71"/>
      <c r="EC185" s="71"/>
      <c r="ED185" s="71"/>
      <c r="EE185" s="71"/>
      <c r="EF185" s="71"/>
      <c r="EG185" s="71"/>
      <c r="EH185" s="71"/>
      <c r="EI185" s="71"/>
      <c r="EJ185" s="71"/>
      <c r="EK185" s="71"/>
    </row>
    <row r="186" spans="1:141" ht="30" customHeight="1">
      <c r="A186" s="2" t="s">
        <v>2064</v>
      </c>
      <c r="B186" s="87">
        <v>2026</v>
      </c>
      <c r="C186" s="88" t="s">
        <v>2384</v>
      </c>
      <c r="D186" s="88" t="e">
        <v>#REF!</v>
      </c>
      <c r="E186" s="88" t="s">
        <v>125</v>
      </c>
      <c r="F186" s="88">
        <v>145515</v>
      </c>
      <c r="G186" s="92">
        <v>46038</v>
      </c>
      <c r="H186" s="88" t="s">
        <v>2320</v>
      </c>
      <c r="I186" s="88" t="s">
        <v>2385</v>
      </c>
      <c r="J186" s="95" t="s">
        <v>2386</v>
      </c>
      <c r="K186" s="95" t="s">
        <v>2387</v>
      </c>
      <c r="L186" s="88" t="s">
        <v>2388</v>
      </c>
      <c r="M186" s="88" t="s">
        <v>2325</v>
      </c>
      <c r="N186" s="88">
        <v>80111700</v>
      </c>
      <c r="O186" s="88" t="s">
        <v>2326</v>
      </c>
      <c r="P186" s="88" t="s">
        <v>2389</v>
      </c>
      <c r="Q186" s="88">
        <v>164</v>
      </c>
      <c r="R186" s="92">
        <v>46031</v>
      </c>
      <c r="S186" s="88">
        <v>1683</v>
      </c>
      <c r="T186" s="92">
        <v>46042</v>
      </c>
      <c r="U186" s="88" t="s">
        <v>134</v>
      </c>
      <c r="V186" s="88" t="s">
        <v>135</v>
      </c>
      <c r="W186" s="88" t="s">
        <v>136</v>
      </c>
      <c r="X186" s="88">
        <v>1</v>
      </c>
      <c r="Y186" s="88" t="s">
        <v>2340</v>
      </c>
      <c r="Z186" s="88" t="s">
        <v>2388</v>
      </c>
      <c r="AA186" s="88" t="s">
        <v>138</v>
      </c>
      <c r="AB186" s="88" t="s">
        <v>139</v>
      </c>
      <c r="AC186" s="88" t="s">
        <v>203</v>
      </c>
      <c r="AD186" s="88"/>
      <c r="AE186" s="88">
        <v>1015431124</v>
      </c>
      <c r="AF186" s="88">
        <v>1</v>
      </c>
      <c r="AG186" s="92">
        <v>33735</v>
      </c>
      <c r="AH186" s="88" t="s">
        <v>2390</v>
      </c>
      <c r="AI186" s="88" t="e">
        <v>#REF!</v>
      </c>
      <c r="AJ186" s="95">
        <v>3107820844</v>
      </c>
      <c r="AK186" s="88" t="s">
        <v>2391</v>
      </c>
      <c r="AL186" s="88" t="s">
        <v>143</v>
      </c>
      <c r="AM186" s="88" t="s">
        <v>385</v>
      </c>
      <c r="AN186" s="88" t="s">
        <v>2292</v>
      </c>
      <c r="AO186" s="88">
        <v>79413209</v>
      </c>
      <c r="AP186" s="88" t="s">
        <v>2293</v>
      </c>
      <c r="AQ186" s="88"/>
      <c r="AR186" s="88"/>
      <c r="AS186" s="92">
        <v>46062</v>
      </c>
      <c r="AT186" s="88"/>
      <c r="AU186" s="88"/>
      <c r="AV186" s="88"/>
      <c r="AW186" s="88"/>
      <c r="AX186" s="88" t="s">
        <v>2294</v>
      </c>
      <c r="AY186" s="88" t="s">
        <v>147</v>
      </c>
      <c r="AZ186" s="108">
        <v>46036</v>
      </c>
      <c r="BA186" s="108">
        <v>46038</v>
      </c>
      <c r="BB186" s="118">
        <v>46432000</v>
      </c>
      <c r="BC186" s="108">
        <v>46044</v>
      </c>
      <c r="BD186" s="108">
        <v>46286</v>
      </c>
      <c r="BE186" s="108">
        <f t="shared" si="8"/>
        <v>46286</v>
      </c>
      <c r="BF186" s="125"/>
      <c r="BG186" s="88" t="s">
        <v>929</v>
      </c>
      <c r="BH186" s="113">
        <v>5804000</v>
      </c>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v>0</v>
      </c>
      <c r="CM186" s="113">
        <v>46432000</v>
      </c>
      <c r="CN186" s="88"/>
      <c r="CO186" s="92">
        <v>46286</v>
      </c>
      <c r="CP186" s="92">
        <f t="shared" si="7"/>
        <v>46466</v>
      </c>
      <c r="CQ186" s="118">
        <v>46432000</v>
      </c>
      <c r="CR186" s="88" t="s">
        <v>149</v>
      </c>
      <c r="CS186" s="92">
        <v>46041</v>
      </c>
      <c r="CT186" s="131">
        <v>3746101008125</v>
      </c>
      <c r="CU186" s="88"/>
      <c r="CV186" s="88"/>
      <c r="CW186" s="88" t="s">
        <v>2332</v>
      </c>
      <c r="CX186" s="88" t="s">
        <v>203</v>
      </c>
      <c r="CY186" s="88" t="s">
        <v>324</v>
      </c>
      <c r="CZ186" s="88">
        <v>2537</v>
      </c>
      <c r="DA186" s="88" t="s">
        <v>152</v>
      </c>
      <c r="DB186" s="88">
        <v>5</v>
      </c>
      <c r="DC186" s="88" t="s">
        <v>153</v>
      </c>
      <c r="DD186" s="88"/>
      <c r="DE186" s="88"/>
      <c r="DF186" s="88"/>
      <c r="DG186" s="88"/>
      <c r="DH186" s="88"/>
      <c r="DI186" s="88"/>
      <c r="DJ186" s="88"/>
      <c r="DK186" s="88"/>
      <c r="DL186" s="88"/>
      <c r="DM186" s="88"/>
      <c r="DN186" s="88"/>
      <c r="DO186" s="88"/>
      <c r="DP186" s="88"/>
      <c r="DQ186" s="88"/>
      <c r="DR186" s="88"/>
      <c r="DS186" s="88"/>
      <c r="DT186" s="89"/>
      <c r="DU186" s="84"/>
      <c r="DV186" s="75"/>
      <c r="DW186" s="75"/>
      <c r="DX186" s="75"/>
      <c r="DY186" s="75"/>
      <c r="DZ186" s="77"/>
      <c r="EA186" s="71"/>
      <c r="EB186" s="71"/>
      <c r="EC186" s="71"/>
      <c r="ED186" s="71"/>
      <c r="EE186" s="71"/>
      <c r="EF186" s="71"/>
      <c r="EG186" s="71"/>
      <c r="EH186" s="71"/>
      <c r="EI186" s="71"/>
      <c r="EJ186" s="71"/>
      <c r="EK186" s="71"/>
    </row>
    <row r="187" spans="1:141" ht="30" customHeight="1">
      <c r="A187" s="2" t="s">
        <v>2064</v>
      </c>
      <c r="B187" s="87">
        <v>2026</v>
      </c>
      <c r="C187" s="88" t="s">
        <v>2392</v>
      </c>
      <c r="D187" s="88" t="e">
        <v>#REF!</v>
      </c>
      <c r="E187" s="88" t="s">
        <v>125</v>
      </c>
      <c r="F187" s="88">
        <v>145515</v>
      </c>
      <c r="G187" s="92">
        <v>46038</v>
      </c>
      <c r="H187" s="88" t="s">
        <v>2320</v>
      </c>
      <c r="I187" s="88" t="s">
        <v>2393</v>
      </c>
      <c r="J187" s="95" t="s">
        <v>2394</v>
      </c>
      <c r="K187" s="95" t="s">
        <v>2395</v>
      </c>
      <c r="L187" s="88" t="s">
        <v>2396</v>
      </c>
      <c r="M187" s="88" t="s">
        <v>2325</v>
      </c>
      <c r="N187" s="88">
        <v>80111700</v>
      </c>
      <c r="O187" s="88" t="s">
        <v>2326</v>
      </c>
      <c r="P187" s="88" t="s">
        <v>2397</v>
      </c>
      <c r="Q187" s="88">
        <v>164</v>
      </c>
      <c r="R187" s="92">
        <v>46031</v>
      </c>
      <c r="S187" s="88">
        <v>1690</v>
      </c>
      <c r="T187" s="92">
        <v>46042</v>
      </c>
      <c r="U187" s="88" t="s">
        <v>134</v>
      </c>
      <c r="V187" s="88" t="s">
        <v>135</v>
      </c>
      <c r="W187" s="88" t="s">
        <v>136</v>
      </c>
      <c r="X187" s="88">
        <v>1</v>
      </c>
      <c r="Y187" s="88" t="s">
        <v>2340</v>
      </c>
      <c r="Z187" s="88" t="s">
        <v>2396</v>
      </c>
      <c r="AA187" s="88" t="s">
        <v>138</v>
      </c>
      <c r="AB187" s="88" t="s">
        <v>164</v>
      </c>
      <c r="AC187" s="88" t="s">
        <v>203</v>
      </c>
      <c r="AD187" s="88"/>
      <c r="AE187" s="88">
        <v>52962591</v>
      </c>
      <c r="AF187" s="88">
        <v>8</v>
      </c>
      <c r="AG187" s="92">
        <v>30342</v>
      </c>
      <c r="AH187" s="88" t="s">
        <v>2398</v>
      </c>
      <c r="AI187" s="88"/>
      <c r="AJ187" s="95">
        <v>3013961489</v>
      </c>
      <c r="AK187" s="88" t="s">
        <v>2399</v>
      </c>
      <c r="AL187" s="88" t="s">
        <v>221</v>
      </c>
      <c r="AM187" s="88" t="s">
        <v>144</v>
      </c>
      <c r="AN187" s="88" t="s">
        <v>2220</v>
      </c>
      <c r="AO187" s="88">
        <v>80259844</v>
      </c>
      <c r="AP187" s="88" t="s">
        <v>2221</v>
      </c>
      <c r="AQ187" s="88"/>
      <c r="AR187" s="88"/>
      <c r="AS187" s="92">
        <v>46062</v>
      </c>
      <c r="AT187" s="88"/>
      <c r="AU187" s="88"/>
      <c r="AV187" s="88"/>
      <c r="AW187" s="88"/>
      <c r="AX187" s="88" t="s">
        <v>2222</v>
      </c>
      <c r="AY187" s="88" t="s">
        <v>147</v>
      </c>
      <c r="AZ187" s="108">
        <v>46036</v>
      </c>
      <c r="BA187" s="108">
        <v>46038</v>
      </c>
      <c r="BB187" s="118">
        <v>46432000</v>
      </c>
      <c r="BC187" s="108">
        <v>46042</v>
      </c>
      <c r="BD187" s="108">
        <v>46284</v>
      </c>
      <c r="BE187" s="108">
        <f t="shared" si="8"/>
        <v>46284</v>
      </c>
      <c r="BF187" s="125"/>
      <c r="BG187" s="88" t="s">
        <v>929</v>
      </c>
      <c r="BH187" s="113">
        <v>5804000</v>
      </c>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v>0</v>
      </c>
      <c r="CM187" s="113">
        <v>46432000</v>
      </c>
      <c r="CN187" s="88"/>
      <c r="CO187" s="92">
        <v>46284</v>
      </c>
      <c r="CP187" s="92">
        <f t="shared" si="7"/>
        <v>46464</v>
      </c>
      <c r="CQ187" s="118">
        <v>46432000</v>
      </c>
      <c r="CR187" s="88" t="s">
        <v>172</v>
      </c>
      <c r="CS187" s="92">
        <v>46038</v>
      </c>
      <c r="CT187" s="131" t="s">
        <v>2400</v>
      </c>
      <c r="CU187" s="88"/>
      <c r="CV187" s="88"/>
      <c r="CW187" s="88" t="s">
        <v>2332</v>
      </c>
      <c r="CX187" s="88" t="s">
        <v>203</v>
      </c>
      <c r="CY187" s="88" t="s">
        <v>235</v>
      </c>
      <c r="CZ187" s="88">
        <v>2537</v>
      </c>
      <c r="DA187" s="88" t="s">
        <v>152</v>
      </c>
      <c r="DB187" s="88">
        <v>5</v>
      </c>
      <c r="DC187" s="88" t="s">
        <v>153</v>
      </c>
      <c r="DD187" s="88"/>
      <c r="DE187" s="88"/>
      <c r="DF187" s="88"/>
      <c r="DG187" s="88"/>
      <c r="DH187" s="88"/>
      <c r="DI187" s="88"/>
      <c r="DJ187" s="88"/>
      <c r="DK187" s="88"/>
      <c r="DL187" s="88"/>
      <c r="DM187" s="88"/>
      <c r="DN187" s="88"/>
      <c r="DO187" s="88"/>
      <c r="DP187" s="88"/>
      <c r="DQ187" s="88"/>
      <c r="DR187" s="88"/>
      <c r="DS187" s="88"/>
      <c r="DT187" s="89"/>
      <c r="DU187" s="84"/>
      <c r="DV187" s="75"/>
      <c r="DW187" s="75"/>
      <c r="DX187" s="75"/>
      <c r="DY187" s="75"/>
      <c r="DZ187" s="77"/>
      <c r="EA187" s="71"/>
      <c r="EB187" s="71"/>
      <c r="EC187" s="71"/>
      <c r="ED187" s="71"/>
      <c r="EE187" s="71"/>
      <c r="EF187" s="71"/>
      <c r="EG187" s="71"/>
      <c r="EH187" s="71"/>
      <c r="EI187" s="71"/>
      <c r="EJ187" s="71"/>
      <c r="EK187" s="71"/>
    </row>
    <row r="188" spans="1:141" ht="30" customHeight="1">
      <c r="A188" s="2" t="s">
        <v>2064</v>
      </c>
      <c r="B188" s="87">
        <v>2026</v>
      </c>
      <c r="C188" s="88" t="s">
        <v>2401</v>
      </c>
      <c r="D188" s="88" t="e">
        <v>#REF!</v>
      </c>
      <c r="E188" s="88" t="s">
        <v>125</v>
      </c>
      <c r="F188" s="88">
        <v>145515</v>
      </c>
      <c r="G188" s="92">
        <v>46038</v>
      </c>
      <c r="H188" s="88" t="s">
        <v>2320</v>
      </c>
      <c r="I188" s="88" t="s">
        <v>2402</v>
      </c>
      <c r="J188" s="95" t="s">
        <v>2403</v>
      </c>
      <c r="K188" s="95" t="s">
        <v>2404</v>
      </c>
      <c r="L188" s="88" t="s">
        <v>2405</v>
      </c>
      <c r="M188" s="88" t="s">
        <v>2325</v>
      </c>
      <c r="N188" s="88">
        <v>80111700</v>
      </c>
      <c r="O188" s="88" t="s">
        <v>2326</v>
      </c>
      <c r="P188" s="88" t="s">
        <v>2406</v>
      </c>
      <c r="Q188" s="88">
        <v>164</v>
      </c>
      <c r="R188" s="92">
        <v>46031</v>
      </c>
      <c r="S188" s="88">
        <v>1684</v>
      </c>
      <c r="T188" s="92">
        <v>46042</v>
      </c>
      <c r="U188" s="88" t="s">
        <v>134</v>
      </c>
      <c r="V188" s="88" t="s">
        <v>135</v>
      </c>
      <c r="W188" s="88" t="s">
        <v>136</v>
      </c>
      <c r="X188" s="88">
        <v>1</v>
      </c>
      <c r="Y188" s="88" t="s">
        <v>2340</v>
      </c>
      <c r="Z188" s="88" t="s">
        <v>2405</v>
      </c>
      <c r="AA188" s="88" t="s">
        <v>138</v>
      </c>
      <c r="AB188" s="88" t="s">
        <v>139</v>
      </c>
      <c r="AC188" s="88" t="s">
        <v>140</v>
      </c>
      <c r="AD188" s="88"/>
      <c r="AE188" s="88">
        <v>51941894</v>
      </c>
      <c r="AF188" s="88">
        <v>0</v>
      </c>
      <c r="AG188" s="92">
        <v>30690</v>
      </c>
      <c r="AH188" s="88" t="s">
        <v>2407</v>
      </c>
      <c r="AI188" s="88"/>
      <c r="AJ188" s="95">
        <v>3002085580</v>
      </c>
      <c r="AK188" s="88" t="s">
        <v>2408</v>
      </c>
      <c r="AL188" s="88" t="s">
        <v>189</v>
      </c>
      <c r="AM188" s="88" t="s">
        <v>234</v>
      </c>
      <c r="AN188" s="88" t="s">
        <v>2220</v>
      </c>
      <c r="AO188" s="88">
        <v>52804730</v>
      </c>
      <c r="AP188" s="88" t="s">
        <v>2196</v>
      </c>
      <c r="AQ188" s="88"/>
      <c r="AR188" s="88"/>
      <c r="AS188" s="92">
        <v>46062</v>
      </c>
      <c r="AT188" s="88"/>
      <c r="AU188" s="88"/>
      <c r="AV188" s="88"/>
      <c r="AW188" s="88"/>
      <c r="AX188" s="88" t="s">
        <v>2245</v>
      </c>
      <c r="AY188" s="88" t="s">
        <v>147</v>
      </c>
      <c r="AZ188" s="108">
        <v>46036</v>
      </c>
      <c r="BA188" s="108">
        <v>46038</v>
      </c>
      <c r="BB188" s="118">
        <v>46432000</v>
      </c>
      <c r="BC188" s="108">
        <v>46042</v>
      </c>
      <c r="BD188" s="108">
        <v>46279</v>
      </c>
      <c r="BE188" s="108">
        <f t="shared" si="8"/>
        <v>46279</v>
      </c>
      <c r="BF188" s="125"/>
      <c r="BG188" s="88" t="s">
        <v>929</v>
      </c>
      <c r="BH188" s="113">
        <v>5804000</v>
      </c>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v>0</v>
      </c>
      <c r="CM188" s="113">
        <v>46432000</v>
      </c>
      <c r="CN188" s="88"/>
      <c r="CO188" s="92">
        <v>46279</v>
      </c>
      <c r="CP188" s="92">
        <f t="shared" si="7"/>
        <v>46459</v>
      </c>
      <c r="CQ188" s="118">
        <v>46432000</v>
      </c>
      <c r="CR188" s="88" t="s">
        <v>223</v>
      </c>
      <c r="CS188" s="92">
        <v>46038</v>
      </c>
      <c r="CT188" s="131">
        <v>1146101097248</v>
      </c>
      <c r="CU188" s="88"/>
      <c r="CV188" s="88"/>
      <c r="CW188" s="88" t="s">
        <v>2332</v>
      </c>
      <c r="CX188" s="88" t="s">
        <v>140</v>
      </c>
      <c r="CY188" s="88" t="s">
        <v>2409</v>
      </c>
      <c r="CZ188" s="88">
        <v>2537</v>
      </c>
      <c r="DA188" s="88" t="s">
        <v>152</v>
      </c>
      <c r="DB188" s="88">
        <v>5</v>
      </c>
      <c r="DC188" s="88" t="s">
        <v>153</v>
      </c>
      <c r="DD188" s="88"/>
      <c r="DE188" s="88"/>
      <c r="DF188" s="88"/>
      <c r="DG188" s="88"/>
      <c r="DH188" s="88"/>
      <c r="DI188" s="88"/>
      <c r="DJ188" s="88"/>
      <c r="DK188" s="88"/>
      <c r="DL188" s="88"/>
      <c r="DM188" s="88"/>
      <c r="DN188" s="88"/>
      <c r="DO188" s="88"/>
      <c r="DP188" s="88"/>
      <c r="DQ188" s="88"/>
      <c r="DR188" s="88"/>
      <c r="DS188" s="88"/>
      <c r="DT188" s="89"/>
      <c r="DU188" s="84"/>
      <c r="DV188" s="75"/>
      <c r="DW188" s="75"/>
      <c r="DX188" s="75"/>
      <c r="DY188" s="75"/>
      <c r="DZ188" s="77"/>
      <c r="EA188" s="71"/>
      <c r="EB188" s="71"/>
      <c r="EC188" s="71"/>
      <c r="ED188" s="71"/>
      <c r="EE188" s="71"/>
      <c r="EF188" s="71"/>
      <c r="EG188" s="71"/>
      <c r="EH188" s="71"/>
      <c r="EI188" s="71"/>
      <c r="EJ188" s="71"/>
      <c r="EK188" s="71"/>
    </row>
    <row r="189" spans="1:141" ht="30" customHeight="1">
      <c r="A189" s="2" t="s">
        <v>2064</v>
      </c>
      <c r="B189" s="87">
        <v>2026</v>
      </c>
      <c r="C189" s="88" t="s">
        <v>2410</v>
      </c>
      <c r="D189" s="88" t="e">
        <v>#REF!</v>
      </c>
      <c r="E189" s="88" t="s">
        <v>125</v>
      </c>
      <c r="F189" s="88">
        <v>145515</v>
      </c>
      <c r="G189" s="92">
        <v>46038</v>
      </c>
      <c r="H189" s="88" t="s">
        <v>2320</v>
      </c>
      <c r="I189" s="88" t="s">
        <v>2411</v>
      </c>
      <c r="J189" s="95" t="s">
        <v>2412</v>
      </c>
      <c r="K189" s="95" t="s">
        <v>2413</v>
      </c>
      <c r="L189" s="88" t="s">
        <v>2414</v>
      </c>
      <c r="M189" s="88" t="s">
        <v>2325</v>
      </c>
      <c r="N189" s="88">
        <v>80111700</v>
      </c>
      <c r="O189" s="88" t="s">
        <v>2326</v>
      </c>
      <c r="P189" s="88" t="s">
        <v>2415</v>
      </c>
      <c r="Q189" s="88">
        <v>164</v>
      </c>
      <c r="R189" s="92">
        <v>46031</v>
      </c>
      <c r="S189" s="88">
        <v>1687</v>
      </c>
      <c r="T189" s="92">
        <v>46042</v>
      </c>
      <c r="U189" s="88" t="s">
        <v>134</v>
      </c>
      <c r="V189" s="88" t="s">
        <v>135</v>
      </c>
      <c r="W189" s="88" t="s">
        <v>136</v>
      </c>
      <c r="X189" s="88">
        <v>1</v>
      </c>
      <c r="Y189" s="88" t="s">
        <v>2340</v>
      </c>
      <c r="Z189" s="88" t="s">
        <v>2414</v>
      </c>
      <c r="AA189" s="88" t="s">
        <v>138</v>
      </c>
      <c r="AB189" s="88" t="s">
        <v>164</v>
      </c>
      <c r="AC189" s="88" t="s">
        <v>203</v>
      </c>
      <c r="AD189" s="88"/>
      <c r="AE189" s="88">
        <v>1074132196</v>
      </c>
      <c r="AF189" s="88">
        <v>1</v>
      </c>
      <c r="AG189" s="92">
        <v>33245</v>
      </c>
      <c r="AH189" s="88" t="s">
        <v>2416</v>
      </c>
      <c r="AI189" s="88"/>
      <c r="AJ189" s="95">
        <v>3022564247</v>
      </c>
      <c r="AK189" s="88" t="s">
        <v>2417</v>
      </c>
      <c r="AL189" s="88" t="s">
        <v>143</v>
      </c>
      <c r="AM189" s="88" t="s">
        <v>385</v>
      </c>
      <c r="AN189" s="88" t="s">
        <v>2220</v>
      </c>
      <c r="AO189" s="88">
        <v>80259844</v>
      </c>
      <c r="AP189" s="88" t="s">
        <v>2221</v>
      </c>
      <c r="AQ189" s="88"/>
      <c r="AR189" s="88"/>
      <c r="AS189" s="92">
        <v>46062</v>
      </c>
      <c r="AT189" s="88"/>
      <c r="AU189" s="88"/>
      <c r="AV189" s="88"/>
      <c r="AW189" s="88"/>
      <c r="AX189" s="88" t="s">
        <v>2222</v>
      </c>
      <c r="AY189" s="88" t="s">
        <v>147</v>
      </c>
      <c r="AZ189" s="108">
        <v>46036</v>
      </c>
      <c r="BA189" s="108">
        <v>46038</v>
      </c>
      <c r="BB189" s="118">
        <v>46432000</v>
      </c>
      <c r="BC189" s="108">
        <v>46049</v>
      </c>
      <c r="BD189" s="108">
        <v>46291</v>
      </c>
      <c r="BE189" s="108">
        <f t="shared" si="8"/>
        <v>46291</v>
      </c>
      <c r="BF189" s="125"/>
      <c r="BG189" s="88" t="s">
        <v>929</v>
      </c>
      <c r="BH189" s="113">
        <v>5804000</v>
      </c>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v>0</v>
      </c>
      <c r="CM189" s="113">
        <v>46432000</v>
      </c>
      <c r="CN189" s="88"/>
      <c r="CO189" s="92">
        <v>46291</v>
      </c>
      <c r="CP189" s="92">
        <f t="shared" si="7"/>
        <v>46471</v>
      </c>
      <c r="CQ189" s="118">
        <v>46432000</v>
      </c>
      <c r="CR189" s="88" t="s">
        <v>149</v>
      </c>
      <c r="CS189" s="92">
        <v>46043</v>
      </c>
      <c r="CT189" s="131">
        <v>1144101275691</v>
      </c>
      <c r="CU189" s="88"/>
      <c r="CV189" s="88"/>
      <c r="CW189" s="88" t="s">
        <v>2332</v>
      </c>
      <c r="CX189" s="88" t="s">
        <v>203</v>
      </c>
      <c r="CY189" s="88" t="s">
        <v>2418</v>
      </c>
      <c r="CZ189" s="88">
        <v>2537</v>
      </c>
      <c r="DA189" s="88" t="s">
        <v>152</v>
      </c>
      <c r="DB189" s="88">
        <v>5</v>
      </c>
      <c r="DC189" s="88" t="s">
        <v>153</v>
      </c>
      <c r="DD189" s="88"/>
      <c r="DE189" s="88"/>
      <c r="DF189" s="88"/>
      <c r="DG189" s="88"/>
      <c r="DH189" s="88"/>
      <c r="DI189" s="88"/>
      <c r="DJ189" s="88"/>
      <c r="DK189" s="88"/>
      <c r="DL189" s="88"/>
      <c r="DM189" s="88"/>
      <c r="DN189" s="88"/>
      <c r="DO189" s="88"/>
      <c r="DP189" s="88"/>
      <c r="DQ189" s="88"/>
      <c r="DR189" s="88"/>
      <c r="DS189" s="88"/>
      <c r="DT189" s="89"/>
      <c r="DU189" s="84"/>
      <c r="DV189" s="75"/>
      <c r="DW189" s="75"/>
      <c r="DX189" s="75"/>
      <c r="DY189" s="75"/>
      <c r="DZ189" s="77"/>
      <c r="EA189" s="71"/>
      <c r="EB189" s="71"/>
      <c r="EC189" s="71"/>
      <c r="ED189" s="71"/>
      <c r="EE189" s="71"/>
      <c r="EF189" s="71"/>
      <c r="EG189" s="71"/>
      <c r="EH189" s="71"/>
      <c r="EI189" s="71"/>
      <c r="EJ189" s="71"/>
      <c r="EK189" s="71"/>
    </row>
    <row r="190" spans="1:141" ht="30" customHeight="1">
      <c r="A190" s="2" t="s">
        <v>2064</v>
      </c>
      <c r="B190" s="87">
        <v>2026</v>
      </c>
      <c r="C190" s="88" t="s">
        <v>2419</v>
      </c>
      <c r="D190" s="88" t="e">
        <v>#REF!</v>
      </c>
      <c r="E190" s="88" t="s">
        <v>125</v>
      </c>
      <c r="F190" s="88">
        <v>145515</v>
      </c>
      <c r="G190" s="92">
        <v>46038</v>
      </c>
      <c r="H190" s="88" t="s">
        <v>2320</v>
      </c>
      <c r="I190" s="88" t="s">
        <v>2420</v>
      </c>
      <c r="J190" s="95" t="s">
        <v>2421</v>
      </c>
      <c r="K190" s="95" t="s">
        <v>2422</v>
      </c>
      <c r="L190" s="88" t="s">
        <v>2423</v>
      </c>
      <c r="M190" s="88" t="s">
        <v>2325</v>
      </c>
      <c r="N190" s="88">
        <v>80111700</v>
      </c>
      <c r="O190" s="88" t="s">
        <v>2326</v>
      </c>
      <c r="P190" s="88" t="s">
        <v>2424</v>
      </c>
      <c r="Q190" s="88">
        <v>164</v>
      </c>
      <c r="R190" s="92">
        <v>46031</v>
      </c>
      <c r="S190" s="88">
        <v>1679</v>
      </c>
      <c r="T190" s="92">
        <v>46042</v>
      </c>
      <c r="U190" s="88" t="s">
        <v>134</v>
      </c>
      <c r="V190" s="88" t="s">
        <v>135</v>
      </c>
      <c r="W190" s="88" t="s">
        <v>136</v>
      </c>
      <c r="X190" s="88">
        <v>1</v>
      </c>
      <c r="Y190" s="88" t="s">
        <v>2340</v>
      </c>
      <c r="Z190" s="88" t="s">
        <v>2423</v>
      </c>
      <c r="AA190" s="88" t="s">
        <v>138</v>
      </c>
      <c r="AB190" s="88" t="s">
        <v>164</v>
      </c>
      <c r="AC190" s="88" t="s">
        <v>218</v>
      </c>
      <c r="AD190" s="88"/>
      <c r="AE190" s="88">
        <v>1033769482</v>
      </c>
      <c r="AF190" s="88">
        <v>9</v>
      </c>
      <c r="AG190" s="92">
        <v>34548</v>
      </c>
      <c r="AH190" s="88" t="s">
        <v>2425</v>
      </c>
      <c r="AI190" s="88"/>
      <c r="AJ190" s="95">
        <v>3214705668</v>
      </c>
      <c r="AK190" s="88" t="s">
        <v>2426</v>
      </c>
      <c r="AL190" s="88" t="s">
        <v>143</v>
      </c>
      <c r="AM190" s="88" t="s">
        <v>222</v>
      </c>
      <c r="AN190" s="88" t="s">
        <v>2220</v>
      </c>
      <c r="AO190" s="88">
        <v>52804730</v>
      </c>
      <c r="AP190" s="88" t="s">
        <v>2196</v>
      </c>
      <c r="AQ190" s="88"/>
      <c r="AR190" s="88"/>
      <c r="AS190" s="92">
        <v>46062</v>
      </c>
      <c r="AT190" s="88"/>
      <c r="AU190" s="88"/>
      <c r="AV190" s="88"/>
      <c r="AW190" s="88"/>
      <c r="AX190" s="88" t="s">
        <v>2245</v>
      </c>
      <c r="AY190" s="88" t="s">
        <v>147</v>
      </c>
      <c r="AZ190" s="108">
        <v>46036</v>
      </c>
      <c r="BA190" s="108">
        <v>46038</v>
      </c>
      <c r="BB190" s="118">
        <v>46432000</v>
      </c>
      <c r="BC190" s="108">
        <v>46044</v>
      </c>
      <c r="BD190" s="108">
        <v>46286</v>
      </c>
      <c r="BE190" s="108">
        <f t="shared" si="8"/>
        <v>46286</v>
      </c>
      <c r="BF190" s="125"/>
      <c r="BG190" s="88" t="s">
        <v>929</v>
      </c>
      <c r="BH190" s="113">
        <v>5804000</v>
      </c>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v>0</v>
      </c>
      <c r="CM190" s="113">
        <v>46432000</v>
      </c>
      <c r="CN190" s="88"/>
      <c r="CO190" s="92">
        <v>46286</v>
      </c>
      <c r="CP190" s="92">
        <f t="shared" si="7"/>
        <v>46466</v>
      </c>
      <c r="CQ190" s="118">
        <v>46432000</v>
      </c>
      <c r="CR190" s="88" t="s">
        <v>484</v>
      </c>
      <c r="CS190" s="92">
        <v>46041</v>
      </c>
      <c r="CT190" s="131" t="s">
        <v>2427</v>
      </c>
      <c r="CU190" s="88"/>
      <c r="CV190" s="88"/>
      <c r="CW190" s="88" t="s">
        <v>2332</v>
      </c>
      <c r="CX190" s="88" t="s">
        <v>218</v>
      </c>
      <c r="CY190" s="88" t="s">
        <v>2428</v>
      </c>
      <c r="CZ190" s="88">
        <v>2537</v>
      </c>
      <c r="DA190" s="88" t="s">
        <v>152</v>
      </c>
      <c r="DB190" s="88">
        <v>5</v>
      </c>
      <c r="DC190" s="88" t="s">
        <v>153</v>
      </c>
      <c r="DD190" s="88"/>
      <c r="DE190" s="88"/>
      <c r="DF190" s="88"/>
      <c r="DG190" s="88"/>
      <c r="DH190" s="88"/>
      <c r="DI190" s="88"/>
      <c r="DJ190" s="88"/>
      <c r="DK190" s="88"/>
      <c r="DL190" s="88"/>
      <c r="DM190" s="88"/>
      <c r="DN190" s="88"/>
      <c r="DO190" s="88"/>
      <c r="DP190" s="88"/>
      <c r="DQ190" s="88"/>
      <c r="DR190" s="88"/>
      <c r="DS190" s="88"/>
      <c r="DT190" s="89"/>
      <c r="DU190" s="84"/>
      <c r="DV190" s="75"/>
      <c r="DW190" s="75"/>
      <c r="DX190" s="75"/>
      <c r="DY190" s="75"/>
      <c r="DZ190" s="77"/>
      <c r="EA190" s="71"/>
      <c r="EB190" s="71"/>
      <c r="EC190" s="71"/>
      <c r="ED190" s="71"/>
      <c r="EE190" s="71"/>
      <c r="EF190" s="71"/>
      <c r="EG190" s="71"/>
      <c r="EH190" s="71"/>
      <c r="EI190" s="71"/>
      <c r="EJ190" s="71"/>
      <c r="EK190" s="71"/>
    </row>
    <row r="191" spans="1:141" ht="30" customHeight="1">
      <c r="A191" s="2" t="s">
        <v>2064</v>
      </c>
      <c r="B191" s="87">
        <v>2026</v>
      </c>
      <c r="C191" s="88" t="s">
        <v>2429</v>
      </c>
      <c r="D191" s="88" t="e">
        <v>#REF!</v>
      </c>
      <c r="E191" s="88" t="s">
        <v>125</v>
      </c>
      <c r="F191" s="88">
        <v>145515</v>
      </c>
      <c r="G191" s="92">
        <v>46038</v>
      </c>
      <c r="H191" s="88" t="s">
        <v>2320</v>
      </c>
      <c r="I191" s="88" t="s">
        <v>2430</v>
      </c>
      <c r="J191" s="95" t="s">
        <v>2431</v>
      </c>
      <c r="K191" s="95" t="s">
        <v>2432</v>
      </c>
      <c r="L191" s="88" t="s">
        <v>2433</v>
      </c>
      <c r="M191" s="88" t="s">
        <v>2325</v>
      </c>
      <c r="N191" s="88">
        <v>80111700</v>
      </c>
      <c r="O191" s="88" t="s">
        <v>2326</v>
      </c>
      <c r="P191" s="88" t="s">
        <v>2434</v>
      </c>
      <c r="Q191" s="88">
        <v>164</v>
      </c>
      <c r="R191" s="92">
        <v>46031</v>
      </c>
      <c r="S191" s="88">
        <v>1715</v>
      </c>
      <c r="T191" s="92">
        <v>46042</v>
      </c>
      <c r="U191" s="88" t="s">
        <v>134</v>
      </c>
      <c r="V191" s="88" t="s">
        <v>135</v>
      </c>
      <c r="W191" s="88" t="s">
        <v>136</v>
      </c>
      <c r="X191" s="88">
        <v>1</v>
      </c>
      <c r="Y191" s="88" t="s">
        <v>2340</v>
      </c>
      <c r="Z191" s="88" t="s">
        <v>2433</v>
      </c>
      <c r="AA191" s="88" t="s">
        <v>138</v>
      </c>
      <c r="AB191" s="88" t="s">
        <v>139</v>
      </c>
      <c r="AC191" s="88" t="s">
        <v>203</v>
      </c>
      <c r="AD191" s="88"/>
      <c r="AE191" s="88">
        <v>20573232</v>
      </c>
      <c r="AF191" s="88">
        <v>3</v>
      </c>
      <c r="AG191" s="92">
        <v>30684</v>
      </c>
      <c r="AH191" s="88" t="s">
        <v>2435</v>
      </c>
      <c r="AI191" s="88"/>
      <c r="AJ191" s="95">
        <v>3208644997</v>
      </c>
      <c r="AK191" s="88" t="s">
        <v>2436</v>
      </c>
      <c r="AL191" s="88" t="s">
        <v>168</v>
      </c>
      <c r="AM191" s="88" t="s">
        <v>234</v>
      </c>
      <c r="AN191" s="88" t="s">
        <v>2263</v>
      </c>
      <c r="AO191" s="88">
        <v>52147698</v>
      </c>
      <c r="AP191" s="88" t="s">
        <v>2264</v>
      </c>
      <c r="AQ191" s="88"/>
      <c r="AR191" s="88"/>
      <c r="AS191" s="92">
        <v>46062</v>
      </c>
      <c r="AT191" s="88"/>
      <c r="AU191" s="88"/>
      <c r="AV191" s="88"/>
      <c r="AW191" s="88"/>
      <c r="AX191" s="88" t="s">
        <v>2265</v>
      </c>
      <c r="AY191" s="88" t="s">
        <v>147</v>
      </c>
      <c r="AZ191" s="108">
        <v>46036</v>
      </c>
      <c r="BA191" s="108">
        <v>46039</v>
      </c>
      <c r="BB191" s="118">
        <v>46432000</v>
      </c>
      <c r="BC191" s="108">
        <v>46043</v>
      </c>
      <c r="BD191" s="108">
        <v>46280</v>
      </c>
      <c r="BE191" s="108">
        <f t="shared" si="8"/>
        <v>46280</v>
      </c>
      <c r="BF191" s="125"/>
      <c r="BG191" s="88" t="s">
        <v>929</v>
      </c>
      <c r="BH191" s="113">
        <v>5804000</v>
      </c>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v>0</v>
      </c>
      <c r="CM191" s="113">
        <v>46432000</v>
      </c>
      <c r="CN191" s="88"/>
      <c r="CO191" s="92">
        <v>46280</v>
      </c>
      <c r="CP191" s="92">
        <f t="shared" si="7"/>
        <v>46460</v>
      </c>
      <c r="CQ191" s="118">
        <v>46432000</v>
      </c>
      <c r="CR191" s="88" t="s">
        <v>149</v>
      </c>
      <c r="CS191" s="92">
        <v>46041</v>
      </c>
      <c r="CT191" s="131">
        <v>1146101098089</v>
      </c>
      <c r="CU191" s="88"/>
      <c r="CV191" s="88"/>
      <c r="CW191" s="88" t="s">
        <v>2332</v>
      </c>
      <c r="CX191" s="88" t="s">
        <v>203</v>
      </c>
      <c r="CY191" s="88" t="s">
        <v>2437</v>
      </c>
      <c r="CZ191" s="88">
        <v>2537</v>
      </c>
      <c r="DA191" s="88" t="s">
        <v>152</v>
      </c>
      <c r="DB191" s="88">
        <v>5</v>
      </c>
      <c r="DC191" s="88" t="s">
        <v>153</v>
      </c>
      <c r="DD191" s="88"/>
      <c r="DE191" s="88"/>
      <c r="DF191" s="88"/>
      <c r="DG191" s="88"/>
      <c r="DH191" s="88"/>
      <c r="DI191" s="88"/>
      <c r="DJ191" s="88"/>
      <c r="DK191" s="88"/>
      <c r="DL191" s="88"/>
      <c r="DM191" s="88"/>
      <c r="DN191" s="88"/>
      <c r="DO191" s="88"/>
      <c r="DP191" s="88"/>
      <c r="DQ191" s="88"/>
      <c r="DR191" s="88"/>
      <c r="DS191" s="88"/>
      <c r="DT191" s="89"/>
      <c r="DU191" s="84"/>
      <c r="DV191" s="75"/>
      <c r="DW191" s="75"/>
      <c r="DX191" s="75"/>
      <c r="DY191" s="75"/>
      <c r="DZ191" s="77"/>
      <c r="EA191" s="71"/>
      <c r="EB191" s="71"/>
      <c r="EC191" s="71"/>
      <c r="ED191" s="71"/>
      <c r="EE191" s="71"/>
      <c r="EF191" s="71"/>
      <c r="EG191" s="71"/>
      <c r="EH191" s="71"/>
      <c r="EI191" s="71"/>
      <c r="EJ191" s="71"/>
      <c r="EK191" s="71"/>
    </row>
    <row r="192" spans="1:141" ht="30" customHeight="1">
      <c r="A192" s="2" t="s">
        <v>2064</v>
      </c>
      <c r="B192" s="87">
        <v>2026</v>
      </c>
      <c r="C192" s="88" t="s">
        <v>2438</v>
      </c>
      <c r="D192" s="88" t="e">
        <v>#REF!</v>
      </c>
      <c r="E192" s="88" t="s">
        <v>125</v>
      </c>
      <c r="F192" s="88">
        <v>145515</v>
      </c>
      <c r="G192" s="92">
        <v>46038</v>
      </c>
      <c r="H192" s="88" t="s">
        <v>2320</v>
      </c>
      <c r="I192" s="88" t="s">
        <v>2439</v>
      </c>
      <c r="J192" s="95" t="s">
        <v>2440</v>
      </c>
      <c r="K192" s="95" t="s">
        <v>2441</v>
      </c>
      <c r="L192" s="88" t="s">
        <v>2442</v>
      </c>
      <c r="M192" s="88" t="s">
        <v>2325</v>
      </c>
      <c r="N192" s="88">
        <v>80111700</v>
      </c>
      <c r="O192" s="88" t="s">
        <v>2326</v>
      </c>
      <c r="P192" s="88" t="s">
        <v>2443</v>
      </c>
      <c r="Q192" s="88">
        <v>164</v>
      </c>
      <c r="R192" s="92">
        <v>46031</v>
      </c>
      <c r="S192" s="88">
        <v>1680</v>
      </c>
      <c r="T192" s="92">
        <v>46042</v>
      </c>
      <c r="U192" s="88" t="s">
        <v>134</v>
      </c>
      <c r="V192" s="88" t="s">
        <v>135</v>
      </c>
      <c r="W192" s="88" t="s">
        <v>136</v>
      </c>
      <c r="X192" s="88">
        <v>1</v>
      </c>
      <c r="Y192" s="88" t="s">
        <v>2340</v>
      </c>
      <c r="Z192" s="88" t="s">
        <v>2442</v>
      </c>
      <c r="AA192" s="88" t="s">
        <v>138</v>
      </c>
      <c r="AB192" s="88" t="s">
        <v>164</v>
      </c>
      <c r="AC192" s="88" t="s">
        <v>218</v>
      </c>
      <c r="AD192" s="88"/>
      <c r="AE192" s="88">
        <v>1070921121</v>
      </c>
      <c r="AF192" s="88">
        <v>0</v>
      </c>
      <c r="AG192" s="92">
        <v>33832</v>
      </c>
      <c r="AH192" s="88" t="s">
        <v>2444</v>
      </c>
      <c r="AI192" s="88"/>
      <c r="AJ192" s="95">
        <v>3133250223</v>
      </c>
      <c r="AK192" s="88" t="s">
        <v>2445</v>
      </c>
      <c r="AL192" s="88" t="s">
        <v>258</v>
      </c>
      <c r="AM192" s="88" t="s">
        <v>385</v>
      </c>
      <c r="AN192" s="88" t="s">
        <v>2220</v>
      </c>
      <c r="AO192" s="88">
        <v>52804730</v>
      </c>
      <c r="AP192" s="88" t="s">
        <v>2196</v>
      </c>
      <c r="AQ192" s="88"/>
      <c r="AR192" s="88"/>
      <c r="AS192" s="92">
        <v>46062</v>
      </c>
      <c r="AT192" s="88"/>
      <c r="AU192" s="88"/>
      <c r="AV192" s="88"/>
      <c r="AW192" s="88"/>
      <c r="AX192" s="88" t="s">
        <v>2245</v>
      </c>
      <c r="AY192" s="88" t="s">
        <v>147</v>
      </c>
      <c r="AZ192" s="108">
        <v>46036</v>
      </c>
      <c r="BA192" s="108">
        <v>46038</v>
      </c>
      <c r="BB192" s="118">
        <v>46432000</v>
      </c>
      <c r="BC192" s="108">
        <v>46044</v>
      </c>
      <c r="BD192" s="108">
        <v>46286</v>
      </c>
      <c r="BE192" s="108">
        <f t="shared" si="8"/>
        <v>46286</v>
      </c>
      <c r="BF192" s="125"/>
      <c r="BG192" s="88" t="s">
        <v>929</v>
      </c>
      <c r="BH192" s="113">
        <v>5804000</v>
      </c>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v>0</v>
      </c>
      <c r="CM192" s="113">
        <v>46432000</v>
      </c>
      <c r="CN192" s="88"/>
      <c r="CO192" s="92">
        <v>46286</v>
      </c>
      <c r="CP192" s="92">
        <f t="shared" si="7"/>
        <v>46466</v>
      </c>
      <c r="CQ192" s="118">
        <v>46432000</v>
      </c>
      <c r="CR192" s="88" t="s">
        <v>149</v>
      </c>
      <c r="CS192" s="92">
        <v>46041</v>
      </c>
      <c r="CT192" s="131">
        <v>1146101098021</v>
      </c>
      <c r="CU192" s="88"/>
      <c r="CV192" s="88"/>
      <c r="CW192" s="88" t="s">
        <v>2332</v>
      </c>
      <c r="CX192" s="88" t="s">
        <v>218</v>
      </c>
      <c r="CY192" s="88" t="s">
        <v>2446</v>
      </c>
      <c r="CZ192" s="88">
        <v>2537</v>
      </c>
      <c r="DA192" s="88" t="s">
        <v>152</v>
      </c>
      <c r="DB192" s="88">
        <v>5</v>
      </c>
      <c r="DC192" s="88" t="s">
        <v>153</v>
      </c>
      <c r="DD192" s="88"/>
      <c r="DE192" s="88"/>
      <c r="DF192" s="88"/>
      <c r="DG192" s="88"/>
      <c r="DH192" s="88"/>
      <c r="DI192" s="88"/>
      <c r="DJ192" s="88"/>
      <c r="DK192" s="88"/>
      <c r="DL192" s="88"/>
      <c r="DM192" s="88"/>
      <c r="DN192" s="88"/>
      <c r="DO192" s="88"/>
      <c r="DP192" s="88"/>
      <c r="DQ192" s="88"/>
      <c r="DR192" s="88"/>
      <c r="DS192" s="88"/>
      <c r="DT192" s="89"/>
      <c r="DU192" s="84"/>
      <c r="DV192" s="75"/>
      <c r="DW192" s="75"/>
      <c r="DX192" s="75"/>
      <c r="DY192" s="75"/>
      <c r="DZ192" s="77"/>
      <c r="EA192" s="71"/>
      <c r="EB192" s="71"/>
      <c r="EC192" s="71"/>
      <c r="ED192" s="71"/>
      <c r="EE192" s="71"/>
      <c r="EF192" s="71"/>
      <c r="EG192" s="71"/>
      <c r="EH192" s="71"/>
      <c r="EI192" s="71"/>
      <c r="EJ192" s="71"/>
      <c r="EK192" s="71"/>
    </row>
    <row r="193" spans="1:141" ht="30" customHeight="1">
      <c r="A193" s="2" t="s">
        <v>2064</v>
      </c>
      <c r="B193" s="87">
        <v>2026</v>
      </c>
      <c r="C193" s="88" t="s">
        <v>2447</v>
      </c>
      <c r="D193" s="88" t="e">
        <v>#REF!</v>
      </c>
      <c r="E193" s="88" t="s">
        <v>125</v>
      </c>
      <c r="F193" s="88">
        <v>145522</v>
      </c>
      <c r="G193" s="92">
        <v>46038</v>
      </c>
      <c r="H193" s="88" t="s">
        <v>2448</v>
      </c>
      <c r="I193" s="88" t="s">
        <v>2449</v>
      </c>
      <c r="J193" s="95" t="s">
        <v>2450</v>
      </c>
      <c r="K193" s="95" t="s">
        <v>2451</v>
      </c>
      <c r="L193" s="88" t="s">
        <v>2452</v>
      </c>
      <c r="M193" s="88" t="s">
        <v>2453</v>
      </c>
      <c r="N193" s="88">
        <v>80111700</v>
      </c>
      <c r="O193" s="88" t="s">
        <v>2454</v>
      </c>
      <c r="P193" s="88" t="s">
        <v>2455</v>
      </c>
      <c r="Q193" s="88">
        <v>39</v>
      </c>
      <c r="R193" s="92">
        <v>46028</v>
      </c>
      <c r="S193" s="88">
        <v>1791</v>
      </c>
      <c r="T193" s="92">
        <v>46044</v>
      </c>
      <c r="U193" s="88" t="s">
        <v>134</v>
      </c>
      <c r="V193" s="88" t="s">
        <v>135</v>
      </c>
      <c r="W193" s="88" t="s">
        <v>460</v>
      </c>
      <c r="X193" s="88">
        <v>1</v>
      </c>
      <c r="Y193" s="88" t="s">
        <v>2456</v>
      </c>
      <c r="Z193" s="88" t="s">
        <v>2452</v>
      </c>
      <c r="AA193" s="88" t="s">
        <v>138</v>
      </c>
      <c r="AB193" s="88" t="s">
        <v>164</v>
      </c>
      <c r="AC193" s="88" t="s">
        <v>218</v>
      </c>
      <c r="AD193" s="88"/>
      <c r="AE193" s="88">
        <v>79339001</v>
      </c>
      <c r="AF193" s="88">
        <v>1</v>
      </c>
      <c r="AG193" s="92">
        <v>23769</v>
      </c>
      <c r="AH193" s="88" t="s">
        <v>2457</v>
      </c>
      <c r="AI193" s="88"/>
      <c r="AJ193" s="95" t="s">
        <v>2458</v>
      </c>
      <c r="AK193" s="88" t="s">
        <v>2459</v>
      </c>
      <c r="AL193" s="88" t="s">
        <v>271</v>
      </c>
      <c r="AM193" s="88" t="s">
        <v>385</v>
      </c>
      <c r="AN193" s="88" t="s">
        <v>2263</v>
      </c>
      <c r="AO193" s="88">
        <v>52147698</v>
      </c>
      <c r="AP193" s="88" t="s">
        <v>2264</v>
      </c>
      <c r="AQ193" s="88"/>
      <c r="AR193" s="88"/>
      <c r="AS193" s="92">
        <v>46062</v>
      </c>
      <c r="AT193" s="88"/>
      <c r="AU193" s="88"/>
      <c r="AV193" s="88"/>
      <c r="AW193" s="88"/>
      <c r="AX193" s="88" t="s">
        <v>2265</v>
      </c>
      <c r="AY193" s="88" t="s">
        <v>147</v>
      </c>
      <c r="AZ193" s="108">
        <v>46032</v>
      </c>
      <c r="BA193" s="108">
        <v>46038</v>
      </c>
      <c r="BB193" s="118">
        <v>24520000</v>
      </c>
      <c r="BC193" s="108">
        <v>46048</v>
      </c>
      <c r="BD193" s="108">
        <v>46290</v>
      </c>
      <c r="BE193" s="108">
        <f t="shared" si="8"/>
        <v>46290</v>
      </c>
      <c r="BF193" s="125"/>
      <c r="BG193" s="88" t="s">
        <v>929</v>
      </c>
      <c r="BH193" s="113">
        <v>3065000</v>
      </c>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v>0</v>
      </c>
      <c r="CM193" s="113">
        <v>24520000</v>
      </c>
      <c r="CN193" s="88"/>
      <c r="CO193" s="92">
        <v>46290</v>
      </c>
      <c r="CP193" s="92">
        <f t="shared" si="7"/>
        <v>46470</v>
      </c>
      <c r="CQ193" s="118">
        <v>24520000</v>
      </c>
      <c r="CR193" s="88" t="s">
        <v>2460</v>
      </c>
      <c r="CS193" s="92">
        <v>46043</v>
      </c>
      <c r="CT193" s="131" t="s">
        <v>2461</v>
      </c>
      <c r="CU193" s="88"/>
      <c r="CV193" s="88"/>
      <c r="CW193" s="88" t="s">
        <v>2462</v>
      </c>
      <c r="CX193" s="88" t="s">
        <v>218</v>
      </c>
      <c r="CY193" s="88" t="s">
        <v>2463</v>
      </c>
      <c r="CZ193" s="88">
        <v>2537</v>
      </c>
      <c r="DA193" s="88" t="s">
        <v>152</v>
      </c>
      <c r="DB193" s="88">
        <v>1</v>
      </c>
      <c r="DC193" s="88" t="s">
        <v>153</v>
      </c>
      <c r="DD193" s="88"/>
      <c r="DE193" s="88"/>
      <c r="DF193" s="88"/>
      <c r="DG193" s="88"/>
      <c r="DH193" s="88"/>
      <c r="DI193" s="88"/>
      <c r="DJ193" s="88"/>
      <c r="DK193" s="88"/>
      <c r="DL193" s="88"/>
      <c r="DM193" s="88"/>
      <c r="DN193" s="88"/>
      <c r="DO193" s="88"/>
      <c r="DP193" s="88"/>
      <c r="DQ193" s="88"/>
      <c r="DR193" s="88"/>
      <c r="DS193" s="88"/>
      <c r="DT193" s="89"/>
      <c r="DU193" s="84"/>
      <c r="DV193" s="75"/>
      <c r="DW193" s="75"/>
      <c r="DX193" s="75"/>
      <c r="DY193" s="75"/>
      <c r="DZ193" s="77"/>
      <c r="EA193" s="71"/>
      <c r="EB193" s="71"/>
      <c r="EC193" s="71"/>
      <c r="ED193" s="71"/>
      <c r="EE193" s="71"/>
      <c r="EF193" s="71"/>
      <c r="EG193" s="71"/>
      <c r="EH193" s="71"/>
      <c r="EI193" s="71"/>
      <c r="EJ193" s="71"/>
      <c r="EK193" s="71"/>
    </row>
    <row r="194" spans="1:141" ht="30" customHeight="1">
      <c r="A194" s="2" t="s">
        <v>2064</v>
      </c>
      <c r="B194" s="87">
        <v>2026</v>
      </c>
      <c r="C194" s="88" t="s">
        <v>2464</v>
      </c>
      <c r="D194" s="88" t="e">
        <v>#REF!</v>
      </c>
      <c r="E194" s="88" t="s">
        <v>125</v>
      </c>
      <c r="F194" s="88">
        <v>145522</v>
      </c>
      <c r="G194" s="92">
        <v>46038</v>
      </c>
      <c r="H194" s="88" t="s">
        <v>2448</v>
      </c>
      <c r="I194" s="88" t="s">
        <v>2465</v>
      </c>
      <c r="J194" s="95" t="s">
        <v>2466</v>
      </c>
      <c r="K194" s="95" t="s">
        <v>2467</v>
      </c>
      <c r="L194" s="88" t="s">
        <v>2468</v>
      </c>
      <c r="M194" s="88" t="s">
        <v>2453</v>
      </c>
      <c r="N194" s="88">
        <v>80111700</v>
      </c>
      <c r="O194" s="88" t="s">
        <v>2454</v>
      </c>
      <c r="P194" s="88" t="s">
        <v>2469</v>
      </c>
      <c r="Q194" s="88">
        <v>39</v>
      </c>
      <c r="R194" s="92">
        <v>46028</v>
      </c>
      <c r="S194" s="88">
        <v>332</v>
      </c>
      <c r="T194" s="92">
        <v>46041</v>
      </c>
      <c r="U194" s="88" t="s">
        <v>134</v>
      </c>
      <c r="V194" s="88" t="s">
        <v>135</v>
      </c>
      <c r="W194" s="88" t="s">
        <v>460</v>
      </c>
      <c r="X194" s="88">
        <v>1</v>
      </c>
      <c r="Y194" s="88" t="s">
        <v>2456</v>
      </c>
      <c r="Z194" s="88" t="s">
        <v>2468</v>
      </c>
      <c r="AA194" s="88" t="s">
        <v>138</v>
      </c>
      <c r="AB194" s="88" t="s">
        <v>139</v>
      </c>
      <c r="AC194" s="88" t="s">
        <v>203</v>
      </c>
      <c r="AD194" s="88"/>
      <c r="AE194" s="88">
        <v>52150029</v>
      </c>
      <c r="AF194" s="88">
        <v>5</v>
      </c>
      <c r="AG194" s="92">
        <v>27253</v>
      </c>
      <c r="AH194" s="88" t="s">
        <v>2470</v>
      </c>
      <c r="AI194" s="88"/>
      <c r="AJ194" s="95">
        <v>3058102825</v>
      </c>
      <c r="AK194" s="88" t="s">
        <v>2471</v>
      </c>
      <c r="AL194" s="88" t="s">
        <v>143</v>
      </c>
      <c r="AM194" s="88" t="s">
        <v>385</v>
      </c>
      <c r="AN194" s="88" t="s">
        <v>2233</v>
      </c>
      <c r="AO194" s="88">
        <v>67012149</v>
      </c>
      <c r="AP194" s="88" t="s">
        <v>2234</v>
      </c>
      <c r="AQ194" s="88"/>
      <c r="AR194" s="88"/>
      <c r="AS194" s="92">
        <v>46062</v>
      </c>
      <c r="AT194" s="88"/>
      <c r="AU194" s="88"/>
      <c r="AV194" s="88"/>
      <c r="AW194" s="88"/>
      <c r="AX194" s="88" t="s">
        <v>2235</v>
      </c>
      <c r="AY194" s="88" t="s">
        <v>147</v>
      </c>
      <c r="AZ194" s="108">
        <v>46032</v>
      </c>
      <c r="BA194" s="108">
        <v>46036</v>
      </c>
      <c r="BB194" s="118">
        <v>24520000</v>
      </c>
      <c r="BC194" s="108">
        <v>46041</v>
      </c>
      <c r="BD194" s="108">
        <v>46283</v>
      </c>
      <c r="BE194" s="108">
        <f t="shared" si="8"/>
        <v>46283</v>
      </c>
      <c r="BF194" s="125"/>
      <c r="BG194" s="88" t="s">
        <v>929</v>
      </c>
      <c r="BH194" s="113">
        <v>3065000</v>
      </c>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v>0</v>
      </c>
      <c r="CM194" s="113">
        <v>24520000</v>
      </c>
      <c r="CN194" s="88"/>
      <c r="CO194" s="92">
        <v>46283</v>
      </c>
      <c r="CP194" s="92">
        <f t="shared" si="7"/>
        <v>46463</v>
      </c>
      <c r="CQ194" s="118">
        <v>24520000</v>
      </c>
      <c r="CR194" s="88" t="s">
        <v>342</v>
      </c>
      <c r="CS194" s="92">
        <v>46036</v>
      </c>
      <c r="CT194" s="131" t="s">
        <v>2472</v>
      </c>
      <c r="CU194" s="88"/>
      <c r="CV194" s="88"/>
      <c r="CW194" s="88" t="s">
        <v>2462</v>
      </c>
      <c r="CX194" s="88" t="s">
        <v>203</v>
      </c>
      <c r="CY194" s="88" t="s">
        <v>245</v>
      </c>
      <c r="CZ194" s="88">
        <v>2537</v>
      </c>
      <c r="DA194" s="88" t="s">
        <v>152</v>
      </c>
      <c r="DB194" s="88">
        <v>1</v>
      </c>
      <c r="DC194" s="88" t="s">
        <v>153</v>
      </c>
      <c r="DD194" s="88"/>
      <c r="DE194" s="88"/>
      <c r="DF194" s="88"/>
      <c r="DG194" s="88"/>
      <c r="DH194" s="88"/>
      <c r="DI194" s="88"/>
      <c r="DJ194" s="88"/>
      <c r="DK194" s="88"/>
      <c r="DL194" s="88"/>
      <c r="DM194" s="88"/>
      <c r="DN194" s="88"/>
      <c r="DO194" s="88"/>
      <c r="DP194" s="88"/>
      <c r="DQ194" s="88"/>
      <c r="DR194" s="88"/>
      <c r="DS194" s="88"/>
      <c r="DT194" s="89"/>
      <c r="DU194" s="84"/>
      <c r="DV194" s="75"/>
      <c r="DW194" s="75"/>
      <c r="DX194" s="75"/>
      <c r="DY194" s="75"/>
      <c r="DZ194" s="77"/>
      <c r="EA194" s="71"/>
      <c r="EB194" s="71"/>
      <c r="EC194" s="71"/>
      <c r="ED194" s="71"/>
      <c r="EE194" s="71"/>
      <c r="EF194" s="71"/>
      <c r="EG194" s="71"/>
      <c r="EH194" s="71"/>
      <c r="EI194" s="71"/>
      <c r="EJ194" s="71"/>
      <c r="EK194" s="71"/>
    </row>
    <row r="195" spans="1:141" ht="30" customHeight="1">
      <c r="A195" s="2" t="s">
        <v>2064</v>
      </c>
      <c r="B195" s="87">
        <v>2026</v>
      </c>
      <c r="C195" s="88" t="s">
        <v>2473</v>
      </c>
      <c r="D195" s="88" t="e">
        <v>#REF!</v>
      </c>
      <c r="E195" s="88" t="s">
        <v>125</v>
      </c>
      <c r="F195" s="88">
        <v>145522</v>
      </c>
      <c r="G195" s="92">
        <v>46038</v>
      </c>
      <c r="H195" s="88" t="s">
        <v>2448</v>
      </c>
      <c r="I195" s="88" t="s">
        <v>2474</v>
      </c>
      <c r="J195" s="95" t="s">
        <v>2475</v>
      </c>
      <c r="K195" s="95" t="s">
        <v>2476</v>
      </c>
      <c r="L195" s="88" t="s">
        <v>2477</v>
      </c>
      <c r="M195" s="88" t="s">
        <v>2453</v>
      </c>
      <c r="N195" s="88">
        <v>80111700</v>
      </c>
      <c r="O195" s="88" t="s">
        <v>2454</v>
      </c>
      <c r="P195" s="88" t="s">
        <v>2478</v>
      </c>
      <c r="Q195" s="88">
        <v>39</v>
      </c>
      <c r="R195" s="92">
        <v>46028</v>
      </c>
      <c r="S195" s="88">
        <v>310</v>
      </c>
      <c r="T195" s="92">
        <v>46041</v>
      </c>
      <c r="U195" s="88" t="s">
        <v>134</v>
      </c>
      <c r="V195" s="88" t="s">
        <v>135</v>
      </c>
      <c r="W195" s="88" t="s">
        <v>460</v>
      </c>
      <c r="X195" s="88">
        <v>1</v>
      </c>
      <c r="Y195" s="88" t="s">
        <v>2456</v>
      </c>
      <c r="Z195" s="88" t="s">
        <v>2477</v>
      </c>
      <c r="AA195" s="88" t="s">
        <v>138</v>
      </c>
      <c r="AB195" s="88" t="s">
        <v>164</v>
      </c>
      <c r="AC195" s="88" t="s">
        <v>218</v>
      </c>
      <c r="AD195" s="88"/>
      <c r="AE195" s="88">
        <v>1019071525</v>
      </c>
      <c r="AF195" s="88">
        <v>9</v>
      </c>
      <c r="AG195" s="92">
        <v>33746</v>
      </c>
      <c r="AH195" s="88" t="s">
        <v>2479</v>
      </c>
      <c r="AI195" s="88"/>
      <c r="AJ195" s="95">
        <v>3002448320</v>
      </c>
      <c r="AK195" s="88" t="s">
        <v>2480</v>
      </c>
      <c r="AL195" s="88" t="s">
        <v>143</v>
      </c>
      <c r="AM195" s="88" t="s">
        <v>144</v>
      </c>
      <c r="AN195" s="88" t="s">
        <v>2233</v>
      </c>
      <c r="AO195" s="88">
        <v>67012149</v>
      </c>
      <c r="AP195" s="88" t="s">
        <v>2234</v>
      </c>
      <c r="AQ195" s="88"/>
      <c r="AR195" s="88"/>
      <c r="AS195" s="92">
        <v>46062</v>
      </c>
      <c r="AT195" s="88"/>
      <c r="AU195" s="88"/>
      <c r="AV195" s="88"/>
      <c r="AW195" s="88"/>
      <c r="AX195" s="88" t="s">
        <v>2235</v>
      </c>
      <c r="AY195" s="88" t="s">
        <v>147</v>
      </c>
      <c r="AZ195" s="108">
        <v>46032</v>
      </c>
      <c r="BA195" s="108">
        <v>46038</v>
      </c>
      <c r="BB195" s="118">
        <v>24520000</v>
      </c>
      <c r="BC195" s="108">
        <v>46041</v>
      </c>
      <c r="BD195" s="108">
        <v>46283</v>
      </c>
      <c r="BE195" s="108">
        <f t="shared" si="8"/>
        <v>46283</v>
      </c>
      <c r="BF195" s="125"/>
      <c r="BG195" s="88" t="s">
        <v>929</v>
      </c>
      <c r="BH195" s="113">
        <v>3065000</v>
      </c>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v>0</v>
      </c>
      <c r="CM195" s="113">
        <v>24520000</v>
      </c>
      <c r="CN195" s="88"/>
      <c r="CO195" s="92">
        <v>46283</v>
      </c>
      <c r="CP195" s="92">
        <f t="shared" si="7"/>
        <v>46463</v>
      </c>
      <c r="CQ195" s="118">
        <v>24520000</v>
      </c>
      <c r="CR195" s="88" t="s">
        <v>223</v>
      </c>
      <c r="CS195" s="92">
        <v>46038</v>
      </c>
      <c r="CT195" s="131" t="s">
        <v>2481</v>
      </c>
      <c r="CU195" s="88"/>
      <c r="CV195" s="88"/>
      <c r="CW195" s="88" t="s">
        <v>2462</v>
      </c>
      <c r="CX195" s="88" t="s">
        <v>218</v>
      </c>
      <c r="CY195" s="88" t="s">
        <v>592</v>
      </c>
      <c r="CZ195" s="88">
        <v>2537</v>
      </c>
      <c r="DA195" s="88" t="s">
        <v>152</v>
      </c>
      <c r="DB195" s="88">
        <v>1</v>
      </c>
      <c r="DC195" s="88" t="s">
        <v>153</v>
      </c>
      <c r="DD195" s="88"/>
      <c r="DE195" s="88"/>
      <c r="DF195" s="88"/>
      <c r="DG195" s="88"/>
      <c r="DH195" s="88"/>
      <c r="DI195" s="88"/>
      <c r="DJ195" s="88"/>
      <c r="DK195" s="88"/>
      <c r="DL195" s="88"/>
      <c r="DM195" s="88"/>
      <c r="DN195" s="88"/>
      <c r="DO195" s="88"/>
      <c r="DP195" s="88"/>
      <c r="DQ195" s="88"/>
      <c r="DR195" s="88"/>
      <c r="DS195" s="88"/>
      <c r="DT195" s="89"/>
      <c r="DU195" s="84"/>
      <c r="DV195" s="75"/>
      <c r="DW195" s="75"/>
      <c r="DX195" s="75"/>
      <c r="DY195" s="75"/>
      <c r="DZ195" s="77"/>
      <c r="EA195" s="71"/>
      <c r="EB195" s="71"/>
      <c r="EC195" s="71"/>
      <c r="ED195" s="71"/>
      <c r="EE195" s="71"/>
      <c r="EF195" s="71"/>
      <c r="EG195" s="71"/>
      <c r="EH195" s="71"/>
      <c r="EI195" s="71"/>
      <c r="EJ195" s="71"/>
      <c r="EK195" s="71"/>
    </row>
    <row r="196" spans="1:141" ht="30" customHeight="1">
      <c r="A196" s="2" t="s">
        <v>2064</v>
      </c>
      <c r="B196" s="87">
        <v>2026</v>
      </c>
      <c r="C196" s="88" t="s">
        <v>2482</v>
      </c>
      <c r="D196" s="88" t="e">
        <v>#REF!</v>
      </c>
      <c r="E196" s="88" t="s">
        <v>125</v>
      </c>
      <c r="F196" s="88">
        <v>145522</v>
      </c>
      <c r="G196" s="92">
        <v>46038</v>
      </c>
      <c r="H196" s="88" t="s">
        <v>2448</v>
      </c>
      <c r="I196" s="88" t="s">
        <v>2483</v>
      </c>
      <c r="J196" s="95" t="s">
        <v>2484</v>
      </c>
      <c r="K196" s="95" t="s">
        <v>2485</v>
      </c>
      <c r="L196" s="88" t="s">
        <v>2486</v>
      </c>
      <c r="M196" s="88" t="s">
        <v>2453</v>
      </c>
      <c r="N196" s="88">
        <v>80111700</v>
      </c>
      <c r="O196" s="88" t="s">
        <v>2454</v>
      </c>
      <c r="P196" s="88" t="s">
        <v>2487</v>
      </c>
      <c r="Q196" s="88">
        <v>39</v>
      </c>
      <c r="R196" s="92">
        <v>46028</v>
      </c>
      <c r="S196" s="88">
        <v>334</v>
      </c>
      <c r="T196" s="92">
        <v>46041</v>
      </c>
      <c r="U196" s="88" t="s">
        <v>134</v>
      </c>
      <c r="V196" s="88" t="s">
        <v>135</v>
      </c>
      <c r="W196" s="88" t="s">
        <v>460</v>
      </c>
      <c r="X196" s="88">
        <v>1</v>
      </c>
      <c r="Y196" s="88" t="s">
        <v>2456</v>
      </c>
      <c r="Z196" s="88" t="s">
        <v>2486</v>
      </c>
      <c r="AA196" s="88" t="s">
        <v>138</v>
      </c>
      <c r="AB196" s="88" t="s">
        <v>139</v>
      </c>
      <c r="AC196" s="88" t="s">
        <v>203</v>
      </c>
      <c r="AD196" s="88"/>
      <c r="AE196" s="88">
        <v>1019109828</v>
      </c>
      <c r="AF196" s="88">
        <v>1</v>
      </c>
      <c r="AG196" s="92">
        <v>34878</v>
      </c>
      <c r="AH196" s="88" t="s">
        <v>2488</v>
      </c>
      <c r="AI196" s="88"/>
      <c r="AJ196" s="95">
        <v>3102601327</v>
      </c>
      <c r="AK196" s="88" t="s">
        <v>2489</v>
      </c>
      <c r="AL196" s="88" t="s">
        <v>143</v>
      </c>
      <c r="AM196" s="88" t="s">
        <v>144</v>
      </c>
      <c r="AN196" s="88" t="s">
        <v>2206</v>
      </c>
      <c r="AO196" s="88">
        <v>52887426</v>
      </c>
      <c r="AP196" s="88" t="s">
        <v>2207</v>
      </c>
      <c r="AQ196" s="88"/>
      <c r="AR196" s="88"/>
      <c r="AS196" s="92">
        <v>46062</v>
      </c>
      <c r="AT196" s="88"/>
      <c r="AU196" s="88"/>
      <c r="AV196" s="88"/>
      <c r="AW196" s="88"/>
      <c r="AX196" s="88" t="s">
        <v>2208</v>
      </c>
      <c r="AY196" s="88" t="s">
        <v>147</v>
      </c>
      <c r="AZ196" s="108">
        <v>46032</v>
      </c>
      <c r="BA196" s="108">
        <v>46036</v>
      </c>
      <c r="BB196" s="118">
        <v>24520000</v>
      </c>
      <c r="BC196" s="108">
        <v>46041</v>
      </c>
      <c r="BD196" s="108">
        <v>46283</v>
      </c>
      <c r="BE196" s="108">
        <f t="shared" si="8"/>
        <v>46283</v>
      </c>
      <c r="BF196" s="125"/>
      <c r="BG196" s="88" t="s">
        <v>929</v>
      </c>
      <c r="BH196" s="113">
        <v>3065000</v>
      </c>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v>0</v>
      </c>
      <c r="CM196" s="113">
        <v>24520000</v>
      </c>
      <c r="CN196" s="88"/>
      <c r="CO196" s="92">
        <v>46283</v>
      </c>
      <c r="CP196" s="92">
        <f t="shared" ref="CP196:CP259" si="9">+$CO196+180</f>
        <v>46463</v>
      </c>
      <c r="CQ196" s="118">
        <v>24520000</v>
      </c>
      <c r="CR196" s="88" t="s">
        <v>149</v>
      </c>
      <c r="CS196" s="92">
        <v>46037</v>
      </c>
      <c r="CT196" s="131">
        <v>1846101032640</v>
      </c>
      <c r="CU196" s="88"/>
      <c r="CV196" s="88"/>
      <c r="CW196" s="88" t="s">
        <v>2462</v>
      </c>
      <c r="CX196" s="88" t="s">
        <v>203</v>
      </c>
      <c r="CY196" s="88" t="s">
        <v>947</v>
      </c>
      <c r="CZ196" s="88">
        <v>2537</v>
      </c>
      <c r="DA196" s="88" t="s">
        <v>152</v>
      </c>
      <c r="DB196" s="88">
        <v>1</v>
      </c>
      <c r="DC196" s="88" t="s">
        <v>153</v>
      </c>
      <c r="DD196" s="88"/>
      <c r="DE196" s="88"/>
      <c r="DF196" s="88"/>
      <c r="DG196" s="88"/>
      <c r="DH196" s="88"/>
      <c r="DI196" s="88"/>
      <c r="DJ196" s="88"/>
      <c r="DK196" s="88"/>
      <c r="DL196" s="88"/>
      <c r="DM196" s="88"/>
      <c r="DN196" s="88"/>
      <c r="DO196" s="88"/>
      <c r="DP196" s="88"/>
      <c r="DQ196" s="88"/>
      <c r="DR196" s="88"/>
      <c r="DS196" s="88"/>
      <c r="DT196" s="89"/>
      <c r="DU196" s="84"/>
      <c r="DV196" s="75"/>
      <c r="DW196" s="75"/>
      <c r="DX196" s="75"/>
      <c r="DY196" s="75"/>
      <c r="DZ196" s="77"/>
      <c r="EA196" s="71"/>
      <c r="EB196" s="71"/>
      <c r="EC196" s="71"/>
      <c r="ED196" s="71"/>
      <c r="EE196" s="71"/>
      <c r="EF196" s="71"/>
      <c r="EG196" s="71"/>
      <c r="EH196" s="71"/>
      <c r="EI196" s="71"/>
      <c r="EJ196" s="71"/>
      <c r="EK196" s="71"/>
    </row>
    <row r="197" spans="1:141" ht="30" customHeight="1">
      <c r="A197" s="2" t="s">
        <v>2064</v>
      </c>
      <c r="B197" s="87">
        <v>2026</v>
      </c>
      <c r="C197" s="88" t="s">
        <v>2490</v>
      </c>
      <c r="D197" s="88" t="e">
        <v>#REF!</v>
      </c>
      <c r="E197" s="88" t="s">
        <v>125</v>
      </c>
      <c r="F197" s="88">
        <v>145522</v>
      </c>
      <c r="G197" s="92">
        <v>46038</v>
      </c>
      <c r="H197" s="88" t="s">
        <v>2448</v>
      </c>
      <c r="I197" s="88" t="s">
        <v>2491</v>
      </c>
      <c r="J197" s="95" t="s">
        <v>2492</v>
      </c>
      <c r="K197" s="95" t="s">
        <v>2493</v>
      </c>
      <c r="L197" s="88" t="s">
        <v>2494</v>
      </c>
      <c r="M197" s="88" t="s">
        <v>2453</v>
      </c>
      <c r="N197" s="88">
        <v>80111700</v>
      </c>
      <c r="O197" s="88" t="s">
        <v>2454</v>
      </c>
      <c r="P197" s="88" t="s">
        <v>2495</v>
      </c>
      <c r="Q197" s="88">
        <v>39</v>
      </c>
      <c r="R197" s="92">
        <v>46028</v>
      </c>
      <c r="S197" s="88">
        <v>1772</v>
      </c>
      <c r="T197" s="92">
        <v>46044</v>
      </c>
      <c r="U197" s="88" t="s">
        <v>134</v>
      </c>
      <c r="V197" s="88" t="s">
        <v>135</v>
      </c>
      <c r="W197" s="88" t="s">
        <v>460</v>
      </c>
      <c r="X197" s="88">
        <v>1</v>
      </c>
      <c r="Y197" s="88" t="s">
        <v>2456</v>
      </c>
      <c r="Z197" s="88" t="s">
        <v>2494</v>
      </c>
      <c r="AA197" s="88" t="s">
        <v>138</v>
      </c>
      <c r="AB197" s="88" t="s">
        <v>139</v>
      </c>
      <c r="AC197" s="88" t="s">
        <v>2496</v>
      </c>
      <c r="AD197" s="88"/>
      <c r="AE197" s="88">
        <v>53115883</v>
      </c>
      <c r="AF197" s="88">
        <v>4</v>
      </c>
      <c r="AG197" s="92">
        <v>31002</v>
      </c>
      <c r="AH197" s="88" t="s">
        <v>2497</v>
      </c>
      <c r="AI197" s="88"/>
      <c r="AJ197" s="95">
        <v>3222214432</v>
      </c>
      <c r="AK197" s="88" t="s">
        <v>2498</v>
      </c>
      <c r="AL197" s="88" t="s">
        <v>189</v>
      </c>
      <c r="AM197" s="88" t="s">
        <v>234</v>
      </c>
      <c r="AN197" s="88" t="s">
        <v>2220</v>
      </c>
      <c r="AO197" s="88">
        <v>80259844</v>
      </c>
      <c r="AP197" s="88" t="s">
        <v>2221</v>
      </c>
      <c r="AQ197" s="88"/>
      <c r="AR197" s="88"/>
      <c r="AS197" s="92">
        <v>46062</v>
      </c>
      <c r="AT197" s="88"/>
      <c r="AU197" s="88"/>
      <c r="AV197" s="88"/>
      <c r="AW197" s="88"/>
      <c r="AX197" s="88" t="s">
        <v>2222</v>
      </c>
      <c r="AY197" s="88" t="s">
        <v>147</v>
      </c>
      <c r="AZ197" s="108">
        <v>46032</v>
      </c>
      <c r="BA197" s="108">
        <v>46041</v>
      </c>
      <c r="BB197" s="118">
        <v>24520000</v>
      </c>
      <c r="BC197" s="108">
        <v>46048</v>
      </c>
      <c r="BD197" s="108">
        <v>46290</v>
      </c>
      <c r="BE197" s="108">
        <f t="shared" si="8"/>
        <v>46290</v>
      </c>
      <c r="BF197" s="125"/>
      <c r="BG197" s="88" t="s">
        <v>929</v>
      </c>
      <c r="BH197" s="113">
        <v>3065000</v>
      </c>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v>0</v>
      </c>
      <c r="CM197" s="113">
        <v>24520000</v>
      </c>
      <c r="CN197" s="88"/>
      <c r="CO197" s="92">
        <v>46290</v>
      </c>
      <c r="CP197" s="92">
        <f t="shared" si="9"/>
        <v>46470</v>
      </c>
      <c r="CQ197" s="118">
        <v>24520000</v>
      </c>
      <c r="CR197" s="88" t="s">
        <v>149</v>
      </c>
      <c r="CS197" s="92">
        <v>46042</v>
      </c>
      <c r="CT197" s="131">
        <v>1146101098741</v>
      </c>
      <c r="CU197" s="88"/>
      <c r="CV197" s="88"/>
      <c r="CW197" s="88" t="s">
        <v>2462</v>
      </c>
      <c r="CX197" s="88" t="s">
        <v>2496</v>
      </c>
      <c r="CY197" s="88" t="s">
        <v>2499</v>
      </c>
      <c r="CZ197" s="88">
        <v>2537</v>
      </c>
      <c r="DA197" s="88" t="s">
        <v>152</v>
      </c>
      <c r="DB197" s="88">
        <v>1</v>
      </c>
      <c r="DC197" s="88" t="s">
        <v>153</v>
      </c>
      <c r="DD197" s="88"/>
      <c r="DE197" s="88"/>
      <c r="DF197" s="88"/>
      <c r="DG197" s="88"/>
      <c r="DH197" s="88"/>
      <c r="DI197" s="88"/>
      <c r="DJ197" s="88"/>
      <c r="DK197" s="88"/>
      <c r="DL197" s="88"/>
      <c r="DM197" s="88"/>
      <c r="DN197" s="88"/>
      <c r="DO197" s="88"/>
      <c r="DP197" s="88"/>
      <c r="DQ197" s="88"/>
      <c r="DR197" s="88"/>
      <c r="DS197" s="88"/>
      <c r="DT197" s="89"/>
      <c r="DU197" s="84"/>
      <c r="DV197" s="75"/>
      <c r="DW197" s="75"/>
      <c r="DX197" s="75"/>
      <c r="DY197" s="75"/>
      <c r="DZ197" s="77"/>
      <c r="EA197" s="71"/>
      <c r="EB197" s="71"/>
      <c r="EC197" s="71"/>
      <c r="ED197" s="71"/>
      <c r="EE197" s="71"/>
      <c r="EF197" s="71"/>
      <c r="EG197" s="71"/>
      <c r="EH197" s="71"/>
      <c r="EI197" s="71"/>
      <c r="EJ197" s="71"/>
      <c r="EK197" s="71"/>
    </row>
    <row r="198" spans="1:141" ht="30" customHeight="1">
      <c r="A198" s="2" t="s">
        <v>2064</v>
      </c>
      <c r="B198" s="87">
        <v>2026</v>
      </c>
      <c r="C198" s="88" t="s">
        <v>2500</v>
      </c>
      <c r="D198" s="88" t="e">
        <v>#REF!</v>
      </c>
      <c r="E198" s="88" t="s">
        <v>125</v>
      </c>
      <c r="F198" s="88">
        <v>145522</v>
      </c>
      <c r="G198" s="92">
        <v>46038</v>
      </c>
      <c r="H198" s="88" t="s">
        <v>2448</v>
      </c>
      <c r="I198" s="88" t="s">
        <v>2501</v>
      </c>
      <c r="J198" s="95" t="s">
        <v>2502</v>
      </c>
      <c r="K198" s="95" t="s">
        <v>2503</v>
      </c>
      <c r="L198" s="88" t="s">
        <v>2504</v>
      </c>
      <c r="M198" s="88" t="s">
        <v>2453</v>
      </c>
      <c r="N198" s="88">
        <v>80111700</v>
      </c>
      <c r="O198" s="88" t="s">
        <v>2454</v>
      </c>
      <c r="P198" s="88" t="s">
        <v>2505</v>
      </c>
      <c r="Q198" s="88">
        <v>39</v>
      </c>
      <c r="R198" s="92">
        <v>46028</v>
      </c>
      <c r="S198" s="88">
        <v>1781</v>
      </c>
      <c r="T198" s="92">
        <v>46044</v>
      </c>
      <c r="U198" s="88" t="s">
        <v>134</v>
      </c>
      <c r="V198" s="88" t="s">
        <v>135</v>
      </c>
      <c r="W198" s="88" t="s">
        <v>460</v>
      </c>
      <c r="X198" s="88">
        <v>1</v>
      </c>
      <c r="Y198" s="88" t="s">
        <v>2456</v>
      </c>
      <c r="Z198" s="88" t="s">
        <v>2504</v>
      </c>
      <c r="AA198" s="88" t="s">
        <v>138</v>
      </c>
      <c r="AB198" s="88" t="s">
        <v>139</v>
      </c>
      <c r="AC198" s="88" t="s">
        <v>218</v>
      </c>
      <c r="AD198" s="88"/>
      <c r="AE198" s="88">
        <v>1023963505</v>
      </c>
      <c r="AF198" s="88">
        <v>4</v>
      </c>
      <c r="AG198" s="92">
        <v>35685</v>
      </c>
      <c r="AH198" s="88" t="s">
        <v>2506</v>
      </c>
      <c r="AI198" s="88"/>
      <c r="AJ198" s="95">
        <v>3118549101</v>
      </c>
      <c r="AK198" s="88" t="s">
        <v>2507</v>
      </c>
      <c r="AL198" s="88" t="s">
        <v>143</v>
      </c>
      <c r="AM198" s="88" t="s">
        <v>385</v>
      </c>
      <c r="AN198" s="88" t="s">
        <v>2263</v>
      </c>
      <c r="AO198" s="88">
        <v>52147698</v>
      </c>
      <c r="AP198" s="88" t="s">
        <v>2264</v>
      </c>
      <c r="AQ198" s="88"/>
      <c r="AR198" s="88"/>
      <c r="AS198" s="92">
        <v>46062</v>
      </c>
      <c r="AT198" s="88"/>
      <c r="AU198" s="88"/>
      <c r="AV198" s="88"/>
      <c r="AW198" s="88"/>
      <c r="AX198" s="88" t="s">
        <v>2265</v>
      </c>
      <c r="AY198" s="88" t="s">
        <v>147</v>
      </c>
      <c r="AZ198" s="108">
        <v>46032</v>
      </c>
      <c r="BA198" s="108">
        <v>46041</v>
      </c>
      <c r="BB198" s="118">
        <v>24520000</v>
      </c>
      <c r="BC198" s="108">
        <v>46048</v>
      </c>
      <c r="BD198" s="108">
        <v>46290</v>
      </c>
      <c r="BE198" s="108">
        <f t="shared" si="8"/>
        <v>46290</v>
      </c>
      <c r="BF198" s="125"/>
      <c r="BG198" s="88" t="s">
        <v>929</v>
      </c>
      <c r="BH198" s="113">
        <v>3065000</v>
      </c>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v>0</v>
      </c>
      <c r="CM198" s="113">
        <v>24520000</v>
      </c>
      <c r="CN198" s="88"/>
      <c r="CO198" s="92">
        <v>46290</v>
      </c>
      <c r="CP198" s="92">
        <f t="shared" si="9"/>
        <v>46470</v>
      </c>
      <c r="CQ198" s="118">
        <v>24520000</v>
      </c>
      <c r="CR198" s="88" t="s">
        <v>223</v>
      </c>
      <c r="CS198" s="92">
        <v>46042</v>
      </c>
      <c r="CT198" s="131">
        <v>1146101098848</v>
      </c>
      <c r="CU198" s="88"/>
      <c r="CV198" s="88"/>
      <c r="CW198" s="88" t="s">
        <v>2462</v>
      </c>
      <c r="CX198" s="88" t="s">
        <v>218</v>
      </c>
      <c r="CY198" s="88" t="s">
        <v>1053</v>
      </c>
      <c r="CZ198" s="88">
        <v>2537</v>
      </c>
      <c r="DA198" s="88" t="s">
        <v>152</v>
      </c>
      <c r="DB198" s="88">
        <v>1</v>
      </c>
      <c r="DC198" s="88" t="s">
        <v>153</v>
      </c>
      <c r="DD198" s="88"/>
      <c r="DE198" s="88"/>
      <c r="DF198" s="88"/>
      <c r="DG198" s="88"/>
      <c r="DH198" s="88"/>
      <c r="DI198" s="88"/>
      <c r="DJ198" s="88"/>
      <c r="DK198" s="88"/>
      <c r="DL198" s="88"/>
      <c r="DM198" s="88"/>
      <c r="DN198" s="88"/>
      <c r="DO198" s="88"/>
      <c r="DP198" s="88"/>
      <c r="DQ198" s="88"/>
      <c r="DR198" s="88"/>
      <c r="DS198" s="88"/>
      <c r="DT198" s="89"/>
      <c r="DU198" s="84"/>
      <c r="DV198" s="75"/>
      <c r="DW198" s="75"/>
      <c r="DX198" s="75"/>
      <c r="DY198" s="75"/>
      <c r="DZ198" s="77"/>
      <c r="EA198" s="71"/>
      <c r="EB198" s="71"/>
      <c r="EC198" s="71"/>
      <c r="ED198" s="71"/>
      <c r="EE198" s="71"/>
      <c r="EF198" s="71"/>
      <c r="EG198" s="71"/>
      <c r="EH198" s="71"/>
      <c r="EI198" s="71"/>
      <c r="EJ198" s="71"/>
      <c r="EK198" s="71"/>
    </row>
    <row r="199" spans="1:141" ht="30" customHeight="1">
      <c r="A199" s="2" t="s">
        <v>2064</v>
      </c>
      <c r="B199" s="87">
        <v>2026</v>
      </c>
      <c r="C199" s="88" t="s">
        <v>2508</v>
      </c>
      <c r="D199" s="88" t="e">
        <v>#REF!</v>
      </c>
      <c r="E199" s="88" t="s">
        <v>125</v>
      </c>
      <c r="F199" s="88">
        <v>145522</v>
      </c>
      <c r="G199" s="92">
        <v>46038</v>
      </c>
      <c r="H199" s="88" t="s">
        <v>2448</v>
      </c>
      <c r="I199" s="88" t="s">
        <v>2509</v>
      </c>
      <c r="J199" s="95" t="s">
        <v>2510</v>
      </c>
      <c r="K199" s="95" t="s">
        <v>2511</v>
      </c>
      <c r="L199" s="88" t="s">
        <v>2512</v>
      </c>
      <c r="M199" s="88" t="s">
        <v>2453</v>
      </c>
      <c r="N199" s="88">
        <v>80111700</v>
      </c>
      <c r="O199" s="88" t="s">
        <v>2454</v>
      </c>
      <c r="P199" s="88" t="s">
        <v>2513</v>
      </c>
      <c r="Q199" s="88">
        <v>39</v>
      </c>
      <c r="R199" s="92">
        <v>46028</v>
      </c>
      <c r="S199" s="88">
        <v>311</v>
      </c>
      <c r="T199" s="92">
        <v>46041</v>
      </c>
      <c r="U199" s="88" t="s">
        <v>134</v>
      </c>
      <c r="V199" s="88" t="s">
        <v>135</v>
      </c>
      <c r="W199" s="88" t="s">
        <v>460</v>
      </c>
      <c r="X199" s="88">
        <v>1</v>
      </c>
      <c r="Y199" s="88" t="s">
        <v>2456</v>
      </c>
      <c r="Z199" s="88" t="s">
        <v>2512</v>
      </c>
      <c r="AA199" s="88" t="s">
        <v>138</v>
      </c>
      <c r="AB199" s="88" t="s">
        <v>164</v>
      </c>
      <c r="AC199" s="88" t="s">
        <v>218</v>
      </c>
      <c r="AD199" s="88"/>
      <c r="AE199" s="88">
        <v>79642411</v>
      </c>
      <c r="AF199" s="88">
        <v>6</v>
      </c>
      <c r="AG199" s="92">
        <v>26625</v>
      </c>
      <c r="AH199" s="88" t="s">
        <v>2514</v>
      </c>
      <c r="AI199" s="88"/>
      <c r="AJ199" s="95">
        <v>3118566034</v>
      </c>
      <c r="AK199" s="88" t="s">
        <v>2515</v>
      </c>
      <c r="AL199" s="88" t="s">
        <v>143</v>
      </c>
      <c r="AM199" s="88" t="s">
        <v>234</v>
      </c>
      <c r="AN199" s="88" t="s">
        <v>2182</v>
      </c>
      <c r="AO199" s="88">
        <v>79642822</v>
      </c>
      <c r="AP199" s="88" t="s">
        <v>2183</v>
      </c>
      <c r="AQ199" s="88"/>
      <c r="AR199" s="88"/>
      <c r="AS199" s="92">
        <v>46062</v>
      </c>
      <c r="AT199" s="88"/>
      <c r="AU199" s="88"/>
      <c r="AV199" s="88"/>
      <c r="AW199" s="88"/>
      <c r="AX199" s="88" t="s">
        <v>2184</v>
      </c>
      <c r="AY199" s="88" t="s">
        <v>147</v>
      </c>
      <c r="AZ199" s="108">
        <v>46032</v>
      </c>
      <c r="BA199" s="108">
        <v>46041</v>
      </c>
      <c r="BB199" s="118">
        <v>24520000</v>
      </c>
      <c r="BC199" s="108">
        <v>46048</v>
      </c>
      <c r="BD199" s="108">
        <v>46290</v>
      </c>
      <c r="BE199" s="108">
        <f t="shared" si="8"/>
        <v>46290</v>
      </c>
      <c r="BF199" s="125"/>
      <c r="BG199" s="88" t="s">
        <v>929</v>
      </c>
      <c r="BH199" s="113">
        <v>3065000</v>
      </c>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v>0</v>
      </c>
      <c r="CM199" s="113">
        <v>24520000</v>
      </c>
      <c r="CN199" s="88"/>
      <c r="CO199" s="92">
        <v>46290</v>
      </c>
      <c r="CP199" s="92">
        <f t="shared" si="9"/>
        <v>46470</v>
      </c>
      <c r="CQ199" s="118">
        <v>24520000</v>
      </c>
      <c r="CR199" s="88" t="s">
        <v>149</v>
      </c>
      <c r="CS199" s="92">
        <v>46042</v>
      </c>
      <c r="CT199" s="131">
        <v>1146101098352</v>
      </c>
      <c r="CU199" s="88"/>
      <c r="CV199" s="88"/>
      <c r="CW199" s="88" t="s">
        <v>2462</v>
      </c>
      <c r="CX199" s="88" t="s">
        <v>218</v>
      </c>
      <c r="CY199" s="88" t="s">
        <v>464</v>
      </c>
      <c r="CZ199" s="88">
        <v>2537</v>
      </c>
      <c r="DA199" s="88" t="s">
        <v>152</v>
      </c>
      <c r="DB199" s="88">
        <v>1</v>
      </c>
      <c r="DC199" s="88" t="s">
        <v>153</v>
      </c>
      <c r="DD199" s="88"/>
      <c r="DE199" s="88"/>
      <c r="DF199" s="88"/>
      <c r="DG199" s="88"/>
      <c r="DH199" s="88"/>
      <c r="DI199" s="88"/>
      <c r="DJ199" s="88"/>
      <c r="DK199" s="88"/>
      <c r="DL199" s="88"/>
      <c r="DM199" s="88"/>
      <c r="DN199" s="88"/>
      <c r="DO199" s="88"/>
      <c r="DP199" s="88"/>
      <c r="DQ199" s="88"/>
      <c r="DR199" s="88"/>
      <c r="DS199" s="88"/>
      <c r="DT199" s="89"/>
      <c r="DU199" s="84"/>
      <c r="DV199" s="75"/>
      <c r="DW199" s="75"/>
      <c r="DX199" s="75"/>
      <c r="DY199" s="75"/>
      <c r="DZ199" s="77"/>
      <c r="EA199" s="71"/>
      <c r="EB199" s="71"/>
      <c r="EC199" s="71"/>
      <c r="ED199" s="71"/>
      <c r="EE199" s="71"/>
      <c r="EF199" s="71"/>
      <c r="EG199" s="71"/>
      <c r="EH199" s="71"/>
      <c r="EI199" s="71"/>
      <c r="EJ199" s="71"/>
      <c r="EK199" s="71"/>
    </row>
    <row r="200" spans="1:141" ht="30" customHeight="1">
      <c r="A200" s="2" t="s">
        <v>2064</v>
      </c>
      <c r="B200" s="87">
        <v>2026</v>
      </c>
      <c r="C200" s="88" t="s">
        <v>2516</v>
      </c>
      <c r="D200" s="88" t="e">
        <v>#REF!</v>
      </c>
      <c r="E200" s="88" t="s">
        <v>125</v>
      </c>
      <c r="F200" s="88">
        <v>145522</v>
      </c>
      <c r="G200" s="92">
        <v>46038</v>
      </c>
      <c r="H200" s="88" t="s">
        <v>2448</v>
      </c>
      <c r="I200" s="88" t="s">
        <v>2517</v>
      </c>
      <c r="J200" s="95" t="s">
        <v>2518</v>
      </c>
      <c r="K200" s="95" t="s">
        <v>2519</v>
      </c>
      <c r="L200" s="88" t="s">
        <v>2520</v>
      </c>
      <c r="M200" s="88" t="s">
        <v>2453</v>
      </c>
      <c r="N200" s="88">
        <v>80111700</v>
      </c>
      <c r="O200" s="88" t="s">
        <v>2454</v>
      </c>
      <c r="P200" s="88" t="s">
        <v>2521</v>
      </c>
      <c r="Q200" s="88">
        <v>39</v>
      </c>
      <c r="R200" s="92">
        <v>46028</v>
      </c>
      <c r="S200" s="88">
        <v>119</v>
      </c>
      <c r="T200" s="92">
        <v>46035</v>
      </c>
      <c r="U200" s="88" t="s">
        <v>134</v>
      </c>
      <c r="V200" s="88" t="s">
        <v>135</v>
      </c>
      <c r="W200" s="88" t="s">
        <v>460</v>
      </c>
      <c r="X200" s="88">
        <v>1</v>
      </c>
      <c r="Y200" s="88" t="s">
        <v>2456</v>
      </c>
      <c r="Z200" s="88" t="s">
        <v>2520</v>
      </c>
      <c r="AA200" s="88" t="s">
        <v>138</v>
      </c>
      <c r="AB200" s="88" t="s">
        <v>164</v>
      </c>
      <c r="AC200" s="88" t="s">
        <v>218</v>
      </c>
      <c r="AD200" s="88"/>
      <c r="AE200" s="88">
        <v>79344333</v>
      </c>
      <c r="AF200" s="88">
        <v>1</v>
      </c>
      <c r="AG200" s="92">
        <v>23751</v>
      </c>
      <c r="AH200" s="88" t="s">
        <v>2522</v>
      </c>
      <c r="AI200" s="88"/>
      <c r="AJ200" s="95" t="s">
        <v>2523</v>
      </c>
      <c r="AK200" s="88" t="s">
        <v>2524</v>
      </c>
      <c r="AL200" s="88" t="s">
        <v>642</v>
      </c>
      <c r="AM200" s="88" t="s">
        <v>144</v>
      </c>
      <c r="AN200" s="88" t="s">
        <v>2182</v>
      </c>
      <c r="AO200" s="88">
        <v>79642822</v>
      </c>
      <c r="AP200" s="88" t="s">
        <v>2183</v>
      </c>
      <c r="AQ200" s="88"/>
      <c r="AR200" s="88"/>
      <c r="AS200" s="92">
        <v>46062</v>
      </c>
      <c r="AT200" s="88"/>
      <c r="AU200" s="88"/>
      <c r="AV200" s="88"/>
      <c r="AW200" s="88"/>
      <c r="AX200" s="88" t="s">
        <v>2184</v>
      </c>
      <c r="AY200" s="88" t="s">
        <v>147</v>
      </c>
      <c r="AZ200" s="108">
        <v>46032</v>
      </c>
      <c r="BA200" s="108">
        <v>46033</v>
      </c>
      <c r="BB200" s="118">
        <v>24520000</v>
      </c>
      <c r="BC200" s="108">
        <v>46039</v>
      </c>
      <c r="BD200" s="108">
        <v>46281</v>
      </c>
      <c r="BE200" s="108">
        <f t="shared" si="8"/>
        <v>46281</v>
      </c>
      <c r="BF200" s="125"/>
      <c r="BG200" s="88" t="s">
        <v>929</v>
      </c>
      <c r="BH200" s="113">
        <v>3065000</v>
      </c>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v>0</v>
      </c>
      <c r="CM200" s="113">
        <v>24520000</v>
      </c>
      <c r="CN200" s="88"/>
      <c r="CO200" s="92">
        <v>46281</v>
      </c>
      <c r="CP200" s="92">
        <f t="shared" si="9"/>
        <v>46461</v>
      </c>
      <c r="CQ200" s="118">
        <v>24520000</v>
      </c>
      <c r="CR200" s="88" t="s">
        <v>223</v>
      </c>
      <c r="CS200" s="92">
        <v>46035</v>
      </c>
      <c r="CT200" s="131">
        <v>1846101032376</v>
      </c>
      <c r="CU200" s="88"/>
      <c r="CV200" s="88"/>
      <c r="CW200" s="88" t="s">
        <v>2462</v>
      </c>
      <c r="CX200" s="88" t="s">
        <v>218</v>
      </c>
      <c r="CY200" s="88" t="s">
        <v>464</v>
      </c>
      <c r="CZ200" s="88">
        <v>2537</v>
      </c>
      <c r="DA200" s="88" t="s">
        <v>152</v>
      </c>
      <c r="DB200" s="88">
        <v>1</v>
      </c>
      <c r="DC200" s="88" t="s">
        <v>153</v>
      </c>
      <c r="DD200" s="88"/>
      <c r="DE200" s="88"/>
      <c r="DF200" s="88"/>
      <c r="DG200" s="88"/>
      <c r="DH200" s="88"/>
      <c r="DI200" s="88"/>
      <c r="DJ200" s="88"/>
      <c r="DK200" s="88"/>
      <c r="DL200" s="88"/>
      <c r="DM200" s="88"/>
      <c r="DN200" s="88"/>
      <c r="DO200" s="88"/>
      <c r="DP200" s="88"/>
      <c r="DQ200" s="88"/>
      <c r="DR200" s="88"/>
      <c r="DS200" s="88"/>
      <c r="DT200" s="89"/>
      <c r="DU200" s="84"/>
      <c r="DV200" s="75"/>
      <c r="DW200" s="75"/>
      <c r="DX200" s="75"/>
      <c r="DY200" s="75"/>
      <c r="DZ200" s="77"/>
      <c r="EA200" s="71"/>
      <c r="EB200" s="71"/>
      <c r="EC200" s="71"/>
      <c r="ED200" s="71"/>
      <c r="EE200" s="71"/>
      <c r="EF200" s="71"/>
      <c r="EG200" s="71"/>
      <c r="EH200" s="71"/>
      <c r="EI200" s="71"/>
      <c r="EJ200" s="71"/>
      <c r="EK200" s="71"/>
    </row>
    <row r="201" spans="1:141" ht="30" customHeight="1">
      <c r="A201" s="2" t="s">
        <v>2064</v>
      </c>
      <c r="B201" s="87">
        <v>2026</v>
      </c>
      <c r="C201" s="88" t="s">
        <v>2525</v>
      </c>
      <c r="D201" s="88" t="e">
        <v>#REF!</v>
      </c>
      <c r="E201" s="88" t="s">
        <v>125</v>
      </c>
      <c r="F201" s="88">
        <v>145522</v>
      </c>
      <c r="G201" s="92">
        <v>46038</v>
      </c>
      <c r="H201" s="88" t="s">
        <v>2448</v>
      </c>
      <c r="I201" s="88" t="s">
        <v>2526</v>
      </c>
      <c r="J201" s="95" t="s">
        <v>2527</v>
      </c>
      <c r="K201" s="95" t="s">
        <v>2528</v>
      </c>
      <c r="L201" s="88" t="s">
        <v>2529</v>
      </c>
      <c r="M201" s="88" t="s">
        <v>2453</v>
      </c>
      <c r="N201" s="88">
        <v>80111700</v>
      </c>
      <c r="O201" s="88" t="s">
        <v>2454</v>
      </c>
      <c r="P201" s="88" t="s">
        <v>2530</v>
      </c>
      <c r="Q201" s="88">
        <v>39</v>
      </c>
      <c r="R201" s="92">
        <v>46028</v>
      </c>
      <c r="S201" s="88">
        <v>120</v>
      </c>
      <c r="T201" s="92">
        <v>46035</v>
      </c>
      <c r="U201" s="88" t="s">
        <v>134</v>
      </c>
      <c r="V201" s="88" t="s">
        <v>135</v>
      </c>
      <c r="W201" s="88" t="s">
        <v>460</v>
      </c>
      <c r="X201" s="88">
        <v>1</v>
      </c>
      <c r="Y201" s="88" t="s">
        <v>2456</v>
      </c>
      <c r="Z201" s="88" t="s">
        <v>2529</v>
      </c>
      <c r="AA201" s="88" t="s">
        <v>138</v>
      </c>
      <c r="AB201" s="88" t="s">
        <v>139</v>
      </c>
      <c r="AC201" s="88" t="s">
        <v>447</v>
      </c>
      <c r="AD201" s="88"/>
      <c r="AE201" s="88">
        <v>1000005525</v>
      </c>
      <c r="AF201" s="88">
        <v>9</v>
      </c>
      <c r="AG201" s="92">
        <v>32441</v>
      </c>
      <c r="AH201" s="88" t="s">
        <v>2531</v>
      </c>
      <c r="AI201" s="88"/>
      <c r="AJ201" s="95">
        <v>3219460094</v>
      </c>
      <c r="AK201" s="88" t="s">
        <v>2532</v>
      </c>
      <c r="AL201" s="88" t="s">
        <v>271</v>
      </c>
      <c r="AM201" s="88" t="s">
        <v>234</v>
      </c>
      <c r="AN201" s="88" t="s">
        <v>2292</v>
      </c>
      <c r="AO201" s="88">
        <v>79413209</v>
      </c>
      <c r="AP201" s="88" t="s">
        <v>2293</v>
      </c>
      <c r="AQ201" s="88"/>
      <c r="AR201" s="88"/>
      <c r="AS201" s="92">
        <v>46062</v>
      </c>
      <c r="AT201" s="88"/>
      <c r="AU201" s="88"/>
      <c r="AV201" s="88"/>
      <c r="AW201" s="88"/>
      <c r="AX201" s="88" t="s">
        <v>2294</v>
      </c>
      <c r="AY201" s="88" t="s">
        <v>147</v>
      </c>
      <c r="AZ201" s="108">
        <v>46032</v>
      </c>
      <c r="BA201" s="108">
        <v>46033</v>
      </c>
      <c r="BB201" s="118">
        <v>24520000</v>
      </c>
      <c r="BC201" s="108">
        <v>46039</v>
      </c>
      <c r="BD201" s="108">
        <v>46281</v>
      </c>
      <c r="BE201" s="108">
        <f t="shared" si="8"/>
        <v>46281</v>
      </c>
      <c r="BF201" s="125"/>
      <c r="BG201" s="88" t="s">
        <v>929</v>
      </c>
      <c r="BH201" s="113">
        <v>3065000</v>
      </c>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v>0</v>
      </c>
      <c r="CM201" s="113">
        <v>24520000</v>
      </c>
      <c r="CN201" s="88"/>
      <c r="CO201" s="92">
        <v>46281</v>
      </c>
      <c r="CP201" s="92">
        <f t="shared" si="9"/>
        <v>46461</v>
      </c>
      <c r="CQ201" s="118">
        <v>24520000</v>
      </c>
      <c r="CR201" s="88" t="s">
        <v>149</v>
      </c>
      <c r="CS201" s="92">
        <v>46036</v>
      </c>
      <c r="CT201" s="131">
        <v>1846101032432</v>
      </c>
      <c r="CU201" s="88"/>
      <c r="CV201" s="88"/>
      <c r="CW201" s="88" t="s">
        <v>2462</v>
      </c>
      <c r="CX201" s="88" t="s">
        <v>447</v>
      </c>
      <c r="CY201" s="88" t="s">
        <v>464</v>
      </c>
      <c r="CZ201" s="88">
        <v>2537</v>
      </c>
      <c r="DA201" s="88" t="s">
        <v>152</v>
      </c>
      <c r="DB201" s="88">
        <v>1</v>
      </c>
      <c r="DC201" s="88" t="s">
        <v>153</v>
      </c>
      <c r="DD201" s="88"/>
      <c r="DE201" s="88"/>
      <c r="DF201" s="88"/>
      <c r="DG201" s="88"/>
      <c r="DH201" s="88"/>
      <c r="DI201" s="88"/>
      <c r="DJ201" s="88"/>
      <c r="DK201" s="88"/>
      <c r="DL201" s="88"/>
      <c r="DM201" s="88"/>
      <c r="DN201" s="88"/>
      <c r="DO201" s="88"/>
      <c r="DP201" s="88"/>
      <c r="DQ201" s="88"/>
      <c r="DR201" s="88"/>
      <c r="DS201" s="88"/>
      <c r="DT201" s="89"/>
      <c r="DU201" s="84"/>
      <c r="DV201" s="75"/>
      <c r="DW201" s="75"/>
      <c r="DX201" s="75"/>
      <c r="DY201" s="75"/>
      <c r="DZ201" s="77"/>
      <c r="EA201" s="71"/>
      <c r="EB201" s="71"/>
      <c r="EC201" s="71"/>
      <c r="ED201" s="71"/>
      <c r="EE201" s="71"/>
      <c r="EF201" s="71"/>
      <c r="EG201" s="71"/>
      <c r="EH201" s="71"/>
      <c r="EI201" s="71"/>
      <c r="EJ201" s="71"/>
      <c r="EK201" s="71"/>
    </row>
    <row r="202" spans="1:141" ht="30" customHeight="1">
      <c r="A202" s="2" t="s">
        <v>2064</v>
      </c>
      <c r="B202" s="87">
        <v>2026</v>
      </c>
      <c r="C202" s="88" t="s">
        <v>2533</v>
      </c>
      <c r="D202" s="88" t="e">
        <v>#REF!</v>
      </c>
      <c r="E202" s="88" t="s">
        <v>125</v>
      </c>
      <c r="F202" s="88">
        <v>145522</v>
      </c>
      <c r="G202" s="92">
        <v>46038</v>
      </c>
      <c r="H202" s="88" t="s">
        <v>2448</v>
      </c>
      <c r="I202" s="88" t="s">
        <v>2534</v>
      </c>
      <c r="J202" s="95" t="s">
        <v>2535</v>
      </c>
      <c r="K202" s="95" t="s">
        <v>2536</v>
      </c>
      <c r="L202" s="88" t="s">
        <v>2537</v>
      </c>
      <c r="M202" s="88" t="s">
        <v>2453</v>
      </c>
      <c r="N202" s="88">
        <v>80111700</v>
      </c>
      <c r="O202" s="88" t="s">
        <v>2454</v>
      </c>
      <c r="P202" s="88" t="s">
        <v>2538</v>
      </c>
      <c r="Q202" s="88">
        <v>39</v>
      </c>
      <c r="R202" s="92">
        <v>46028</v>
      </c>
      <c r="S202" s="88">
        <v>254</v>
      </c>
      <c r="T202" s="92">
        <v>46037</v>
      </c>
      <c r="U202" s="88" t="s">
        <v>134</v>
      </c>
      <c r="V202" s="88" t="s">
        <v>135</v>
      </c>
      <c r="W202" s="88" t="s">
        <v>460</v>
      </c>
      <c r="X202" s="88">
        <v>1</v>
      </c>
      <c r="Y202" s="88" t="s">
        <v>2539</v>
      </c>
      <c r="Z202" s="88" t="s">
        <v>2537</v>
      </c>
      <c r="AA202" s="88" t="s">
        <v>138</v>
      </c>
      <c r="AB202" s="88" t="s">
        <v>164</v>
      </c>
      <c r="AC202" s="88" t="s">
        <v>218</v>
      </c>
      <c r="AD202" s="88"/>
      <c r="AE202" s="88">
        <v>17990466</v>
      </c>
      <c r="AF202" s="88">
        <v>7</v>
      </c>
      <c r="AG202" s="92">
        <v>31135</v>
      </c>
      <c r="AH202" s="88" t="s">
        <v>2540</v>
      </c>
      <c r="AI202" s="88"/>
      <c r="AJ202" s="95">
        <v>3233925853</v>
      </c>
      <c r="AK202" s="88" t="s">
        <v>2541</v>
      </c>
      <c r="AL202" s="88" t="s">
        <v>271</v>
      </c>
      <c r="AM202" s="88" t="s">
        <v>385</v>
      </c>
      <c r="AN202" s="88" t="s">
        <v>2292</v>
      </c>
      <c r="AO202" s="88">
        <v>79413209</v>
      </c>
      <c r="AP202" s="88" t="s">
        <v>2293</v>
      </c>
      <c r="AQ202" s="88"/>
      <c r="AR202" s="88"/>
      <c r="AS202" s="92">
        <v>46062</v>
      </c>
      <c r="AT202" s="88"/>
      <c r="AU202" s="88"/>
      <c r="AV202" s="88"/>
      <c r="AW202" s="88"/>
      <c r="AX202" s="88" t="s">
        <v>2294</v>
      </c>
      <c r="AY202" s="88" t="s">
        <v>147</v>
      </c>
      <c r="AZ202" s="108">
        <v>46032</v>
      </c>
      <c r="BA202" s="108">
        <v>46036</v>
      </c>
      <c r="BB202" s="118">
        <v>24520000</v>
      </c>
      <c r="BC202" s="108">
        <v>46041</v>
      </c>
      <c r="BD202" s="108">
        <v>46283</v>
      </c>
      <c r="BE202" s="108">
        <f t="shared" si="8"/>
        <v>46283</v>
      </c>
      <c r="BF202" s="125"/>
      <c r="BG202" s="88" t="s">
        <v>929</v>
      </c>
      <c r="BH202" s="113">
        <v>3065000</v>
      </c>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v>0</v>
      </c>
      <c r="CM202" s="113">
        <v>24520000</v>
      </c>
      <c r="CN202" s="88"/>
      <c r="CO202" s="92">
        <v>46283</v>
      </c>
      <c r="CP202" s="92">
        <f t="shared" si="9"/>
        <v>46463</v>
      </c>
      <c r="CQ202" s="118">
        <v>24520000</v>
      </c>
      <c r="CR202" s="88" t="s">
        <v>223</v>
      </c>
      <c r="CS202" s="92">
        <v>46038</v>
      </c>
      <c r="CT202" s="131">
        <v>1446101157529</v>
      </c>
      <c r="CU202" s="88"/>
      <c r="CV202" s="88"/>
      <c r="CW202" s="88" t="s">
        <v>2462</v>
      </c>
      <c r="CX202" s="88" t="s">
        <v>218</v>
      </c>
      <c r="CY202" s="88" t="s">
        <v>2542</v>
      </c>
      <c r="CZ202" s="88">
        <v>2537</v>
      </c>
      <c r="DA202" s="88" t="s">
        <v>152</v>
      </c>
      <c r="DB202" s="88">
        <v>1</v>
      </c>
      <c r="DC202" s="88" t="s">
        <v>153</v>
      </c>
      <c r="DD202" s="88"/>
      <c r="DE202" s="88"/>
      <c r="DF202" s="88"/>
      <c r="DG202" s="88"/>
      <c r="DH202" s="88"/>
      <c r="DI202" s="88"/>
      <c r="DJ202" s="88"/>
      <c r="DK202" s="88"/>
      <c r="DL202" s="88"/>
      <c r="DM202" s="88"/>
      <c r="DN202" s="88"/>
      <c r="DO202" s="88"/>
      <c r="DP202" s="88"/>
      <c r="DQ202" s="88"/>
      <c r="DR202" s="88"/>
      <c r="DS202" s="88"/>
      <c r="DT202" s="89"/>
      <c r="DU202" s="84"/>
      <c r="DV202" s="75"/>
      <c r="DW202" s="75"/>
      <c r="DX202" s="75"/>
      <c r="DY202" s="75"/>
      <c r="DZ202" s="77"/>
      <c r="EA202" s="71"/>
      <c r="EB202" s="71"/>
      <c r="EC202" s="71"/>
      <c r="ED202" s="71"/>
      <c r="EE202" s="71"/>
      <c r="EF202" s="71"/>
      <c r="EG202" s="71"/>
      <c r="EH202" s="71"/>
      <c r="EI202" s="71"/>
      <c r="EJ202" s="71"/>
      <c r="EK202" s="71"/>
    </row>
    <row r="203" spans="1:141" ht="30" customHeight="1">
      <c r="A203" s="2" t="s">
        <v>2064</v>
      </c>
      <c r="B203" s="87">
        <v>2026</v>
      </c>
      <c r="C203" s="88" t="s">
        <v>2543</v>
      </c>
      <c r="D203" s="88" t="e">
        <v>#REF!</v>
      </c>
      <c r="E203" s="88" t="s">
        <v>125</v>
      </c>
      <c r="F203" s="88">
        <v>145522</v>
      </c>
      <c r="G203" s="92">
        <v>46038</v>
      </c>
      <c r="H203" s="88" t="s">
        <v>2448</v>
      </c>
      <c r="I203" s="88" t="s">
        <v>2544</v>
      </c>
      <c r="J203" s="95" t="s">
        <v>2545</v>
      </c>
      <c r="K203" s="95" t="s">
        <v>2546</v>
      </c>
      <c r="L203" s="88" t="s">
        <v>2547</v>
      </c>
      <c r="M203" s="88" t="s">
        <v>2453</v>
      </c>
      <c r="N203" s="88">
        <v>80111700</v>
      </c>
      <c r="O203" s="88" t="s">
        <v>2454</v>
      </c>
      <c r="P203" s="88" t="s">
        <v>2548</v>
      </c>
      <c r="Q203" s="88">
        <v>39</v>
      </c>
      <c r="R203" s="92">
        <v>46028</v>
      </c>
      <c r="S203" s="88">
        <v>255</v>
      </c>
      <c r="T203" s="92">
        <v>46037</v>
      </c>
      <c r="U203" s="88" t="s">
        <v>134</v>
      </c>
      <c r="V203" s="88" t="s">
        <v>135</v>
      </c>
      <c r="W203" s="88" t="s">
        <v>460</v>
      </c>
      <c r="X203" s="88">
        <v>1</v>
      </c>
      <c r="Y203" s="88" t="s">
        <v>2539</v>
      </c>
      <c r="Z203" s="88" t="s">
        <v>2547</v>
      </c>
      <c r="AA203" s="88" t="s">
        <v>138</v>
      </c>
      <c r="AB203" s="88" t="s">
        <v>139</v>
      </c>
      <c r="AC203" s="88" t="s">
        <v>846</v>
      </c>
      <c r="AD203" s="88"/>
      <c r="AE203" s="88">
        <v>52992405</v>
      </c>
      <c r="AF203" s="88">
        <v>4</v>
      </c>
      <c r="AG203" s="92">
        <v>30405</v>
      </c>
      <c r="AH203" s="88" t="s">
        <v>2549</v>
      </c>
      <c r="AI203" s="88"/>
      <c r="AJ203" s="95">
        <v>3115729568</v>
      </c>
      <c r="AK203" s="88" t="s">
        <v>2550</v>
      </c>
      <c r="AL203" s="88" t="s">
        <v>189</v>
      </c>
      <c r="AM203" s="88" t="s">
        <v>144</v>
      </c>
      <c r="AN203" s="88" t="s">
        <v>2233</v>
      </c>
      <c r="AO203" s="88">
        <v>67012149</v>
      </c>
      <c r="AP203" s="88" t="s">
        <v>2234</v>
      </c>
      <c r="AQ203" s="88"/>
      <c r="AR203" s="88"/>
      <c r="AS203" s="92">
        <v>46062</v>
      </c>
      <c r="AT203" s="88"/>
      <c r="AU203" s="88"/>
      <c r="AV203" s="88"/>
      <c r="AW203" s="88"/>
      <c r="AX203" s="88" t="s">
        <v>2235</v>
      </c>
      <c r="AY203" s="88" t="s">
        <v>147</v>
      </c>
      <c r="AZ203" s="108">
        <v>46032</v>
      </c>
      <c r="BA203" s="108">
        <v>46036</v>
      </c>
      <c r="BB203" s="118">
        <v>24520000</v>
      </c>
      <c r="BC203" s="108">
        <v>46038</v>
      </c>
      <c r="BD203" s="108">
        <v>46280</v>
      </c>
      <c r="BE203" s="108">
        <f t="shared" ref="BE203:BE266" si="10">$CO203</f>
        <v>46280</v>
      </c>
      <c r="BF203" s="125"/>
      <c r="BG203" s="88" t="s">
        <v>929</v>
      </c>
      <c r="BH203" s="113">
        <v>3065000</v>
      </c>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v>0</v>
      </c>
      <c r="CM203" s="113">
        <v>24520000</v>
      </c>
      <c r="CN203" s="88"/>
      <c r="CO203" s="92">
        <v>46280</v>
      </c>
      <c r="CP203" s="92">
        <f t="shared" si="9"/>
        <v>46460</v>
      </c>
      <c r="CQ203" s="118">
        <v>24520000</v>
      </c>
      <c r="CR203" s="88" t="s">
        <v>342</v>
      </c>
      <c r="CS203" s="92">
        <v>46037</v>
      </c>
      <c r="CT203" s="131">
        <v>100048752</v>
      </c>
      <c r="CU203" s="88"/>
      <c r="CV203" s="88"/>
      <c r="CW203" s="88" t="s">
        <v>2462</v>
      </c>
      <c r="CX203" s="88" t="s">
        <v>846</v>
      </c>
      <c r="CY203" s="88" t="s">
        <v>2137</v>
      </c>
      <c r="CZ203" s="88">
        <v>2537</v>
      </c>
      <c r="DA203" s="88" t="s">
        <v>152</v>
      </c>
      <c r="DB203" s="88">
        <v>1</v>
      </c>
      <c r="DC203" s="88" t="s">
        <v>153</v>
      </c>
      <c r="DD203" s="88"/>
      <c r="DE203" s="88"/>
      <c r="DF203" s="88"/>
      <c r="DG203" s="88"/>
      <c r="DH203" s="88"/>
      <c r="DI203" s="88"/>
      <c r="DJ203" s="88"/>
      <c r="DK203" s="88"/>
      <c r="DL203" s="88"/>
      <c r="DM203" s="88"/>
      <c r="DN203" s="88"/>
      <c r="DO203" s="88"/>
      <c r="DP203" s="88"/>
      <c r="DQ203" s="88"/>
      <c r="DR203" s="88"/>
      <c r="DS203" s="88"/>
      <c r="DT203" s="89"/>
      <c r="DU203" s="84"/>
      <c r="DV203" s="75"/>
      <c r="DW203" s="75"/>
      <c r="DX203" s="75"/>
      <c r="DY203" s="75"/>
      <c r="DZ203" s="77"/>
      <c r="EA203" s="71"/>
      <c r="EB203" s="71"/>
      <c r="EC203" s="71"/>
      <c r="ED203" s="71"/>
      <c r="EE203" s="71"/>
      <c r="EF203" s="71"/>
      <c r="EG203" s="71"/>
      <c r="EH203" s="71"/>
      <c r="EI203" s="71"/>
      <c r="EJ203" s="71"/>
      <c r="EK203" s="71"/>
    </row>
    <row r="204" spans="1:141" ht="30" customHeight="1">
      <c r="A204" s="2" t="s">
        <v>2064</v>
      </c>
      <c r="B204" s="87">
        <v>2026</v>
      </c>
      <c r="C204" s="88" t="s">
        <v>2551</v>
      </c>
      <c r="D204" s="88" t="e">
        <v>#REF!</v>
      </c>
      <c r="E204" s="88" t="s">
        <v>125</v>
      </c>
      <c r="F204" s="88">
        <v>145522</v>
      </c>
      <c r="G204" s="92">
        <v>46038</v>
      </c>
      <c r="H204" s="88" t="s">
        <v>2448</v>
      </c>
      <c r="I204" s="88" t="s">
        <v>2552</v>
      </c>
      <c r="J204" s="95" t="s">
        <v>2553</v>
      </c>
      <c r="K204" s="95" t="s">
        <v>2554</v>
      </c>
      <c r="L204" s="88" t="s">
        <v>2555</v>
      </c>
      <c r="M204" s="88" t="s">
        <v>2453</v>
      </c>
      <c r="N204" s="88">
        <v>80111700</v>
      </c>
      <c r="O204" s="88" t="s">
        <v>2454</v>
      </c>
      <c r="P204" s="88" t="s">
        <v>2556</v>
      </c>
      <c r="Q204" s="88">
        <v>39</v>
      </c>
      <c r="R204" s="92">
        <v>46028</v>
      </c>
      <c r="S204" s="88">
        <v>256</v>
      </c>
      <c r="T204" s="92">
        <v>46037</v>
      </c>
      <c r="U204" s="88" t="s">
        <v>134</v>
      </c>
      <c r="V204" s="88" t="s">
        <v>135</v>
      </c>
      <c r="W204" s="88" t="s">
        <v>460</v>
      </c>
      <c r="X204" s="88">
        <v>1</v>
      </c>
      <c r="Y204" s="88" t="s">
        <v>2539</v>
      </c>
      <c r="Z204" s="88" t="s">
        <v>2555</v>
      </c>
      <c r="AA204" s="88" t="s">
        <v>138</v>
      </c>
      <c r="AB204" s="88" t="s">
        <v>139</v>
      </c>
      <c r="AC204" s="88" t="s">
        <v>497</v>
      </c>
      <c r="AD204" s="88"/>
      <c r="AE204" s="88">
        <v>1014291739</v>
      </c>
      <c r="AF204" s="88">
        <v>3</v>
      </c>
      <c r="AG204" s="92">
        <v>35634</v>
      </c>
      <c r="AH204" s="88" t="s">
        <v>2557</v>
      </c>
      <c r="AI204" s="88"/>
      <c r="AJ204" s="95">
        <v>3045466206</v>
      </c>
      <c r="AK204" s="88" t="s">
        <v>2558</v>
      </c>
      <c r="AL204" s="88" t="s">
        <v>189</v>
      </c>
      <c r="AM204" s="88" t="s">
        <v>385</v>
      </c>
      <c r="AN204" s="88" t="s">
        <v>2195</v>
      </c>
      <c r="AO204" s="88">
        <v>52804730</v>
      </c>
      <c r="AP204" s="88" t="s">
        <v>2196</v>
      </c>
      <c r="AQ204" s="88"/>
      <c r="AR204" s="88"/>
      <c r="AS204" s="92">
        <v>46062</v>
      </c>
      <c r="AT204" s="88"/>
      <c r="AU204" s="88"/>
      <c r="AV204" s="88"/>
      <c r="AW204" s="88"/>
      <c r="AX204" s="88" t="s">
        <v>2197</v>
      </c>
      <c r="AY204" s="88" t="s">
        <v>147</v>
      </c>
      <c r="AZ204" s="108">
        <v>46032</v>
      </c>
      <c r="BA204" s="108">
        <v>46036</v>
      </c>
      <c r="BB204" s="118">
        <v>24520000</v>
      </c>
      <c r="BC204" s="108">
        <v>46038</v>
      </c>
      <c r="BD204" s="108">
        <v>46280</v>
      </c>
      <c r="BE204" s="108">
        <f t="shared" si="10"/>
        <v>46280</v>
      </c>
      <c r="BF204" s="125"/>
      <c r="BG204" s="88" t="s">
        <v>929</v>
      </c>
      <c r="BH204" s="113">
        <v>3065000</v>
      </c>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v>0</v>
      </c>
      <c r="CM204" s="113">
        <v>24520000</v>
      </c>
      <c r="CN204" s="88"/>
      <c r="CO204" s="92">
        <v>46280</v>
      </c>
      <c r="CP204" s="92">
        <f t="shared" si="9"/>
        <v>46460</v>
      </c>
      <c r="CQ204" s="118">
        <v>24520000</v>
      </c>
      <c r="CR204" s="88" t="s">
        <v>149</v>
      </c>
      <c r="CS204" s="92">
        <v>46036</v>
      </c>
      <c r="CT204" s="131">
        <v>1846101032553</v>
      </c>
      <c r="CU204" s="88"/>
      <c r="CV204" s="88"/>
      <c r="CW204" s="88" t="s">
        <v>2462</v>
      </c>
      <c r="CX204" s="88" t="s">
        <v>497</v>
      </c>
      <c r="CY204" s="88" t="s">
        <v>245</v>
      </c>
      <c r="CZ204" s="88">
        <v>2537</v>
      </c>
      <c r="DA204" s="88" t="s">
        <v>152</v>
      </c>
      <c r="DB204" s="88">
        <v>1</v>
      </c>
      <c r="DC204" s="88" t="s">
        <v>153</v>
      </c>
      <c r="DD204" s="88"/>
      <c r="DE204" s="88"/>
      <c r="DF204" s="88"/>
      <c r="DG204" s="88"/>
      <c r="DH204" s="88"/>
      <c r="DI204" s="88"/>
      <c r="DJ204" s="88"/>
      <c r="DK204" s="88"/>
      <c r="DL204" s="88"/>
      <c r="DM204" s="88"/>
      <c r="DN204" s="88"/>
      <c r="DO204" s="88"/>
      <c r="DP204" s="88"/>
      <c r="DQ204" s="88"/>
      <c r="DR204" s="88"/>
      <c r="DS204" s="88"/>
      <c r="DT204" s="89"/>
      <c r="DU204" s="84"/>
      <c r="DV204" s="75"/>
      <c r="DW204" s="75"/>
      <c r="DX204" s="75"/>
      <c r="DY204" s="75"/>
      <c r="DZ204" s="77"/>
      <c r="EA204" s="71"/>
      <c r="EB204" s="71"/>
      <c r="EC204" s="71"/>
      <c r="ED204" s="71"/>
      <c r="EE204" s="71"/>
      <c r="EF204" s="71"/>
      <c r="EG204" s="71"/>
      <c r="EH204" s="71"/>
      <c r="EI204" s="71"/>
      <c r="EJ204" s="71"/>
      <c r="EK204" s="71"/>
    </row>
    <row r="205" spans="1:141" ht="30" customHeight="1">
      <c r="A205" s="2" t="s">
        <v>2064</v>
      </c>
      <c r="B205" s="87">
        <v>2026</v>
      </c>
      <c r="C205" s="88" t="s">
        <v>2559</v>
      </c>
      <c r="D205" s="88" t="e">
        <v>#REF!</v>
      </c>
      <c r="E205" s="88" t="s">
        <v>125</v>
      </c>
      <c r="F205" s="88">
        <v>145522</v>
      </c>
      <c r="G205" s="92">
        <v>46038</v>
      </c>
      <c r="H205" s="88" t="s">
        <v>2448</v>
      </c>
      <c r="I205" s="88" t="s">
        <v>2560</v>
      </c>
      <c r="J205" s="95" t="s">
        <v>2561</v>
      </c>
      <c r="K205" s="95" t="s">
        <v>2562</v>
      </c>
      <c r="L205" s="88" t="s">
        <v>2563</v>
      </c>
      <c r="M205" s="88" t="s">
        <v>2453</v>
      </c>
      <c r="N205" s="88">
        <v>80111700</v>
      </c>
      <c r="O205" s="88" t="s">
        <v>2454</v>
      </c>
      <c r="P205" s="88" t="s">
        <v>2564</v>
      </c>
      <c r="Q205" s="88">
        <v>39</v>
      </c>
      <c r="R205" s="92">
        <v>46028</v>
      </c>
      <c r="S205" s="88">
        <v>257</v>
      </c>
      <c r="T205" s="92">
        <v>46037</v>
      </c>
      <c r="U205" s="88" t="s">
        <v>134</v>
      </c>
      <c r="V205" s="88" t="s">
        <v>135</v>
      </c>
      <c r="W205" s="88" t="s">
        <v>460</v>
      </c>
      <c r="X205" s="88">
        <v>1</v>
      </c>
      <c r="Y205" s="88" t="s">
        <v>2539</v>
      </c>
      <c r="Z205" s="88" t="s">
        <v>2563</v>
      </c>
      <c r="AA205" s="88" t="s">
        <v>138</v>
      </c>
      <c r="AB205" s="88" t="s">
        <v>139</v>
      </c>
      <c r="AC205" s="88" t="s">
        <v>497</v>
      </c>
      <c r="AD205" s="88"/>
      <c r="AE205" s="88">
        <v>1019072645</v>
      </c>
      <c r="AF205" s="88">
        <v>9</v>
      </c>
      <c r="AG205" s="92">
        <v>33794</v>
      </c>
      <c r="AH205" s="88" t="s">
        <v>2565</v>
      </c>
      <c r="AI205" s="88"/>
      <c r="AJ205" s="95">
        <v>3152761245</v>
      </c>
      <c r="AK205" s="88" t="s">
        <v>2566</v>
      </c>
      <c r="AL205" s="88" t="s">
        <v>143</v>
      </c>
      <c r="AM205" s="88" t="s">
        <v>144</v>
      </c>
      <c r="AN205" s="88" t="s">
        <v>2195</v>
      </c>
      <c r="AO205" s="88">
        <v>52804730</v>
      </c>
      <c r="AP205" s="88" t="s">
        <v>2196</v>
      </c>
      <c r="AQ205" s="88"/>
      <c r="AR205" s="88"/>
      <c r="AS205" s="92">
        <v>46062</v>
      </c>
      <c r="AT205" s="88"/>
      <c r="AU205" s="88"/>
      <c r="AV205" s="88"/>
      <c r="AW205" s="88"/>
      <c r="AX205" s="88" t="s">
        <v>2197</v>
      </c>
      <c r="AY205" s="88" t="s">
        <v>147</v>
      </c>
      <c r="AZ205" s="108">
        <v>46032</v>
      </c>
      <c r="BA205" s="108">
        <v>46036</v>
      </c>
      <c r="BB205" s="118">
        <v>24520000</v>
      </c>
      <c r="BC205" s="108">
        <v>46038</v>
      </c>
      <c r="BD205" s="108">
        <v>46280</v>
      </c>
      <c r="BE205" s="108">
        <f t="shared" si="10"/>
        <v>46280</v>
      </c>
      <c r="BF205" s="125"/>
      <c r="BG205" s="88" t="s">
        <v>929</v>
      </c>
      <c r="BH205" s="113">
        <v>3065000</v>
      </c>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v>0</v>
      </c>
      <c r="CM205" s="113">
        <v>24520000</v>
      </c>
      <c r="CN205" s="88"/>
      <c r="CO205" s="92">
        <v>46280</v>
      </c>
      <c r="CP205" s="92">
        <f t="shared" si="9"/>
        <v>46460</v>
      </c>
      <c r="CQ205" s="118">
        <v>24520000</v>
      </c>
      <c r="CR205" s="88" t="s">
        <v>1066</v>
      </c>
      <c r="CS205" s="92">
        <v>46036</v>
      </c>
      <c r="CT205" s="131" t="s">
        <v>2567</v>
      </c>
      <c r="CU205" s="88"/>
      <c r="CV205" s="88"/>
      <c r="CW205" s="88" t="s">
        <v>2462</v>
      </c>
      <c r="CX205" s="88" t="s">
        <v>497</v>
      </c>
      <c r="CY205" s="88" t="s">
        <v>245</v>
      </c>
      <c r="CZ205" s="88">
        <v>2537</v>
      </c>
      <c r="DA205" s="88" t="s">
        <v>152</v>
      </c>
      <c r="DB205" s="88">
        <v>1</v>
      </c>
      <c r="DC205" s="88" t="s">
        <v>153</v>
      </c>
      <c r="DD205" s="88"/>
      <c r="DE205" s="88"/>
      <c r="DF205" s="88"/>
      <c r="DG205" s="88"/>
      <c r="DH205" s="88"/>
      <c r="DI205" s="88"/>
      <c r="DJ205" s="88"/>
      <c r="DK205" s="88"/>
      <c r="DL205" s="88"/>
      <c r="DM205" s="88"/>
      <c r="DN205" s="88"/>
      <c r="DO205" s="88"/>
      <c r="DP205" s="88"/>
      <c r="DQ205" s="88"/>
      <c r="DR205" s="88"/>
      <c r="DS205" s="88"/>
      <c r="DT205" s="89"/>
      <c r="DU205" s="84"/>
      <c r="DV205" s="75"/>
      <c r="DW205" s="75"/>
      <c r="DX205" s="75"/>
      <c r="DY205" s="75"/>
      <c r="DZ205" s="77"/>
      <c r="EA205" s="71"/>
      <c r="EB205" s="71"/>
      <c r="EC205" s="71"/>
      <c r="ED205" s="71"/>
      <c r="EE205" s="71"/>
      <c r="EF205" s="71"/>
      <c r="EG205" s="71"/>
      <c r="EH205" s="71"/>
      <c r="EI205" s="71"/>
      <c r="EJ205" s="71"/>
      <c r="EK205" s="71"/>
    </row>
    <row r="206" spans="1:141" ht="30" customHeight="1">
      <c r="A206" s="2" t="s">
        <v>2064</v>
      </c>
      <c r="B206" s="87">
        <v>2026</v>
      </c>
      <c r="C206" s="88" t="s">
        <v>2568</v>
      </c>
      <c r="D206" s="88" t="e">
        <v>#REF!</v>
      </c>
      <c r="E206" s="88" t="s">
        <v>125</v>
      </c>
      <c r="F206" s="88">
        <v>145522</v>
      </c>
      <c r="G206" s="92">
        <v>46038</v>
      </c>
      <c r="H206" s="88" t="s">
        <v>2448</v>
      </c>
      <c r="I206" s="88" t="s">
        <v>2569</v>
      </c>
      <c r="J206" s="95" t="s">
        <v>2570</v>
      </c>
      <c r="K206" s="95" t="s">
        <v>2571</v>
      </c>
      <c r="L206" s="88" t="s">
        <v>2572</v>
      </c>
      <c r="M206" s="88" t="s">
        <v>2453</v>
      </c>
      <c r="N206" s="88">
        <v>80111700</v>
      </c>
      <c r="O206" s="88" t="s">
        <v>2454</v>
      </c>
      <c r="P206" s="88" t="s">
        <v>2573</v>
      </c>
      <c r="Q206" s="88">
        <v>39</v>
      </c>
      <c r="R206" s="92">
        <v>46028</v>
      </c>
      <c r="S206" s="88">
        <v>258</v>
      </c>
      <c r="T206" s="92">
        <v>46037</v>
      </c>
      <c r="U206" s="88" t="s">
        <v>134</v>
      </c>
      <c r="V206" s="88" t="s">
        <v>135</v>
      </c>
      <c r="W206" s="88" t="s">
        <v>460</v>
      </c>
      <c r="X206" s="88">
        <v>1</v>
      </c>
      <c r="Y206" s="88" t="s">
        <v>2456</v>
      </c>
      <c r="Z206" s="88" t="s">
        <v>2572</v>
      </c>
      <c r="AA206" s="88" t="s">
        <v>138</v>
      </c>
      <c r="AB206" s="88" t="s">
        <v>164</v>
      </c>
      <c r="AC206" s="88" t="s">
        <v>447</v>
      </c>
      <c r="AD206" s="88"/>
      <c r="AE206" s="88">
        <v>1233898090</v>
      </c>
      <c r="AF206" s="88">
        <v>3</v>
      </c>
      <c r="AG206" s="92">
        <v>35913</v>
      </c>
      <c r="AH206" s="88" t="s">
        <v>2574</v>
      </c>
      <c r="AI206" s="88"/>
      <c r="AJ206" s="95">
        <v>3042702971</v>
      </c>
      <c r="AK206" s="88" t="s">
        <v>2575</v>
      </c>
      <c r="AL206" s="88" t="s">
        <v>642</v>
      </c>
      <c r="AM206" s="88" t="s">
        <v>144</v>
      </c>
      <c r="AN206" s="88" t="s">
        <v>2220</v>
      </c>
      <c r="AO206" s="88">
        <v>52804730</v>
      </c>
      <c r="AP206" s="88" t="s">
        <v>2196</v>
      </c>
      <c r="AQ206" s="88"/>
      <c r="AR206" s="88"/>
      <c r="AS206" s="92">
        <v>46062</v>
      </c>
      <c r="AT206" s="88"/>
      <c r="AU206" s="88"/>
      <c r="AV206" s="88"/>
      <c r="AW206" s="88"/>
      <c r="AX206" s="88" t="s">
        <v>2245</v>
      </c>
      <c r="AY206" s="88" t="s">
        <v>147</v>
      </c>
      <c r="AZ206" s="108">
        <v>46032</v>
      </c>
      <c r="BA206" s="108">
        <v>46036</v>
      </c>
      <c r="BB206" s="118">
        <v>24520000</v>
      </c>
      <c r="BC206" s="108">
        <v>46039</v>
      </c>
      <c r="BD206" s="108">
        <v>46281</v>
      </c>
      <c r="BE206" s="108">
        <f t="shared" si="10"/>
        <v>46281</v>
      </c>
      <c r="BF206" s="125"/>
      <c r="BG206" s="88" t="s">
        <v>929</v>
      </c>
      <c r="BH206" s="113">
        <v>3065000</v>
      </c>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v>0</v>
      </c>
      <c r="CM206" s="113">
        <v>24520000</v>
      </c>
      <c r="CN206" s="88"/>
      <c r="CO206" s="92">
        <v>46281</v>
      </c>
      <c r="CP206" s="92">
        <f t="shared" si="9"/>
        <v>46461</v>
      </c>
      <c r="CQ206" s="118">
        <v>24520000</v>
      </c>
      <c r="CR206" s="88" t="s">
        <v>172</v>
      </c>
      <c r="CS206" s="92">
        <v>46037</v>
      </c>
      <c r="CT206" s="131" t="s">
        <v>2576</v>
      </c>
      <c r="CU206" s="88"/>
      <c r="CV206" s="88"/>
      <c r="CW206" s="88" t="s">
        <v>2462</v>
      </c>
      <c r="CX206" s="88" t="s">
        <v>447</v>
      </c>
      <c r="CY206" s="88" t="s">
        <v>515</v>
      </c>
      <c r="CZ206" s="88">
        <v>2537</v>
      </c>
      <c r="DA206" s="88" t="s">
        <v>152</v>
      </c>
      <c r="DB206" s="88">
        <v>1</v>
      </c>
      <c r="DC206" s="88" t="s">
        <v>153</v>
      </c>
      <c r="DD206" s="88"/>
      <c r="DE206" s="88"/>
      <c r="DF206" s="88"/>
      <c r="DG206" s="88"/>
      <c r="DH206" s="88"/>
      <c r="DI206" s="88"/>
      <c r="DJ206" s="88"/>
      <c r="DK206" s="88"/>
      <c r="DL206" s="88"/>
      <c r="DM206" s="88"/>
      <c r="DN206" s="88"/>
      <c r="DO206" s="88"/>
      <c r="DP206" s="88"/>
      <c r="DQ206" s="88"/>
      <c r="DR206" s="88"/>
      <c r="DS206" s="88"/>
      <c r="DT206" s="89"/>
      <c r="DU206" s="84"/>
      <c r="DV206" s="75"/>
      <c r="DW206" s="75"/>
      <c r="DX206" s="75"/>
      <c r="DY206" s="75"/>
      <c r="DZ206" s="77"/>
      <c r="EA206" s="71"/>
      <c r="EB206" s="71"/>
      <c r="EC206" s="71"/>
      <c r="ED206" s="71"/>
      <c r="EE206" s="71"/>
      <c r="EF206" s="71"/>
      <c r="EG206" s="71"/>
      <c r="EH206" s="71"/>
      <c r="EI206" s="71"/>
      <c r="EJ206" s="71"/>
      <c r="EK206" s="71"/>
    </row>
    <row r="207" spans="1:141" ht="30" customHeight="1">
      <c r="A207" s="2" t="s">
        <v>2064</v>
      </c>
      <c r="B207" s="87">
        <v>2026</v>
      </c>
      <c r="C207" s="88" t="s">
        <v>2577</v>
      </c>
      <c r="D207" s="88" t="e">
        <v>#REF!</v>
      </c>
      <c r="E207" s="88" t="s">
        <v>125</v>
      </c>
      <c r="F207" s="88">
        <v>145522</v>
      </c>
      <c r="G207" s="92">
        <v>46038</v>
      </c>
      <c r="H207" s="88" t="s">
        <v>2448</v>
      </c>
      <c r="I207" s="88" t="s">
        <v>2578</v>
      </c>
      <c r="J207" s="95" t="s">
        <v>2579</v>
      </c>
      <c r="K207" s="95" t="s">
        <v>2580</v>
      </c>
      <c r="L207" s="88" t="s">
        <v>2581</v>
      </c>
      <c r="M207" s="88" t="s">
        <v>2453</v>
      </c>
      <c r="N207" s="88">
        <v>80111700</v>
      </c>
      <c r="O207" s="88" t="s">
        <v>2454</v>
      </c>
      <c r="P207" s="88" t="s">
        <v>2582</v>
      </c>
      <c r="Q207" s="88">
        <v>39</v>
      </c>
      <c r="R207" s="92">
        <v>46028</v>
      </c>
      <c r="S207" s="88">
        <v>259</v>
      </c>
      <c r="T207" s="92">
        <v>46037</v>
      </c>
      <c r="U207" s="88" t="s">
        <v>134</v>
      </c>
      <c r="V207" s="88" t="s">
        <v>135</v>
      </c>
      <c r="W207" s="88" t="s">
        <v>460</v>
      </c>
      <c r="X207" s="88">
        <v>1</v>
      </c>
      <c r="Y207" s="88" t="s">
        <v>2456</v>
      </c>
      <c r="Z207" s="88" t="s">
        <v>2581</v>
      </c>
      <c r="AA207" s="88" t="s">
        <v>138</v>
      </c>
      <c r="AB207" s="88" t="s">
        <v>139</v>
      </c>
      <c r="AC207" s="88" t="s">
        <v>461</v>
      </c>
      <c r="AD207" s="88"/>
      <c r="AE207" s="88">
        <v>1031126684</v>
      </c>
      <c r="AF207" s="88">
        <v>3</v>
      </c>
      <c r="AG207" s="92">
        <v>31713</v>
      </c>
      <c r="AH207" s="88" t="s">
        <v>2583</v>
      </c>
      <c r="AI207" s="88"/>
      <c r="AJ207" s="95">
        <v>3202558136</v>
      </c>
      <c r="AK207" s="88" t="s">
        <v>2584</v>
      </c>
      <c r="AL207" s="88" t="s">
        <v>1286</v>
      </c>
      <c r="AM207" s="88" t="s">
        <v>385</v>
      </c>
      <c r="AN207" s="88" t="s">
        <v>2220</v>
      </c>
      <c r="AO207" s="88">
        <v>80259844</v>
      </c>
      <c r="AP207" s="88" t="s">
        <v>2221</v>
      </c>
      <c r="AQ207" s="88"/>
      <c r="AR207" s="88"/>
      <c r="AS207" s="92">
        <v>46062</v>
      </c>
      <c r="AT207" s="88"/>
      <c r="AU207" s="88"/>
      <c r="AV207" s="88"/>
      <c r="AW207" s="88"/>
      <c r="AX207" s="88" t="s">
        <v>2222</v>
      </c>
      <c r="AY207" s="88" t="s">
        <v>147</v>
      </c>
      <c r="AZ207" s="108">
        <v>46032</v>
      </c>
      <c r="BA207" s="108">
        <v>46036</v>
      </c>
      <c r="BB207" s="118">
        <v>24520000</v>
      </c>
      <c r="BC207" s="108">
        <v>46038</v>
      </c>
      <c r="BD207" s="108">
        <v>46280</v>
      </c>
      <c r="BE207" s="108">
        <f t="shared" si="10"/>
        <v>46280</v>
      </c>
      <c r="BF207" s="125"/>
      <c r="BG207" s="88" t="s">
        <v>929</v>
      </c>
      <c r="BH207" s="113">
        <v>3065000</v>
      </c>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v>0</v>
      </c>
      <c r="CM207" s="113">
        <v>24520000</v>
      </c>
      <c r="CN207" s="88"/>
      <c r="CO207" s="92">
        <v>46280</v>
      </c>
      <c r="CP207" s="92">
        <f t="shared" si="9"/>
        <v>46460</v>
      </c>
      <c r="CQ207" s="118">
        <v>24520000</v>
      </c>
      <c r="CR207" s="88" t="s">
        <v>2585</v>
      </c>
      <c r="CS207" s="92">
        <v>46036</v>
      </c>
      <c r="CT207" s="131">
        <v>1446101156300</v>
      </c>
      <c r="CU207" s="88"/>
      <c r="CV207" s="88"/>
      <c r="CW207" s="88" t="s">
        <v>2462</v>
      </c>
      <c r="CX207" s="88" t="s">
        <v>461</v>
      </c>
      <c r="CY207" s="88" t="s">
        <v>1214</v>
      </c>
      <c r="CZ207" s="88">
        <v>2537</v>
      </c>
      <c r="DA207" s="88" t="s">
        <v>152</v>
      </c>
      <c r="DB207" s="88">
        <v>1</v>
      </c>
      <c r="DC207" s="88" t="s">
        <v>153</v>
      </c>
      <c r="DD207" s="88"/>
      <c r="DE207" s="88"/>
      <c r="DF207" s="88"/>
      <c r="DG207" s="88"/>
      <c r="DH207" s="88"/>
      <c r="DI207" s="88"/>
      <c r="DJ207" s="88"/>
      <c r="DK207" s="88"/>
      <c r="DL207" s="88"/>
      <c r="DM207" s="88"/>
      <c r="DN207" s="88"/>
      <c r="DO207" s="88"/>
      <c r="DP207" s="88"/>
      <c r="DQ207" s="88"/>
      <c r="DR207" s="88"/>
      <c r="DS207" s="88"/>
      <c r="DT207" s="89"/>
      <c r="DU207" s="84"/>
      <c r="DV207" s="75"/>
      <c r="DW207" s="75"/>
      <c r="DX207" s="75"/>
      <c r="DY207" s="75"/>
      <c r="DZ207" s="77"/>
      <c r="EA207" s="71"/>
      <c r="EB207" s="71"/>
      <c r="EC207" s="71"/>
      <c r="ED207" s="71"/>
      <c r="EE207" s="71"/>
      <c r="EF207" s="71"/>
      <c r="EG207" s="71"/>
      <c r="EH207" s="71"/>
      <c r="EI207" s="71"/>
      <c r="EJ207" s="71"/>
      <c r="EK207" s="71"/>
    </row>
    <row r="208" spans="1:141" ht="30" customHeight="1">
      <c r="A208" s="2" t="s">
        <v>2064</v>
      </c>
      <c r="B208" s="87">
        <v>2026</v>
      </c>
      <c r="C208" s="88" t="s">
        <v>2586</v>
      </c>
      <c r="D208" s="88" t="e">
        <v>#REF!</v>
      </c>
      <c r="E208" s="88" t="s">
        <v>125</v>
      </c>
      <c r="F208" s="88">
        <v>145522</v>
      </c>
      <c r="G208" s="92">
        <v>46038</v>
      </c>
      <c r="H208" s="88" t="s">
        <v>2448</v>
      </c>
      <c r="I208" s="88" t="s">
        <v>2587</v>
      </c>
      <c r="J208" s="95" t="s">
        <v>2588</v>
      </c>
      <c r="K208" s="95" t="s">
        <v>2589</v>
      </c>
      <c r="L208" s="88" t="s">
        <v>2590</v>
      </c>
      <c r="M208" s="88" t="s">
        <v>2453</v>
      </c>
      <c r="N208" s="88">
        <v>80111700</v>
      </c>
      <c r="O208" s="88" t="s">
        <v>2454</v>
      </c>
      <c r="P208" s="88" t="s">
        <v>2591</v>
      </c>
      <c r="Q208" s="88">
        <v>39</v>
      </c>
      <c r="R208" s="92">
        <v>46028</v>
      </c>
      <c r="S208" s="88">
        <v>260</v>
      </c>
      <c r="T208" s="92">
        <v>46037</v>
      </c>
      <c r="U208" s="88" t="s">
        <v>134</v>
      </c>
      <c r="V208" s="88" t="s">
        <v>135</v>
      </c>
      <c r="W208" s="88" t="s">
        <v>460</v>
      </c>
      <c r="X208" s="88">
        <v>1</v>
      </c>
      <c r="Y208" s="88" t="s">
        <v>2456</v>
      </c>
      <c r="Z208" s="88" t="s">
        <v>2590</v>
      </c>
      <c r="AA208" s="88" t="s">
        <v>138</v>
      </c>
      <c r="AB208" s="88" t="s">
        <v>139</v>
      </c>
      <c r="AC208" s="88" t="s">
        <v>461</v>
      </c>
      <c r="AD208" s="88"/>
      <c r="AE208" s="88">
        <v>52008314</v>
      </c>
      <c r="AF208" s="88">
        <v>3</v>
      </c>
      <c r="AG208" s="92">
        <v>25473</v>
      </c>
      <c r="AH208" s="88" t="s">
        <v>2592</v>
      </c>
      <c r="AI208" s="88"/>
      <c r="AJ208" s="95">
        <v>3192643668</v>
      </c>
      <c r="AK208" s="88" t="s">
        <v>2593</v>
      </c>
      <c r="AL208" s="88" t="s">
        <v>271</v>
      </c>
      <c r="AM208" s="88" t="s">
        <v>234</v>
      </c>
      <c r="AN208" s="88" t="s">
        <v>2195</v>
      </c>
      <c r="AO208" s="88">
        <v>52804730</v>
      </c>
      <c r="AP208" s="88" t="s">
        <v>2196</v>
      </c>
      <c r="AQ208" s="88"/>
      <c r="AR208" s="88"/>
      <c r="AS208" s="92">
        <v>46062</v>
      </c>
      <c r="AT208" s="88"/>
      <c r="AU208" s="88"/>
      <c r="AV208" s="88"/>
      <c r="AW208" s="88"/>
      <c r="AX208" s="88" t="s">
        <v>2197</v>
      </c>
      <c r="AY208" s="88" t="s">
        <v>147</v>
      </c>
      <c r="AZ208" s="108">
        <v>46032</v>
      </c>
      <c r="BA208" s="108">
        <v>46036</v>
      </c>
      <c r="BB208" s="118">
        <v>24520000</v>
      </c>
      <c r="BC208" s="108">
        <v>46038</v>
      </c>
      <c r="BD208" s="108">
        <v>46280</v>
      </c>
      <c r="BE208" s="108">
        <f t="shared" si="10"/>
        <v>46280</v>
      </c>
      <c r="BF208" s="125"/>
      <c r="BG208" s="88" t="s">
        <v>929</v>
      </c>
      <c r="BH208" s="113">
        <v>3065000</v>
      </c>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v>0</v>
      </c>
      <c r="CM208" s="113">
        <v>24520000</v>
      </c>
      <c r="CN208" s="88"/>
      <c r="CO208" s="92">
        <v>46280</v>
      </c>
      <c r="CP208" s="92">
        <f t="shared" si="9"/>
        <v>46460</v>
      </c>
      <c r="CQ208" s="118">
        <v>24520000</v>
      </c>
      <c r="CR208" s="88" t="s">
        <v>2594</v>
      </c>
      <c r="CS208" s="92">
        <v>46037</v>
      </c>
      <c r="CT208" s="131" t="s">
        <v>2595</v>
      </c>
      <c r="CU208" s="88"/>
      <c r="CV208" s="88"/>
      <c r="CW208" s="88" t="s">
        <v>2462</v>
      </c>
      <c r="CX208" s="88" t="s">
        <v>461</v>
      </c>
      <c r="CY208" s="88" t="s">
        <v>1214</v>
      </c>
      <c r="CZ208" s="88">
        <v>2537</v>
      </c>
      <c r="DA208" s="88" t="s">
        <v>152</v>
      </c>
      <c r="DB208" s="88">
        <v>1</v>
      </c>
      <c r="DC208" s="88" t="s">
        <v>153</v>
      </c>
      <c r="DD208" s="88"/>
      <c r="DE208" s="88"/>
      <c r="DF208" s="88"/>
      <c r="DG208" s="88"/>
      <c r="DH208" s="88"/>
      <c r="DI208" s="88"/>
      <c r="DJ208" s="88"/>
      <c r="DK208" s="88"/>
      <c r="DL208" s="88"/>
      <c r="DM208" s="88"/>
      <c r="DN208" s="88"/>
      <c r="DO208" s="88"/>
      <c r="DP208" s="88"/>
      <c r="DQ208" s="88"/>
      <c r="DR208" s="88"/>
      <c r="DS208" s="88"/>
      <c r="DT208" s="89"/>
      <c r="DU208" s="84"/>
      <c r="DV208" s="75"/>
      <c r="DW208" s="75"/>
      <c r="DX208" s="75"/>
      <c r="DY208" s="75"/>
      <c r="DZ208" s="77"/>
      <c r="EA208" s="71"/>
      <c r="EB208" s="71"/>
      <c r="EC208" s="71"/>
      <c r="ED208" s="71"/>
      <c r="EE208" s="71"/>
      <c r="EF208" s="71"/>
      <c r="EG208" s="71"/>
      <c r="EH208" s="71"/>
      <c r="EI208" s="71"/>
      <c r="EJ208" s="71"/>
      <c r="EK208" s="71"/>
    </row>
    <row r="209" spans="1:141" ht="30" customHeight="1">
      <c r="A209" s="2" t="s">
        <v>2064</v>
      </c>
      <c r="B209" s="87">
        <v>2026</v>
      </c>
      <c r="C209" s="88" t="s">
        <v>2596</v>
      </c>
      <c r="D209" s="88" t="e">
        <v>#REF!</v>
      </c>
      <c r="E209" s="88" t="s">
        <v>125</v>
      </c>
      <c r="F209" s="88">
        <v>145522</v>
      </c>
      <c r="G209" s="92">
        <v>46034</v>
      </c>
      <c r="H209" s="88" t="s">
        <v>2448</v>
      </c>
      <c r="I209" s="88" t="s">
        <v>2597</v>
      </c>
      <c r="J209" s="95" t="s">
        <v>2598</v>
      </c>
      <c r="K209" s="95" t="s">
        <v>2599</v>
      </c>
      <c r="L209" s="88" t="s">
        <v>2600</v>
      </c>
      <c r="M209" s="88" t="s">
        <v>2453</v>
      </c>
      <c r="N209" s="88">
        <v>80111700</v>
      </c>
      <c r="O209" s="88" t="s">
        <v>2454</v>
      </c>
      <c r="P209" s="88" t="s">
        <v>2601</v>
      </c>
      <c r="Q209" s="88">
        <v>39</v>
      </c>
      <c r="R209" s="92">
        <v>46028</v>
      </c>
      <c r="S209" s="88">
        <v>121</v>
      </c>
      <c r="T209" s="92">
        <v>46035</v>
      </c>
      <c r="U209" s="88" t="s">
        <v>134</v>
      </c>
      <c r="V209" s="88" t="s">
        <v>135</v>
      </c>
      <c r="W209" s="88" t="s">
        <v>460</v>
      </c>
      <c r="X209" s="88">
        <v>1</v>
      </c>
      <c r="Y209" s="88" t="s">
        <v>2456</v>
      </c>
      <c r="Z209" s="88" t="s">
        <v>2600</v>
      </c>
      <c r="AA209" s="88" t="s">
        <v>138</v>
      </c>
      <c r="AB209" s="88" t="s">
        <v>139</v>
      </c>
      <c r="AC209" s="88" t="s">
        <v>218</v>
      </c>
      <c r="AD209" s="88"/>
      <c r="AE209" s="88">
        <v>1020810326</v>
      </c>
      <c r="AF209" s="88">
        <v>5</v>
      </c>
      <c r="AG209" s="92">
        <v>30609</v>
      </c>
      <c r="AH209" s="88" t="s">
        <v>2602</v>
      </c>
      <c r="AI209" s="88"/>
      <c r="AJ209" s="95">
        <v>3213277399</v>
      </c>
      <c r="AK209" s="88" t="s">
        <v>2603</v>
      </c>
      <c r="AL209" s="88" t="s">
        <v>271</v>
      </c>
      <c r="AM209" s="88" t="s">
        <v>222</v>
      </c>
      <c r="AN209" s="88" t="s">
        <v>2292</v>
      </c>
      <c r="AO209" s="88">
        <v>79413209</v>
      </c>
      <c r="AP209" s="88" t="s">
        <v>2293</v>
      </c>
      <c r="AQ209" s="88"/>
      <c r="AR209" s="88"/>
      <c r="AS209" s="92">
        <v>46062</v>
      </c>
      <c r="AT209" s="88"/>
      <c r="AU209" s="88"/>
      <c r="AV209" s="88"/>
      <c r="AW209" s="88"/>
      <c r="AX209" s="88" t="s">
        <v>2294</v>
      </c>
      <c r="AY209" s="88" t="s">
        <v>147</v>
      </c>
      <c r="AZ209" s="108">
        <v>46032</v>
      </c>
      <c r="BA209" s="108">
        <v>46033</v>
      </c>
      <c r="BB209" s="118">
        <v>24520000</v>
      </c>
      <c r="BC209" s="108">
        <v>46039</v>
      </c>
      <c r="BD209" s="108">
        <v>46281</v>
      </c>
      <c r="BE209" s="108">
        <f t="shared" si="10"/>
        <v>46281</v>
      </c>
      <c r="BF209" s="125"/>
      <c r="BG209" s="88" t="s">
        <v>929</v>
      </c>
      <c r="BH209" s="113">
        <v>3065000</v>
      </c>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v>0</v>
      </c>
      <c r="CM209" s="113">
        <v>24520000</v>
      </c>
      <c r="CN209" s="88"/>
      <c r="CO209" s="92">
        <v>46281</v>
      </c>
      <c r="CP209" s="92">
        <f t="shared" si="9"/>
        <v>46461</v>
      </c>
      <c r="CQ209" s="118">
        <v>24520000</v>
      </c>
      <c r="CR209" s="88" t="s">
        <v>149</v>
      </c>
      <c r="CS209" s="92">
        <v>46037</v>
      </c>
      <c r="CT209" s="131">
        <v>3746101008093</v>
      </c>
      <c r="CU209" s="88"/>
      <c r="CV209" s="88"/>
      <c r="CW209" s="88" t="s">
        <v>2462</v>
      </c>
      <c r="CX209" s="88" t="s">
        <v>218</v>
      </c>
      <c r="CY209" s="88" t="s">
        <v>957</v>
      </c>
      <c r="CZ209" s="88">
        <v>2537</v>
      </c>
      <c r="DA209" s="88" t="s">
        <v>152</v>
      </c>
      <c r="DB209" s="88">
        <v>1</v>
      </c>
      <c r="DC209" s="88" t="s">
        <v>153</v>
      </c>
      <c r="DD209" s="88"/>
      <c r="DE209" s="88"/>
      <c r="DF209" s="88"/>
      <c r="DG209" s="88"/>
      <c r="DH209" s="88"/>
      <c r="DI209" s="88"/>
      <c r="DJ209" s="88"/>
      <c r="DK209" s="88"/>
      <c r="DL209" s="88"/>
      <c r="DM209" s="88"/>
      <c r="DN209" s="88"/>
      <c r="DO209" s="88"/>
      <c r="DP209" s="88"/>
      <c r="DQ209" s="88"/>
      <c r="DR209" s="88"/>
      <c r="DS209" s="88"/>
      <c r="DT209" s="89"/>
      <c r="DU209" s="84"/>
      <c r="DV209" s="75"/>
      <c r="DW209" s="75"/>
      <c r="DX209" s="75"/>
      <c r="DY209" s="75"/>
      <c r="DZ209" s="77"/>
      <c r="EA209" s="71"/>
      <c r="EB209" s="71"/>
      <c r="EC209" s="71"/>
      <c r="ED209" s="71"/>
      <c r="EE209" s="71"/>
      <c r="EF209" s="71"/>
      <c r="EG209" s="71"/>
      <c r="EH209" s="71"/>
      <c r="EI209" s="71"/>
      <c r="EJ209" s="71"/>
      <c r="EK209" s="71"/>
    </row>
    <row r="210" spans="1:141" ht="30" customHeight="1">
      <c r="A210" s="2" t="s">
        <v>2064</v>
      </c>
      <c r="B210" s="87">
        <v>2026</v>
      </c>
      <c r="C210" s="88" t="s">
        <v>2604</v>
      </c>
      <c r="D210" s="88" t="e">
        <v>#REF!</v>
      </c>
      <c r="E210" s="88" t="s">
        <v>125</v>
      </c>
      <c r="F210" s="88">
        <v>145522</v>
      </c>
      <c r="G210" s="92">
        <v>46038</v>
      </c>
      <c r="H210" s="88" t="s">
        <v>2448</v>
      </c>
      <c r="I210" s="88" t="s">
        <v>2605</v>
      </c>
      <c r="J210" s="95" t="s">
        <v>2606</v>
      </c>
      <c r="K210" s="95" t="s">
        <v>2607</v>
      </c>
      <c r="L210" s="88" t="s">
        <v>2608</v>
      </c>
      <c r="M210" s="88" t="s">
        <v>2453</v>
      </c>
      <c r="N210" s="88">
        <v>80111700</v>
      </c>
      <c r="O210" s="88" t="s">
        <v>2454</v>
      </c>
      <c r="P210" s="88" t="s">
        <v>2609</v>
      </c>
      <c r="Q210" s="88">
        <v>39</v>
      </c>
      <c r="R210" s="92">
        <v>46028</v>
      </c>
      <c r="S210" s="88">
        <v>261</v>
      </c>
      <c r="T210" s="92">
        <v>46037</v>
      </c>
      <c r="U210" s="88" t="s">
        <v>134</v>
      </c>
      <c r="V210" s="88" t="s">
        <v>135</v>
      </c>
      <c r="W210" s="88" t="s">
        <v>460</v>
      </c>
      <c r="X210" s="88">
        <v>1</v>
      </c>
      <c r="Y210" s="88" t="s">
        <v>2456</v>
      </c>
      <c r="Z210" s="88" t="s">
        <v>2608</v>
      </c>
      <c r="AA210" s="88" t="s">
        <v>138</v>
      </c>
      <c r="AB210" s="88" t="s">
        <v>164</v>
      </c>
      <c r="AC210" s="88" t="s">
        <v>461</v>
      </c>
      <c r="AD210" s="88"/>
      <c r="AE210" s="88">
        <v>13716393</v>
      </c>
      <c r="AF210" s="88">
        <v>0</v>
      </c>
      <c r="AG210" s="92">
        <v>28838</v>
      </c>
      <c r="AH210" s="88" t="s">
        <v>2610</v>
      </c>
      <c r="AI210" s="88"/>
      <c r="AJ210" s="95">
        <v>3134610479</v>
      </c>
      <c r="AK210" s="88" t="s">
        <v>2611</v>
      </c>
      <c r="AL210" s="88" t="s">
        <v>168</v>
      </c>
      <c r="AM210" s="88" t="s">
        <v>234</v>
      </c>
      <c r="AN210" s="88" t="s">
        <v>2182</v>
      </c>
      <c r="AO210" s="88">
        <v>79642822</v>
      </c>
      <c r="AP210" s="88" t="s">
        <v>2183</v>
      </c>
      <c r="AQ210" s="88"/>
      <c r="AR210" s="88"/>
      <c r="AS210" s="92">
        <v>46062</v>
      </c>
      <c r="AT210" s="88"/>
      <c r="AU210" s="88"/>
      <c r="AV210" s="88"/>
      <c r="AW210" s="88"/>
      <c r="AX210" s="88" t="s">
        <v>2184</v>
      </c>
      <c r="AY210" s="88" t="s">
        <v>147</v>
      </c>
      <c r="AZ210" s="108">
        <v>46032</v>
      </c>
      <c r="BA210" s="108">
        <v>46035</v>
      </c>
      <c r="BB210" s="118">
        <v>24520000</v>
      </c>
      <c r="BC210" s="108">
        <v>46041</v>
      </c>
      <c r="BD210" s="108">
        <v>46283</v>
      </c>
      <c r="BE210" s="108">
        <f t="shared" si="10"/>
        <v>46283</v>
      </c>
      <c r="BF210" s="125"/>
      <c r="BG210" s="88" t="s">
        <v>929</v>
      </c>
      <c r="BH210" s="113">
        <v>3065000</v>
      </c>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v>0</v>
      </c>
      <c r="CM210" s="113">
        <v>24520000</v>
      </c>
      <c r="CN210" s="88"/>
      <c r="CO210" s="92">
        <v>46283</v>
      </c>
      <c r="CP210" s="92">
        <f t="shared" si="9"/>
        <v>46463</v>
      </c>
      <c r="CQ210" s="118">
        <v>24520000</v>
      </c>
      <c r="CR210" s="88" t="s">
        <v>149</v>
      </c>
      <c r="CS210" s="92">
        <v>46036</v>
      </c>
      <c r="CT210" s="131">
        <v>6344101018179</v>
      </c>
      <c r="CU210" s="88"/>
      <c r="CV210" s="88"/>
      <c r="CW210" s="88" t="s">
        <v>2462</v>
      </c>
      <c r="CX210" s="88" t="s">
        <v>461</v>
      </c>
      <c r="CY210" s="88" t="s">
        <v>957</v>
      </c>
      <c r="CZ210" s="88">
        <v>2537</v>
      </c>
      <c r="DA210" s="88" t="s">
        <v>152</v>
      </c>
      <c r="DB210" s="88">
        <v>1</v>
      </c>
      <c r="DC210" s="88" t="s">
        <v>153</v>
      </c>
      <c r="DD210" s="88"/>
      <c r="DE210" s="88"/>
      <c r="DF210" s="88"/>
      <c r="DG210" s="88"/>
      <c r="DH210" s="88"/>
      <c r="DI210" s="88"/>
      <c r="DJ210" s="88"/>
      <c r="DK210" s="88"/>
      <c r="DL210" s="88"/>
      <c r="DM210" s="88"/>
      <c r="DN210" s="88"/>
      <c r="DO210" s="88"/>
      <c r="DP210" s="88"/>
      <c r="DQ210" s="88"/>
      <c r="DR210" s="88"/>
      <c r="DS210" s="88"/>
      <c r="DT210" s="89"/>
      <c r="DU210" s="84"/>
      <c r="DV210" s="75"/>
      <c r="DW210" s="75"/>
      <c r="DX210" s="75"/>
      <c r="DY210" s="75"/>
      <c r="DZ210" s="77"/>
      <c r="EA210" s="71"/>
      <c r="EB210" s="71"/>
      <c r="EC210" s="71"/>
      <c r="ED210" s="71"/>
      <c r="EE210" s="71"/>
      <c r="EF210" s="71"/>
      <c r="EG210" s="71"/>
      <c r="EH210" s="71"/>
      <c r="EI210" s="71"/>
      <c r="EJ210" s="71"/>
      <c r="EK210" s="71"/>
    </row>
    <row r="211" spans="1:141" ht="30" customHeight="1">
      <c r="A211" s="2" t="s">
        <v>2064</v>
      </c>
      <c r="B211" s="87">
        <v>2026</v>
      </c>
      <c r="C211" s="88" t="s">
        <v>2612</v>
      </c>
      <c r="D211" s="88" t="e">
        <v>#REF!</v>
      </c>
      <c r="E211" s="88" t="s">
        <v>125</v>
      </c>
      <c r="F211" s="88">
        <v>145522</v>
      </c>
      <c r="G211" s="92">
        <v>46036</v>
      </c>
      <c r="H211" s="88" t="s">
        <v>2448</v>
      </c>
      <c r="I211" s="88" t="s">
        <v>2613</v>
      </c>
      <c r="J211" s="95" t="s">
        <v>2614</v>
      </c>
      <c r="K211" s="95" t="s">
        <v>2615</v>
      </c>
      <c r="L211" s="88" t="s">
        <v>2616</v>
      </c>
      <c r="M211" s="88" t="s">
        <v>2453</v>
      </c>
      <c r="N211" s="88">
        <v>80111700</v>
      </c>
      <c r="O211" s="88" t="s">
        <v>2454</v>
      </c>
      <c r="P211" s="88" t="s">
        <v>2617</v>
      </c>
      <c r="Q211" s="88">
        <v>39</v>
      </c>
      <c r="R211" s="92">
        <v>46028</v>
      </c>
      <c r="S211" s="88">
        <v>122</v>
      </c>
      <c r="T211" s="92">
        <v>46035</v>
      </c>
      <c r="U211" s="88" t="s">
        <v>134</v>
      </c>
      <c r="V211" s="88" t="s">
        <v>135</v>
      </c>
      <c r="W211" s="88" t="s">
        <v>460</v>
      </c>
      <c r="X211" s="88">
        <v>1</v>
      </c>
      <c r="Y211" s="88" t="s">
        <v>2456</v>
      </c>
      <c r="Z211" s="88" t="s">
        <v>2616</v>
      </c>
      <c r="AA211" s="88" t="s">
        <v>138</v>
      </c>
      <c r="AB211" s="88" t="s">
        <v>139</v>
      </c>
      <c r="AC211" s="88" t="s">
        <v>447</v>
      </c>
      <c r="AD211" s="88"/>
      <c r="AE211" s="88">
        <v>52391447</v>
      </c>
      <c r="AF211" s="88">
        <v>4</v>
      </c>
      <c r="AG211" s="92">
        <v>28677</v>
      </c>
      <c r="AH211" s="88" t="s">
        <v>2618</v>
      </c>
      <c r="AI211" s="88"/>
      <c r="AJ211" s="95">
        <v>3158651045</v>
      </c>
      <c r="AK211" s="88" t="s">
        <v>2619</v>
      </c>
      <c r="AL211" s="88" t="s">
        <v>143</v>
      </c>
      <c r="AM211" s="88" t="s">
        <v>234</v>
      </c>
      <c r="AN211" s="88" t="s">
        <v>2206</v>
      </c>
      <c r="AO211" s="88">
        <v>52887426</v>
      </c>
      <c r="AP211" s="88" t="s">
        <v>2207</v>
      </c>
      <c r="AQ211" s="88"/>
      <c r="AR211" s="88"/>
      <c r="AS211" s="92">
        <v>46062</v>
      </c>
      <c r="AT211" s="88"/>
      <c r="AU211" s="88"/>
      <c r="AV211" s="88"/>
      <c r="AW211" s="88"/>
      <c r="AX211" s="88" t="s">
        <v>2208</v>
      </c>
      <c r="AY211" s="88" t="s">
        <v>147</v>
      </c>
      <c r="AZ211" s="108">
        <v>46032</v>
      </c>
      <c r="BA211" s="108">
        <v>46033</v>
      </c>
      <c r="BB211" s="118">
        <v>24520000</v>
      </c>
      <c r="BC211" s="108">
        <v>46038</v>
      </c>
      <c r="BD211" s="108">
        <v>46280</v>
      </c>
      <c r="BE211" s="108">
        <f t="shared" si="10"/>
        <v>46280</v>
      </c>
      <c r="BF211" s="125"/>
      <c r="BG211" s="88" t="s">
        <v>929</v>
      </c>
      <c r="BH211" s="113">
        <v>3065000</v>
      </c>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v>0</v>
      </c>
      <c r="CM211" s="113">
        <v>24520000</v>
      </c>
      <c r="CN211" s="88"/>
      <c r="CO211" s="92">
        <v>46280</v>
      </c>
      <c r="CP211" s="92">
        <f t="shared" si="9"/>
        <v>46460</v>
      </c>
      <c r="CQ211" s="118">
        <v>24520000</v>
      </c>
      <c r="CR211" s="88" t="s">
        <v>223</v>
      </c>
      <c r="CS211" s="92">
        <v>46035</v>
      </c>
      <c r="CT211" s="131">
        <v>1146101095320</v>
      </c>
      <c r="CU211" s="88"/>
      <c r="CV211" s="88"/>
      <c r="CW211" s="88" t="s">
        <v>2462</v>
      </c>
      <c r="CX211" s="88" t="s">
        <v>447</v>
      </c>
      <c r="CY211" s="88" t="s">
        <v>464</v>
      </c>
      <c r="CZ211" s="88">
        <v>2537</v>
      </c>
      <c r="DA211" s="88" t="s">
        <v>152</v>
      </c>
      <c r="DB211" s="88">
        <v>1</v>
      </c>
      <c r="DC211" s="88" t="s">
        <v>153</v>
      </c>
      <c r="DD211" s="88"/>
      <c r="DE211" s="88"/>
      <c r="DF211" s="88"/>
      <c r="DG211" s="88"/>
      <c r="DH211" s="88"/>
      <c r="DI211" s="88"/>
      <c r="DJ211" s="88"/>
      <c r="DK211" s="88"/>
      <c r="DL211" s="88"/>
      <c r="DM211" s="88"/>
      <c r="DN211" s="88"/>
      <c r="DO211" s="88"/>
      <c r="DP211" s="88"/>
      <c r="DQ211" s="88"/>
      <c r="DR211" s="88"/>
      <c r="DS211" s="88"/>
      <c r="DT211" s="89"/>
      <c r="DU211" s="84"/>
      <c r="DV211" s="75"/>
      <c r="DW211" s="75"/>
      <c r="DX211" s="75"/>
      <c r="DY211" s="75"/>
      <c r="DZ211" s="77"/>
      <c r="EA211" s="71"/>
      <c r="EB211" s="71"/>
      <c r="EC211" s="71"/>
      <c r="ED211" s="71"/>
      <c r="EE211" s="71"/>
      <c r="EF211" s="71"/>
      <c r="EG211" s="71"/>
      <c r="EH211" s="71"/>
      <c r="EI211" s="71"/>
      <c r="EJ211" s="71"/>
      <c r="EK211" s="71"/>
    </row>
    <row r="212" spans="1:141" ht="30" customHeight="1">
      <c r="A212" s="2" t="s">
        <v>2064</v>
      </c>
      <c r="B212" s="87">
        <v>2026</v>
      </c>
      <c r="C212" s="88" t="s">
        <v>2620</v>
      </c>
      <c r="D212" s="88" t="e">
        <v>#REF!</v>
      </c>
      <c r="E212" s="88" t="s">
        <v>125</v>
      </c>
      <c r="F212" s="88">
        <v>145522</v>
      </c>
      <c r="G212" s="92">
        <v>46036</v>
      </c>
      <c r="H212" s="88" t="s">
        <v>2448</v>
      </c>
      <c r="I212" s="88" t="s">
        <v>2621</v>
      </c>
      <c r="J212" s="95" t="s">
        <v>2622</v>
      </c>
      <c r="K212" s="95" t="s">
        <v>2623</v>
      </c>
      <c r="L212" s="88" t="s">
        <v>2624</v>
      </c>
      <c r="M212" s="88" t="s">
        <v>2453</v>
      </c>
      <c r="N212" s="88">
        <v>80111700</v>
      </c>
      <c r="O212" s="88" t="s">
        <v>2454</v>
      </c>
      <c r="P212" s="88" t="s">
        <v>2625</v>
      </c>
      <c r="Q212" s="88">
        <v>39</v>
      </c>
      <c r="R212" s="92">
        <v>46028</v>
      </c>
      <c r="S212" s="88">
        <v>123</v>
      </c>
      <c r="T212" s="92">
        <v>46035</v>
      </c>
      <c r="U212" s="88" t="s">
        <v>134</v>
      </c>
      <c r="V212" s="88" t="s">
        <v>135</v>
      </c>
      <c r="W212" s="88" t="s">
        <v>460</v>
      </c>
      <c r="X212" s="88">
        <v>1</v>
      </c>
      <c r="Y212" s="88" t="s">
        <v>2456</v>
      </c>
      <c r="Z212" s="88" t="s">
        <v>2624</v>
      </c>
      <c r="AA212" s="88" t="s">
        <v>138</v>
      </c>
      <c r="AB212" s="88" t="s">
        <v>164</v>
      </c>
      <c r="AC212" s="88" t="s">
        <v>846</v>
      </c>
      <c r="AD212" s="88"/>
      <c r="AE212" s="88">
        <v>80213821</v>
      </c>
      <c r="AF212" s="88">
        <v>6</v>
      </c>
      <c r="AG212" s="92">
        <v>30863</v>
      </c>
      <c r="AH212" s="88" t="s">
        <v>2626</v>
      </c>
      <c r="AI212" s="88"/>
      <c r="AJ212" s="95">
        <v>3155357426</v>
      </c>
      <c r="AK212" s="88" t="s">
        <v>2627</v>
      </c>
      <c r="AL212" s="88" t="s">
        <v>143</v>
      </c>
      <c r="AM212" s="88" t="s">
        <v>234</v>
      </c>
      <c r="AN212" s="88" t="s">
        <v>2263</v>
      </c>
      <c r="AO212" s="88">
        <v>52147698</v>
      </c>
      <c r="AP212" s="88" t="s">
        <v>2264</v>
      </c>
      <c r="AQ212" s="88"/>
      <c r="AR212" s="88"/>
      <c r="AS212" s="92">
        <v>46062</v>
      </c>
      <c r="AT212" s="88"/>
      <c r="AU212" s="88"/>
      <c r="AV212" s="88"/>
      <c r="AW212" s="88"/>
      <c r="AX212" s="88" t="s">
        <v>2265</v>
      </c>
      <c r="AY212" s="88" t="s">
        <v>147</v>
      </c>
      <c r="AZ212" s="108">
        <v>46032</v>
      </c>
      <c r="BA212" s="108">
        <v>46033</v>
      </c>
      <c r="BB212" s="118">
        <v>24520000</v>
      </c>
      <c r="BC212" s="108">
        <v>46038</v>
      </c>
      <c r="BD212" s="108">
        <v>46280</v>
      </c>
      <c r="BE212" s="108">
        <f t="shared" si="10"/>
        <v>46280</v>
      </c>
      <c r="BF212" s="125"/>
      <c r="BG212" s="88" t="s">
        <v>929</v>
      </c>
      <c r="BH212" s="113">
        <v>3065000</v>
      </c>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v>0</v>
      </c>
      <c r="CM212" s="113">
        <v>24520000</v>
      </c>
      <c r="CN212" s="88"/>
      <c r="CO212" s="92">
        <v>46280</v>
      </c>
      <c r="CP212" s="92">
        <f t="shared" si="9"/>
        <v>46460</v>
      </c>
      <c r="CQ212" s="118">
        <v>24520000</v>
      </c>
      <c r="CR212" s="88" t="s">
        <v>149</v>
      </c>
      <c r="CS212" s="92">
        <v>46036</v>
      </c>
      <c r="CT212" s="131">
        <v>1146101095505</v>
      </c>
      <c r="CU212" s="88"/>
      <c r="CV212" s="88"/>
      <c r="CW212" s="88" t="s">
        <v>2462</v>
      </c>
      <c r="CX212" s="88" t="s">
        <v>846</v>
      </c>
      <c r="CY212" s="88" t="s">
        <v>464</v>
      </c>
      <c r="CZ212" s="88">
        <v>2537</v>
      </c>
      <c r="DA212" s="88" t="s">
        <v>152</v>
      </c>
      <c r="DB212" s="88">
        <v>1</v>
      </c>
      <c r="DC212" s="88" t="s">
        <v>153</v>
      </c>
      <c r="DD212" s="88"/>
      <c r="DE212" s="88"/>
      <c r="DF212" s="88"/>
      <c r="DG212" s="88"/>
      <c r="DH212" s="88"/>
      <c r="DI212" s="88"/>
      <c r="DJ212" s="88"/>
      <c r="DK212" s="88"/>
      <c r="DL212" s="88"/>
      <c r="DM212" s="88"/>
      <c r="DN212" s="88"/>
      <c r="DO212" s="88"/>
      <c r="DP212" s="88"/>
      <c r="DQ212" s="88"/>
      <c r="DR212" s="88"/>
      <c r="DS212" s="88"/>
      <c r="DT212" s="89"/>
      <c r="DU212" s="84"/>
      <c r="DV212" s="75"/>
      <c r="DW212" s="75"/>
      <c r="DX212" s="75"/>
      <c r="DY212" s="75"/>
      <c r="DZ212" s="77"/>
      <c r="EA212" s="71"/>
      <c r="EB212" s="71"/>
      <c r="EC212" s="71"/>
      <c r="ED212" s="71"/>
      <c r="EE212" s="71"/>
      <c r="EF212" s="71"/>
      <c r="EG212" s="71"/>
      <c r="EH212" s="71"/>
      <c r="EI212" s="71"/>
      <c r="EJ212" s="71"/>
      <c r="EK212" s="71"/>
    </row>
    <row r="213" spans="1:141" ht="30" customHeight="1">
      <c r="A213" s="2" t="s">
        <v>2064</v>
      </c>
      <c r="B213" s="87">
        <v>2026</v>
      </c>
      <c r="C213" s="88" t="s">
        <v>2628</v>
      </c>
      <c r="D213" s="88" t="e">
        <v>#REF!</v>
      </c>
      <c r="E213" s="88" t="s">
        <v>125</v>
      </c>
      <c r="F213" s="88">
        <v>145529</v>
      </c>
      <c r="G213" s="92">
        <v>46036</v>
      </c>
      <c r="H213" s="88" t="s">
        <v>2629</v>
      </c>
      <c r="I213" s="88" t="s">
        <v>2630</v>
      </c>
      <c r="J213" s="95" t="s">
        <v>2631</v>
      </c>
      <c r="K213" s="95" t="s">
        <v>2632</v>
      </c>
      <c r="L213" s="88" t="s">
        <v>2633</v>
      </c>
      <c r="M213" s="88" t="s">
        <v>2634</v>
      </c>
      <c r="N213" s="88">
        <v>80111700</v>
      </c>
      <c r="O213" s="88" t="s">
        <v>2635</v>
      </c>
      <c r="P213" s="88" t="s">
        <v>2636</v>
      </c>
      <c r="Q213" s="88">
        <v>41</v>
      </c>
      <c r="R213" s="92">
        <v>46028</v>
      </c>
      <c r="S213" s="88">
        <v>266</v>
      </c>
      <c r="T213" s="92">
        <v>46037</v>
      </c>
      <c r="U213" s="88" t="s">
        <v>134</v>
      </c>
      <c r="V213" s="88" t="s">
        <v>135</v>
      </c>
      <c r="W213" s="88" t="s">
        <v>136</v>
      </c>
      <c r="X213" s="88">
        <v>1</v>
      </c>
      <c r="Y213" s="88" t="s">
        <v>2637</v>
      </c>
      <c r="Z213" s="88" t="s">
        <v>2633</v>
      </c>
      <c r="AA213" s="88" t="s">
        <v>138</v>
      </c>
      <c r="AB213" s="88" t="s">
        <v>164</v>
      </c>
      <c r="AC213" s="88" t="s">
        <v>203</v>
      </c>
      <c r="AD213" s="88"/>
      <c r="AE213" s="88">
        <v>79693760</v>
      </c>
      <c r="AF213" s="88">
        <v>1</v>
      </c>
      <c r="AG213" s="92">
        <v>27594</v>
      </c>
      <c r="AH213" s="88" t="s">
        <v>2638</v>
      </c>
      <c r="AI213" s="88"/>
      <c r="AJ213" s="95">
        <v>3227011170</v>
      </c>
      <c r="AK213" s="88" t="s">
        <v>2639</v>
      </c>
      <c r="AL213" s="88" t="s">
        <v>271</v>
      </c>
      <c r="AM213" s="88" t="s">
        <v>144</v>
      </c>
      <c r="AN213" s="88" t="s">
        <v>145</v>
      </c>
      <c r="AO213" s="88">
        <v>0</v>
      </c>
      <c r="AP213" s="88">
        <v>0</v>
      </c>
      <c r="AQ213" s="88"/>
      <c r="AR213" s="88"/>
      <c r="AS213" s="92">
        <v>46062</v>
      </c>
      <c r="AT213" s="88"/>
      <c r="AU213" s="88"/>
      <c r="AV213" s="88"/>
      <c r="AW213" s="88"/>
      <c r="AX213" s="88" t="s">
        <v>146</v>
      </c>
      <c r="AY213" s="88" t="s">
        <v>147</v>
      </c>
      <c r="AZ213" s="108">
        <v>46032</v>
      </c>
      <c r="BA213" s="108">
        <v>46034</v>
      </c>
      <c r="BB213" s="118">
        <v>118976000</v>
      </c>
      <c r="BC213" s="108">
        <v>46038</v>
      </c>
      <c r="BD213" s="108">
        <v>46371</v>
      </c>
      <c r="BE213" s="108">
        <f t="shared" si="10"/>
        <v>46371</v>
      </c>
      <c r="BF213" s="125"/>
      <c r="BG213" s="88" t="s">
        <v>148</v>
      </c>
      <c r="BH213" s="113">
        <v>10816000</v>
      </c>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v>0</v>
      </c>
      <c r="CM213" s="113">
        <v>118976000</v>
      </c>
      <c r="CN213" s="88"/>
      <c r="CO213" s="92">
        <v>46371</v>
      </c>
      <c r="CP213" s="92">
        <f t="shared" si="9"/>
        <v>46551</v>
      </c>
      <c r="CQ213" s="118">
        <v>118976000</v>
      </c>
      <c r="CR213" s="88" t="s">
        <v>149</v>
      </c>
      <c r="CS213" s="92">
        <v>46036</v>
      </c>
      <c r="CT213" s="131">
        <v>2146101127698</v>
      </c>
      <c r="CU213" s="88"/>
      <c r="CV213" s="88"/>
      <c r="CW213" s="88" t="s">
        <v>2640</v>
      </c>
      <c r="CX213" s="88" t="s">
        <v>203</v>
      </c>
      <c r="CY213" s="88" t="s">
        <v>2641</v>
      </c>
      <c r="CZ213" s="88">
        <v>2537</v>
      </c>
      <c r="DA213" s="88" t="s">
        <v>152</v>
      </c>
      <c r="DB213" s="88">
        <v>5</v>
      </c>
      <c r="DC213" s="88" t="s">
        <v>153</v>
      </c>
      <c r="DD213" s="88"/>
      <c r="DE213" s="88"/>
      <c r="DF213" s="88"/>
      <c r="DG213" s="88"/>
      <c r="DH213" s="88"/>
      <c r="DI213" s="88"/>
      <c r="DJ213" s="88"/>
      <c r="DK213" s="88"/>
      <c r="DL213" s="88"/>
      <c r="DM213" s="88"/>
      <c r="DN213" s="88"/>
      <c r="DO213" s="88"/>
      <c r="DP213" s="88"/>
      <c r="DQ213" s="88"/>
      <c r="DR213" s="88"/>
      <c r="DS213" s="88"/>
      <c r="DT213" s="89"/>
      <c r="DU213" s="84"/>
      <c r="DV213" s="75"/>
      <c r="DW213" s="75"/>
      <c r="DX213" s="75"/>
      <c r="DY213" s="75"/>
      <c r="DZ213" s="77"/>
      <c r="EA213" s="71"/>
      <c r="EB213" s="71"/>
      <c r="EC213" s="71"/>
      <c r="ED213" s="71"/>
      <c r="EE213" s="71"/>
      <c r="EF213" s="71"/>
      <c r="EG213" s="71"/>
      <c r="EH213" s="71"/>
      <c r="EI213" s="71"/>
      <c r="EJ213" s="71"/>
      <c r="EK213" s="71"/>
    </row>
    <row r="214" spans="1:141" ht="30" customHeight="1">
      <c r="A214" s="2" t="s">
        <v>2064</v>
      </c>
      <c r="B214" s="87">
        <v>2026</v>
      </c>
      <c r="C214" s="88" t="s">
        <v>2642</v>
      </c>
      <c r="D214" s="88" t="e">
        <v>#REF!</v>
      </c>
      <c r="E214" s="88" t="s">
        <v>125</v>
      </c>
      <c r="F214" s="88">
        <v>145532</v>
      </c>
      <c r="G214" s="92">
        <v>46036</v>
      </c>
      <c r="H214" s="88" t="s">
        <v>2643</v>
      </c>
      <c r="I214" s="88" t="s">
        <v>2644</v>
      </c>
      <c r="J214" s="95" t="s">
        <v>2645</v>
      </c>
      <c r="K214" s="95" t="s">
        <v>2646</v>
      </c>
      <c r="L214" s="88" t="s">
        <v>2647</v>
      </c>
      <c r="M214" s="88" t="s">
        <v>2648</v>
      </c>
      <c r="N214" s="88">
        <v>80111700</v>
      </c>
      <c r="O214" s="88" t="s">
        <v>2649</v>
      </c>
      <c r="P214" s="88" t="s">
        <v>2650</v>
      </c>
      <c r="Q214" s="88">
        <v>42</v>
      </c>
      <c r="R214" s="92">
        <v>46028</v>
      </c>
      <c r="S214" s="88">
        <v>267</v>
      </c>
      <c r="T214" s="92">
        <v>46037</v>
      </c>
      <c r="U214" s="88" t="s">
        <v>134</v>
      </c>
      <c r="V214" s="88" t="s">
        <v>135</v>
      </c>
      <c r="W214" s="88" t="s">
        <v>136</v>
      </c>
      <c r="X214" s="88">
        <v>1</v>
      </c>
      <c r="Y214" s="88" t="s">
        <v>2651</v>
      </c>
      <c r="Z214" s="88" t="s">
        <v>2647</v>
      </c>
      <c r="AA214" s="88" t="s">
        <v>138</v>
      </c>
      <c r="AB214" s="88" t="s">
        <v>139</v>
      </c>
      <c r="AC214" s="88" t="s">
        <v>203</v>
      </c>
      <c r="AD214" s="88"/>
      <c r="AE214" s="88">
        <v>20758841</v>
      </c>
      <c r="AF214" s="88">
        <v>4</v>
      </c>
      <c r="AG214" s="92">
        <v>23671</v>
      </c>
      <c r="AH214" s="88" t="s">
        <v>2652</v>
      </c>
      <c r="AI214" s="88"/>
      <c r="AJ214" s="95">
        <v>3202737824</v>
      </c>
      <c r="AK214" s="88" t="s">
        <v>2653</v>
      </c>
      <c r="AL214" s="88" t="s">
        <v>143</v>
      </c>
      <c r="AM214" s="88" t="s">
        <v>169</v>
      </c>
      <c r="AN214" s="88" t="s">
        <v>2633</v>
      </c>
      <c r="AO214" s="88">
        <v>79693760</v>
      </c>
      <c r="AP214" s="88" t="s">
        <v>2654</v>
      </c>
      <c r="AQ214" s="88"/>
      <c r="AR214" s="88"/>
      <c r="AS214" s="92">
        <v>46062</v>
      </c>
      <c r="AT214" s="88"/>
      <c r="AU214" s="88"/>
      <c r="AV214" s="88"/>
      <c r="AW214" s="88"/>
      <c r="AX214" s="88" t="s">
        <v>2655</v>
      </c>
      <c r="AY214" s="88" t="s">
        <v>147</v>
      </c>
      <c r="AZ214" s="108">
        <v>46032</v>
      </c>
      <c r="BA214" s="108">
        <v>46034</v>
      </c>
      <c r="BB214" s="118">
        <v>63352000</v>
      </c>
      <c r="BC214" s="108">
        <v>46038</v>
      </c>
      <c r="BD214" s="108">
        <v>46280</v>
      </c>
      <c r="BE214" s="108">
        <f t="shared" si="10"/>
        <v>46280</v>
      </c>
      <c r="BF214" s="125"/>
      <c r="BG214" s="88" t="s">
        <v>929</v>
      </c>
      <c r="BH214" s="113">
        <v>7919000</v>
      </c>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v>0</v>
      </c>
      <c r="CM214" s="113">
        <v>63352000</v>
      </c>
      <c r="CN214" s="88"/>
      <c r="CO214" s="92">
        <v>46280</v>
      </c>
      <c r="CP214" s="92">
        <f t="shared" si="9"/>
        <v>46460</v>
      </c>
      <c r="CQ214" s="118">
        <v>63352000</v>
      </c>
      <c r="CR214" s="88" t="s">
        <v>342</v>
      </c>
      <c r="CS214" s="92">
        <v>46035</v>
      </c>
      <c r="CT214" s="131" t="s">
        <v>2656</v>
      </c>
      <c r="CU214" s="88"/>
      <c r="CV214" s="88"/>
      <c r="CW214" s="88" t="s">
        <v>2657</v>
      </c>
      <c r="CX214" s="88" t="s">
        <v>203</v>
      </c>
      <c r="CY214" s="88" t="s">
        <v>1816</v>
      </c>
      <c r="CZ214" s="88">
        <v>2537</v>
      </c>
      <c r="DA214" s="88" t="s">
        <v>152</v>
      </c>
      <c r="DB214" s="88">
        <v>5</v>
      </c>
      <c r="DC214" s="88" t="s">
        <v>153</v>
      </c>
      <c r="DD214" s="88"/>
      <c r="DE214" s="88"/>
      <c r="DF214" s="88"/>
      <c r="DG214" s="88"/>
      <c r="DH214" s="88"/>
      <c r="DI214" s="88"/>
      <c r="DJ214" s="88"/>
      <c r="DK214" s="88"/>
      <c r="DL214" s="88"/>
      <c r="DM214" s="88"/>
      <c r="DN214" s="88"/>
      <c r="DO214" s="88"/>
      <c r="DP214" s="88"/>
      <c r="DQ214" s="88"/>
      <c r="DR214" s="88"/>
      <c r="DS214" s="88"/>
      <c r="DT214" s="89"/>
      <c r="DU214" s="84"/>
      <c r="DV214" s="75"/>
      <c r="DW214" s="75"/>
      <c r="DX214" s="75"/>
      <c r="DY214" s="75"/>
      <c r="DZ214" s="77"/>
      <c r="EA214" s="71"/>
      <c r="EB214" s="71"/>
      <c r="EC214" s="71"/>
      <c r="ED214" s="71"/>
      <c r="EE214" s="71"/>
      <c r="EF214" s="71"/>
      <c r="EG214" s="71"/>
      <c r="EH214" s="71"/>
      <c r="EI214" s="71"/>
      <c r="EJ214" s="71"/>
      <c r="EK214" s="71"/>
    </row>
    <row r="215" spans="1:141" ht="30" customHeight="1">
      <c r="A215" s="2" t="s">
        <v>2064</v>
      </c>
      <c r="B215" s="87">
        <v>2026</v>
      </c>
      <c r="C215" s="88" t="s">
        <v>2658</v>
      </c>
      <c r="D215" s="88" t="e">
        <v>#REF!</v>
      </c>
      <c r="E215" s="88" t="s">
        <v>125</v>
      </c>
      <c r="F215" s="88">
        <v>145534</v>
      </c>
      <c r="G215" s="92">
        <v>46036</v>
      </c>
      <c r="H215" s="88" t="s">
        <v>2659</v>
      </c>
      <c r="I215" s="88" t="s">
        <v>2660</v>
      </c>
      <c r="J215" s="95" t="s">
        <v>2661</v>
      </c>
      <c r="K215" s="95" t="s">
        <v>2662</v>
      </c>
      <c r="L215" s="88" t="s">
        <v>2663</v>
      </c>
      <c r="M215" s="88" t="s">
        <v>2664</v>
      </c>
      <c r="N215" s="88">
        <v>80111700</v>
      </c>
      <c r="O215" s="88" t="s">
        <v>2665</v>
      </c>
      <c r="P215" s="88" t="s">
        <v>2666</v>
      </c>
      <c r="Q215" s="88">
        <v>168</v>
      </c>
      <c r="R215" s="92">
        <v>46031</v>
      </c>
      <c r="S215" s="88">
        <v>284</v>
      </c>
      <c r="T215" s="92">
        <v>46037</v>
      </c>
      <c r="U215" s="88" t="s">
        <v>134</v>
      </c>
      <c r="V215" s="88" t="s">
        <v>135</v>
      </c>
      <c r="W215" s="88" t="s">
        <v>136</v>
      </c>
      <c r="X215" s="88">
        <v>1</v>
      </c>
      <c r="Y215" s="88" t="s">
        <v>2667</v>
      </c>
      <c r="Z215" s="88" t="s">
        <v>2663</v>
      </c>
      <c r="AA215" s="88" t="s">
        <v>138</v>
      </c>
      <c r="AB215" s="88" t="s">
        <v>139</v>
      </c>
      <c r="AC215" s="88" t="s">
        <v>203</v>
      </c>
      <c r="AD215" s="88"/>
      <c r="AE215" s="88">
        <v>49789778</v>
      </c>
      <c r="AF215" s="88">
        <v>6</v>
      </c>
      <c r="AG215" s="92">
        <v>28614</v>
      </c>
      <c r="AH215" s="88" t="s">
        <v>2668</v>
      </c>
      <c r="AI215" s="88"/>
      <c r="AJ215" s="95">
        <v>3183606302</v>
      </c>
      <c r="AK215" s="88" t="s">
        <v>2669</v>
      </c>
      <c r="AL215" s="88" t="s">
        <v>271</v>
      </c>
      <c r="AM215" s="88" t="s">
        <v>144</v>
      </c>
      <c r="AN215" s="88" t="s">
        <v>2633</v>
      </c>
      <c r="AO215" s="88">
        <v>79693760</v>
      </c>
      <c r="AP215" s="88" t="s">
        <v>2654</v>
      </c>
      <c r="AQ215" s="88"/>
      <c r="AR215" s="88"/>
      <c r="AS215" s="92">
        <v>46062</v>
      </c>
      <c r="AT215" s="88"/>
      <c r="AU215" s="88"/>
      <c r="AV215" s="88"/>
      <c r="AW215" s="88"/>
      <c r="AX215" s="88" t="s">
        <v>2655</v>
      </c>
      <c r="AY215" s="88" t="s">
        <v>147</v>
      </c>
      <c r="AZ215" s="108">
        <v>46035</v>
      </c>
      <c r="BA215" s="108">
        <v>46036</v>
      </c>
      <c r="BB215" s="118">
        <v>46432000</v>
      </c>
      <c r="BC215" s="108">
        <v>46038</v>
      </c>
      <c r="BD215" s="108">
        <v>46280</v>
      </c>
      <c r="BE215" s="108">
        <f t="shared" si="10"/>
        <v>46280</v>
      </c>
      <c r="BF215" s="125"/>
      <c r="BG215" s="88" t="s">
        <v>929</v>
      </c>
      <c r="BH215" s="113">
        <v>5804000</v>
      </c>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v>0</v>
      </c>
      <c r="CM215" s="113">
        <v>46432000</v>
      </c>
      <c r="CN215" s="88"/>
      <c r="CO215" s="92">
        <v>46280</v>
      </c>
      <c r="CP215" s="92">
        <f t="shared" si="9"/>
        <v>46460</v>
      </c>
      <c r="CQ215" s="118">
        <v>46432000</v>
      </c>
      <c r="CR215" s="88" t="s">
        <v>149</v>
      </c>
      <c r="CS215" s="92">
        <v>46036</v>
      </c>
      <c r="CT215" s="131">
        <v>1846101032605</v>
      </c>
      <c r="CU215" s="88"/>
      <c r="CV215" s="88"/>
      <c r="CW215" s="88" t="s">
        <v>2670</v>
      </c>
      <c r="CX215" s="88" t="s">
        <v>203</v>
      </c>
      <c r="CY215" s="88" t="s">
        <v>2671</v>
      </c>
      <c r="CZ215" s="88">
        <v>2537</v>
      </c>
      <c r="DA215" s="88" t="s">
        <v>152</v>
      </c>
      <c r="DB215" s="88">
        <v>5</v>
      </c>
      <c r="DC215" s="88" t="s">
        <v>153</v>
      </c>
      <c r="DD215" s="88"/>
      <c r="DE215" s="88"/>
      <c r="DF215" s="88"/>
      <c r="DG215" s="88"/>
      <c r="DH215" s="88"/>
      <c r="DI215" s="88"/>
      <c r="DJ215" s="88"/>
      <c r="DK215" s="88"/>
      <c r="DL215" s="88"/>
      <c r="DM215" s="88"/>
      <c r="DN215" s="88"/>
      <c r="DO215" s="88"/>
      <c r="DP215" s="88"/>
      <c r="DQ215" s="88"/>
      <c r="DR215" s="88"/>
      <c r="DS215" s="88"/>
      <c r="DT215" s="89"/>
      <c r="DU215" s="84"/>
      <c r="DV215" s="75"/>
      <c r="DW215" s="75"/>
      <c r="DX215" s="75"/>
      <c r="DY215" s="75"/>
      <c r="DZ215" s="77"/>
      <c r="EA215" s="71"/>
      <c r="EB215" s="71"/>
      <c r="EC215" s="71"/>
      <c r="ED215" s="71"/>
      <c r="EE215" s="71"/>
      <c r="EF215" s="71"/>
      <c r="EG215" s="71"/>
      <c r="EH215" s="71"/>
      <c r="EI215" s="71"/>
      <c r="EJ215" s="71"/>
      <c r="EK215" s="71"/>
    </row>
    <row r="216" spans="1:141" ht="30" customHeight="1">
      <c r="A216" s="2" t="s">
        <v>2064</v>
      </c>
      <c r="B216" s="87">
        <v>2026</v>
      </c>
      <c r="C216" s="88" t="s">
        <v>2672</v>
      </c>
      <c r="D216" s="88" t="e">
        <v>#REF!</v>
      </c>
      <c r="E216" s="88" t="s">
        <v>125</v>
      </c>
      <c r="F216" s="88">
        <v>145534</v>
      </c>
      <c r="G216" s="92">
        <v>46036</v>
      </c>
      <c r="H216" s="88" t="s">
        <v>2659</v>
      </c>
      <c r="I216" s="88" t="s">
        <v>2673</v>
      </c>
      <c r="J216" s="95" t="s">
        <v>2674</v>
      </c>
      <c r="K216" s="95" t="s">
        <v>2675</v>
      </c>
      <c r="L216" s="88" t="s">
        <v>2676</v>
      </c>
      <c r="M216" s="88" t="s">
        <v>2664</v>
      </c>
      <c r="N216" s="88">
        <v>80111700</v>
      </c>
      <c r="O216" s="88" t="s">
        <v>2665</v>
      </c>
      <c r="P216" s="88" t="s">
        <v>2677</v>
      </c>
      <c r="Q216" s="88">
        <v>168</v>
      </c>
      <c r="R216" s="92">
        <v>46031</v>
      </c>
      <c r="S216" s="88">
        <v>274</v>
      </c>
      <c r="T216" s="92">
        <v>46037</v>
      </c>
      <c r="U216" s="88" t="s">
        <v>134</v>
      </c>
      <c r="V216" s="88" t="s">
        <v>135</v>
      </c>
      <c r="W216" s="88" t="s">
        <v>136</v>
      </c>
      <c r="X216" s="88">
        <v>1</v>
      </c>
      <c r="Y216" s="88" t="s">
        <v>2667</v>
      </c>
      <c r="Z216" s="88" t="s">
        <v>2676</v>
      </c>
      <c r="AA216" s="88" t="s">
        <v>138</v>
      </c>
      <c r="AB216" s="88" t="s">
        <v>139</v>
      </c>
      <c r="AC216" s="88" t="s">
        <v>203</v>
      </c>
      <c r="AD216" s="88"/>
      <c r="AE216" s="88">
        <v>52725597</v>
      </c>
      <c r="AF216" s="88">
        <v>6</v>
      </c>
      <c r="AG216" s="92">
        <v>30266</v>
      </c>
      <c r="AH216" s="88" t="s">
        <v>2678</v>
      </c>
      <c r="AI216" s="88"/>
      <c r="AJ216" s="95">
        <v>3123270297</v>
      </c>
      <c r="AK216" s="88" t="s">
        <v>2679</v>
      </c>
      <c r="AL216" s="88" t="s">
        <v>143</v>
      </c>
      <c r="AM216" s="88" t="s">
        <v>234</v>
      </c>
      <c r="AN216" s="88" t="s">
        <v>2633</v>
      </c>
      <c r="AO216" s="88">
        <v>79693760</v>
      </c>
      <c r="AP216" s="88" t="s">
        <v>2654</v>
      </c>
      <c r="AQ216" s="88"/>
      <c r="AR216" s="88"/>
      <c r="AS216" s="92">
        <v>46062</v>
      </c>
      <c r="AT216" s="88"/>
      <c r="AU216" s="88"/>
      <c r="AV216" s="88"/>
      <c r="AW216" s="88"/>
      <c r="AX216" s="88" t="s">
        <v>2655</v>
      </c>
      <c r="AY216" s="88" t="s">
        <v>147</v>
      </c>
      <c r="AZ216" s="108">
        <v>46035</v>
      </c>
      <c r="BA216" s="108">
        <v>46036</v>
      </c>
      <c r="BB216" s="118">
        <v>46432000</v>
      </c>
      <c r="BC216" s="108">
        <v>46038</v>
      </c>
      <c r="BD216" s="108">
        <v>46280</v>
      </c>
      <c r="BE216" s="108">
        <f t="shared" si="10"/>
        <v>46280</v>
      </c>
      <c r="BF216" s="125"/>
      <c r="BG216" s="88" t="s">
        <v>929</v>
      </c>
      <c r="BH216" s="113">
        <v>5804000</v>
      </c>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v>0</v>
      </c>
      <c r="CM216" s="113">
        <v>46432000</v>
      </c>
      <c r="CN216" s="88"/>
      <c r="CO216" s="92">
        <v>46280</v>
      </c>
      <c r="CP216" s="92">
        <f t="shared" si="9"/>
        <v>46460</v>
      </c>
      <c r="CQ216" s="118">
        <v>46432000</v>
      </c>
      <c r="CR216" s="88" t="s">
        <v>149</v>
      </c>
      <c r="CS216" s="92">
        <v>46036</v>
      </c>
      <c r="CT216" s="131">
        <v>1846101032564</v>
      </c>
      <c r="CU216" s="88"/>
      <c r="CV216" s="88"/>
      <c r="CW216" s="88" t="s">
        <v>2670</v>
      </c>
      <c r="CX216" s="88" t="s">
        <v>203</v>
      </c>
      <c r="CY216" s="88" t="s">
        <v>2463</v>
      </c>
      <c r="CZ216" s="88">
        <v>2537</v>
      </c>
      <c r="DA216" s="88" t="s">
        <v>152</v>
      </c>
      <c r="DB216" s="88">
        <v>5</v>
      </c>
      <c r="DC216" s="88" t="s">
        <v>153</v>
      </c>
      <c r="DD216" s="88"/>
      <c r="DE216" s="88"/>
      <c r="DF216" s="88"/>
      <c r="DG216" s="88"/>
      <c r="DH216" s="88"/>
      <c r="DI216" s="88"/>
      <c r="DJ216" s="88"/>
      <c r="DK216" s="88"/>
      <c r="DL216" s="88"/>
      <c r="DM216" s="88"/>
      <c r="DN216" s="88"/>
      <c r="DO216" s="88"/>
      <c r="DP216" s="88"/>
      <c r="DQ216" s="88"/>
      <c r="DR216" s="88"/>
      <c r="DS216" s="88"/>
      <c r="DT216" s="89"/>
      <c r="DU216" s="84"/>
      <c r="DV216" s="75"/>
      <c r="DW216" s="75"/>
      <c r="DX216" s="75"/>
      <c r="DY216" s="75"/>
      <c r="DZ216" s="77"/>
      <c r="EA216" s="71"/>
      <c r="EB216" s="71"/>
      <c r="EC216" s="71"/>
      <c r="ED216" s="71"/>
      <c r="EE216" s="71"/>
      <c r="EF216" s="71"/>
      <c r="EG216" s="71"/>
      <c r="EH216" s="71"/>
      <c r="EI216" s="71"/>
      <c r="EJ216" s="71"/>
      <c r="EK216" s="71"/>
    </row>
    <row r="217" spans="1:141" ht="30" customHeight="1">
      <c r="A217" s="2" t="s">
        <v>2064</v>
      </c>
      <c r="B217" s="87">
        <v>2026</v>
      </c>
      <c r="C217" s="88" t="s">
        <v>2680</v>
      </c>
      <c r="D217" s="88" t="e">
        <v>#REF!</v>
      </c>
      <c r="E217" s="88" t="s">
        <v>125</v>
      </c>
      <c r="F217" s="88">
        <v>145534</v>
      </c>
      <c r="G217" s="92">
        <v>46034</v>
      </c>
      <c r="H217" s="88" t="s">
        <v>2659</v>
      </c>
      <c r="I217" s="88" t="s">
        <v>2681</v>
      </c>
      <c r="J217" s="95" t="s">
        <v>2682</v>
      </c>
      <c r="K217" s="95" t="s">
        <v>2683</v>
      </c>
      <c r="L217" s="88" t="s">
        <v>2684</v>
      </c>
      <c r="M217" s="88" t="s">
        <v>2664</v>
      </c>
      <c r="N217" s="88">
        <v>80111700</v>
      </c>
      <c r="O217" s="88" t="s">
        <v>2665</v>
      </c>
      <c r="P217" s="88" t="s">
        <v>2685</v>
      </c>
      <c r="Q217" s="88">
        <v>168</v>
      </c>
      <c r="R217" s="92">
        <v>46031</v>
      </c>
      <c r="S217" s="88">
        <v>276</v>
      </c>
      <c r="T217" s="92">
        <v>46037</v>
      </c>
      <c r="U217" s="88" t="s">
        <v>134</v>
      </c>
      <c r="V217" s="88" t="s">
        <v>135</v>
      </c>
      <c r="W217" s="88" t="s">
        <v>136</v>
      </c>
      <c r="X217" s="88">
        <v>1</v>
      </c>
      <c r="Y217" s="88" t="s">
        <v>2667</v>
      </c>
      <c r="Z217" s="88" t="s">
        <v>2684</v>
      </c>
      <c r="AA217" s="88" t="s">
        <v>138</v>
      </c>
      <c r="AB217" s="88" t="s">
        <v>164</v>
      </c>
      <c r="AC217" s="88" t="s">
        <v>186</v>
      </c>
      <c r="AD217" s="88"/>
      <c r="AE217" s="88">
        <v>80007059</v>
      </c>
      <c r="AF217" s="88">
        <v>7</v>
      </c>
      <c r="AG217" s="92">
        <v>29171</v>
      </c>
      <c r="AH217" s="88" t="s">
        <v>2686</v>
      </c>
      <c r="AI217" s="88"/>
      <c r="AJ217" s="95">
        <v>3213628344</v>
      </c>
      <c r="AK217" s="88" t="s">
        <v>2687</v>
      </c>
      <c r="AL217" s="88" t="s">
        <v>143</v>
      </c>
      <c r="AM217" s="88" t="s">
        <v>385</v>
      </c>
      <c r="AN217" s="88" t="s">
        <v>2633</v>
      </c>
      <c r="AO217" s="88">
        <v>79693760</v>
      </c>
      <c r="AP217" s="88" t="s">
        <v>2654</v>
      </c>
      <c r="AQ217" s="88"/>
      <c r="AR217" s="88"/>
      <c r="AS217" s="92">
        <v>46062</v>
      </c>
      <c r="AT217" s="88"/>
      <c r="AU217" s="88"/>
      <c r="AV217" s="88"/>
      <c r="AW217" s="88"/>
      <c r="AX217" s="88" t="s">
        <v>2655</v>
      </c>
      <c r="AY217" s="88" t="s">
        <v>147</v>
      </c>
      <c r="AZ217" s="108">
        <v>46035</v>
      </c>
      <c r="BA217" s="108">
        <v>46035</v>
      </c>
      <c r="BB217" s="118">
        <v>46432000</v>
      </c>
      <c r="BC217" s="108">
        <v>46038</v>
      </c>
      <c r="BD217" s="108">
        <v>46280</v>
      </c>
      <c r="BE217" s="108">
        <f t="shared" si="10"/>
        <v>46280</v>
      </c>
      <c r="BF217" s="125"/>
      <c r="BG217" s="88" t="s">
        <v>929</v>
      </c>
      <c r="BH217" s="113">
        <v>5804000</v>
      </c>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v>0</v>
      </c>
      <c r="CM217" s="113">
        <v>46432000</v>
      </c>
      <c r="CN217" s="88"/>
      <c r="CO217" s="92">
        <v>46280</v>
      </c>
      <c r="CP217" s="92">
        <f t="shared" si="9"/>
        <v>46460</v>
      </c>
      <c r="CQ217" s="118">
        <v>46432000</v>
      </c>
      <c r="CR217" s="88" t="s">
        <v>223</v>
      </c>
      <c r="CS217" s="92">
        <v>46037</v>
      </c>
      <c r="CT217" s="131">
        <v>1446101156594</v>
      </c>
      <c r="CU217" s="88"/>
      <c r="CV217" s="88"/>
      <c r="CW217" s="88" t="s">
        <v>2670</v>
      </c>
      <c r="CX217" s="88" t="s">
        <v>186</v>
      </c>
      <c r="CY217" s="88" t="s">
        <v>207</v>
      </c>
      <c r="CZ217" s="88">
        <v>2537</v>
      </c>
      <c r="DA217" s="88" t="s">
        <v>152</v>
      </c>
      <c r="DB217" s="88">
        <v>5</v>
      </c>
      <c r="DC217" s="88" t="s">
        <v>153</v>
      </c>
      <c r="DD217" s="88"/>
      <c r="DE217" s="88"/>
      <c r="DF217" s="88"/>
      <c r="DG217" s="88"/>
      <c r="DH217" s="88"/>
      <c r="DI217" s="88"/>
      <c r="DJ217" s="88"/>
      <c r="DK217" s="88"/>
      <c r="DL217" s="88"/>
      <c r="DM217" s="88"/>
      <c r="DN217" s="88"/>
      <c r="DO217" s="88"/>
      <c r="DP217" s="88"/>
      <c r="DQ217" s="88"/>
      <c r="DR217" s="88"/>
      <c r="DS217" s="88"/>
      <c r="DT217" s="89"/>
      <c r="DU217" s="84"/>
      <c r="DV217" s="75"/>
      <c r="DW217" s="75"/>
      <c r="DX217" s="75"/>
      <c r="DY217" s="75"/>
      <c r="DZ217" s="77"/>
      <c r="EA217" s="71"/>
      <c r="EB217" s="71"/>
      <c r="EC217" s="71"/>
      <c r="ED217" s="71"/>
      <c r="EE217" s="71"/>
      <c r="EF217" s="71"/>
      <c r="EG217" s="71"/>
      <c r="EH217" s="71"/>
      <c r="EI217" s="71"/>
      <c r="EJ217" s="71"/>
      <c r="EK217" s="71"/>
    </row>
    <row r="218" spans="1:141" ht="30" customHeight="1">
      <c r="A218" s="2" t="s">
        <v>2064</v>
      </c>
      <c r="B218" s="87">
        <v>2026</v>
      </c>
      <c r="C218" s="88" t="s">
        <v>2688</v>
      </c>
      <c r="D218" s="88" t="e">
        <v>#REF!</v>
      </c>
      <c r="E218" s="88" t="s">
        <v>125</v>
      </c>
      <c r="F218" s="88">
        <v>145534</v>
      </c>
      <c r="G218" s="92">
        <v>46034</v>
      </c>
      <c r="H218" s="88" t="s">
        <v>2659</v>
      </c>
      <c r="I218" s="88" t="s">
        <v>2689</v>
      </c>
      <c r="J218" s="95" t="s">
        <v>2690</v>
      </c>
      <c r="K218" s="95" t="s">
        <v>2691</v>
      </c>
      <c r="L218" s="88" t="s">
        <v>2692</v>
      </c>
      <c r="M218" s="88" t="s">
        <v>2664</v>
      </c>
      <c r="N218" s="88">
        <v>80111700</v>
      </c>
      <c r="O218" s="88" t="s">
        <v>2665</v>
      </c>
      <c r="P218" s="88" t="s">
        <v>2693</v>
      </c>
      <c r="Q218" s="88">
        <v>168</v>
      </c>
      <c r="R218" s="92">
        <v>46031</v>
      </c>
      <c r="S218" s="88">
        <v>281</v>
      </c>
      <c r="T218" s="92">
        <v>46037</v>
      </c>
      <c r="U218" s="88" t="s">
        <v>134</v>
      </c>
      <c r="V218" s="88" t="s">
        <v>135</v>
      </c>
      <c r="W218" s="88" t="s">
        <v>136</v>
      </c>
      <c r="X218" s="88">
        <v>1</v>
      </c>
      <c r="Y218" s="88" t="s">
        <v>2667</v>
      </c>
      <c r="Z218" s="88" t="s">
        <v>2692</v>
      </c>
      <c r="AA218" s="88" t="s">
        <v>138</v>
      </c>
      <c r="AB218" s="88" t="s">
        <v>164</v>
      </c>
      <c r="AC218" s="88" t="s">
        <v>203</v>
      </c>
      <c r="AD218" s="88"/>
      <c r="AE218" s="88">
        <v>1111791373</v>
      </c>
      <c r="AF218" s="88">
        <v>9</v>
      </c>
      <c r="AG218" s="92">
        <v>34030</v>
      </c>
      <c r="AH218" s="88" t="s">
        <v>2694</v>
      </c>
      <c r="AI218" s="88"/>
      <c r="AJ218" s="95">
        <v>3013199977</v>
      </c>
      <c r="AK218" s="88" t="s">
        <v>2695</v>
      </c>
      <c r="AL218" s="88" t="s">
        <v>143</v>
      </c>
      <c r="AM218" s="88" t="s">
        <v>234</v>
      </c>
      <c r="AN218" s="88" t="s">
        <v>2633</v>
      </c>
      <c r="AO218" s="88">
        <v>79693760</v>
      </c>
      <c r="AP218" s="88" t="s">
        <v>2654</v>
      </c>
      <c r="AQ218" s="88"/>
      <c r="AR218" s="88"/>
      <c r="AS218" s="92">
        <v>46062</v>
      </c>
      <c r="AT218" s="88"/>
      <c r="AU218" s="88"/>
      <c r="AV218" s="88"/>
      <c r="AW218" s="88"/>
      <c r="AX218" s="88" t="s">
        <v>2655</v>
      </c>
      <c r="AY218" s="88" t="s">
        <v>147</v>
      </c>
      <c r="AZ218" s="108">
        <v>46035</v>
      </c>
      <c r="BA218" s="108">
        <v>46036</v>
      </c>
      <c r="BB218" s="118">
        <v>46432000</v>
      </c>
      <c r="BC218" s="108">
        <v>46038</v>
      </c>
      <c r="BD218" s="108">
        <v>46280</v>
      </c>
      <c r="BE218" s="108">
        <f t="shared" si="10"/>
        <v>46280</v>
      </c>
      <c r="BF218" s="125"/>
      <c r="BG218" s="88" t="s">
        <v>929</v>
      </c>
      <c r="BH218" s="113">
        <v>5804000</v>
      </c>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v>0</v>
      </c>
      <c r="CM218" s="113">
        <v>46432000</v>
      </c>
      <c r="CN218" s="88"/>
      <c r="CO218" s="92">
        <v>46280</v>
      </c>
      <c r="CP218" s="92">
        <f t="shared" si="9"/>
        <v>46460</v>
      </c>
      <c r="CQ218" s="118">
        <v>46432000</v>
      </c>
      <c r="CR218" s="88" t="s">
        <v>223</v>
      </c>
      <c r="CS218" s="92">
        <v>46036</v>
      </c>
      <c r="CT218" s="131">
        <v>1846101032528</v>
      </c>
      <c r="CU218" s="88"/>
      <c r="CV218" s="88"/>
      <c r="CW218" s="88" t="s">
        <v>2670</v>
      </c>
      <c r="CX218" s="88" t="s">
        <v>203</v>
      </c>
      <c r="CY218" s="88" t="s">
        <v>2696</v>
      </c>
      <c r="CZ218" s="88">
        <v>2537</v>
      </c>
      <c r="DA218" s="88" t="s">
        <v>152</v>
      </c>
      <c r="DB218" s="88">
        <v>5</v>
      </c>
      <c r="DC218" s="88" t="s">
        <v>153</v>
      </c>
      <c r="DD218" s="88"/>
      <c r="DE218" s="88"/>
      <c r="DF218" s="88"/>
      <c r="DG218" s="88"/>
      <c r="DH218" s="88"/>
      <c r="DI218" s="88"/>
      <c r="DJ218" s="88"/>
      <c r="DK218" s="88"/>
      <c r="DL218" s="88"/>
      <c r="DM218" s="88"/>
      <c r="DN218" s="88"/>
      <c r="DO218" s="88"/>
      <c r="DP218" s="88"/>
      <c r="DQ218" s="88"/>
      <c r="DR218" s="88"/>
      <c r="DS218" s="88"/>
      <c r="DT218" s="89"/>
      <c r="DU218" s="84"/>
      <c r="DV218" s="75"/>
      <c r="DW218" s="75"/>
      <c r="DX218" s="75"/>
      <c r="DY218" s="75"/>
      <c r="DZ218" s="77"/>
      <c r="EA218" s="71"/>
      <c r="EB218" s="71"/>
      <c r="EC218" s="71"/>
      <c r="ED218" s="71"/>
      <c r="EE218" s="71"/>
      <c r="EF218" s="71"/>
      <c r="EG218" s="71"/>
      <c r="EH218" s="71"/>
      <c r="EI218" s="71"/>
      <c r="EJ218" s="71"/>
      <c r="EK218" s="71"/>
    </row>
    <row r="219" spans="1:141" ht="30" customHeight="1">
      <c r="A219" s="2" t="s">
        <v>2064</v>
      </c>
      <c r="B219" s="87">
        <v>2026</v>
      </c>
      <c r="C219" s="88" t="s">
        <v>2697</v>
      </c>
      <c r="D219" s="88" t="e">
        <v>#REF!</v>
      </c>
      <c r="E219" s="88" t="s">
        <v>125</v>
      </c>
      <c r="F219" s="88">
        <v>145534</v>
      </c>
      <c r="G219" s="92">
        <v>46044</v>
      </c>
      <c r="H219" s="88" t="s">
        <v>2659</v>
      </c>
      <c r="I219" s="88" t="s">
        <v>2698</v>
      </c>
      <c r="J219" s="95" t="s">
        <v>2699</v>
      </c>
      <c r="K219" s="95" t="s">
        <v>2700</v>
      </c>
      <c r="L219" s="88" t="s">
        <v>2701</v>
      </c>
      <c r="M219" s="88" t="s">
        <v>2664</v>
      </c>
      <c r="N219" s="88">
        <v>80111700</v>
      </c>
      <c r="O219" s="88" t="s">
        <v>2665</v>
      </c>
      <c r="P219" s="88" t="s">
        <v>2702</v>
      </c>
      <c r="Q219" s="88">
        <v>168</v>
      </c>
      <c r="R219" s="92">
        <v>46031</v>
      </c>
      <c r="S219" s="88">
        <v>282</v>
      </c>
      <c r="T219" s="92">
        <v>46037</v>
      </c>
      <c r="U219" s="88" t="s">
        <v>134</v>
      </c>
      <c r="V219" s="88" t="s">
        <v>135</v>
      </c>
      <c r="W219" s="88" t="s">
        <v>136</v>
      </c>
      <c r="X219" s="88">
        <v>1</v>
      </c>
      <c r="Y219" s="88" t="s">
        <v>2667</v>
      </c>
      <c r="Z219" s="88" t="s">
        <v>2701</v>
      </c>
      <c r="AA219" s="88" t="s">
        <v>138</v>
      </c>
      <c r="AB219" s="88" t="s">
        <v>164</v>
      </c>
      <c r="AC219" s="88" t="s">
        <v>203</v>
      </c>
      <c r="AD219" s="88"/>
      <c r="AE219" s="88">
        <v>1022338675</v>
      </c>
      <c r="AF219" s="88">
        <v>4</v>
      </c>
      <c r="AG219" s="92">
        <v>32057</v>
      </c>
      <c r="AH219" s="88" t="s">
        <v>2703</v>
      </c>
      <c r="AI219" s="88"/>
      <c r="AJ219" s="95">
        <v>3002960111</v>
      </c>
      <c r="AK219" s="88" t="s">
        <v>2704</v>
      </c>
      <c r="AL219" s="88" t="s">
        <v>271</v>
      </c>
      <c r="AM219" s="88" t="s">
        <v>144</v>
      </c>
      <c r="AN219" s="88" t="s">
        <v>2633</v>
      </c>
      <c r="AO219" s="88">
        <v>79693760</v>
      </c>
      <c r="AP219" s="88" t="s">
        <v>2654</v>
      </c>
      <c r="AQ219" s="88"/>
      <c r="AR219" s="88"/>
      <c r="AS219" s="92">
        <v>46062</v>
      </c>
      <c r="AT219" s="88"/>
      <c r="AU219" s="88"/>
      <c r="AV219" s="88"/>
      <c r="AW219" s="88"/>
      <c r="AX219" s="88" t="s">
        <v>2655</v>
      </c>
      <c r="AY219" s="88" t="s">
        <v>147</v>
      </c>
      <c r="AZ219" s="108">
        <v>46035</v>
      </c>
      <c r="BA219" s="108">
        <v>46036</v>
      </c>
      <c r="BB219" s="118">
        <v>46432000</v>
      </c>
      <c r="BC219" s="108">
        <v>46038</v>
      </c>
      <c r="BD219" s="108">
        <v>46280</v>
      </c>
      <c r="BE219" s="108">
        <f t="shared" si="10"/>
        <v>46280</v>
      </c>
      <c r="BF219" s="125"/>
      <c r="BG219" s="88" t="s">
        <v>929</v>
      </c>
      <c r="BH219" s="113">
        <v>5804000</v>
      </c>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v>0</v>
      </c>
      <c r="CM219" s="113">
        <v>46432000</v>
      </c>
      <c r="CN219" s="88"/>
      <c r="CO219" s="92">
        <v>46280</v>
      </c>
      <c r="CP219" s="92">
        <f t="shared" si="9"/>
        <v>46460</v>
      </c>
      <c r="CQ219" s="118">
        <v>46432000</v>
      </c>
      <c r="CR219" s="88" t="s">
        <v>804</v>
      </c>
      <c r="CS219" s="92">
        <v>46036</v>
      </c>
      <c r="CT219" s="131">
        <v>1446101156392</v>
      </c>
      <c r="CU219" s="88"/>
      <c r="CV219" s="88"/>
      <c r="CW219" s="88" t="s">
        <v>2670</v>
      </c>
      <c r="CX219" s="88" t="s">
        <v>203</v>
      </c>
      <c r="CY219" s="88" t="s">
        <v>2705</v>
      </c>
      <c r="CZ219" s="88">
        <v>2537</v>
      </c>
      <c r="DA219" s="88" t="s">
        <v>152</v>
      </c>
      <c r="DB219" s="88">
        <v>5</v>
      </c>
      <c r="DC219" s="88" t="s">
        <v>153</v>
      </c>
      <c r="DD219" s="88"/>
      <c r="DE219" s="88"/>
      <c r="DF219" s="88"/>
      <c r="DG219" s="88"/>
      <c r="DH219" s="88"/>
      <c r="DI219" s="88"/>
      <c r="DJ219" s="88"/>
      <c r="DK219" s="88"/>
      <c r="DL219" s="88"/>
      <c r="DM219" s="88"/>
      <c r="DN219" s="88"/>
      <c r="DO219" s="88"/>
      <c r="DP219" s="88"/>
      <c r="DQ219" s="88"/>
      <c r="DR219" s="88"/>
      <c r="DS219" s="88"/>
      <c r="DT219" s="89"/>
      <c r="DU219" s="84"/>
      <c r="DV219" s="75"/>
      <c r="DW219" s="75"/>
      <c r="DX219" s="75"/>
      <c r="DY219" s="75"/>
      <c r="DZ219" s="77"/>
      <c r="EA219" s="71"/>
      <c r="EB219" s="71"/>
      <c r="EC219" s="71"/>
      <c r="ED219" s="71"/>
      <c r="EE219" s="71"/>
      <c r="EF219" s="71"/>
      <c r="EG219" s="71"/>
      <c r="EH219" s="71"/>
      <c r="EI219" s="71"/>
      <c r="EJ219" s="71"/>
      <c r="EK219" s="71"/>
    </row>
    <row r="220" spans="1:141" ht="30" customHeight="1">
      <c r="A220" s="2" t="s">
        <v>2064</v>
      </c>
      <c r="B220" s="87">
        <v>2026</v>
      </c>
      <c r="C220" s="88" t="s">
        <v>2706</v>
      </c>
      <c r="D220" s="88" t="e">
        <v>#REF!</v>
      </c>
      <c r="E220" s="88" t="s">
        <v>125</v>
      </c>
      <c r="F220" s="88">
        <v>145534</v>
      </c>
      <c r="G220" s="92">
        <v>46044</v>
      </c>
      <c r="H220" s="88" t="s">
        <v>2659</v>
      </c>
      <c r="I220" s="88" t="s">
        <v>2707</v>
      </c>
      <c r="J220" s="95" t="s">
        <v>2708</v>
      </c>
      <c r="K220" s="95" t="s">
        <v>2709</v>
      </c>
      <c r="L220" s="88" t="s">
        <v>2710</v>
      </c>
      <c r="M220" s="88" t="s">
        <v>2664</v>
      </c>
      <c r="N220" s="88">
        <v>80111700</v>
      </c>
      <c r="O220" s="88" t="s">
        <v>2665</v>
      </c>
      <c r="P220" s="88" t="s">
        <v>2711</v>
      </c>
      <c r="Q220" s="88">
        <v>168</v>
      </c>
      <c r="R220" s="92">
        <v>46031</v>
      </c>
      <c r="S220" s="88">
        <v>283</v>
      </c>
      <c r="T220" s="92">
        <v>46037</v>
      </c>
      <c r="U220" s="88" t="s">
        <v>134</v>
      </c>
      <c r="V220" s="88" t="s">
        <v>135</v>
      </c>
      <c r="W220" s="88" t="s">
        <v>136</v>
      </c>
      <c r="X220" s="88">
        <v>1</v>
      </c>
      <c r="Y220" s="88" t="s">
        <v>2712</v>
      </c>
      <c r="Z220" s="88" t="s">
        <v>2710</v>
      </c>
      <c r="AA220" s="88" t="s">
        <v>138</v>
      </c>
      <c r="AB220" s="88" t="s">
        <v>139</v>
      </c>
      <c r="AC220" s="88" t="s">
        <v>203</v>
      </c>
      <c r="AD220" s="88"/>
      <c r="AE220" s="88">
        <v>1022349338</v>
      </c>
      <c r="AF220" s="88">
        <v>4</v>
      </c>
      <c r="AG220" s="92">
        <v>32192</v>
      </c>
      <c r="AH220" s="88" t="s">
        <v>2713</v>
      </c>
      <c r="AI220" s="88"/>
      <c r="AJ220" s="95">
        <v>3008021274</v>
      </c>
      <c r="AK220" s="88" t="s">
        <v>2714</v>
      </c>
      <c r="AL220" s="88" t="s">
        <v>143</v>
      </c>
      <c r="AM220" s="88" t="s">
        <v>234</v>
      </c>
      <c r="AN220" s="88" t="s">
        <v>2633</v>
      </c>
      <c r="AO220" s="88">
        <v>79693760</v>
      </c>
      <c r="AP220" s="88" t="s">
        <v>2654</v>
      </c>
      <c r="AQ220" s="88"/>
      <c r="AR220" s="88"/>
      <c r="AS220" s="92">
        <v>46062</v>
      </c>
      <c r="AT220" s="88"/>
      <c r="AU220" s="88"/>
      <c r="AV220" s="88"/>
      <c r="AW220" s="88"/>
      <c r="AX220" s="88" t="s">
        <v>2655</v>
      </c>
      <c r="AY220" s="88" t="s">
        <v>147</v>
      </c>
      <c r="AZ220" s="108">
        <v>46035</v>
      </c>
      <c r="BA220" s="108">
        <v>46036</v>
      </c>
      <c r="BB220" s="118">
        <v>46432000</v>
      </c>
      <c r="BC220" s="108">
        <v>46041</v>
      </c>
      <c r="BD220" s="108">
        <v>46283</v>
      </c>
      <c r="BE220" s="108">
        <f t="shared" si="10"/>
        <v>46283</v>
      </c>
      <c r="BF220" s="125"/>
      <c r="BG220" s="88" t="s">
        <v>929</v>
      </c>
      <c r="BH220" s="113">
        <v>5804000</v>
      </c>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v>0</v>
      </c>
      <c r="CM220" s="113">
        <v>46432000</v>
      </c>
      <c r="CN220" s="88"/>
      <c r="CO220" s="92">
        <v>46283</v>
      </c>
      <c r="CP220" s="92">
        <f t="shared" si="9"/>
        <v>46463</v>
      </c>
      <c r="CQ220" s="118">
        <v>46432000</v>
      </c>
      <c r="CR220" s="88" t="s">
        <v>149</v>
      </c>
      <c r="CS220" s="92">
        <v>46036</v>
      </c>
      <c r="CT220" s="131">
        <v>1846101032836</v>
      </c>
      <c r="CU220" s="88"/>
      <c r="CV220" s="88"/>
      <c r="CW220" s="88" t="s">
        <v>2670</v>
      </c>
      <c r="CX220" s="88" t="s">
        <v>203</v>
      </c>
      <c r="CY220" s="88" t="s">
        <v>1214</v>
      </c>
      <c r="CZ220" s="88">
        <v>2537</v>
      </c>
      <c r="DA220" s="88" t="s">
        <v>152</v>
      </c>
      <c r="DB220" s="88">
        <v>5</v>
      </c>
      <c r="DC220" s="88" t="s">
        <v>153</v>
      </c>
      <c r="DD220" s="88"/>
      <c r="DE220" s="88"/>
      <c r="DF220" s="88"/>
      <c r="DG220" s="88"/>
      <c r="DH220" s="88"/>
      <c r="DI220" s="88"/>
      <c r="DJ220" s="88"/>
      <c r="DK220" s="88"/>
      <c r="DL220" s="88"/>
      <c r="DM220" s="88"/>
      <c r="DN220" s="88"/>
      <c r="DO220" s="88"/>
      <c r="DP220" s="88"/>
      <c r="DQ220" s="88"/>
      <c r="DR220" s="88"/>
      <c r="DS220" s="88"/>
      <c r="DT220" s="89"/>
      <c r="DU220" s="84"/>
      <c r="DV220" s="75"/>
      <c r="DW220" s="75"/>
      <c r="DX220" s="75"/>
      <c r="DY220" s="75"/>
      <c r="DZ220" s="77"/>
      <c r="EA220" s="71"/>
      <c r="EB220" s="71"/>
      <c r="EC220" s="71"/>
      <c r="ED220" s="71"/>
      <c r="EE220" s="71"/>
      <c r="EF220" s="71"/>
      <c r="EG220" s="71"/>
      <c r="EH220" s="71"/>
      <c r="EI220" s="71"/>
      <c r="EJ220" s="71"/>
      <c r="EK220" s="71"/>
    </row>
    <row r="221" spans="1:141" ht="30" customHeight="1">
      <c r="A221" s="2" t="s">
        <v>2064</v>
      </c>
      <c r="B221" s="87">
        <v>2026</v>
      </c>
      <c r="C221" s="88" t="s">
        <v>2715</v>
      </c>
      <c r="D221" s="88" t="e">
        <v>#REF!</v>
      </c>
      <c r="E221" s="88" t="s">
        <v>125</v>
      </c>
      <c r="F221" s="88">
        <v>145535</v>
      </c>
      <c r="G221" s="92">
        <v>46044</v>
      </c>
      <c r="H221" s="88" t="s">
        <v>2716</v>
      </c>
      <c r="I221" s="88" t="s">
        <v>2717</v>
      </c>
      <c r="J221" s="95" t="s">
        <v>2718</v>
      </c>
      <c r="K221" s="95" t="s">
        <v>2719</v>
      </c>
      <c r="L221" s="88" t="s">
        <v>2720</v>
      </c>
      <c r="M221" s="88" t="s">
        <v>2721</v>
      </c>
      <c r="N221" s="88">
        <v>80111700</v>
      </c>
      <c r="O221" s="88" t="s">
        <v>2722</v>
      </c>
      <c r="P221" s="88" t="s">
        <v>2723</v>
      </c>
      <c r="Q221" s="88">
        <v>43</v>
      </c>
      <c r="R221" s="92">
        <v>46028</v>
      </c>
      <c r="S221" s="88">
        <v>125</v>
      </c>
      <c r="T221" s="92">
        <v>46035</v>
      </c>
      <c r="U221" s="88" t="s">
        <v>134</v>
      </c>
      <c r="V221" s="88" t="s">
        <v>135</v>
      </c>
      <c r="W221" s="88" t="s">
        <v>460</v>
      </c>
      <c r="X221" s="88">
        <v>1</v>
      </c>
      <c r="Y221" s="88" t="s">
        <v>2724</v>
      </c>
      <c r="Z221" s="88" t="s">
        <v>2720</v>
      </c>
      <c r="AA221" s="88" t="s">
        <v>138</v>
      </c>
      <c r="AB221" s="88" t="s">
        <v>164</v>
      </c>
      <c r="AC221" s="88" t="s">
        <v>218</v>
      </c>
      <c r="AD221" s="88"/>
      <c r="AE221" s="88">
        <v>80819978</v>
      </c>
      <c r="AF221" s="88">
        <v>5</v>
      </c>
      <c r="AG221" s="92">
        <v>31063</v>
      </c>
      <c r="AH221" s="88" t="s">
        <v>2725</v>
      </c>
      <c r="AI221" s="88"/>
      <c r="AJ221" s="95">
        <v>3118279992</v>
      </c>
      <c r="AK221" s="88" t="s">
        <v>2726</v>
      </c>
      <c r="AL221" s="88" t="s">
        <v>143</v>
      </c>
      <c r="AM221" s="88" t="s">
        <v>144</v>
      </c>
      <c r="AN221" s="88" t="s">
        <v>2633</v>
      </c>
      <c r="AO221" s="88">
        <v>79693760</v>
      </c>
      <c r="AP221" s="88" t="s">
        <v>2654</v>
      </c>
      <c r="AQ221" s="88"/>
      <c r="AR221" s="88"/>
      <c r="AS221" s="92">
        <v>46062</v>
      </c>
      <c r="AT221" s="88"/>
      <c r="AU221" s="88"/>
      <c r="AV221" s="88"/>
      <c r="AW221" s="88"/>
      <c r="AX221" s="88" t="s">
        <v>2655</v>
      </c>
      <c r="AY221" s="88" t="s">
        <v>147</v>
      </c>
      <c r="AZ221" s="108">
        <v>46032</v>
      </c>
      <c r="BA221" s="108">
        <v>46034</v>
      </c>
      <c r="BB221" s="118">
        <v>24520000</v>
      </c>
      <c r="BC221" s="108">
        <v>46038</v>
      </c>
      <c r="BD221" s="108">
        <v>46280</v>
      </c>
      <c r="BE221" s="108">
        <f t="shared" si="10"/>
        <v>46280</v>
      </c>
      <c r="BF221" s="125"/>
      <c r="BG221" s="88" t="s">
        <v>929</v>
      </c>
      <c r="BH221" s="113">
        <v>3065000</v>
      </c>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v>0</v>
      </c>
      <c r="CM221" s="113">
        <v>24520000</v>
      </c>
      <c r="CN221" s="88"/>
      <c r="CO221" s="92">
        <v>46280</v>
      </c>
      <c r="CP221" s="92">
        <f t="shared" si="9"/>
        <v>46460</v>
      </c>
      <c r="CQ221" s="118">
        <v>24520000</v>
      </c>
      <c r="CR221" s="88" t="s">
        <v>149</v>
      </c>
      <c r="CS221" s="92">
        <v>46034</v>
      </c>
      <c r="CT221" s="131">
        <v>1146101095182</v>
      </c>
      <c r="CU221" s="88"/>
      <c r="CV221" s="88"/>
      <c r="CW221" s="88" t="s">
        <v>2727</v>
      </c>
      <c r="CX221" s="88" t="s">
        <v>218</v>
      </c>
      <c r="CY221" s="88" t="s">
        <v>947</v>
      </c>
      <c r="CZ221" s="88">
        <v>2537</v>
      </c>
      <c r="DA221" s="88" t="s">
        <v>152</v>
      </c>
      <c r="DB221" s="88">
        <v>1</v>
      </c>
      <c r="DC221" s="88" t="s">
        <v>153</v>
      </c>
      <c r="DD221" s="88"/>
      <c r="DE221" s="88"/>
      <c r="DF221" s="88"/>
      <c r="DG221" s="88"/>
      <c r="DH221" s="88"/>
      <c r="DI221" s="88"/>
      <c r="DJ221" s="88"/>
      <c r="DK221" s="88"/>
      <c r="DL221" s="88"/>
      <c r="DM221" s="88"/>
      <c r="DN221" s="88"/>
      <c r="DO221" s="88"/>
      <c r="DP221" s="88"/>
      <c r="DQ221" s="88"/>
      <c r="DR221" s="88"/>
      <c r="DS221" s="88"/>
      <c r="DT221" s="89"/>
      <c r="DU221" s="84"/>
      <c r="DV221" s="75"/>
      <c r="DW221" s="75"/>
      <c r="DX221" s="75"/>
      <c r="DY221" s="75"/>
      <c r="DZ221" s="77"/>
      <c r="EA221" s="71"/>
      <c r="EB221" s="71"/>
      <c r="EC221" s="71"/>
      <c r="ED221" s="71"/>
      <c r="EE221" s="71"/>
      <c r="EF221" s="71"/>
      <c r="EG221" s="71"/>
      <c r="EH221" s="71"/>
      <c r="EI221" s="71"/>
      <c r="EJ221" s="71"/>
      <c r="EK221" s="71"/>
    </row>
    <row r="222" spans="1:141" ht="30" customHeight="1">
      <c r="A222" s="2" t="s">
        <v>2064</v>
      </c>
      <c r="B222" s="87">
        <v>2026</v>
      </c>
      <c r="C222" s="88" t="s">
        <v>2728</v>
      </c>
      <c r="D222" s="88" t="e">
        <v>#REF!</v>
      </c>
      <c r="E222" s="88" t="s">
        <v>125</v>
      </c>
      <c r="F222" s="88">
        <v>145086</v>
      </c>
      <c r="G222" s="92">
        <v>46044</v>
      </c>
      <c r="H222" s="88" t="s">
        <v>2729</v>
      </c>
      <c r="I222" s="88" t="s">
        <v>2730</v>
      </c>
      <c r="J222" s="95" t="s">
        <v>2731</v>
      </c>
      <c r="K222" s="95" t="s">
        <v>2732</v>
      </c>
      <c r="L222" s="88" t="s">
        <v>2733</v>
      </c>
      <c r="M222" s="88" t="s">
        <v>2734</v>
      </c>
      <c r="N222" s="88">
        <v>80111700</v>
      </c>
      <c r="O222" s="88" t="s">
        <v>2735</v>
      </c>
      <c r="P222" s="88" t="s">
        <v>2736</v>
      </c>
      <c r="Q222" s="88">
        <v>134</v>
      </c>
      <c r="R222" s="92">
        <v>46028</v>
      </c>
      <c r="S222" s="88">
        <v>269</v>
      </c>
      <c r="T222" s="92">
        <v>46037</v>
      </c>
      <c r="U222" s="88" t="s">
        <v>134</v>
      </c>
      <c r="V222" s="88" t="s">
        <v>135</v>
      </c>
      <c r="W222" s="88" t="s">
        <v>460</v>
      </c>
      <c r="X222" s="88">
        <v>1</v>
      </c>
      <c r="Y222" s="88" t="s">
        <v>2737</v>
      </c>
      <c r="Z222" s="88" t="s">
        <v>2733</v>
      </c>
      <c r="AA222" s="88" t="s">
        <v>138</v>
      </c>
      <c r="AB222" s="88" t="s">
        <v>139</v>
      </c>
      <c r="AC222" s="88" t="s">
        <v>461</v>
      </c>
      <c r="AD222" s="88"/>
      <c r="AE222" s="88">
        <v>35512659</v>
      </c>
      <c r="AF222" s="88">
        <v>8</v>
      </c>
      <c r="AG222" s="92">
        <v>25120</v>
      </c>
      <c r="AH222" s="88" t="s">
        <v>2738</v>
      </c>
      <c r="AI222" s="88"/>
      <c r="AJ222" s="95">
        <v>3194224766</v>
      </c>
      <c r="AK222" s="88" t="s">
        <v>2739</v>
      </c>
      <c r="AL222" s="88" t="s">
        <v>189</v>
      </c>
      <c r="AM222" s="88" t="s">
        <v>169</v>
      </c>
      <c r="AN222" s="88" t="s">
        <v>2740</v>
      </c>
      <c r="AO222" s="88">
        <v>52116336</v>
      </c>
      <c r="AP222" s="88" t="s">
        <v>927</v>
      </c>
      <c r="AQ222" s="88"/>
      <c r="AR222" s="88"/>
      <c r="AS222" s="92">
        <v>46062</v>
      </c>
      <c r="AT222" s="88"/>
      <c r="AU222" s="88"/>
      <c r="AV222" s="88"/>
      <c r="AW222" s="88"/>
      <c r="AX222" s="88" t="s">
        <v>2741</v>
      </c>
      <c r="AY222" s="88" t="s">
        <v>147</v>
      </c>
      <c r="AZ222" s="108">
        <v>46032</v>
      </c>
      <c r="BA222" s="108">
        <v>46034</v>
      </c>
      <c r="BB222" s="118">
        <v>24520000</v>
      </c>
      <c r="BC222" s="108">
        <v>46038</v>
      </c>
      <c r="BD222" s="108">
        <v>46280</v>
      </c>
      <c r="BE222" s="108">
        <f t="shared" si="10"/>
        <v>46280</v>
      </c>
      <c r="BF222" s="125"/>
      <c r="BG222" s="88" t="s">
        <v>929</v>
      </c>
      <c r="BH222" s="113">
        <v>3065000</v>
      </c>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v>0</v>
      </c>
      <c r="CM222" s="113">
        <v>24520000</v>
      </c>
      <c r="CN222" s="88"/>
      <c r="CO222" s="92">
        <v>46280</v>
      </c>
      <c r="CP222" s="92">
        <f t="shared" si="9"/>
        <v>46460</v>
      </c>
      <c r="CQ222" s="118">
        <v>24520000</v>
      </c>
      <c r="CR222" s="88" t="s">
        <v>223</v>
      </c>
      <c r="CS222" s="92">
        <v>46035</v>
      </c>
      <c r="CT222" s="131">
        <v>2144101489272</v>
      </c>
      <c r="CU222" s="88"/>
      <c r="CV222" s="88"/>
      <c r="CW222" s="88" t="s">
        <v>2742</v>
      </c>
      <c r="CX222" s="88" t="s">
        <v>461</v>
      </c>
      <c r="CY222" s="88" t="s">
        <v>1251</v>
      </c>
      <c r="CZ222" s="88">
        <v>2537</v>
      </c>
      <c r="DA222" s="88" t="s">
        <v>152</v>
      </c>
      <c r="DB222" s="88">
        <v>1</v>
      </c>
      <c r="DC222" s="88" t="s">
        <v>153</v>
      </c>
      <c r="DD222" s="88"/>
      <c r="DE222" s="88"/>
      <c r="DF222" s="88"/>
      <c r="DG222" s="88"/>
      <c r="DH222" s="88"/>
      <c r="DI222" s="88"/>
      <c r="DJ222" s="88"/>
      <c r="DK222" s="88"/>
      <c r="DL222" s="88"/>
      <c r="DM222" s="88"/>
      <c r="DN222" s="88"/>
      <c r="DO222" s="88"/>
      <c r="DP222" s="88"/>
      <c r="DQ222" s="88"/>
      <c r="DR222" s="88"/>
      <c r="DS222" s="88"/>
      <c r="DT222" s="89"/>
      <c r="DU222" s="84"/>
      <c r="DV222" s="75"/>
      <c r="DW222" s="75"/>
      <c r="DX222" s="75"/>
      <c r="DY222" s="75"/>
      <c r="DZ222" s="77"/>
      <c r="EA222" s="71"/>
      <c r="EB222" s="71"/>
      <c r="EC222" s="71"/>
      <c r="ED222" s="71"/>
      <c r="EE222" s="71"/>
      <c r="EF222" s="71"/>
      <c r="EG222" s="71"/>
      <c r="EH222" s="71"/>
      <c r="EI222" s="71"/>
      <c r="EJ222" s="71"/>
      <c r="EK222" s="71"/>
    </row>
    <row r="223" spans="1:141" ht="30" customHeight="1">
      <c r="A223" s="2" t="s">
        <v>2064</v>
      </c>
      <c r="B223" s="87">
        <v>2026</v>
      </c>
      <c r="C223" s="88" t="s">
        <v>2743</v>
      </c>
      <c r="D223" s="88" t="e">
        <v>#REF!</v>
      </c>
      <c r="E223" s="88" t="s">
        <v>125</v>
      </c>
      <c r="F223" s="88">
        <v>145368</v>
      </c>
      <c r="G223" s="92">
        <v>46035</v>
      </c>
      <c r="H223" s="88" t="s">
        <v>2744</v>
      </c>
      <c r="I223" s="88" t="s">
        <v>2745</v>
      </c>
      <c r="J223" s="95" t="s">
        <v>2746</v>
      </c>
      <c r="K223" s="95" t="s">
        <v>2747</v>
      </c>
      <c r="L223" s="88" t="s">
        <v>2748</v>
      </c>
      <c r="M223" s="88" t="s">
        <v>2749</v>
      </c>
      <c r="N223" s="88">
        <v>80111700</v>
      </c>
      <c r="O223" s="88" t="s">
        <v>2750</v>
      </c>
      <c r="P223" s="88" t="s">
        <v>2751</v>
      </c>
      <c r="Q223" s="88">
        <v>31</v>
      </c>
      <c r="R223" s="92">
        <v>46028</v>
      </c>
      <c r="S223" s="88">
        <v>1813</v>
      </c>
      <c r="T223" s="92">
        <v>46048</v>
      </c>
      <c r="U223" s="88" t="s">
        <v>134</v>
      </c>
      <c r="V223" s="88" t="s">
        <v>135</v>
      </c>
      <c r="W223" s="88" t="s">
        <v>460</v>
      </c>
      <c r="X223" s="88">
        <v>1</v>
      </c>
      <c r="Y223" s="88" t="s">
        <v>2752</v>
      </c>
      <c r="Z223" s="88" t="s">
        <v>2748</v>
      </c>
      <c r="AA223" s="88" t="s">
        <v>138</v>
      </c>
      <c r="AB223" s="88" t="s">
        <v>139</v>
      </c>
      <c r="AC223" s="88" t="s">
        <v>203</v>
      </c>
      <c r="AD223" s="88"/>
      <c r="AE223" s="88">
        <v>52582802</v>
      </c>
      <c r="AF223" s="88">
        <v>6</v>
      </c>
      <c r="AG223" s="92">
        <v>26053</v>
      </c>
      <c r="AH223" s="88" t="s">
        <v>2753</v>
      </c>
      <c r="AI223" s="88"/>
      <c r="AJ223" s="95">
        <v>3123793363</v>
      </c>
      <c r="AK223" s="88" t="s">
        <v>2754</v>
      </c>
      <c r="AL223" s="88" t="s">
        <v>189</v>
      </c>
      <c r="AM223" s="88" t="s">
        <v>144</v>
      </c>
      <c r="AN223" s="88" t="s">
        <v>2740</v>
      </c>
      <c r="AO223" s="88">
        <v>52116336</v>
      </c>
      <c r="AP223" s="88" t="s">
        <v>927</v>
      </c>
      <c r="AQ223" s="88"/>
      <c r="AR223" s="88"/>
      <c r="AS223" s="92">
        <v>46062</v>
      </c>
      <c r="AT223" s="88"/>
      <c r="AU223" s="88"/>
      <c r="AV223" s="88"/>
      <c r="AW223" s="88"/>
      <c r="AX223" s="88" t="s">
        <v>2741</v>
      </c>
      <c r="AY223" s="88" t="s">
        <v>147</v>
      </c>
      <c r="AZ223" s="108">
        <v>46032</v>
      </c>
      <c r="BA223" s="108">
        <v>46044</v>
      </c>
      <c r="BB223" s="118">
        <v>24520000</v>
      </c>
      <c r="BC223" s="108">
        <v>46045</v>
      </c>
      <c r="BD223" s="108">
        <v>46287</v>
      </c>
      <c r="BE223" s="108">
        <f t="shared" si="10"/>
        <v>46287</v>
      </c>
      <c r="BF223" s="125"/>
      <c r="BG223" s="88" t="s">
        <v>929</v>
      </c>
      <c r="BH223" s="113">
        <v>3065000</v>
      </c>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v>0</v>
      </c>
      <c r="CM223" s="113">
        <v>24520000</v>
      </c>
      <c r="CN223" s="88"/>
      <c r="CO223" s="92">
        <v>46287</v>
      </c>
      <c r="CP223" s="92">
        <f t="shared" si="9"/>
        <v>46467</v>
      </c>
      <c r="CQ223" s="118">
        <v>24520000</v>
      </c>
      <c r="CR223" s="88" t="s">
        <v>149</v>
      </c>
      <c r="CS223" s="92">
        <v>46044</v>
      </c>
      <c r="CT223" s="131">
        <v>1846101033460</v>
      </c>
      <c r="CU223" s="88"/>
      <c r="CV223" s="88"/>
      <c r="CW223" s="88" t="s">
        <v>2755</v>
      </c>
      <c r="CX223" s="88" t="s">
        <v>203</v>
      </c>
      <c r="CY223" s="88" t="s">
        <v>2756</v>
      </c>
      <c r="CZ223" s="88">
        <v>2537</v>
      </c>
      <c r="DA223" s="88" t="s">
        <v>152</v>
      </c>
      <c r="DB223" s="88">
        <v>1</v>
      </c>
      <c r="DC223" s="88" t="s">
        <v>153</v>
      </c>
      <c r="DD223" s="88"/>
      <c r="DE223" s="88"/>
      <c r="DF223" s="88"/>
      <c r="DG223" s="88"/>
      <c r="DH223" s="88"/>
      <c r="DI223" s="88"/>
      <c r="DJ223" s="88"/>
      <c r="DK223" s="88"/>
      <c r="DL223" s="88"/>
      <c r="DM223" s="88"/>
      <c r="DN223" s="88"/>
      <c r="DO223" s="88"/>
      <c r="DP223" s="88"/>
      <c r="DQ223" s="88"/>
      <c r="DR223" s="88"/>
      <c r="DS223" s="88"/>
      <c r="DT223" s="89"/>
      <c r="DU223" s="84"/>
      <c r="DV223" s="75"/>
      <c r="DW223" s="75"/>
      <c r="DX223" s="75"/>
      <c r="DY223" s="75"/>
      <c r="DZ223" s="77"/>
      <c r="EA223" s="71"/>
      <c r="EB223" s="71"/>
      <c r="EC223" s="71"/>
      <c r="ED223" s="71"/>
      <c r="EE223" s="71"/>
      <c r="EF223" s="71"/>
      <c r="EG223" s="71"/>
      <c r="EH223" s="71"/>
      <c r="EI223" s="71"/>
      <c r="EJ223" s="71"/>
      <c r="EK223" s="71"/>
    </row>
    <row r="224" spans="1:141" ht="30" customHeight="1">
      <c r="A224" s="2" t="s">
        <v>2064</v>
      </c>
      <c r="B224" s="87">
        <v>2026</v>
      </c>
      <c r="C224" s="88" t="s">
        <v>2757</v>
      </c>
      <c r="D224" s="88" t="e">
        <v>#REF!</v>
      </c>
      <c r="E224" s="88" t="s">
        <v>125</v>
      </c>
      <c r="F224" s="88">
        <v>145368</v>
      </c>
      <c r="G224" s="92">
        <v>46034</v>
      </c>
      <c r="H224" s="88" t="s">
        <v>2744</v>
      </c>
      <c r="I224" s="88" t="s">
        <v>2758</v>
      </c>
      <c r="J224" s="95" t="s">
        <v>2759</v>
      </c>
      <c r="K224" s="95" t="s">
        <v>2760</v>
      </c>
      <c r="L224" s="88" t="s">
        <v>2761</v>
      </c>
      <c r="M224" s="88" t="s">
        <v>2749</v>
      </c>
      <c r="N224" s="88">
        <v>80111700</v>
      </c>
      <c r="O224" s="88" t="s">
        <v>2750</v>
      </c>
      <c r="P224" s="88" t="s">
        <v>2762</v>
      </c>
      <c r="Q224" s="88">
        <v>31</v>
      </c>
      <c r="R224" s="92">
        <v>46028</v>
      </c>
      <c r="S224" s="88">
        <v>117</v>
      </c>
      <c r="T224" s="92">
        <v>46035</v>
      </c>
      <c r="U224" s="88" t="s">
        <v>134</v>
      </c>
      <c r="V224" s="88" t="s">
        <v>135</v>
      </c>
      <c r="W224" s="88" t="s">
        <v>460</v>
      </c>
      <c r="X224" s="88">
        <v>1</v>
      </c>
      <c r="Y224" s="88" t="s">
        <v>2752</v>
      </c>
      <c r="Z224" s="88" t="s">
        <v>2761</v>
      </c>
      <c r="AA224" s="88" t="s">
        <v>138</v>
      </c>
      <c r="AB224" s="88" t="s">
        <v>164</v>
      </c>
      <c r="AC224" s="88" t="s">
        <v>218</v>
      </c>
      <c r="AD224" s="88"/>
      <c r="AE224" s="88">
        <v>1018431408</v>
      </c>
      <c r="AF224" s="88">
        <v>7</v>
      </c>
      <c r="AG224" s="92">
        <v>32833</v>
      </c>
      <c r="AH224" s="88" t="s">
        <v>2763</v>
      </c>
      <c r="AI224" s="88"/>
      <c r="AJ224" s="95">
        <v>3224017174</v>
      </c>
      <c r="AK224" s="88" t="s">
        <v>2764</v>
      </c>
      <c r="AL224" s="88" t="s">
        <v>189</v>
      </c>
      <c r="AM224" s="88" t="s">
        <v>144</v>
      </c>
      <c r="AN224" s="88" t="s">
        <v>2740</v>
      </c>
      <c r="AO224" s="88">
        <v>52116336</v>
      </c>
      <c r="AP224" s="88" t="s">
        <v>927</v>
      </c>
      <c r="AQ224" s="88"/>
      <c r="AR224" s="88"/>
      <c r="AS224" s="92">
        <v>46062</v>
      </c>
      <c r="AT224" s="88"/>
      <c r="AU224" s="88"/>
      <c r="AV224" s="88"/>
      <c r="AW224" s="88"/>
      <c r="AX224" s="88" t="s">
        <v>2741</v>
      </c>
      <c r="AY224" s="88" t="s">
        <v>147</v>
      </c>
      <c r="AZ224" s="108">
        <v>46032</v>
      </c>
      <c r="BA224" s="108">
        <v>46033</v>
      </c>
      <c r="BB224" s="118">
        <v>24520000</v>
      </c>
      <c r="BC224" s="108">
        <v>46038</v>
      </c>
      <c r="BD224" s="108">
        <v>46280</v>
      </c>
      <c r="BE224" s="108">
        <f t="shared" si="10"/>
        <v>46280</v>
      </c>
      <c r="BF224" s="125"/>
      <c r="BG224" s="88" t="s">
        <v>929</v>
      </c>
      <c r="BH224" s="113">
        <v>3065000</v>
      </c>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v>0</v>
      </c>
      <c r="CM224" s="113">
        <v>24520000</v>
      </c>
      <c r="CN224" s="88"/>
      <c r="CO224" s="92">
        <v>46280</v>
      </c>
      <c r="CP224" s="92">
        <f t="shared" si="9"/>
        <v>46460</v>
      </c>
      <c r="CQ224" s="118">
        <v>24520000</v>
      </c>
      <c r="CR224" s="88" t="s">
        <v>172</v>
      </c>
      <c r="CS224" s="92">
        <v>46037</v>
      </c>
      <c r="CT224" s="131" t="s">
        <v>2765</v>
      </c>
      <c r="CU224" s="88"/>
      <c r="CV224" s="88"/>
      <c r="CW224" s="88" t="s">
        <v>2755</v>
      </c>
      <c r="CX224" s="88" t="s">
        <v>218</v>
      </c>
      <c r="CY224" s="88" t="s">
        <v>592</v>
      </c>
      <c r="CZ224" s="88">
        <v>2537</v>
      </c>
      <c r="DA224" s="88" t="s">
        <v>152</v>
      </c>
      <c r="DB224" s="88">
        <v>1</v>
      </c>
      <c r="DC224" s="88" t="s">
        <v>153</v>
      </c>
      <c r="DD224" s="88"/>
      <c r="DE224" s="88"/>
      <c r="DF224" s="88"/>
      <c r="DG224" s="88"/>
      <c r="DH224" s="88"/>
      <c r="DI224" s="88"/>
      <c r="DJ224" s="88"/>
      <c r="DK224" s="88"/>
      <c r="DL224" s="88"/>
      <c r="DM224" s="88"/>
      <c r="DN224" s="88"/>
      <c r="DO224" s="88"/>
      <c r="DP224" s="88"/>
      <c r="DQ224" s="88"/>
      <c r="DR224" s="88"/>
      <c r="DS224" s="88"/>
      <c r="DT224" s="89"/>
      <c r="DU224" s="84"/>
      <c r="DV224" s="75"/>
      <c r="DW224" s="75"/>
      <c r="DX224" s="75"/>
      <c r="DY224" s="75"/>
      <c r="DZ224" s="77"/>
      <c r="EA224" s="71"/>
      <c r="EB224" s="71"/>
      <c r="EC224" s="71"/>
      <c r="ED224" s="71"/>
      <c r="EE224" s="71"/>
      <c r="EF224" s="71"/>
      <c r="EG224" s="71"/>
      <c r="EH224" s="71"/>
      <c r="EI224" s="71"/>
      <c r="EJ224" s="71"/>
      <c r="EK224" s="71"/>
    </row>
    <row r="225" spans="1:141" ht="30" customHeight="1">
      <c r="A225" s="2" t="s">
        <v>2064</v>
      </c>
      <c r="B225" s="87">
        <v>2026</v>
      </c>
      <c r="C225" s="88" t="s">
        <v>2766</v>
      </c>
      <c r="D225" s="88" t="e">
        <v>#REF!</v>
      </c>
      <c r="E225" s="88" t="s">
        <v>125</v>
      </c>
      <c r="F225" s="88">
        <v>145368</v>
      </c>
      <c r="G225" s="92">
        <v>46030</v>
      </c>
      <c r="H225" s="88" t="s">
        <v>2744</v>
      </c>
      <c r="I225" s="88" t="s">
        <v>2767</v>
      </c>
      <c r="J225" s="95" t="s">
        <v>2768</v>
      </c>
      <c r="K225" s="95" t="s">
        <v>2769</v>
      </c>
      <c r="L225" s="88" t="s">
        <v>2770</v>
      </c>
      <c r="M225" s="88" t="s">
        <v>2749</v>
      </c>
      <c r="N225" s="88">
        <v>80111700</v>
      </c>
      <c r="O225" s="88" t="s">
        <v>2750</v>
      </c>
      <c r="P225" s="88" t="s">
        <v>2771</v>
      </c>
      <c r="Q225" s="88">
        <v>31</v>
      </c>
      <c r="R225" s="92">
        <v>46028</v>
      </c>
      <c r="S225" s="88">
        <v>118</v>
      </c>
      <c r="T225" s="92">
        <v>46035</v>
      </c>
      <c r="U225" s="88" t="s">
        <v>134</v>
      </c>
      <c r="V225" s="88" t="s">
        <v>135</v>
      </c>
      <c r="W225" s="88" t="s">
        <v>460</v>
      </c>
      <c r="X225" s="88">
        <v>1</v>
      </c>
      <c r="Y225" s="88" t="s">
        <v>2752</v>
      </c>
      <c r="Z225" s="88" t="s">
        <v>2770</v>
      </c>
      <c r="AA225" s="88" t="s">
        <v>138</v>
      </c>
      <c r="AB225" s="88" t="s">
        <v>139</v>
      </c>
      <c r="AC225" s="88" t="s">
        <v>447</v>
      </c>
      <c r="AD225" s="88"/>
      <c r="AE225" s="88">
        <v>39791636</v>
      </c>
      <c r="AF225" s="88">
        <v>9</v>
      </c>
      <c r="AG225" s="92">
        <v>25169</v>
      </c>
      <c r="AH225" s="88" t="s">
        <v>2772</v>
      </c>
      <c r="AI225" s="88"/>
      <c r="AJ225" s="95">
        <v>3168752098</v>
      </c>
      <c r="AK225" s="88" t="s">
        <v>2773</v>
      </c>
      <c r="AL225" s="88" t="s">
        <v>168</v>
      </c>
      <c r="AM225" s="88" t="s">
        <v>144</v>
      </c>
      <c r="AN225" s="88" t="s">
        <v>2740</v>
      </c>
      <c r="AO225" s="88">
        <v>52116336</v>
      </c>
      <c r="AP225" s="88" t="s">
        <v>927</v>
      </c>
      <c r="AQ225" s="88"/>
      <c r="AR225" s="88"/>
      <c r="AS225" s="92">
        <v>46062</v>
      </c>
      <c r="AT225" s="88"/>
      <c r="AU225" s="88"/>
      <c r="AV225" s="88"/>
      <c r="AW225" s="88"/>
      <c r="AX225" s="88" t="s">
        <v>2741</v>
      </c>
      <c r="AY225" s="88" t="s">
        <v>147</v>
      </c>
      <c r="AZ225" s="108">
        <v>46032</v>
      </c>
      <c r="BA225" s="108">
        <v>46033</v>
      </c>
      <c r="BB225" s="118">
        <v>24520000</v>
      </c>
      <c r="BC225" s="108">
        <v>46041</v>
      </c>
      <c r="BD225" s="108">
        <v>46283</v>
      </c>
      <c r="BE225" s="108">
        <f t="shared" si="10"/>
        <v>46283</v>
      </c>
      <c r="BF225" s="125"/>
      <c r="BG225" s="88" t="s">
        <v>929</v>
      </c>
      <c r="BH225" s="113">
        <v>3065000</v>
      </c>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v>0</v>
      </c>
      <c r="CM225" s="113">
        <v>24520000</v>
      </c>
      <c r="CN225" s="88"/>
      <c r="CO225" s="92">
        <v>46283</v>
      </c>
      <c r="CP225" s="92">
        <f t="shared" si="9"/>
        <v>46463</v>
      </c>
      <c r="CQ225" s="118">
        <v>24520000</v>
      </c>
      <c r="CR225" s="88" t="s">
        <v>484</v>
      </c>
      <c r="CS225" s="92">
        <v>46037</v>
      </c>
      <c r="CT225" s="131" t="s">
        <v>2774</v>
      </c>
      <c r="CU225" s="88"/>
      <c r="CV225" s="88"/>
      <c r="CW225" s="88" t="s">
        <v>2755</v>
      </c>
      <c r="CX225" s="88" t="s">
        <v>447</v>
      </c>
      <c r="CY225" s="88" t="s">
        <v>1204</v>
      </c>
      <c r="CZ225" s="88">
        <v>2537</v>
      </c>
      <c r="DA225" s="88" t="s">
        <v>152</v>
      </c>
      <c r="DB225" s="88">
        <v>1</v>
      </c>
      <c r="DC225" s="88" t="s">
        <v>153</v>
      </c>
      <c r="DD225" s="88"/>
      <c r="DE225" s="88"/>
      <c r="DF225" s="88"/>
      <c r="DG225" s="88"/>
      <c r="DH225" s="88"/>
      <c r="DI225" s="88"/>
      <c r="DJ225" s="88"/>
      <c r="DK225" s="88"/>
      <c r="DL225" s="88"/>
      <c r="DM225" s="88"/>
      <c r="DN225" s="88"/>
      <c r="DO225" s="88"/>
      <c r="DP225" s="88"/>
      <c r="DQ225" s="88"/>
      <c r="DR225" s="88"/>
      <c r="DS225" s="88"/>
      <c r="DT225" s="89"/>
      <c r="DU225" s="84"/>
      <c r="DV225" s="75"/>
      <c r="DW225" s="75"/>
      <c r="DX225" s="75"/>
      <c r="DY225" s="75"/>
      <c r="DZ225" s="77"/>
      <c r="EA225" s="71"/>
      <c r="EB225" s="71"/>
      <c r="EC225" s="71"/>
      <c r="ED225" s="71"/>
      <c r="EE225" s="71"/>
      <c r="EF225" s="71"/>
      <c r="EG225" s="71"/>
      <c r="EH225" s="71"/>
      <c r="EI225" s="71"/>
      <c r="EJ225" s="71"/>
      <c r="EK225" s="71"/>
    </row>
    <row r="226" spans="1:141" ht="30" customHeight="1">
      <c r="A226" s="2" t="s">
        <v>2064</v>
      </c>
      <c r="B226" s="87">
        <v>2026</v>
      </c>
      <c r="C226" s="88" t="s">
        <v>2775</v>
      </c>
      <c r="D226" s="88" t="e">
        <v>#REF!</v>
      </c>
      <c r="E226" s="88" t="s">
        <v>125</v>
      </c>
      <c r="F226" s="88">
        <v>145368</v>
      </c>
      <c r="G226" s="92">
        <v>46034</v>
      </c>
      <c r="H226" s="88" t="s">
        <v>2744</v>
      </c>
      <c r="I226" s="88" t="s">
        <v>2776</v>
      </c>
      <c r="J226" s="95" t="s">
        <v>2777</v>
      </c>
      <c r="K226" s="95" t="s">
        <v>2778</v>
      </c>
      <c r="L226" s="88" t="s">
        <v>2779</v>
      </c>
      <c r="M226" s="88" t="s">
        <v>2749</v>
      </c>
      <c r="N226" s="88">
        <v>80111700</v>
      </c>
      <c r="O226" s="88" t="s">
        <v>2750</v>
      </c>
      <c r="P226" s="88" t="s">
        <v>2780</v>
      </c>
      <c r="Q226" s="88">
        <v>31</v>
      </c>
      <c r="R226" s="92">
        <v>46028</v>
      </c>
      <c r="S226" s="88">
        <v>262</v>
      </c>
      <c r="T226" s="92">
        <v>46037</v>
      </c>
      <c r="U226" s="88" t="s">
        <v>134</v>
      </c>
      <c r="V226" s="88" t="s">
        <v>135</v>
      </c>
      <c r="W226" s="88" t="s">
        <v>460</v>
      </c>
      <c r="X226" s="88">
        <v>1</v>
      </c>
      <c r="Y226" s="88" t="s">
        <v>2752</v>
      </c>
      <c r="Z226" s="88" t="s">
        <v>2779</v>
      </c>
      <c r="AA226" s="88" t="s">
        <v>138</v>
      </c>
      <c r="AB226" s="88" t="s">
        <v>139</v>
      </c>
      <c r="AC226" s="88" t="s">
        <v>203</v>
      </c>
      <c r="AD226" s="88"/>
      <c r="AE226" s="88">
        <v>1019044866</v>
      </c>
      <c r="AF226" s="88">
        <v>0</v>
      </c>
      <c r="AG226" s="92">
        <v>32985</v>
      </c>
      <c r="AH226" s="88" t="s">
        <v>2781</v>
      </c>
      <c r="AI226" s="88"/>
      <c r="AJ226" s="95">
        <v>3107818704</v>
      </c>
      <c r="AK226" s="88" t="s">
        <v>2782</v>
      </c>
      <c r="AL226" s="88" t="s">
        <v>143</v>
      </c>
      <c r="AM226" s="88" t="s">
        <v>144</v>
      </c>
      <c r="AN226" s="88" t="s">
        <v>2740</v>
      </c>
      <c r="AO226" s="88">
        <v>52116336</v>
      </c>
      <c r="AP226" s="88" t="s">
        <v>927</v>
      </c>
      <c r="AQ226" s="88"/>
      <c r="AR226" s="88"/>
      <c r="AS226" s="92">
        <v>46062</v>
      </c>
      <c r="AT226" s="88"/>
      <c r="AU226" s="88"/>
      <c r="AV226" s="88"/>
      <c r="AW226" s="88"/>
      <c r="AX226" s="88" t="s">
        <v>2741</v>
      </c>
      <c r="AY226" s="88" t="s">
        <v>147</v>
      </c>
      <c r="AZ226" s="108">
        <v>46032</v>
      </c>
      <c r="BA226" s="108">
        <v>46034</v>
      </c>
      <c r="BB226" s="118">
        <v>24520000</v>
      </c>
      <c r="BC226" s="108">
        <v>46038</v>
      </c>
      <c r="BD226" s="108">
        <v>46280</v>
      </c>
      <c r="BE226" s="108">
        <f t="shared" si="10"/>
        <v>46280</v>
      </c>
      <c r="BF226" s="125"/>
      <c r="BG226" s="88" t="s">
        <v>929</v>
      </c>
      <c r="BH226" s="113">
        <v>3065000</v>
      </c>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v>0</v>
      </c>
      <c r="CM226" s="113">
        <v>24520000</v>
      </c>
      <c r="CN226" s="88"/>
      <c r="CO226" s="92">
        <v>46280</v>
      </c>
      <c r="CP226" s="92">
        <f t="shared" si="9"/>
        <v>46460</v>
      </c>
      <c r="CQ226" s="118">
        <v>24520000</v>
      </c>
      <c r="CR226" s="88" t="s">
        <v>484</v>
      </c>
      <c r="CS226" s="92">
        <v>46035</v>
      </c>
      <c r="CT226" s="131" t="s">
        <v>2783</v>
      </c>
      <c r="CU226" s="88"/>
      <c r="CV226" s="88"/>
      <c r="CW226" s="88" t="s">
        <v>2755</v>
      </c>
      <c r="CX226" s="88" t="s">
        <v>203</v>
      </c>
      <c r="CY226" s="88" t="s">
        <v>2784</v>
      </c>
      <c r="CZ226" s="88">
        <v>2537</v>
      </c>
      <c r="DA226" s="88" t="s">
        <v>152</v>
      </c>
      <c r="DB226" s="88">
        <v>1</v>
      </c>
      <c r="DC226" s="88" t="s">
        <v>153</v>
      </c>
      <c r="DD226" s="88"/>
      <c r="DE226" s="88"/>
      <c r="DF226" s="88"/>
      <c r="DG226" s="88"/>
      <c r="DH226" s="88"/>
      <c r="DI226" s="88"/>
      <c r="DJ226" s="88"/>
      <c r="DK226" s="88"/>
      <c r="DL226" s="88"/>
      <c r="DM226" s="88"/>
      <c r="DN226" s="88"/>
      <c r="DO226" s="88"/>
      <c r="DP226" s="88"/>
      <c r="DQ226" s="88"/>
      <c r="DR226" s="88"/>
      <c r="DS226" s="88"/>
      <c r="DT226" s="89"/>
      <c r="DU226" s="84"/>
      <c r="DV226" s="75"/>
      <c r="DW226" s="75"/>
      <c r="DX226" s="75"/>
      <c r="DY226" s="75"/>
      <c r="DZ226" s="77"/>
      <c r="EA226" s="71"/>
      <c r="EB226" s="71"/>
      <c r="EC226" s="71"/>
      <c r="ED226" s="71"/>
      <c r="EE226" s="71"/>
      <c r="EF226" s="71"/>
      <c r="EG226" s="71"/>
      <c r="EH226" s="71"/>
      <c r="EI226" s="71"/>
      <c r="EJ226" s="71"/>
      <c r="EK226" s="71"/>
    </row>
    <row r="227" spans="1:141" ht="30" customHeight="1">
      <c r="A227" s="2" t="s">
        <v>2064</v>
      </c>
      <c r="B227" s="87">
        <v>2026</v>
      </c>
      <c r="C227" s="88" t="s">
        <v>2785</v>
      </c>
      <c r="D227" s="88" t="e">
        <v>#REF!</v>
      </c>
      <c r="E227" s="88" t="s">
        <v>125</v>
      </c>
      <c r="F227" s="88">
        <v>145328</v>
      </c>
      <c r="G227" s="92">
        <v>46038</v>
      </c>
      <c r="H227" s="88" t="s">
        <v>2786</v>
      </c>
      <c r="I227" s="88" t="s">
        <v>2787</v>
      </c>
      <c r="J227" s="95" t="s">
        <v>2788</v>
      </c>
      <c r="K227" s="95" t="s">
        <v>2789</v>
      </c>
      <c r="L227" s="88" t="s">
        <v>2790</v>
      </c>
      <c r="M227" s="88" t="s">
        <v>2791</v>
      </c>
      <c r="N227" s="88">
        <v>80111700</v>
      </c>
      <c r="O227" s="88" t="s">
        <v>2792</v>
      </c>
      <c r="P227" s="88" t="s">
        <v>2793</v>
      </c>
      <c r="Q227" s="88">
        <v>28</v>
      </c>
      <c r="R227" s="92">
        <v>46028</v>
      </c>
      <c r="S227" s="88">
        <v>263</v>
      </c>
      <c r="T227" s="92">
        <v>46037</v>
      </c>
      <c r="U227" s="88" t="s">
        <v>134</v>
      </c>
      <c r="V227" s="88" t="s">
        <v>135</v>
      </c>
      <c r="W227" s="88" t="s">
        <v>136</v>
      </c>
      <c r="X227" s="88">
        <v>1</v>
      </c>
      <c r="Y227" s="88" t="s">
        <v>2794</v>
      </c>
      <c r="Z227" s="88" t="s">
        <v>2790</v>
      </c>
      <c r="AA227" s="88" t="s">
        <v>138</v>
      </c>
      <c r="AB227" s="88" t="s">
        <v>139</v>
      </c>
      <c r="AC227" s="88" t="s">
        <v>203</v>
      </c>
      <c r="AD227" s="88"/>
      <c r="AE227" s="88">
        <v>51924201</v>
      </c>
      <c r="AF227" s="88">
        <v>5</v>
      </c>
      <c r="AG227" s="92">
        <v>25227</v>
      </c>
      <c r="AH227" s="88" t="s">
        <v>2795</v>
      </c>
      <c r="AI227" s="88"/>
      <c r="AJ227" s="95">
        <v>3153235310</v>
      </c>
      <c r="AK227" s="88" t="s">
        <v>2796</v>
      </c>
      <c r="AL227" s="88" t="s">
        <v>143</v>
      </c>
      <c r="AM227" s="88" t="s">
        <v>234</v>
      </c>
      <c r="AN227" s="88" t="s">
        <v>2797</v>
      </c>
      <c r="AO227" s="88">
        <v>9397289</v>
      </c>
      <c r="AP227" s="88" t="s">
        <v>2798</v>
      </c>
      <c r="AQ227" s="88"/>
      <c r="AR227" s="88"/>
      <c r="AS227" s="92">
        <v>46062</v>
      </c>
      <c r="AT227" s="88"/>
      <c r="AU227" s="88"/>
      <c r="AV227" s="88"/>
      <c r="AW227" s="88"/>
      <c r="AX227" s="88" t="s">
        <v>2799</v>
      </c>
      <c r="AY227" s="88" t="s">
        <v>147</v>
      </c>
      <c r="AZ227" s="108">
        <v>46032</v>
      </c>
      <c r="BA227" s="108">
        <v>46035</v>
      </c>
      <c r="BB227" s="118">
        <v>87109000</v>
      </c>
      <c r="BC227" s="108">
        <v>46038</v>
      </c>
      <c r="BD227" s="108">
        <v>46371</v>
      </c>
      <c r="BE227" s="108">
        <f t="shared" si="10"/>
        <v>46371</v>
      </c>
      <c r="BF227" s="125"/>
      <c r="BG227" s="88" t="s">
        <v>148</v>
      </c>
      <c r="BH227" s="113">
        <v>7919000</v>
      </c>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v>0</v>
      </c>
      <c r="CM227" s="113">
        <v>87109000</v>
      </c>
      <c r="CN227" s="88"/>
      <c r="CO227" s="92">
        <v>46371</v>
      </c>
      <c r="CP227" s="92">
        <f t="shared" si="9"/>
        <v>46551</v>
      </c>
      <c r="CQ227" s="118">
        <v>87109000</v>
      </c>
      <c r="CR227" s="88" t="s">
        <v>223</v>
      </c>
      <c r="CS227" s="92">
        <v>46035</v>
      </c>
      <c r="CT227" s="131">
        <v>1446101157135</v>
      </c>
      <c r="CU227" s="88"/>
      <c r="CV227" s="88"/>
      <c r="CW227" s="88" t="s">
        <v>2800</v>
      </c>
      <c r="CX227" s="88" t="s">
        <v>203</v>
      </c>
      <c r="CY227" s="88" t="s">
        <v>2801</v>
      </c>
      <c r="CZ227" s="88">
        <v>2537</v>
      </c>
      <c r="DA227" s="88" t="s">
        <v>152</v>
      </c>
      <c r="DB227" s="88">
        <v>1</v>
      </c>
      <c r="DC227" s="88" t="s">
        <v>153</v>
      </c>
      <c r="DD227" s="88"/>
      <c r="DE227" s="88"/>
      <c r="DF227" s="88"/>
      <c r="DG227" s="88"/>
      <c r="DH227" s="88"/>
      <c r="DI227" s="88"/>
      <c r="DJ227" s="88"/>
      <c r="DK227" s="88"/>
      <c r="DL227" s="88"/>
      <c r="DM227" s="88"/>
      <c r="DN227" s="88"/>
      <c r="DO227" s="88"/>
      <c r="DP227" s="88"/>
      <c r="DQ227" s="88"/>
      <c r="DR227" s="88"/>
      <c r="DS227" s="88"/>
      <c r="DT227" s="89"/>
      <c r="DU227" s="84"/>
      <c r="DV227" s="75"/>
      <c r="DW227" s="75"/>
      <c r="DX227" s="75"/>
      <c r="DY227" s="75"/>
      <c r="DZ227" s="77"/>
      <c r="EA227" s="71"/>
      <c r="EB227" s="71"/>
      <c r="EC227" s="71"/>
      <c r="ED227" s="71"/>
      <c r="EE227" s="71"/>
      <c r="EF227" s="71"/>
      <c r="EG227" s="71"/>
      <c r="EH227" s="71"/>
      <c r="EI227" s="71"/>
      <c r="EJ227" s="71"/>
      <c r="EK227" s="71"/>
    </row>
    <row r="228" spans="1:141" ht="30" customHeight="1">
      <c r="A228" s="2" t="s">
        <v>2064</v>
      </c>
      <c r="B228" s="87">
        <v>2026</v>
      </c>
      <c r="C228" s="88" t="s">
        <v>2802</v>
      </c>
      <c r="D228" s="88" t="e">
        <v>#REF!</v>
      </c>
      <c r="E228" s="88" t="s">
        <v>125</v>
      </c>
      <c r="F228" s="88">
        <v>146510</v>
      </c>
      <c r="G228" s="92">
        <v>46039</v>
      </c>
      <c r="H228" s="88" t="s">
        <v>2803</v>
      </c>
      <c r="I228" s="88" t="s">
        <v>2804</v>
      </c>
      <c r="J228" s="95" t="s">
        <v>2805</v>
      </c>
      <c r="K228" s="95" t="s">
        <v>2806</v>
      </c>
      <c r="L228" s="88" t="s">
        <v>2807</v>
      </c>
      <c r="M228" s="88" t="s">
        <v>2808</v>
      </c>
      <c r="N228" s="88">
        <v>80111700</v>
      </c>
      <c r="O228" s="88" t="s">
        <v>2809</v>
      </c>
      <c r="P228" s="88" t="s">
        <v>2810</v>
      </c>
      <c r="Q228" s="88">
        <v>74</v>
      </c>
      <c r="R228" s="92">
        <v>46028</v>
      </c>
      <c r="S228" s="88">
        <v>271</v>
      </c>
      <c r="T228" s="92">
        <v>46037</v>
      </c>
      <c r="U228" s="88" t="s">
        <v>134</v>
      </c>
      <c r="V228" s="88" t="s">
        <v>135</v>
      </c>
      <c r="W228" s="88" t="s">
        <v>136</v>
      </c>
      <c r="X228" s="88">
        <v>1</v>
      </c>
      <c r="Y228" s="88" t="s">
        <v>2811</v>
      </c>
      <c r="Z228" s="88" t="s">
        <v>2807</v>
      </c>
      <c r="AA228" s="88" t="s">
        <v>138</v>
      </c>
      <c r="AB228" s="88" t="s">
        <v>139</v>
      </c>
      <c r="AC228" s="88" t="s">
        <v>203</v>
      </c>
      <c r="AD228" s="88"/>
      <c r="AE228" s="88">
        <v>1032418404</v>
      </c>
      <c r="AF228" s="88">
        <v>5</v>
      </c>
      <c r="AG228" s="92">
        <v>32371</v>
      </c>
      <c r="AH228" s="88" t="s">
        <v>2812</v>
      </c>
      <c r="AI228" s="88"/>
      <c r="AJ228" s="95">
        <v>3208431820</v>
      </c>
      <c r="AK228" s="88" t="s">
        <v>2813</v>
      </c>
      <c r="AL228" s="88" t="s">
        <v>189</v>
      </c>
      <c r="AM228" s="88" t="s">
        <v>144</v>
      </c>
      <c r="AN228" s="88" t="s">
        <v>2797</v>
      </c>
      <c r="AO228" s="88">
        <v>9397289</v>
      </c>
      <c r="AP228" s="88" t="s">
        <v>2798</v>
      </c>
      <c r="AQ228" s="88"/>
      <c r="AR228" s="88"/>
      <c r="AS228" s="92">
        <v>46062</v>
      </c>
      <c r="AT228" s="88"/>
      <c r="AU228" s="88"/>
      <c r="AV228" s="88"/>
      <c r="AW228" s="88"/>
      <c r="AX228" s="88" t="s">
        <v>2799</v>
      </c>
      <c r="AY228" s="88" t="s">
        <v>147</v>
      </c>
      <c r="AZ228" s="108">
        <v>46032</v>
      </c>
      <c r="BA228" s="108">
        <v>46034</v>
      </c>
      <c r="BB228" s="118">
        <v>63844000</v>
      </c>
      <c r="BC228" s="108">
        <v>46039</v>
      </c>
      <c r="BD228" s="108">
        <v>46372</v>
      </c>
      <c r="BE228" s="108">
        <f t="shared" si="10"/>
        <v>46372</v>
      </c>
      <c r="BF228" s="125"/>
      <c r="BG228" s="88" t="s">
        <v>148</v>
      </c>
      <c r="BH228" s="113">
        <v>5804000</v>
      </c>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v>0</v>
      </c>
      <c r="CM228" s="113">
        <v>63844000</v>
      </c>
      <c r="CN228" s="88"/>
      <c r="CO228" s="92">
        <v>46372</v>
      </c>
      <c r="CP228" s="92">
        <f t="shared" si="9"/>
        <v>46552</v>
      </c>
      <c r="CQ228" s="118">
        <v>63844000</v>
      </c>
      <c r="CR228" s="88" t="s">
        <v>149</v>
      </c>
      <c r="CS228" s="92">
        <v>46037</v>
      </c>
      <c r="CT228" s="131">
        <v>1844101111717</v>
      </c>
      <c r="CU228" s="88"/>
      <c r="CV228" s="88"/>
      <c r="CW228" s="88" t="s">
        <v>2814</v>
      </c>
      <c r="CX228" s="88" t="s">
        <v>203</v>
      </c>
      <c r="CY228" s="88" t="s">
        <v>2815</v>
      </c>
      <c r="CZ228" s="88">
        <v>2537</v>
      </c>
      <c r="DA228" s="88" t="s">
        <v>152</v>
      </c>
      <c r="DB228" s="88">
        <v>1</v>
      </c>
      <c r="DC228" s="88" t="s">
        <v>153</v>
      </c>
      <c r="DD228" s="88"/>
      <c r="DE228" s="88"/>
      <c r="DF228" s="88"/>
      <c r="DG228" s="88"/>
      <c r="DH228" s="88"/>
      <c r="DI228" s="88"/>
      <c r="DJ228" s="88"/>
      <c r="DK228" s="88"/>
      <c r="DL228" s="88"/>
      <c r="DM228" s="88"/>
      <c r="DN228" s="88"/>
      <c r="DO228" s="88"/>
      <c r="DP228" s="88"/>
      <c r="DQ228" s="88"/>
      <c r="DR228" s="88"/>
      <c r="DS228" s="88"/>
      <c r="DT228" s="89"/>
      <c r="DU228" s="84"/>
      <c r="DV228" s="75"/>
      <c r="DW228" s="75"/>
      <c r="DX228" s="75"/>
      <c r="DY228" s="75"/>
      <c r="DZ228" s="77"/>
      <c r="EA228" s="71"/>
      <c r="EB228" s="71"/>
      <c r="EC228" s="71"/>
      <c r="ED228" s="71"/>
      <c r="EE228" s="71"/>
      <c r="EF228" s="71"/>
      <c r="EG228" s="71"/>
      <c r="EH228" s="71"/>
      <c r="EI228" s="71"/>
      <c r="EJ228" s="71"/>
      <c r="EK228" s="71"/>
    </row>
    <row r="229" spans="1:141" ht="30" customHeight="1">
      <c r="A229" s="2" t="s">
        <v>2064</v>
      </c>
      <c r="B229" s="87">
        <v>2026</v>
      </c>
      <c r="C229" s="88" t="s">
        <v>2816</v>
      </c>
      <c r="D229" s="88" t="e">
        <v>#REF!</v>
      </c>
      <c r="E229" s="88" t="s">
        <v>125</v>
      </c>
      <c r="F229" s="88">
        <v>144899</v>
      </c>
      <c r="G229" s="92">
        <v>46036</v>
      </c>
      <c r="H229" s="88" t="s">
        <v>247</v>
      </c>
      <c r="I229" s="88" t="s">
        <v>2817</v>
      </c>
      <c r="J229" s="95" t="s">
        <v>2818</v>
      </c>
      <c r="K229" s="95" t="s">
        <v>2819</v>
      </c>
      <c r="L229" s="88" t="s">
        <v>2820</v>
      </c>
      <c r="M229" s="88" t="s">
        <v>252</v>
      </c>
      <c r="N229" s="88">
        <v>80111700</v>
      </c>
      <c r="O229" s="88" t="s">
        <v>253</v>
      </c>
      <c r="P229" s="88" t="s">
        <v>2821</v>
      </c>
      <c r="Q229" s="88">
        <v>4</v>
      </c>
      <c r="R229" s="92">
        <v>46027</v>
      </c>
      <c r="S229" s="88">
        <v>114</v>
      </c>
      <c r="T229" s="92">
        <v>46035</v>
      </c>
      <c r="U229" s="88" t="s">
        <v>134</v>
      </c>
      <c r="V229" s="88" t="s">
        <v>135</v>
      </c>
      <c r="W229" s="88" t="s">
        <v>136</v>
      </c>
      <c r="X229" s="88">
        <v>1</v>
      </c>
      <c r="Y229" s="88" t="s">
        <v>255</v>
      </c>
      <c r="Z229" s="88" t="s">
        <v>2820</v>
      </c>
      <c r="AA229" s="88" t="s">
        <v>138</v>
      </c>
      <c r="AB229" s="88" t="s">
        <v>139</v>
      </c>
      <c r="AC229" s="88" t="s">
        <v>203</v>
      </c>
      <c r="AD229" s="88"/>
      <c r="AE229" s="88">
        <v>53161299</v>
      </c>
      <c r="AF229" s="88">
        <v>8</v>
      </c>
      <c r="AG229" s="92">
        <v>31415</v>
      </c>
      <c r="AH229" s="88" t="s">
        <v>2822</v>
      </c>
      <c r="AI229" s="88"/>
      <c r="AJ229" s="95">
        <v>3125535709</v>
      </c>
      <c r="AK229" s="88" t="s">
        <v>2823</v>
      </c>
      <c r="AL229" s="88" t="s">
        <v>168</v>
      </c>
      <c r="AM229" s="88" t="s">
        <v>144</v>
      </c>
      <c r="AN229" s="88" t="s">
        <v>130</v>
      </c>
      <c r="AO229" s="88">
        <v>1010170739</v>
      </c>
      <c r="AP229" s="88" t="s">
        <v>170</v>
      </c>
      <c r="AQ229" s="88"/>
      <c r="AR229" s="88"/>
      <c r="AS229" s="92">
        <v>46062</v>
      </c>
      <c r="AT229" s="88"/>
      <c r="AU229" s="88"/>
      <c r="AV229" s="88"/>
      <c r="AW229" s="88"/>
      <c r="AX229" s="88" t="s">
        <v>171</v>
      </c>
      <c r="AY229" s="88" t="s">
        <v>147</v>
      </c>
      <c r="AZ229" s="108">
        <v>46028</v>
      </c>
      <c r="BA229" s="108">
        <v>46033</v>
      </c>
      <c r="BB229" s="118">
        <v>87109000</v>
      </c>
      <c r="BC229" s="108">
        <v>46038</v>
      </c>
      <c r="BD229" s="108">
        <v>46371</v>
      </c>
      <c r="BE229" s="108">
        <f t="shared" si="10"/>
        <v>46371</v>
      </c>
      <c r="BF229" s="125"/>
      <c r="BG229" s="88" t="s">
        <v>148</v>
      </c>
      <c r="BH229" s="113">
        <v>7919000</v>
      </c>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v>0</v>
      </c>
      <c r="CM229" s="113">
        <v>87109000</v>
      </c>
      <c r="CN229" s="88"/>
      <c r="CO229" s="92">
        <v>46371</v>
      </c>
      <c r="CP229" s="92">
        <f t="shared" si="9"/>
        <v>46551</v>
      </c>
      <c r="CQ229" s="118">
        <v>87109000</v>
      </c>
      <c r="CR229" s="88" t="s">
        <v>149</v>
      </c>
      <c r="CS229" s="92">
        <v>46036</v>
      </c>
      <c r="CT229" s="131">
        <v>3346101069753</v>
      </c>
      <c r="CU229" s="88"/>
      <c r="CV229" s="88"/>
      <c r="CW229" s="88" t="s">
        <v>260</v>
      </c>
      <c r="CX229" s="88" t="s">
        <v>203</v>
      </c>
      <c r="CY229" s="88" t="s">
        <v>2824</v>
      </c>
      <c r="CZ229" s="88">
        <v>2537</v>
      </c>
      <c r="DA229" s="88" t="s">
        <v>152</v>
      </c>
      <c r="DB229" s="88">
        <v>1</v>
      </c>
      <c r="DC229" s="88" t="s">
        <v>153</v>
      </c>
      <c r="DD229" s="88"/>
      <c r="DE229" s="88"/>
      <c r="DF229" s="88"/>
      <c r="DG229" s="88"/>
      <c r="DH229" s="88"/>
      <c r="DI229" s="88"/>
      <c r="DJ229" s="88"/>
      <c r="DK229" s="88"/>
      <c r="DL229" s="88"/>
      <c r="DM229" s="88"/>
      <c r="DN229" s="88"/>
      <c r="DO229" s="88"/>
      <c r="DP229" s="88"/>
      <c r="DQ229" s="88"/>
      <c r="DR229" s="88"/>
      <c r="DS229" s="88"/>
      <c r="DT229" s="89"/>
      <c r="DU229" s="84"/>
      <c r="DV229" s="75"/>
      <c r="DW229" s="75"/>
      <c r="DX229" s="75"/>
      <c r="DY229" s="75"/>
      <c r="DZ229" s="77"/>
      <c r="EA229" s="71"/>
      <c r="EB229" s="71"/>
      <c r="EC229" s="71"/>
      <c r="ED229" s="71"/>
      <c r="EE229" s="71"/>
      <c r="EF229" s="71"/>
      <c r="EG229" s="71"/>
      <c r="EH229" s="71"/>
      <c r="EI229" s="71"/>
      <c r="EJ229" s="71"/>
      <c r="EK229" s="71"/>
    </row>
    <row r="230" spans="1:141" ht="30" customHeight="1">
      <c r="A230" s="2" t="s">
        <v>2064</v>
      </c>
      <c r="B230" s="87">
        <v>2026</v>
      </c>
      <c r="C230" s="88" t="s">
        <v>2825</v>
      </c>
      <c r="D230" s="88" t="e">
        <v>#REF!</v>
      </c>
      <c r="E230" s="88" t="s">
        <v>125</v>
      </c>
      <c r="F230" s="88">
        <v>147152</v>
      </c>
      <c r="G230" s="92">
        <v>46036</v>
      </c>
      <c r="H230" s="88" t="s">
        <v>2826</v>
      </c>
      <c r="I230" s="88" t="s">
        <v>2827</v>
      </c>
      <c r="J230" s="95" t="s">
        <v>2828</v>
      </c>
      <c r="K230" s="95" t="s">
        <v>2829</v>
      </c>
      <c r="L230" s="88" t="s">
        <v>2830</v>
      </c>
      <c r="M230" s="88" t="s">
        <v>2831</v>
      </c>
      <c r="N230" s="88">
        <v>80111700</v>
      </c>
      <c r="O230" s="88" t="s">
        <v>2832</v>
      </c>
      <c r="P230" s="88" t="s">
        <v>2833</v>
      </c>
      <c r="Q230" s="88">
        <v>101</v>
      </c>
      <c r="R230" s="92">
        <v>46028</v>
      </c>
      <c r="S230" s="88">
        <v>272</v>
      </c>
      <c r="T230" s="92">
        <v>46037</v>
      </c>
      <c r="U230" s="88" t="s">
        <v>1340</v>
      </c>
      <c r="V230" s="88" t="s">
        <v>135</v>
      </c>
      <c r="W230" s="88" t="s">
        <v>136</v>
      </c>
      <c r="X230" s="88">
        <v>1</v>
      </c>
      <c r="Y230" s="88" t="s">
        <v>2834</v>
      </c>
      <c r="Z230" s="88" t="s">
        <v>2830</v>
      </c>
      <c r="AA230" s="88" t="s">
        <v>138</v>
      </c>
      <c r="AB230" s="88" t="s">
        <v>164</v>
      </c>
      <c r="AC230" s="88" t="s">
        <v>203</v>
      </c>
      <c r="AD230" s="88"/>
      <c r="AE230" s="88">
        <v>80854180</v>
      </c>
      <c r="AF230" s="88">
        <v>3</v>
      </c>
      <c r="AG230" s="92">
        <v>31268</v>
      </c>
      <c r="AH230" s="88" t="s">
        <v>2835</v>
      </c>
      <c r="AI230" s="88"/>
      <c r="AJ230" s="95">
        <v>3203081631</v>
      </c>
      <c r="AK230" s="88" t="s">
        <v>2836</v>
      </c>
      <c r="AL230" s="88" t="s">
        <v>143</v>
      </c>
      <c r="AM230" s="88" t="s">
        <v>144</v>
      </c>
      <c r="AN230" s="88" t="s">
        <v>1360</v>
      </c>
      <c r="AO230" s="88">
        <v>33377780</v>
      </c>
      <c r="AP230" s="88" t="s">
        <v>1361</v>
      </c>
      <c r="AQ230" s="88"/>
      <c r="AR230" s="88"/>
      <c r="AS230" s="92">
        <v>46062</v>
      </c>
      <c r="AT230" s="88"/>
      <c r="AU230" s="88"/>
      <c r="AV230" s="88"/>
      <c r="AW230" s="88"/>
      <c r="AX230" s="88" t="s">
        <v>1362</v>
      </c>
      <c r="AY230" s="88" t="s">
        <v>147</v>
      </c>
      <c r="AZ230" s="108">
        <v>46032</v>
      </c>
      <c r="BA230" s="108">
        <v>46034</v>
      </c>
      <c r="BB230" s="118">
        <v>63352000</v>
      </c>
      <c r="BC230" s="108">
        <v>46038</v>
      </c>
      <c r="BD230" s="108">
        <v>46280</v>
      </c>
      <c r="BE230" s="108">
        <f t="shared" si="10"/>
        <v>46280</v>
      </c>
      <c r="BF230" s="125"/>
      <c r="BG230" s="88" t="s">
        <v>929</v>
      </c>
      <c r="BH230" s="113">
        <v>7919000</v>
      </c>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v>0</v>
      </c>
      <c r="CM230" s="113">
        <v>63352000</v>
      </c>
      <c r="CN230" s="88"/>
      <c r="CO230" s="92">
        <v>46280</v>
      </c>
      <c r="CP230" s="92">
        <f t="shared" si="9"/>
        <v>46460</v>
      </c>
      <c r="CQ230" s="118">
        <v>63352000</v>
      </c>
      <c r="CR230" s="88" t="s">
        <v>342</v>
      </c>
      <c r="CS230" s="92">
        <v>46035</v>
      </c>
      <c r="CT230" s="131" t="s">
        <v>2837</v>
      </c>
      <c r="CU230" s="88"/>
      <c r="CV230" s="88"/>
      <c r="CW230" s="88" t="s">
        <v>2838</v>
      </c>
      <c r="CX230" s="88" t="s">
        <v>203</v>
      </c>
      <c r="CY230" s="88" t="s">
        <v>324</v>
      </c>
      <c r="CZ230" s="88">
        <v>2483</v>
      </c>
      <c r="DA230" s="88" t="s">
        <v>1347</v>
      </c>
      <c r="DB230" s="88">
        <v>1</v>
      </c>
      <c r="DC230" s="88" t="s">
        <v>153</v>
      </c>
      <c r="DD230" s="88"/>
      <c r="DE230" s="88"/>
      <c r="DF230" s="88"/>
      <c r="DG230" s="88"/>
      <c r="DH230" s="88"/>
      <c r="DI230" s="88"/>
      <c r="DJ230" s="88"/>
      <c r="DK230" s="88"/>
      <c r="DL230" s="88"/>
      <c r="DM230" s="88"/>
      <c r="DN230" s="88"/>
      <c r="DO230" s="88"/>
      <c r="DP230" s="88"/>
      <c r="DQ230" s="88"/>
      <c r="DR230" s="88"/>
      <c r="DS230" s="88"/>
      <c r="DT230" s="89"/>
      <c r="DU230" s="84"/>
      <c r="DV230" s="75"/>
      <c r="DW230" s="75"/>
      <c r="DX230" s="75"/>
      <c r="DY230" s="75"/>
      <c r="DZ230" s="77"/>
      <c r="EA230" s="71"/>
      <c r="EB230" s="71"/>
      <c r="EC230" s="71"/>
      <c r="ED230" s="71"/>
      <c r="EE230" s="71"/>
      <c r="EF230" s="71"/>
      <c r="EG230" s="71"/>
      <c r="EH230" s="71"/>
      <c r="EI230" s="71"/>
      <c r="EJ230" s="71"/>
      <c r="EK230" s="71"/>
    </row>
    <row r="231" spans="1:141" ht="30" customHeight="1">
      <c r="A231" s="2" t="s">
        <v>2064</v>
      </c>
      <c r="B231" s="87">
        <v>2026</v>
      </c>
      <c r="C231" s="88" t="s">
        <v>2839</v>
      </c>
      <c r="D231" s="88" t="e">
        <v>#REF!</v>
      </c>
      <c r="E231" s="88" t="s">
        <v>125</v>
      </c>
      <c r="F231" s="88">
        <v>146574</v>
      </c>
      <c r="G231" s="92">
        <v>46036</v>
      </c>
      <c r="H231" s="88" t="s">
        <v>1946</v>
      </c>
      <c r="I231" s="88" t="s">
        <v>2840</v>
      </c>
      <c r="J231" s="95" t="s">
        <v>2841</v>
      </c>
      <c r="K231" s="95" t="s">
        <v>2842</v>
      </c>
      <c r="L231" s="88" t="s">
        <v>2843</v>
      </c>
      <c r="M231" s="88" t="s">
        <v>1951</v>
      </c>
      <c r="N231" s="88">
        <v>80111700</v>
      </c>
      <c r="O231" s="88" t="s">
        <v>1952</v>
      </c>
      <c r="P231" s="88" t="s">
        <v>2844</v>
      </c>
      <c r="Q231" s="88">
        <v>85</v>
      </c>
      <c r="R231" s="92">
        <v>46028</v>
      </c>
      <c r="S231" s="88">
        <v>1692</v>
      </c>
      <c r="T231" s="92">
        <v>46042</v>
      </c>
      <c r="U231" s="88" t="s">
        <v>1859</v>
      </c>
      <c r="V231" s="88" t="s">
        <v>135</v>
      </c>
      <c r="W231" s="88" t="s">
        <v>460</v>
      </c>
      <c r="X231" s="88">
        <v>1</v>
      </c>
      <c r="Y231" s="88" t="s">
        <v>1954</v>
      </c>
      <c r="Z231" s="88" t="s">
        <v>2843</v>
      </c>
      <c r="AA231" s="88" t="s">
        <v>138</v>
      </c>
      <c r="AB231" s="88" t="s">
        <v>164</v>
      </c>
      <c r="AC231" s="88" t="s">
        <v>218</v>
      </c>
      <c r="AD231" s="88"/>
      <c r="AE231" s="88">
        <v>1015409907</v>
      </c>
      <c r="AF231" s="88">
        <v>8</v>
      </c>
      <c r="AG231" s="92">
        <v>32474</v>
      </c>
      <c r="AH231" s="88" t="s">
        <v>2845</v>
      </c>
      <c r="AI231" s="88"/>
      <c r="AJ231" s="95">
        <v>3203346738</v>
      </c>
      <c r="AK231" s="88" t="s">
        <v>2846</v>
      </c>
      <c r="AL231" s="88" t="s">
        <v>189</v>
      </c>
      <c r="AM231" s="88" t="s">
        <v>234</v>
      </c>
      <c r="AN231" s="88" t="s">
        <v>1863</v>
      </c>
      <c r="AO231" s="88">
        <v>93376179</v>
      </c>
      <c r="AP231" s="88" t="s">
        <v>1864</v>
      </c>
      <c r="AQ231" s="88"/>
      <c r="AR231" s="88"/>
      <c r="AS231" s="92">
        <v>46062</v>
      </c>
      <c r="AT231" s="88"/>
      <c r="AU231" s="88"/>
      <c r="AV231" s="88"/>
      <c r="AW231" s="88"/>
      <c r="AX231" s="88" t="s">
        <v>1865</v>
      </c>
      <c r="AY231" s="88" t="s">
        <v>147</v>
      </c>
      <c r="AZ231" s="108">
        <v>46037</v>
      </c>
      <c r="BA231" s="108">
        <v>46039</v>
      </c>
      <c r="BB231" s="118">
        <v>24520000</v>
      </c>
      <c r="BC231" s="108">
        <v>46043</v>
      </c>
      <c r="BD231" s="108">
        <v>46285</v>
      </c>
      <c r="BE231" s="108">
        <f t="shared" si="10"/>
        <v>46285</v>
      </c>
      <c r="BF231" s="125"/>
      <c r="BG231" s="88" t="s">
        <v>929</v>
      </c>
      <c r="BH231" s="113">
        <v>3065000</v>
      </c>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v>0</v>
      </c>
      <c r="CM231" s="113">
        <v>24520000</v>
      </c>
      <c r="CN231" s="88"/>
      <c r="CO231" s="92">
        <v>46285</v>
      </c>
      <c r="CP231" s="92">
        <f t="shared" si="9"/>
        <v>46465</v>
      </c>
      <c r="CQ231" s="118">
        <v>24520000</v>
      </c>
      <c r="CR231" s="88" t="s">
        <v>223</v>
      </c>
      <c r="CS231" s="92">
        <v>46042</v>
      </c>
      <c r="CT231" s="131">
        <v>2144101490021</v>
      </c>
      <c r="CU231" s="88"/>
      <c r="CV231" s="88"/>
      <c r="CW231" s="88" t="s">
        <v>1958</v>
      </c>
      <c r="CX231" s="88" t="s">
        <v>218</v>
      </c>
      <c r="CY231" s="88" t="s">
        <v>1214</v>
      </c>
      <c r="CZ231" s="88">
        <v>2456</v>
      </c>
      <c r="DA231" s="88" t="s">
        <v>1868</v>
      </c>
      <c r="DB231" s="88">
        <v>5</v>
      </c>
      <c r="DC231" s="88" t="s">
        <v>153</v>
      </c>
      <c r="DD231" s="88"/>
      <c r="DE231" s="88"/>
      <c r="DF231" s="88"/>
      <c r="DG231" s="88"/>
      <c r="DH231" s="88"/>
      <c r="DI231" s="88"/>
      <c r="DJ231" s="88"/>
      <c r="DK231" s="88"/>
      <c r="DL231" s="88"/>
      <c r="DM231" s="88"/>
      <c r="DN231" s="88"/>
      <c r="DO231" s="88"/>
      <c r="DP231" s="88"/>
      <c r="DQ231" s="88"/>
      <c r="DR231" s="88"/>
      <c r="DS231" s="88"/>
      <c r="DT231" s="89"/>
      <c r="DU231" s="84"/>
      <c r="DV231" s="75"/>
      <c r="DW231" s="75"/>
      <c r="DX231" s="75"/>
      <c r="DY231" s="75"/>
      <c r="DZ231" s="77"/>
      <c r="EA231" s="71"/>
      <c r="EB231" s="71"/>
      <c r="EC231" s="71"/>
      <c r="ED231" s="71"/>
      <c r="EE231" s="71"/>
      <c r="EF231" s="71"/>
      <c r="EG231" s="71"/>
      <c r="EH231" s="71"/>
      <c r="EI231" s="71"/>
      <c r="EJ231" s="71"/>
      <c r="EK231" s="71"/>
    </row>
    <row r="232" spans="1:141" ht="30" customHeight="1">
      <c r="A232" s="2" t="s">
        <v>2064</v>
      </c>
      <c r="B232" s="87">
        <v>2026</v>
      </c>
      <c r="C232" s="88" t="s">
        <v>2847</v>
      </c>
      <c r="D232" s="88" t="e">
        <v>#REF!</v>
      </c>
      <c r="E232" s="88" t="s">
        <v>125</v>
      </c>
      <c r="F232" s="88">
        <v>145326</v>
      </c>
      <c r="G232" s="92">
        <v>46036</v>
      </c>
      <c r="H232" s="88" t="s">
        <v>2848</v>
      </c>
      <c r="I232" s="88" t="s">
        <v>2849</v>
      </c>
      <c r="J232" s="95" t="s">
        <v>2850</v>
      </c>
      <c r="K232" s="95" t="s">
        <v>2851</v>
      </c>
      <c r="L232" s="88" t="s">
        <v>2852</v>
      </c>
      <c r="M232" s="88" t="s">
        <v>2853</v>
      </c>
      <c r="N232" s="88">
        <v>80111700</v>
      </c>
      <c r="O232" s="88" t="s">
        <v>2854</v>
      </c>
      <c r="P232" s="88" t="s">
        <v>2855</v>
      </c>
      <c r="Q232" s="88">
        <v>27</v>
      </c>
      <c r="R232" s="92">
        <v>46028</v>
      </c>
      <c r="S232" s="88">
        <v>1714</v>
      </c>
      <c r="T232" s="92">
        <v>46042</v>
      </c>
      <c r="U232" s="88" t="s">
        <v>134</v>
      </c>
      <c r="V232" s="88" t="s">
        <v>135</v>
      </c>
      <c r="W232" s="88" t="s">
        <v>136</v>
      </c>
      <c r="X232" s="88">
        <v>1</v>
      </c>
      <c r="Y232" s="88" t="s">
        <v>2856</v>
      </c>
      <c r="Z232" s="88" t="s">
        <v>2852</v>
      </c>
      <c r="AA232" s="88" t="s">
        <v>138</v>
      </c>
      <c r="AB232" s="88" t="s">
        <v>139</v>
      </c>
      <c r="AC232" s="88" t="s">
        <v>203</v>
      </c>
      <c r="AD232" s="88"/>
      <c r="AE232" s="88">
        <v>1069739546</v>
      </c>
      <c r="AF232" s="88">
        <v>4</v>
      </c>
      <c r="AG232" s="92">
        <v>33753</v>
      </c>
      <c r="AH232" s="88" t="s">
        <v>2857</v>
      </c>
      <c r="AI232" s="88"/>
      <c r="AJ232" s="95">
        <v>3142241613</v>
      </c>
      <c r="AK232" s="88" t="s">
        <v>2858</v>
      </c>
      <c r="AL232" s="88" t="s">
        <v>189</v>
      </c>
      <c r="AM232" s="88" t="s">
        <v>385</v>
      </c>
      <c r="AN232" s="88" t="s">
        <v>2859</v>
      </c>
      <c r="AO232" s="88">
        <v>52116336</v>
      </c>
      <c r="AP232" s="88" t="s">
        <v>927</v>
      </c>
      <c r="AQ232" s="88"/>
      <c r="AR232" s="88"/>
      <c r="AS232" s="92">
        <v>46062</v>
      </c>
      <c r="AT232" s="88"/>
      <c r="AU232" s="88"/>
      <c r="AV232" s="88"/>
      <c r="AW232" s="88"/>
      <c r="AX232" s="88" t="s">
        <v>2860</v>
      </c>
      <c r="AY232" s="88" t="s">
        <v>147</v>
      </c>
      <c r="AZ232" s="108">
        <v>46038</v>
      </c>
      <c r="BA232" s="108">
        <v>46039</v>
      </c>
      <c r="BB232" s="118">
        <v>63352000</v>
      </c>
      <c r="BC232" s="108">
        <v>46042</v>
      </c>
      <c r="BD232" s="108">
        <v>46284</v>
      </c>
      <c r="BE232" s="108">
        <f t="shared" si="10"/>
        <v>46284</v>
      </c>
      <c r="BF232" s="125"/>
      <c r="BG232" s="88" t="s">
        <v>929</v>
      </c>
      <c r="BH232" s="113">
        <v>7919000</v>
      </c>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v>0</v>
      </c>
      <c r="CM232" s="113">
        <v>63352000</v>
      </c>
      <c r="CN232" s="88"/>
      <c r="CO232" s="92">
        <v>46284</v>
      </c>
      <c r="CP232" s="92">
        <f t="shared" si="9"/>
        <v>46464</v>
      </c>
      <c r="CQ232" s="118">
        <v>63352000</v>
      </c>
      <c r="CR232" s="88" t="s">
        <v>223</v>
      </c>
      <c r="CS232" s="92">
        <v>46041</v>
      </c>
      <c r="CT232" s="131">
        <v>3746101008220</v>
      </c>
      <c r="CU232" s="88"/>
      <c r="CV232" s="88"/>
      <c r="CW232" s="88" t="s">
        <v>2861</v>
      </c>
      <c r="CX232" s="88" t="s">
        <v>203</v>
      </c>
      <c r="CY232" s="88" t="s">
        <v>2862</v>
      </c>
      <c r="CZ232" s="88">
        <v>2537</v>
      </c>
      <c r="DA232" s="88" t="s">
        <v>152</v>
      </c>
      <c r="DB232" s="88">
        <v>1</v>
      </c>
      <c r="DC232" s="88" t="s">
        <v>153</v>
      </c>
      <c r="DD232" s="88"/>
      <c r="DE232" s="88"/>
      <c r="DF232" s="88"/>
      <c r="DG232" s="88"/>
      <c r="DH232" s="88"/>
      <c r="DI232" s="88"/>
      <c r="DJ232" s="88"/>
      <c r="DK232" s="88"/>
      <c r="DL232" s="88"/>
      <c r="DM232" s="88"/>
      <c r="DN232" s="88"/>
      <c r="DO232" s="88"/>
      <c r="DP232" s="88"/>
      <c r="DQ232" s="88"/>
      <c r="DR232" s="88"/>
      <c r="DS232" s="88"/>
      <c r="DT232" s="89"/>
      <c r="DU232" s="84"/>
      <c r="DV232" s="75"/>
      <c r="DW232" s="75"/>
      <c r="DX232" s="75"/>
      <c r="DY232" s="75"/>
      <c r="DZ232" s="77"/>
      <c r="EA232" s="71"/>
      <c r="EB232" s="71"/>
      <c r="EC232" s="71"/>
      <c r="ED232" s="71"/>
      <c r="EE232" s="71"/>
      <c r="EF232" s="71"/>
      <c r="EG232" s="71"/>
      <c r="EH232" s="71"/>
      <c r="EI232" s="71"/>
      <c r="EJ232" s="71"/>
      <c r="EK232" s="71"/>
    </row>
    <row r="233" spans="1:141" ht="30" customHeight="1">
      <c r="A233" s="2" t="s">
        <v>2064</v>
      </c>
      <c r="B233" s="87">
        <v>2026</v>
      </c>
      <c r="C233" s="88" t="s">
        <v>2863</v>
      </c>
      <c r="D233" s="88" t="e">
        <v>#REF!</v>
      </c>
      <c r="E233" s="88" t="s">
        <v>125</v>
      </c>
      <c r="F233" s="88">
        <v>147307</v>
      </c>
      <c r="G233" s="92">
        <v>46036</v>
      </c>
      <c r="H233" s="88" t="s">
        <v>2864</v>
      </c>
      <c r="I233" s="88" t="s">
        <v>2865</v>
      </c>
      <c r="J233" s="95" t="s">
        <v>2866</v>
      </c>
      <c r="K233" s="95" t="s">
        <v>2867</v>
      </c>
      <c r="L233" s="88" t="s">
        <v>2868</v>
      </c>
      <c r="M233" s="88" t="s">
        <v>2869</v>
      </c>
      <c r="N233" s="88">
        <v>80111700</v>
      </c>
      <c r="O233" s="88" t="s">
        <v>2870</v>
      </c>
      <c r="P233" s="88" t="s">
        <v>2871</v>
      </c>
      <c r="Q233" s="88">
        <v>182</v>
      </c>
      <c r="R233" s="92">
        <v>46031</v>
      </c>
      <c r="S233" s="88">
        <v>368</v>
      </c>
      <c r="T233" s="92">
        <v>46041</v>
      </c>
      <c r="U233" s="88" t="s">
        <v>134</v>
      </c>
      <c r="V233" s="88" t="s">
        <v>135</v>
      </c>
      <c r="W233" s="88" t="s">
        <v>460</v>
      </c>
      <c r="X233" s="88">
        <v>1</v>
      </c>
      <c r="Y233" s="88" t="s">
        <v>2872</v>
      </c>
      <c r="Z233" s="88" t="s">
        <v>2868</v>
      </c>
      <c r="AA233" s="88" t="s">
        <v>138</v>
      </c>
      <c r="AB233" s="88" t="s">
        <v>139</v>
      </c>
      <c r="AC233" s="88" t="s">
        <v>218</v>
      </c>
      <c r="AD233" s="88"/>
      <c r="AE233" s="88">
        <v>52391739</v>
      </c>
      <c r="AF233" s="88">
        <v>1</v>
      </c>
      <c r="AG233" s="92">
        <v>28702</v>
      </c>
      <c r="AH233" s="88" t="s">
        <v>2873</v>
      </c>
      <c r="AI233" s="88"/>
      <c r="AJ233" s="95">
        <v>3142062005</v>
      </c>
      <c r="AK233" s="88" t="s">
        <v>2874</v>
      </c>
      <c r="AL233" s="88" t="s">
        <v>189</v>
      </c>
      <c r="AM233" s="88" t="s">
        <v>234</v>
      </c>
      <c r="AN233" s="88" t="s">
        <v>2859</v>
      </c>
      <c r="AO233" s="88">
        <v>52116336</v>
      </c>
      <c r="AP233" s="88" t="s">
        <v>927</v>
      </c>
      <c r="AQ233" s="88"/>
      <c r="AR233" s="88"/>
      <c r="AS233" s="92">
        <v>46062</v>
      </c>
      <c r="AT233" s="88"/>
      <c r="AU233" s="88"/>
      <c r="AV233" s="88"/>
      <c r="AW233" s="88"/>
      <c r="AX233" s="88" t="s">
        <v>2860</v>
      </c>
      <c r="AY233" s="88" t="s">
        <v>147</v>
      </c>
      <c r="AZ233" s="108">
        <v>46035</v>
      </c>
      <c r="BA233" s="108">
        <v>46036</v>
      </c>
      <c r="BB233" s="118">
        <v>24520000</v>
      </c>
      <c r="BC233" s="108">
        <v>46042</v>
      </c>
      <c r="BD233" s="108">
        <v>46284</v>
      </c>
      <c r="BE233" s="108">
        <f t="shared" si="10"/>
        <v>46284</v>
      </c>
      <c r="BF233" s="125"/>
      <c r="BG233" s="88" t="s">
        <v>929</v>
      </c>
      <c r="BH233" s="113">
        <v>3065000</v>
      </c>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v>0</v>
      </c>
      <c r="CM233" s="113">
        <v>24520000</v>
      </c>
      <c r="CN233" s="88"/>
      <c r="CO233" s="92">
        <v>46284</v>
      </c>
      <c r="CP233" s="92">
        <f t="shared" si="9"/>
        <v>46464</v>
      </c>
      <c r="CQ233" s="118">
        <v>24520000</v>
      </c>
      <c r="CR233" s="88" t="s">
        <v>172</v>
      </c>
      <c r="CS233" s="92">
        <v>46037</v>
      </c>
      <c r="CT233" s="131" t="s">
        <v>2875</v>
      </c>
      <c r="CU233" s="88"/>
      <c r="CV233" s="88"/>
      <c r="CW233" s="88" t="s">
        <v>2876</v>
      </c>
      <c r="CX233" s="88" t="s">
        <v>218</v>
      </c>
      <c r="CY233" s="88" t="s">
        <v>324</v>
      </c>
      <c r="CZ233" s="88">
        <v>2537</v>
      </c>
      <c r="DA233" s="88" t="s">
        <v>152</v>
      </c>
      <c r="DB233" s="88">
        <v>1</v>
      </c>
      <c r="DC233" s="88" t="s">
        <v>153</v>
      </c>
      <c r="DD233" s="88"/>
      <c r="DE233" s="88"/>
      <c r="DF233" s="88"/>
      <c r="DG233" s="88"/>
      <c r="DH233" s="88"/>
      <c r="DI233" s="88"/>
      <c r="DJ233" s="88"/>
      <c r="DK233" s="88"/>
      <c r="DL233" s="88"/>
      <c r="DM233" s="88"/>
      <c r="DN233" s="88"/>
      <c r="DO233" s="88"/>
      <c r="DP233" s="88"/>
      <c r="DQ233" s="88"/>
      <c r="DR233" s="88"/>
      <c r="DS233" s="88"/>
      <c r="DT233" s="89"/>
      <c r="DU233" s="84"/>
      <c r="DV233" s="75"/>
      <c r="DW233" s="75"/>
      <c r="DX233" s="75"/>
      <c r="DY233" s="75"/>
      <c r="DZ233" s="77"/>
      <c r="EA233" s="71"/>
      <c r="EB233" s="71"/>
      <c r="EC233" s="71"/>
      <c r="ED233" s="71"/>
      <c r="EE233" s="71"/>
      <c r="EF233" s="71"/>
      <c r="EG233" s="71"/>
      <c r="EH233" s="71"/>
      <c r="EI233" s="71"/>
      <c r="EJ233" s="71"/>
      <c r="EK233" s="71"/>
    </row>
    <row r="234" spans="1:141" ht="30" customHeight="1">
      <c r="A234" s="2" t="s">
        <v>2064</v>
      </c>
      <c r="B234" s="87">
        <v>2026</v>
      </c>
      <c r="C234" s="88" t="s">
        <v>2877</v>
      </c>
      <c r="D234" s="88" t="e">
        <v>#REF!</v>
      </c>
      <c r="E234" s="88" t="s">
        <v>125</v>
      </c>
      <c r="F234" s="88">
        <v>147307</v>
      </c>
      <c r="G234" s="92">
        <v>46036</v>
      </c>
      <c r="H234" s="88" t="s">
        <v>2864</v>
      </c>
      <c r="I234" s="88" t="s">
        <v>2878</v>
      </c>
      <c r="J234" s="95" t="s">
        <v>2879</v>
      </c>
      <c r="K234" s="95" t="s">
        <v>2880</v>
      </c>
      <c r="L234" s="88" t="s">
        <v>2881</v>
      </c>
      <c r="M234" s="88" t="s">
        <v>2869</v>
      </c>
      <c r="N234" s="88">
        <v>80111700</v>
      </c>
      <c r="O234" s="88" t="s">
        <v>2870</v>
      </c>
      <c r="P234" s="88" t="s">
        <v>2882</v>
      </c>
      <c r="Q234" s="88">
        <v>182</v>
      </c>
      <c r="R234" s="92">
        <v>46031</v>
      </c>
      <c r="S234" s="88">
        <v>369</v>
      </c>
      <c r="T234" s="92">
        <v>46041</v>
      </c>
      <c r="U234" s="88" t="s">
        <v>134</v>
      </c>
      <c r="V234" s="88" t="s">
        <v>135</v>
      </c>
      <c r="W234" s="88" t="s">
        <v>460</v>
      </c>
      <c r="X234" s="88">
        <v>1</v>
      </c>
      <c r="Y234" s="88" t="s">
        <v>2883</v>
      </c>
      <c r="Z234" s="88" t="s">
        <v>2881</v>
      </c>
      <c r="AA234" s="88" t="s">
        <v>138</v>
      </c>
      <c r="AB234" s="88" t="s">
        <v>139</v>
      </c>
      <c r="AC234" s="88" t="s">
        <v>447</v>
      </c>
      <c r="AD234" s="88"/>
      <c r="AE234" s="88">
        <v>24040547</v>
      </c>
      <c r="AF234" s="88">
        <v>5</v>
      </c>
      <c r="AG234" s="92">
        <v>21637</v>
      </c>
      <c r="AH234" s="88" t="s">
        <v>2884</v>
      </c>
      <c r="AI234" s="88" t="e">
        <v>#REF!</v>
      </c>
      <c r="AJ234" s="95">
        <v>3212960200</v>
      </c>
      <c r="AK234" s="88" t="s">
        <v>2885</v>
      </c>
      <c r="AL234" s="88" t="s">
        <v>271</v>
      </c>
      <c r="AM234" s="88" t="s">
        <v>2886</v>
      </c>
      <c r="AN234" s="88" t="s">
        <v>2859</v>
      </c>
      <c r="AO234" s="88">
        <v>52116336</v>
      </c>
      <c r="AP234" s="88" t="s">
        <v>927</v>
      </c>
      <c r="AQ234" s="88"/>
      <c r="AR234" s="88"/>
      <c r="AS234" s="92">
        <v>46062</v>
      </c>
      <c r="AT234" s="88"/>
      <c r="AU234" s="88"/>
      <c r="AV234" s="88"/>
      <c r="AW234" s="88"/>
      <c r="AX234" s="88" t="s">
        <v>2860</v>
      </c>
      <c r="AY234" s="88" t="s">
        <v>147</v>
      </c>
      <c r="AZ234" s="108">
        <v>46035</v>
      </c>
      <c r="BA234" s="108">
        <v>46036</v>
      </c>
      <c r="BB234" s="118">
        <v>24520000</v>
      </c>
      <c r="BC234" s="108">
        <v>46042</v>
      </c>
      <c r="BD234" s="108">
        <v>46284</v>
      </c>
      <c r="BE234" s="108">
        <f t="shared" si="10"/>
        <v>46284</v>
      </c>
      <c r="BF234" s="125"/>
      <c r="BG234" s="88" t="s">
        <v>929</v>
      </c>
      <c r="BH234" s="113">
        <v>3065000</v>
      </c>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v>0</v>
      </c>
      <c r="CM234" s="113">
        <v>24520000</v>
      </c>
      <c r="CN234" s="88"/>
      <c r="CO234" s="92">
        <v>46284</v>
      </c>
      <c r="CP234" s="92">
        <f t="shared" si="9"/>
        <v>46464</v>
      </c>
      <c r="CQ234" s="118">
        <v>24520000</v>
      </c>
      <c r="CR234" s="88" t="s">
        <v>149</v>
      </c>
      <c r="CS234" s="92">
        <v>46037</v>
      </c>
      <c r="CT234" s="131" t="s">
        <v>2887</v>
      </c>
      <c r="CU234" s="88"/>
      <c r="CV234" s="88"/>
      <c r="CW234" s="88" t="s">
        <v>2876</v>
      </c>
      <c r="CX234" s="88" t="s">
        <v>447</v>
      </c>
      <c r="CY234" s="88" t="s">
        <v>1295</v>
      </c>
      <c r="CZ234" s="88">
        <v>2537</v>
      </c>
      <c r="DA234" s="88" t="s">
        <v>152</v>
      </c>
      <c r="DB234" s="88">
        <v>1</v>
      </c>
      <c r="DC234" s="88" t="s">
        <v>153</v>
      </c>
      <c r="DD234" s="88"/>
      <c r="DE234" s="88"/>
      <c r="DF234" s="88"/>
      <c r="DG234" s="88"/>
      <c r="DH234" s="88"/>
      <c r="DI234" s="88"/>
      <c r="DJ234" s="88"/>
      <c r="DK234" s="88"/>
      <c r="DL234" s="88"/>
      <c r="DM234" s="88"/>
      <c r="DN234" s="88"/>
      <c r="DO234" s="88"/>
      <c r="DP234" s="88"/>
      <c r="DQ234" s="88"/>
      <c r="DR234" s="88"/>
      <c r="DS234" s="88"/>
      <c r="DT234" s="89"/>
      <c r="DU234" s="84"/>
      <c r="DV234" s="75"/>
      <c r="DW234" s="75"/>
      <c r="DX234" s="75"/>
      <c r="DY234" s="75"/>
      <c r="DZ234" s="77"/>
      <c r="EA234" s="71"/>
      <c r="EB234" s="71"/>
      <c r="EC234" s="71"/>
      <c r="ED234" s="71"/>
      <c r="EE234" s="71"/>
      <c r="EF234" s="71"/>
      <c r="EG234" s="71"/>
      <c r="EH234" s="71"/>
      <c r="EI234" s="71"/>
      <c r="EJ234" s="71"/>
      <c r="EK234" s="71"/>
    </row>
    <row r="235" spans="1:141" ht="30" customHeight="1">
      <c r="A235" s="2" t="s">
        <v>2064</v>
      </c>
      <c r="B235" s="87">
        <v>2026</v>
      </c>
      <c r="C235" s="88" t="s">
        <v>2888</v>
      </c>
      <c r="D235" s="88" t="e">
        <v>#REF!</v>
      </c>
      <c r="E235" s="88" t="s">
        <v>125</v>
      </c>
      <c r="F235" s="88">
        <v>147307</v>
      </c>
      <c r="G235" s="92">
        <v>46036</v>
      </c>
      <c r="H235" s="88" t="s">
        <v>2864</v>
      </c>
      <c r="I235" s="88" t="s">
        <v>2889</v>
      </c>
      <c r="J235" s="95" t="s">
        <v>2890</v>
      </c>
      <c r="K235" s="95" t="s">
        <v>2891</v>
      </c>
      <c r="L235" s="88" t="s">
        <v>2892</v>
      </c>
      <c r="M235" s="88" t="s">
        <v>2869</v>
      </c>
      <c r="N235" s="88">
        <v>80111700</v>
      </c>
      <c r="O235" s="88" t="s">
        <v>2870</v>
      </c>
      <c r="P235" s="88" t="s">
        <v>2893</v>
      </c>
      <c r="Q235" s="88">
        <v>182</v>
      </c>
      <c r="R235" s="92">
        <v>46031</v>
      </c>
      <c r="S235" s="88">
        <v>1732</v>
      </c>
      <c r="T235" s="92">
        <v>46042</v>
      </c>
      <c r="U235" s="88" t="s">
        <v>134</v>
      </c>
      <c r="V235" s="88" t="s">
        <v>135</v>
      </c>
      <c r="W235" s="88" t="s">
        <v>460</v>
      </c>
      <c r="X235" s="88">
        <v>1</v>
      </c>
      <c r="Y235" s="88" t="s">
        <v>2894</v>
      </c>
      <c r="Z235" s="88" t="s">
        <v>2892</v>
      </c>
      <c r="AA235" s="88" t="s">
        <v>138</v>
      </c>
      <c r="AB235" s="88" t="s">
        <v>139</v>
      </c>
      <c r="AC235" s="88" t="s">
        <v>203</v>
      </c>
      <c r="AD235" s="88"/>
      <c r="AE235" s="88">
        <v>51586109</v>
      </c>
      <c r="AF235" s="88">
        <v>4</v>
      </c>
      <c r="AG235" s="92">
        <v>22262</v>
      </c>
      <c r="AH235" s="88" t="s">
        <v>2895</v>
      </c>
      <c r="AI235" s="88"/>
      <c r="AJ235" s="95" t="s">
        <v>2896</v>
      </c>
      <c r="AK235" s="88" t="s">
        <v>2897</v>
      </c>
      <c r="AL235" s="88" t="s">
        <v>221</v>
      </c>
      <c r="AM235" s="88" t="s">
        <v>144</v>
      </c>
      <c r="AN235" s="88" t="s">
        <v>2859</v>
      </c>
      <c r="AO235" s="88">
        <v>52116336</v>
      </c>
      <c r="AP235" s="88" t="s">
        <v>927</v>
      </c>
      <c r="AQ235" s="88"/>
      <c r="AR235" s="88"/>
      <c r="AS235" s="92">
        <v>46062</v>
      </c>
      <c r="AT235" s="88"/>
      <c r="AU235" s="88"/>
      <c r="AV235" s="88"/>
      <c r="AW235" s="88"/>
      <c r="AX235" s="88" t="s">
        <v>2860</v>
      </c>
      <c r="AY235" s="88" t="s">
        <v>147</v>
      </c>
      <c r="AZ235" s="108">
        <v>46035</v>
      </c>
      <c r="BA235" s="108">
        <v>46036</v>
      </c>
      <c r="BB235" s="118">
        <v>24520000</v>
      </c>
      <c r="BC235" s="108">
        <v>46042</v>
      </c>
      <c r="BD235" s="108">
        <v>46284</v>
      </c>
      <c r="BE235" s="108">
        <f t="shared" si="10"/>
        <v>46284</v>
      </c>
      <c r="BF235" s="125"/>
      <c r="BG235" s="88" t="s">
        <v>929</v>
      </c>
      <c r="BH235" s="113">
        <v>3065000</v>
      </c>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v>0</v>
      </c>
      <c r="CM235" s="113">
        <v>24520000</v>
      </c>
      <c r="CN235" s="88"/>
      <c r="CO235" s="92">
        <v>46284</v>
      </c>
      <c r="CP235" s="92">
        <f t="shared" si="9"/>
        <v>46464</v>
      </c>
      <c r="CQ235" s="118">
        <v>24520000</v>
      </c>
      <c r="CR235" s="88" t="s">
        <v>223</v>
      </c>
      <c r="CS235" s="92">
        <v>46036</v>
      </c>
      <c r="CT235" s="131">
        <v>1146101096042</v>
      </c>
      <c r="CU235" s="88"/>
      <c r="CV235" s="88"/>
      <c r="CW235" s="88" t="s">
        <v>2876</v>
      </c>
      <c r="CX235" s="88" t="s">
        <v>203</v>
      </c>
      <c r="CY235" s="88" t="s">
        <v>464</v>
      </c>
      <c r="CZ235" s="88">
        <v>2537</v>
      </c>
      <c r="DA235" s="88" t="s">
        <v>152</v>
      </c>
      <c r="DB235" s="88">
        <v>1</v>
      </c>
      <c r="DC235" s="88" t="s">
        <v>153</v>
      </c>
      <c r="DD235" s="88"/>
      <c r="DE235" s="88"/>
      <c r="DF235" s="88"/>
      <c r="DG235" s="88"/>
      <c r="DH235" s="88"/>
      <c r="DI235" s="88"/>
      <c r="DJ235" s="88"/>
      <c r="DK235" s="88"/>
      <c r="DL235" s="88"/>
      <c r="DM235" s="88"/>
      <c r="DN235" s="88"/>
      <c r="DO235" s="88"/>
      <c r="DP235" s="88"/>
      <c r="DQ235" s="88"/>
      <c r="DR235" s="88"/>
      <c r="DS235" s="88"/>
      <c r="DT235" s="89"/>
      <c r="DU235" s="84"/>
      <c r="DV235" s="75"/>
      <c r="DW235" s="75"/>
      <c r="DX235" s="75"/>
      <c r="DY235" s="75"/>
      <c r="DZ235" s="77"/>
      <c r="EA235" s="71"/>
      <c r="EB235" s="71"/>
      <c r="EC235" s="71"/>
      <c r="ED235" s="71"/>
      <c r="EE235" s="71"/>
      <c r="EF235" s="71"/>
      <c r="EG235" s="71"/>
      <c r="EH235" s="71"/>
      <c r="EI235" s="71"/>
      <c r="EJ235" s="71"/>
      <c r="EK235" s="71"/>
    </row>
    <row r="236" spans="1:141" ht="30" customHeight="1">
      <c r="A236" s="2" t="s">
        <v>2064</v>
      </c>
      <c r="B236" s="87">
        <v>2026</v>
      </c>
      <c r="C236" s="88" t="s">
        <v>2898</v>
      </c>
      <c r="D236" s="88" t="e">
        <v>#REF!</v>
      </c>
      <c r="E236" s="88" t="s">
        <v>125</v>
      </c>
      <c r="F236" s="88">
        <v>147307</v>
      </c>
      <c r="G236" s="92">
        <v>46036</v>
      </c>
      <c r="H236" s="88" t="s">
        <v>2864</v>
      </c>
      <c r="I236" s="88" t="s">
        <v>2899</v>
      </c>
      <c r="J236" s="95" t="s">
        <v>2900</v>
      </c>
      <c r="K236" s="95" t="s">
        <v>2901</v>
      </c>
      <c r="L236" s="88" t="s">
        <v>2902</v>
      </c>
      <c r="M236" s="88" t="s">
        <v>2869</v>
      </c>
      <c r="N236" s="88">
        <v>80111700</v>
      </c>
      <c r="O236" s="88" t="s">
        <v>2870</v>
      </c>
      <c r="P236" s="88" t="s">
        <v>2903</v>
      </c>
      <c r="Q236" s="88">
        <v>182</v>
      </c>
      <c r="R236" s="92">
        <v>46031</v>
      </c>
      <c r="S236" s="88">
        <v>317</v>
      </c>
      <c r="T236" s="92">
        <v>46041</v>
      </c>
      <c r="U236" s="88" t="s">
        <v>134</v>
      </c>
      <c r="V236" s="88" t="s">
        <v>135</v>
      </c>
      <c r="W236" s="88" t="s">
        <v>460</v>
      </c>
      <c r="X236" s="88">
        <v>1</v>
      </c>
      <c r="Y236" s="88" t="s">
        <v>2904</v>
      </c>
      <c r="Z236" s="88" t="s">
        <v>2902</v>
      </c>
      <c r="AA236" s="88" t="s">
        <v>138</v>
      </c>
      <c r="AB236" s="88" t="s">
        <v>139</v>
      </c>
      <c r="AC236" s="88" t="s">
        <v>461</v>
      </c>
      <c r="AD236" s="88"/>
      <c r="AE236" s="88">
        <v>1001116114</v>
      </c>
      <c r="AF236" s="88">
        <v>5</v>
      </c>
      <c r="AG236" s="92">
        <v>34931</v>
      </c>
      <c r="AH236" s="88" t="s">
        <v>2905</v>
      </c>
      <c r="AI236" s="88"/>
      <c r="AJ236" s="95">
        <v>3102698891</v>
      </c>
      <c r="AK236" s="88" t="s">
        <v>2906</v>
      </c>
      <c r="AL236" s="88" t="s">
        <v>143</v>
      </c>
      <c r="AM236" s="88" t="s">
        <v>222</v>
      </c>
      <c r="AN236" s="88" t="s">
        <v>2859</v>
      </c>
      <c r="AO236" s="88">
        <v>52116336</v>
      </c>
      <c r="AP236" s="88" t="s">
        <v>927</v>
      </c>
      <c r="AQ236" s="88"/>
      <c r="AR236" s="88"/>
      <c r="AS236" s="92">
        <v>46062</v>
      </c>
      <c r="AT236" s="88"/>
      <c r="AU236" s="88"/>
      <c r="AV236" s="88"/>
      <c r="AW236" s="88"/>
      <c r="AX236" s="88" t="s">
        <v>2860</v>
      </c>
      <c r="AY236" s="88" t="s">
        <v>147</v>
      </c>
      <c r="AZ236" s="108">
        <v>46035</v>
      </c>
      <c r="BA236" s="108">
        <v>46038</v>
      </c>
      <c r="BB236" s="118">
        <v>24520000</v>
      </c>
      <c r="BC236" s="108">
        <v>46042</v>
      </c>
      <c r="BD236" s="108">
        <v>46284</v>
      </c>
      <c r="BE236" s="108">
        <f t="shared" si="10"/>
        <v>46284</v>
      </c>
      <c r="BF236" s="125"/>
      <c r="BG236" s="88" t="s">
        <v>929</v>
      </c>
      <c r="BH236" s="113">
        <v>3065000</v>
      </c>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v>0</v>
      </c>
      <c r="CM236" s="113">
        <v>24520000</v>
      </c>
      <c r="CN236" s="88"/>
      <c r="CO236" s="92">
        <v>46284</v>
      </c>
      <c r="CP236" s="92">
        <f t="shared" si="9"/>
        <v>46464</v>
      </c>
      <c r="CQ236" s="118">
        <v>24520000</v>
      </c>
      <c r="CR236" s="88" t="s">
        <v>223</v>
      </c>
      <c r="CS236" s="92">
        <v>46036</v>
      </c>
      <c r="CT236" s="131">
        <v>2144101489479</v>
      </c>
      <c r="CU236" s="88"/>
      <c r="CV236" s="88"/>
      <c r="CW236" s="88" t="s">
        <v>2876</v>
      </c>
      <c r="CX236" s="88" t="s">
        <v>461</v>
      </c>
      <c r="CY236" s="88" t="s">
        <v>957</v>
      </c>
      <c r="CZ236" s="88">
        <v>2537</v>
      </c>
      <c r="DA236" s="88" t="s">
        <v>152</v>
      </c>
      <c r="DB236" s="88">
        <v>1</v>
      </c>
      <c r="DC236" s="88" t="s">
        <v>153</v>
      </c>
      <c r="DD236" s="88"/>
      <c r="DE236" s="88"/>
      <c r="DF236" s="88"/>
      <c r="DG236" s="88"/>
      <c r="DH236" s="88"/>
      <c r="DI236" s="88"/>
      <c r="DJ236" s="88"/>
      <c r="DK236" s="88"/>
      <c r="DL236" s="88"/>
      <c r="DM236" s="88"/>
      <c r="DN236" s="88"/>
      <c r="DO236" s="88"/>
      <c r="DP236" s="88"/>
      <c r="DQ236" s="88"/>
      <c r="DR236" s="88"/>
      <c r="DS236" s="88"/>
      <c r="DT236" s="89"/>
      <c r="DU236" s="84"/>
      <c r="DV236" s="75"/>
      <c r="DW236" s="75"/>
      <c r="DX236" s="75"/>
      <c r="DY236" s="75"/>
      <c r="DZ236" s="77"/>
      <c r="EA236" s="71"/>
      <c r="EB236" s="71"/>
      <c r="EC236" s="71"/>
      <c r="ED236" s="71"/>
      <c r="EE236" s="71"/>
      <c r="EF236" s="71"/>
      <c r="EG236" s="71"/>
      <c r="EH236" s="71"/>
      <c r="EI236" s="71"/>
      <c r="EJ236" s="71"/>
      <c r="EK236" s="71"/>
    </row>
    <row r="237" spans="1:141" ht="30" customHeight="1">
      <c r="A237" s="2" t="s">
        <v>2064</v>
      </c>
      <c r="B237" s="87">
        <v>2026</v>
      </c>
      <c r="C237" s="88" t="s">
        <v>2907</v>
      </c>
      <c r="D237" s="88" t="e">
        <v>#REF!</v>
      </c>
      <c r="E237" s="88" t="s">
        <v>125</v>
      </c>
      <c r="F237" s="88">
        <v>144921</v>
      </c>
      <c r="G237" s="92">
        <v>46036</v>
      </c>
      <c r="H237" s="88" t="s">
        <v>2908</v>
      </c>
      <c r="I237" s="88" t="s">
        <v>2909</v>
      </c>
      <c r="J237" s="95" t="s">
        <v>2910</v>
      </c>
      <c r="K237" s="95" t="s">
        <v>2911</v>
      </c>
      <c r="L237" s="88" t="s">
        <v>2912</v>
      </c>
      <c r="M237" s="88" t="s">
        <v>2913</v>
      </c>
      <c r="N237" s="88">
        <v>80111700</v>
      </c>
      <c r="O237" s="88" t="s">
        <v>2914</v>
      </c>
      <c r="P237" s="88" t="s">
        <v>2915</v>
      </c>
      <c r="Q237" s="88">
        <v>128</v>
      </c>
      <c r="R237" s="92">
        <v>46028</v>
      </c>
      <c r="S237" s="88">
        <v>370</v>
      </c>
      <c r="T237" s="92">
        <v>46041</v>
      </c>
      <c r="U237" s="88" t="s">
        <v>134</v>
      </c>
      <c r="V237" s="88" t="s">
        <v>135</v>
      </c>
      <c r="W237" s="88" t="s">
        <v>136</v>
      </c>
      <c r="X237" s="88">
        <v>1</v>
      </c>
      <c r="Y237" s="88" t="s">
        <v>2916</v>
      </c>
      <c r="Z237" s="88" t="s">
        <v>2912</v>
      </c>
      <c r="AA237" s="88" t="s">
        <v>138</v>
      </c>
      <c r="AB237" s="88" t="s">
        <v>139</v>
      </c>
      <c r="AC237" s="88" t="s">
        <v>203</v>
      </c>
      <c r="AD237" s="88"/>
      <c r="AE237" s="88">
        <v>1019100072</v>
      </c>
      <c r="AF237" s="88">
        <v>1</v>
      </c>
      <c r="AG237" s="92">
        <v>34606</v>
      </c>
      <c r="AH237" s="88" t="s">
        <v>2917</v>
      </c>
      <c r="AI237" s="88"/>
      <c r="AJ237" s="95">
        <v>3043975235</v>
      </c>
      <c r="AK237" s="88" t="s">
        <v>2918</v>
      </c>
      <c r="AL237" s="88" t="s">
        <v>143</v>
      </c>
      <c r="AM237" s="88" t="s">
        <v>385</v>
      </c>
      <c r="AN237" s="88" t="s">
        <v>145</v>
      </c>
      <c r="AO237" s="88">
        <v>0</v>
      </c>
      <c r="AP237" s="88">
        <v>0</v>
      </c>
      <c r="AQ237" s="88"/>
      <c r="AR237" s="88"/>
      <c r="AS237" s="92">
        <v>46062</v>
      </c>
      <c r="AT237" s="88"/>
      <c r="AU237" s="88"/>
      <c r="AV237" s="88"/>
      <c r="AW237" s="88"/>
      <c r="AX237" s="88" t="s">
        <v>146</v>
      </c>
      <c r="AY237" s="88" t="s">
        <v>147</v>
      </c>
      <c r="AZ237" s="108">
        <v>46035</v>
      </c>
      <c r="BA237" s="108">
        <v>46036</v>
      </c>
      <c r="BB237" s="118">
        <v>97305000</v>
      </c>
      <c r="BC237" s="108">
        <v>46042</v>
      </c>
      <c r="BD237" s="108">
        <v>46375</v>
      </c>
      <c r="BE237" s="108">
        <f t="shared" si="10"/>
        <v>46375</v>
      </c>
      <c r="BF237" s="125"/>
      <c r="BG237" s="88" t="s">
        <v>148</v>
      </c>
      <c r="BH237" s="113">
        <v>8755000</v>
      </c>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v>0</v>
      </c>
      <c r="CM237" s="113">
        <v>97305000</v>
      </c>
      <c r="CN237" s="88"/>
      <c r="CO237" s="92">
        <v>46375</v>
      </c>
      <c r="CP237" s="92">
        <f t="shared" si="9"/>
        <v>46555</v>
      </c>
      <c r="CQ237" s="118">
        <v>97305000</v>
      </c>
      <c r="CR237" s="88" t="s">
        <v>223</v>
      </c>
      <c r="CS237" s="92">
        <v>46038</v>
      </c>
      <c r="CT237" s="131">
        <v>9646101034146</v>
      </c>
      <c r="CU237" s="88"/>
      <c r="CV237" s="88"/>
      <c r="CW237" s="88" t="s">
        <v>2919</v>
      </c>
      <c r="CX237" s="88" t="s">
        <v>203</v>
      </c>
      <c r="CY237" s="88" t="s">
        <v>235</v>
      </c>
      <c r="CZ237" s="88">
        <v>2537</v>
      </c>
      <c r="DA237" s="88" t="s">
        <v>152</v>
      </c>
      <c r="DB237" s="88">
        <v>3</v>
      </c>
      <c r="DC237" s="88" t="s">
        <v>153</v>
      </c>
      <c r="DD237" s="88"/>
      <c r="DE237" s="88"/>
      <c r="DF237" s="88"/>
      <c r="DG237" s="88"/>
      <c r="DH237" s="88"/>
      <c r="DI237" s="88"/>
      <c r="DJ237" s="88"/>
      <c r="DK237" s="88"/>
      <c r="DL237" s="88"/>
      <c r="DM237" s="88"/>
      <c r="DN237" s="88"/>
      <c r="DO237" s="88"/>
      <c r="DP237" s="88"/>
      <c r="DQ237" s="88"/>
      <c r="DR237" s="88"/>
      <c r="DS237" s="88"/>
      <c r="DT237" s="89"/>
      <c r="DU237" s="84"/>
      <c r="DV237" s="75"/>
      <c r="DW237" s="75"/>
      <c r="DX237" s="75"/>
      <c r="DY237" s="75"/>
      <c r="DZ237" s="77"/>
      <c r="EA237" s="71"/>
      <c r="EB237" s="71"/>
      <c r="EC237" s="71"/>
      <c r="ED237" s="71"/>
      <c r="EE237" s="71"/>
      <c r="EF237" s="71"/>
      <c r="EG237" s="71"/>
      <c r="EH237" s="71"/>
      <c r="EI237" s="71"/>
      <c r="EJ237" s="71"/>
      <c r="EK237" s="71"/>
    </row>
    <row r="238" spans="1:141" ht="30" customHeight="1">
      <c r="A238" s="2" t="s">
        <v>2064</v>
      </c>
      <c r="B238" s="87">
        <v>2026</v>
      </c>
      <c r="C238" s="88" t="s">
        <v>2920</v>
      </c>
      <c r="D238" s="88" t="e">
        <v>#REF!</v>
      </c>
      <c r="E238" s="88" t="s">
        <v>125</v>
      </c>
      <c r="F238" s="88">
        <v>145894</v>
      </c>
      <c r="G238" s="92">
        <v>46036</v>
      </c>
      <c r="H238" s="88" t="s">
        <v>2921</v>
      </c>
      <c r="I238" s="88" t="s">
        <v>2922</v>
      </c>
      <c r="J238" s="95" t="s">
        <v>2923</v>
      </c>
      <c r="K238" s="95" t="s">
        <v>2924</v>
      </c>
      <c r="L238" s="88" t="s">
        <v>2925</v>
      </c>
      <c r="M238" s="88" t="s">
        <v>2926</v>
      </c>
      <c r="N238" s="88">
        <v>80111700</v>
      </c>
      <c r="O238" s="88" t="s">
        <v>2927</v>
      </c>
      <c r="P238" s="88" t="s">
        <v>2928</v>
      </c>
      <c r="Q238" s="88">
        <v>171</v>
      </c>
      <c r="R238" s="92">
        <v>46031</v>
      </c>
      <c r="S238" s="88">
        <v>372</v>
      </c>
      <c r="T238" s="92">
        <v>46041</v>
      </c>
      <c r="U238" s="88" t="s">
        <v>134</v>
      </c>
      <c r="V238" s="88" t="s">
        <v>135</v>
      </c>
      <c r="W238" s="88" t="s">
        <v>460</v>
      </c>
      <c r="X238" s="88">
        <v>1</v>
      </c>
      <c r="Y238" s="88" t="s">
        <v>2929</v>
      </c>
      <c r="Z238" s="88" t="s">
        <v>2925</v>
      </c>
      <c r="AA238" s="88" t="s">
        <v>138</v>
      </c>
      <c r="AB238" s="88" t="s">
        <v>164</v>
      </c>
      <c r="AC238" s="88" t="s">
        <v>218</v>
      </c>
      <c r="AD238" s="88"/>
      <c r="AE238" s="88">
        <v>1018486250</v>
      </c>
      <c r="AF238" s="88">
        <v>7</v>
      </c>
      <c r="AG238" s="92">
        <v>35196</v>
      </c>
      <c r="AH238" s="88" t="s">
        <v>2930</v>
      </c>
      <c r="AI238" s="88"/>
      <c r="AJ238" s="95">
        <v>3014025571</v>
      </c>
      <c r="AK238" s="88" t="s">
        <v>2931</v>
      </c>
      <c r="AL238" s="88" t="s">
        <v>189</v>
      </c>
      <c r="AM238" s="88" t="s">
        <v>144</v>
      </c>
      <c r="AN238" s="88" t="s">
        <v>2932</v>
      </c>
      <c r="AO238" s="88">
        <v>1026285767</v>
      </c>
      <c r="AP238" s="88" t="s">
        <v>2933</v>
      </c>
      <c r="AQ238" s="88"/>
      <c r="AR238" s="88"/>
      <c r="AS238" s="92">
        <v>46062</v>
      </c>
      <c r="AT238" s="88"/>
      <c r="AU238" s="88"/>
      <c r="AV238" s="88"/>
      <c r="AW238" s="88"/>
      <c r="AX238" s="88" t="s">
        <v>2934</v>
      </c>
      <c r="AY238" s="88" t="s">
        <v>147</v>
      </c>
      <c r="AZ238" s="108">
        <v>46035</v>
      </c>
      <c r="BA238" s="108">
        <v>46036</v>
      </c>
      <c r="BB238" s="118">
        <v>24520000</v>
      </c>
      <c r="BC238" s="108">
        <v>46042</v>
      </c>
      <c r="BD238" s="108">
        <v>46284</v>
      </c>
      <c r="BE238" s="108">
        <f t="shared" si="10"/>
        <v>46284</v>
      </c>
      <c r="BF238" s="125"/>
      <c r="BG238" s="88" t="s">
        <v>929</v>
      </c>
      <c r="BH238" s="113">
        <v>3065000</v>
      </c>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v>0</v>
      </c>
      <c r="CM238" s="113">
        <v>24520000</v>
      </c>
      <c r="CN238" s="88"/>
      <c r="CO238" s="92">
        <v>46284</v>
      </c>
      <c r="CP238" s="92">
        <f t="shared" si="9"/>
        <v>46464</v>
      </c>
      <c r="CQ238" s="118">
        <v>24520000</v>
      </c>
      <c r="CR238" s="88" t="s">
        <v>484</v>
      </c>
      <c r="CS238" s="92">
        <v>46037</v>
      </c>
      <c r="CT238" s="131" t="s">
        <v>2935</v>
      </c>
      <c r="CU238" s="88"/>
      <c r="CV238" s="88"/>
      <c r="CW238" s="88" t="s">
        <v>2936</v>
      </c>
      <c r="CX238" s="88" t="s">
        <v>218</v>
      </c>
      <c r="CY238" s="88" t="s">
        <v>245</v>
      </c>
      <c r="CZ238" s="88">
        <v>2537</v>
      </c>
      <c r="DA238" s="88" t="s">
        <v>152</v>
      </c>
      <c r="DB238" s="88">
        <v>1</v>
      </c>
      <c r="DC238" s="88" t="s">
        <v>153</v>
      </c>
      <c r="DD238" s="88"/>
      <c r="DE238" s="88"/>
      <c r="DF238" s="88"/>
      <c r="DG238" s="88"/>
      <c r="DH238" s="88"/>
      <c r="DI238" s="88"/>
      <c r="DJ238" s="88"/>
      <c r="DK238" s="88"/>
      <c r="DL238" s="88"/>
      <c r="DM238" s="88"/>
      <c r="DN238" s="88"/>
      <c r="DO238" s="88"/>
      <c r="DP238" s="88"/>
      <c r="DQ238" s="88"/>
      <c r="DR238" s="88"/>
      <c r="DS238" s="88"/>
      <c r="DT238" s="89"/>
      <c r="DU238" s="84"/>
      <c r="DV238" s="75"/>
      <c r="DW238" s="75"/>
      <c r="DX238" s="75"/>
      <c r="DY238" s="75"/>
      <c r="DZ238" s="77"/>
      <c r="EA238" s="71"/>
      <c r="EB238" s="71"/>
      <c r="EC238" s="71"/>
      <c r="ED238" s="71"/>
      <c r="EE238" s="71"/>
      <c r="EF238" s="71"/>
      <c r="EG238" s="71"/>
      <c r="EH238" s="71"/>
      <c r="EI238" s="71"/>
      <c r="EJ238" s="71"/>
      <c r="EK238" s="71"/>
    </row>
    <row r="239" spans="1:141" ht="30" customHeight="1">
      <c r="A239" s="2" t="s">
        <v>2064</v>
      </c>
      <c r="B239" s="87">
        <v>2026</v>
      </c>
      <c r="C239" s="88" t="s">
        <v>2937</v>
      </c>
      <c r="D239" s="88" t="e">
        <v>#REF!</v>
      </c>
      <c r="E239" s="88" t="s">
        <v>125</v>
      </c>
      <c r="F239" s="88">
        <v>145894</v>
      </c>
      <c r="G239" s="92">
        <v>46036</v>
      </c>
      <c r="H239" s="88" t="s">
        <v>2921</v>
      </c>
      <c r="I239" s="88" t="s">
        <v>2938</v>
      </c>
      <c r="J239" s="95" t="s">
        <v>2939</v>
      </c>
      <c r="K239" s="95" t="s">
        <v>2940</v>
      </c>
      <c r="L239" s="88" t="s">
        <v>2941</v>
      </c>
      <c r="M239" s="88" t="s">
        <v>2926</v>
      </c>
      <c r="N239" s="88">
        <v>80111700</v>
      </c>
      <c r="O239" s="88" t="s">
        <v>2927</v>
      </c>
      <c r="P239" s="88" t="s">
        <v>2942</v>
      </c>
      <c r="Q239" s="88">
        <v>171</v>
      </c>
      <c r="R239" s="92">
        <v>46031</v>
      </c>
      <c r="S239" s="88">
        <v>373</v>
      </c>
      <c r="T239" s="92">
        <v>46041</v>
      </c>
      <c r="U239" s="88" t="s">
        <v>134</v>
      </c>
      <c r="V239" s="88" t="s">
        <v>135</v>
      </c>
      <c r="W239" s="88" t="s">
        <v>460</v>
      </c>
      <c r="X239" s="88">
        <v>1</v>
      </c>
      <c r="Y239" s="88" t="s">
        <v>2943</v>
      </c>
      <c r="Z239" s="88" t="s">
        <v>2941</v>
      </c>
      <c r="AA239" s="88" t="s">
        <v>138</v>
      </c>
      <c r="AB239" s="88" t="s">
        <v>139</v>
      </c>
      <c r="AC239" s="88" t="s">
        <v>218</v>
      </c>
      <c r="AD239" s="88"/>
      <c r="AE239" s="88">
        <v>1233492979</v>
      </c>
      <c r="AF239" s="88">
        <v>1</v>
      </c>
      <c r="AG239" s="92">
        <v>35800</v>
      </c>
      <c r="AH239" s="88" t="s">
        <v>2944</v>
      </c>
      <c r="AI239" s="88"/>
      <c r="AJ239" s="95">
        <v>3156128809</v>
      </c>
      <c r="AK239" s="88" t="s">
        <v>2945</v>
      </c>
      <c r="AL239" s="88" t="s">
        <v>189</v>
      </c>
      <c r="AM239" s="88" t="s">
        <v>385</v>
      </c>
      <c r="AN239" s="88" t="s">
        <v>2932</v>
      </c>
      <c r="AO239" s="88">
        <v>1026285767</v>
      </c>
      <c r="AP239" s="88" t="s">
        <v>2933</v>
      </c>
      <c r="AQ239" s="88"/>
      <c r="AR239" s="88"/>
      <c r="AS239" s="92">
        <v>46062</v>
      </c>
      <c r="AT239" s="88"/>
      <c r="AU239" s="88"/>
      <c r="AV239" s="88"/>
      <c r="AW239" s="88"/>
      <c r="AX239" s="88" t="s">
        <v>2934</v>
      </c>
      <c r="AY239" s="88" t="s">
        <v>147</v>
      </c>
      <c r="AZ239" s="108">
        <v>46035</v>
      </c>
      <c r="BA239" s="108">
        <v>46036</v>
      </c>
      <c r="BB239" s="118">
        <v>24520000</v>
      </c>
      <c r="BC239" s="108">
        <v>46042</v>
      </c>
      <c r="BD239" s="108">
        <v>46280</v>
      </c>
      <c r="BE239" s="108">
        <f t="shared" si="10"/>
        <v>46280</v>
      </c>
      <c r="BF239" s="125"/>
      <c r="BG239" s="88" t="s">
        <v>929</v>
      </c>
      <c r="BH239" s="113">
        <v>3065000</v>
      </c>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v>0</v>
      </c>
      <c r="CM239" s="113">
        <v>24520000</v>
      </c>
      <c r="CN239" s="88"/>
      <c r="CO239" s="92">
        <v>46280</v>
      </c>
      <c r="CP239" s="92">
        <f t="shared" si="9"/>
        <v>46460</v>
      </c>
      <c r="CQ239" s="118">
        <v>24520000</v>
      </c>
      <c r="CR239" s="88" t="s">
        <v>223</v>
      </c>
      <c r="CS239" s="92">
        <v>46036</v>
      </c>
      <c r="CT239" s="131">
        <v>1846101032536</v>
      </c>
      <c r="CU239" s="88"/>
      <c r="CV239" s="88"/>
      <c r="CW239" s="88" t="s">
        <v>2936</v>
      </c>
      <c r="CX239" s="88" t="s">
        <v>218</v>
      </c>
      <c r="CY239" s="88" t="s">
        <v>245</v>
      </c>
      <c r="CZ239" s="88">
        <v>2537</v>
      </c>
      <c r="DA239" s="88" t="s">
        <v>152</v>
      </c>
      <c r="DB239" s="88">
        <v>1</v>
      </c>
      <c r="DC239" s="88" t="s">
        <v>153</v>
      </c>
      <c r="DD239" s="88"/>
      <c r="DE239" s="88"/>
      <c r="DF239" s="88"/>
      <c r="DG239" s="88"/>
      <c r="DH239" s="88"/>
      <c r="DI239" s="88"/>
      <c r="DJ239" s="88"/>
      <c r="DK239" s="88"/>
      <c r="DL239" s="88"/>
      <c r="DM239" s="88"/>
      <c r="DN239" s="88"/>
      <c r="DO239" s="88"/>
      <c r="DP239" s="88"/>
      <c r="DQ239" s="88"/>
      <c r="DR239" s="88"/>
      <c r="DS239" s="88"/>
      <c r="DT239" s="89"/>
      <c r="DU239" s="84"/>
      <c r="DV239" s="75"/>
      <c r="DW239" s="75"/>
      <c r="DX239" s="75"/>
      <c r="DY239" s="75"/>
      <c r="DZ239" s="77"/>
      <c r="EA239" s="71"/>
      <c r="EB239" s="71"/>
      <c r="EC239" s="71"/>
      <c r="ED239" s="71"/>
      <c r="EE239" s="71"/>
      <c r="EF239" s="71"/>
      <c r="EG239" s="71"/>
      <c r="EH239" s="71"/>
      <c r="EI239" s="71"/>
      <c r="EJ239" s="71"/>
      <c r="EK239" s="71"/>
    </row>
    <row r="240" spans="1:141" ht="30" customHeight="1">
      <c r="A240" s="2" t="s">
        <v>2064</v>
      </c>
      <c r="B240" s="87">
        <v>2026</v>
      </c>
      <c r="C240" s="88" t="s">
        <v>2946</v>
      </c>
      <c r="D240" s="88" t="e">
        <v>#REF!</v>
      </c>
      <c r="E240" s="88" t="s">
        <v>125</v>
      </c>
      <c r="F240" s="88">
        <v>145894</v>
      </c>
      <c r="G240" s="92">
        <v>46036</v>
      </c>
      <c r="H240" s="88" t="s">
        <v>2921</v>
      </c>
      <c r="I240" s="88" t="s">
        <v>2947</v>
      </c>
      <c r="J240" s="95" t="s">
        <v>2948</v>
      </c>
      <c r="K240" s="95" t="s">
        <v>2949</v>
      </c>
      <c r="L240" s="88" t="s">
        <v>2950</v>
      </c>
      <c r="M240" s="88" t="s">
        <v>2926</v>
      </c>
      <c r="N240" s="88">
        <v>80111700</v>
      </c>
      <c r="O240" s="88" t="s">
        <v>2927</v>
      </c>
      <c r="P240" s="88" t="s">
        <v>2951</v>
      </c>
      <c r="Q240" s="88">
        <v>171</v>
      </c>
      <c r="R240" s="92">
        <v>46031</v>
      </c>
      <c r="S240" s="88">
        <v>374</v>
      </c>
      <c r="T240" s="92">
        <v>46041</v>
      </c>
      <c r="U240" s="88" t="s">
        <v>134</v>
      </c>
      <c r="V240" s="88" t="s">
        <v>135</v>
      </c>
      <c r="W240" s="88" t="s">
        <v>460</v>
      </c>
      <c r="X240" s="88">
        <v>1</v>
      </c>
      <c r="Y240" s="88" t="s">
        <v>2943</v>
      </c>
      <c r="Z240" s="88" t="s">
        <v>2950</v>
      </c>
      <c r="AA240" s="88" t="s">
        <v>138</v>
      </c>
      <c r="AB240" s="88" t="s">
        <v>139</v>
      </c>
      <c r="AC240" s="88" t="s">
        <v>447</v>
      </c>
      <c r="AD240" s="88"/>
      <c r="AE240" s="88">
        <v>52809690</v>
      </c>
      <c r="AF240" s="88">
        <v>5</v>
      </c>
      <c r="AG240" s="92">
        <v>29807</v>
      </c>
      <c r="AH240" s="88" t="s">
        <v>2952</v>
      </c>
      <c r="AI240" s="88"/>
      <c r="AJ240" s="95">
        <v>3124149840</v>
      </c>
      <c r="AK240" s="88" t="s">
        <v>2953</v>
      </c>
      <c r="AL240" s="88" t="s">
        <v>271</v>
      </c>
      <c r="AM240" s="88" t="s">
        <v>234</v>
      </c>
      <c r="AN240" s="88" t="s">
        <v>2932</v>
      </c>
      <c r="AO240" s="88">
        <v>1026285767</v>
      </c>
      <c r="AP240" s="88" t="s">
        <v>2933</v>
      </c>
      <c r="AQ240" s="88"/>
      <c r="AR240" s="88"/>
      <c r="AS240" s="92">
        <v>46062</v>
      </c>
      <c r="AT240" s="88"/>
      <c r="AU240" s="88"/>
      <c r="AV240" s="88"/>
      <c r="AW240" s="88"/>
      <c r="AX240" s="88" t="s">
        <v>2934</v>
      </c>
      <c r="AY240" s="88" t="s">
        <v>147</v>
      </c>
      <c r="AZ240" s="108">
        <v>46035</v>
      </c>
      <c r="BA240" s="108">
        <v>46036</v>
      </c>
      <c r="BB240" s="118">
        <v>24520000</v>
      </c>
      <c r="BC240" s="108">
        <v>46042</v>
      </c>
      <c r="BD240" s="108">
        <v>46284</v>
      </c>
      <c r="BE240" s="108">
        <f t="shared" si="10"/>
        <v>46284</v>
      </c>
      <c r="BF240" s="125"/>
      <c r="BG240" s="88" t="s">
        <v>929</v>
      </c>
      <c r="BH240" s="113">
        <v>3065000</v>
      </c>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v>0</v>
      </c>
      <c r="CM240" s="113">
        <v>24520000</v>
      </c>
      <c r="CN240" s="88"/>
      <c r="CO240" s="92">
        <v>46284</v>
      </c>
      <c r="CP240" s="92">
        <f t="shared" si="9"/>
        <v>46464</v>
      </c>
      <c r="CQ240" s="118">
        <v>24520000</v>
      </c>
      <c r="CR240" s="88" t="e">
        <v>#N/A</v>
      </c>
      <c r="CS240" s="92" t="e">
        <v>#N/A</v>
      </c>
      <c r="CT240" s="131" t="s">
        <v>2954</v>
      </c>
      <c r="CU240" s="88"/>
      <c r="CV240" s="88"/>
      <c r="CW240" s="88" t="s">
        <v>2936</v>
      </c>
      <c r="CX240" s="88" t="s">
        <v>447</v>
      </c>
      <c r="CY240" s="88" t="s">
        <v>957</v>
      </c>
      <c r="CZ240" s="88">
        <v>2537</v>
      </c>
      <c r="DA240" s="88" t="s">
        <v>152</v>
      </c>
      <c r="DB240" s="88">
        <v>1</v>
      </c>
      <c r="DC240" s="88" t="s">
        <v>153</v>
      </c>
      <c r="DD240" s="88"/>
      <c r="DE240" s="88"/>
      <c r="DF240" s="88"/>
      <c r="DG240" s="88"/>
      <c r="DH240" s="88"/>
      <c r="DI240" s="88"/>
      <c r="DJ240" s="88"/>
      <c r="DK240" s="88"/>
      <c r="DL240" s="88"/>
      <c r="DM240" s="88"/>
      <c r="DN240" s="88"/>
      <c r="DO240" s="88"/>
      <c r="DP240" s="88"/>
      <c r="DQ240" s="88"/>
      <c r="DR240" s="88"/>
      <c r="DS240" s="88"/>
      <c r="DT240" s="89"/>
      <c r="DU240" s="84"/>
      <c r="DV240" s="75"/>
      <c r="DW240" s="75"/>
      <c r="DX240" s="75"/>
      <c r="DY240" s="75"/>
      <c r="DZ240" s="77"/>
      <c r="EA240" s="71"/>
      <c r="EB240" s="71"/>
      <c r="EC240" s="71"/>
      <c r="ED240" s="71"/>
      <c r="EE240" s="71"/>
      <c r="EF240" s="71"/>
      <c r="EG240" s="71"/>
      <c r="EH240" s="71"/>
      <c r="EI240" s="71"/>
      <c r="EJ240" s="71"/>
      <c r="EK240" s="71"/>
    </row>
    <row r="241" spans="1:141" ht="30" customHeight="1">
      <c r="A241" s="2" t="s">
        <v>2064</v>
      </c>
      <c r="B241" s="87">
        <v>2026</v>
      </c>
      <c r="C241" s="88" t="s">
        <v>2955</v>
      </c>
      <c r="D241" s="88" t="e">
        <v>#REF!</v>
      </c>
      <c r="E241" s="88" t="s">
        <v>125</v>
      </c>
      <c r="F241" s="88">
        <v>145894</v>
      </c>
      <c r="G241" s="92">
        <v>46044</v>
      </c>
      <c r="H241" s="88" t="s">
        <v>2921</v>
      </c>
      <c r="I241" s="88" t="s">
        <v>2956</v>
      </c>
      <c r="J241" s="95" t="s">
        <v>2957</v>
      </c>
      <c r="K241" s="95" t="s">
        <v>2958</v>
      </c>
      <c r="L241" s="88" t="s">
        <v>2959</v>
      </c>
      <c r="M241" s="88" t="s">
        <v>2926</v>
      </c>
      <c r="N241" s="88">
        <v>80111700</v>
      </c>
      <c r="O241" s="88" t="s">
        <v>2927</v>
      </c>
      <c r="P241" s="88" t="s">
        <v>2960</v>
      </c>
      <c r="Q241" s="88">
        <v>171</v>
      </c>
      <c r="R241" s="92">
        <v>46031</v>
      </c>
      <c r="S241" s="88">
        <v>376</v>
      </c>
      <c r="T241" s="92">
        <v>46041</v>
      </c>
      <c r="U241" s="88" t="s">
        <v>134</v>
      </c>
      <c r="V241" s="88" t="s">
        <v>135</v>
      </c>
      <c r="W241" s="88" t="s">
        <v>460</v>
      </c>
      <c r="X241" s="88">
        <v>1</v>
      </c>
      <c r="Y241" s="88" t="s">
        <v>2943</v>
      </c>
      <c r="Z241" s="88" t="s">
        <v>2959</v>
      </c>
      <c r="AA241" s="88" t="s">
        <v>138</v>
      </c>
      <c r="AB241" s="88" t="s">
        <v>139</v>
      </c>
      <c r="AC241" s="88" t="s">
        <v>218</v>
      </c>
      <c r="AD241" s="88"/>
      <c r="AE241" s="88">
        <v>1018476368</v>
      </c>
      <c r="AF241" s="88">
        <v>4</v>
      </c>
      <c r="AG241" s="92">
        <v>34840</v>
      </c>
      <c r="AH241" s="88" t="s">
        <v>2961</v>
      </c>
      <c r="AI241" s="88"/>
      <c r="AJ241" s="95">
        <v>3208163825</v>
      </c>
      <c r="AK241" s="88" t="s">
        <v>2962</v>
      </c>
      <c r="AL241" s="88" t="s">
        <v>271</v>
      </c>
      <c r="AM241" s="88" t="s">
        <v>144</v>
      </c>
      <c r="AN241" s="88" t="s">
        <v>2932</v>
      </c>
      <c r="AO241" s="88">
        <v>1026285767</v>
      </c>
      <c r="AP241" s="88" t="s">
        <v>2933</v>
      </c>
      <c r="AQ241" s="88"/>
      <c r="AR241" s="88"/>
      <c r="AS241" s="92">
        <v>46062</v>
      </c>
      <c r="AT241" s="88"/>
      <c r="AU241" s="88"/>
      <c r="AV241" s="88"/>
      <c r="AW241" s="88"/>
      <c r="AX241" s="88" t="s">
        <v>2934</v>
      </c>
      <c r="AY241" s="88" t="s">
        <v>147</v>
      </c>
      <c r="AZ241" s="108">
        <v>46035</v>
      </c>
      <c r="BA241" s="108">
        <v>46036</v>
      </c>
      <c r="BB241" s="118">
        <v>24520000</v>
      </c>
      <c r="BC241" s="108">
        <v>46042</v>
      </c>
      <c r="BD241" s="108">
        <v>46284</v>
      </c>
      <c r="BE241" s="108">
        <f t="shared" si="10"/>
        <v>46284</v>
      </c>
      <c r="BF241" s="125"/>
      <c r="BG241" s="88" t="s">
        <v>929</v>
      </c>
      <c r="BH241" s="113">
        <v>3065000</v>
      </c>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v>0</v>
      </c>
      <c r="CM241" s="113">
        <v>24520000</v>
      </c>
      <c r="CN241" s="88"/>
      <c r="CO241" s="92">
        <v>46284</v>
      </c>
      <c r="CP241" s="92">
        <f t="shared" si="9"/>
        <v>46464</v>
      </c>
      <c r="CQ241" s="118">
        <v>24520000</v>
      </c>
      <c r="CR241" s="88" t="s">
        <v>149</v>
      </c>
      <c r="CS241" s="92">
        <v>46036</v>
      </c>
      <c r="CT241" s="131">
        <v>1846101032556</v>
      </c>
      <c r="CU241" s="88"/>
      <c r="CV241" s="88"/>
      <c r="CW241" s="88" t="s">
        <v>2936</v>
      </c>
      <c r="CX241" s="88" t="s">
        <v>218</v>
      </c>
      <c r="CY241" s="88" t="s">
        <v>245</v>
      </c>
      <c r="CZ241" s="88">
        <v>2537</v>
      </c>
      <c r="DA241" s="88" t="s">
        <v>152</v>
      </c>
      <c r="DB241" s="88">
        <v>1</v>
      </c>
      <c r="DC241" s="88" t="s">
        <v>153</v>
      </c>
      <c r="DD241" s="88"/>
      <c r="DE241" s="88"/>
      <c r="DF241" s="88"/>
      <c r="DG241" s="88"/>
      <c r="DH241" s="88"/>
      <c r="DI241" s="88"/>
      <c r="DJ241" s="88"/>
      <c r="DK241" s="88"/>
      <c r="DL241" s="88"/>
      <c r="DM241" s="88"/>
      <c r="DN241" s="88"/>
      <c r="DO241" s="88"/>
      <c r="DP241" s="88"/>
      <c r="DQ241" s="88"/>
      <c r="DR241" s="88"/>
      <c r="DS241" s="88"/>
      <c r="DT241" s="89"/>
      <c r="DU241" s="84"/>
      <c r="DV241" s="75"/>
      <c r="DW241" s="75"/>
      <c r="DX241" s="75"/>
      <c r="DY241" s="75"/>
      <c r="DZ241" s="77"/>
      <c r="EA241" s="71"/>
      <c r="EB241" s="71"/>
      <c r="EC241" s="71"/>
      <c r="ED241" s="71"/>
      <c r="EE241" s="71"/>
      <c r="EF241" s="71"/>
      <c r="EG241" s="71"/>
      <c r="EH241" s="71"/>
      <c r="EI241" s="71"/>
      <c r="EJ241" s="71"/>
      <c r="EK241" s="71"/>
    </row>
    <row r="242" spans="1:141" ht="30" customHeight="1">
      <c r="A242" s="2" t="s">
        <v>2064</v>
      </c>
      <c r="B242" s="87">
        <v>2026</v>
      </c>
      <c r="C242" s="88" t="s">
        <v>2963</v>
      </c>
      <c r="D242" s="88" t="e">
        <v>#REF!</v>
      </c>
      <c r="E242" s="88" t="s">
        <v>125</v>
      </c>
      <c r="F242" s="88">
        <v>145894</v>
      </c>
      <c r="G242" s="92">
        <v>46044</v>
      </c>
      <c r="H242" s="88" t="s">
        <v>2921</v>
      </c>
      <c r="I242" s="88" t="s">
        <v>2964</v>
      </c>
      <c r="J242" s="95" t="s">
        <v>2965</v>
      </c>
      <c r="K242" s="95" t="s">
        <v>2966</v>
      </c>
      <c r="L242" s="88" t="s">
        <v>2967</v>
      </c>
      <c r="M242" s="88" t="s">
        <v>2926</v>
      </c>
      <c r="N242" s="88">
        <v>80111700</v>
      </c>
      <c r="O242" s="88" t="s">
        <v>2927</v>
      </c>
      <c r="P242" s="88" t="s">
        <v>2968</v>
      </c>
      <c r="Q242" s="88">
        <v>171</v>
      </c>
      <c r="R242" s="92">
        <v>46031</v>
      </c>
      <c r="S242" s="88">
        <v>378</v>
      </c>
      <c r="T242" s="92">
        <v>46041</v>
      </c>
      <c r="U242" s="88" t="s">
        <v>134</v>
      </c>
      <c r="V242" s="88" t="s">
        <v>135</v>
      </c>
      <c r="W242" s="88" t="s">
        <v>460</v>
      </c>
      <c r="X242" s="88">
        <v>1</v>
      </c>
      <c r="Y242" s="88" t="s">
        <v>2943</v>
      </c>
      <c r="Z242" s="88" t="s">
        <v>2967</v>
      </c>
      <c r="AA242" s="88" t="s">
        <v>138</v>
      </c>
      <c r="AB242" s="88" t="s">
        <v>164</v>
      </c>
      <c r="AC242" s="88" t="s">
        <v>218</v>
      </c>
      <c r="AD242" s="88"/>
      <c r="AE242" s="88">
        <v>1020810417</v>
      </c>
      <c r="AF242" s="88">
        <v>7</v>
      </c>
      <c r="AG242" s="92">
        <v>34927</v>
      </c>
      <c r="AH242" s="88" t="s">
        <v>2969</v>
      </c>
      <c r="AI242" s="88"/>
      <c r="AJ242" s="95">
        <v>3193654657</v>
      </c>
      <c r="AK242" s="88" t="s">
        <v>2970</v>
      </c>
      <c r="AL242" s="88" t="s">
        <v>143</v>
      </c>
      <c r="AM242" s="88" t="s">
        <v>144</v>
      </c>
      <c r="AN242" s="88" t="s">
        <v>2932</v>
      </c>
      <c r="AO242" s="88">
        <v>1026285767</v>
      </c>
      <c r="AP242" s="88" t="s">
        <v>2933</v>
      </c>
      <c r="AQ242" s="88"/>
      <c r="AR242" s="88"/>
      <c r="AS242" s="92">
        <v>46062</v>
      </c>
      <c r="AT242" s="88"/>
      <c r="AU242" s="88"/>
      <c r="AV242" s="88"/>
      <c r="AW242" s="88"/>
      <c r="AX242" s="88" t="s">
        <v>2934</v>
      </c>
      <c r="AY242" s="88" t="s">
        <v>147</v>
      </c>
      <c r="AZ242" s="108">
        <v>46035</v>
      </c>
      <c r="BA242" s="108">
        <v>46036</v>
      </c>
      <c r="BB242" s="118">
        <v>24520000</v>
      </c>
      <c r="BC242" s="108">
        <v>46042</v>
      </c>
      <c r="BD242" s="108">
        <v>46284</v>
      </c>
      <c r="BE242" s="108">
        <f t="shared" si="10"/>
        <v>46284</v>
      </c>
      <c r="BF242" s="125"/>
      <c r="BG242" s="88" t="s">
        <v>929</v>
      </c>
      <c r="BH242" s="113">
        <v>3065000</v>
      </c>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v>0</v>
      </c>
      <c r="CM242" s="113">
        <v>24520000</v>
      </c>
      <c r="CN242" s="88"/>
      <c r="CO242" s="92">
        <v>46284</v>
      </c>
      <c r="CP242" s="92">
        <f t="shared" si="9"/>
        <v>46464</v>
      </c>
      <c r="CQ242" s="118">
        <v>24520000</v>
      </c>
      <c r="CR242" s="88" t="s">
        <v>149</v>
      </c>
      <c r="CS242" s="92">
        <v>46036</v>
      </c>
      <c r="CT242" s="131">
        <v>1846101032587</v>
      </c>
      <c r="CU242" s="88"/>
      <c r="CV242" s="88"/>
      <c r="CW242" s="88" t="s">
        <v>2936</v>
      </c>
      <c r="CX242" s="88" t="s">
        <v>218</v>
      </c>
      <c r="CY242" s="88" t="s">
        <v>235</v>
      </c>
      <c r="CZ242" s="88">
        <v>2537</v>
      </c>
      <c r="DA242" s="88" t="s">
        <v>152</v>
      </c>
      <c r="DB242" s="88">
        <v>1</v>
      </c>
      <c r="DC242" s="88" t="s">
        <v>153</v>
      </c>
      <c r="DD242" s="88"/>
      <c r="DE242" s="88"/>
      <c r="DF242" s="88"/>
      <c r="DG242" s="88"/>
      <c r="DH242" s="88"/>
      <c r="DI242" s="88"/>
      <c r="DJ242" s="88"/>
      <c r="DK242" s="88"/>
      <c r="DL242" s="88"/>
      <c r="DM242" s="88"/>
      <c r="DN242" s="88"/>
      <c r="DO242" s="88"/>
      <c r="DP242" s="88"/>
      <c r="DQ242" s="88"/>
      <c r="DR242" s="88"/>
      <c r="DS242" s="88"/>
      <c r="DT242" s="89"/>
      <c r="DU242" s="84"/>
      <c r="DV242" s="75"/>
      <c r="DW242" s="75"/>
      <c r="DX242" s="75"/>
      <c r="DY242" s="75"/>
      <c r="DZ242" s="77"/>
      <c r="EA242" s="71"/>
      <c r="EB242" s="71"/>
      <c r="EC242" s="71"/>
      <c r="ED242" s="71"/>
      <c r="EE242" s="71"/>
      <c r="EF242" s="71"/>
      <c r="EG242" s="71"/>
      <c r="EH242" s="71"/>
      <c r="EI242" s="71"/>
      <c r="EJ242" s="71"/>
      <c r="EK242" s="71"/>
    </row>
    <row r="243" spans="1:141" ht="30" customHeight="1">
      <c r="A243" s="2" t="s">
        <v>2064</v>
      </c>
      <c r="B243" s="87">
        <v>2026</v>
      </c>
      <c r="C243" s="88" t="s">
        <v>2971</v>
      </c>
      <c r="D243" s="88" t="e">
        <v>#REF!</v>
      </c>
      <c r="E243" s="88" t="s">
        <v>125</v>
      </c>
      <c r="F243" s="88">
        <v>145894</v>
      </c>
      <c r="G243" s="92">
        <v>46036</v>
      </c>
      <c r="H243" s="88" t="s">
        <v>2921</v>
      </c>
      <c r="I243" s="88" t="s">
        <v>2972</v>
      </c>
      <c r="J243" s="95" t="s">
        <v>2973</v>
      </c>
      <c r="K243" s="95" t="s">
        <v>2974</v>
      </c>
      <c r="L243" s="88" t="s">
        <v>2975</v>
      </c>
      <c r="M243" s="88" t="s">
        <v>2926</v>
      </c>
      <c r="N243" s="88">
        <v>80111700</v>
      </c>
      <c r="O243" s="88" t="s">
        <v>2927</v>
      </c>
      <c r="P243" s="88" t="s">
        <v>2976</v>
      </c>
      <c r="Q243" s="88">
        <v>171</v>
      </c>
      <c r="R243" s="92">
        <v>46031</v>
      </c>
      <c r="S243" s="88">
        <v>381</v>
      </c>
      <c r="T243" s="92">
        <v>46041</v>
      </c>
      <c r="U243" s="88" t="s">
        <v>134</v>
      </c>
      <c r="V243" s="88" t="s">
        <v>135</v>
      </c>
      <c r="W243" s="88" t="s">
        <v>460</v>
      </c>
      <c r="X243" s="88">
        <v>1</v>
      </c>
      <c r="Y243" s="88" t="s">
        <v>2943</v>
      </c>
      <c r="Z243" s="88" t="s">
        <v>2975</v>
      </c>
      <c r="AA243" s="88" t="s">
        <v>138</v>
      </c>
      <c r="AB243" s="88" t="s">
        <v>139</v>
      </c>
      <c r="AC243" s="88" t="s">
        <v>461</v>
      </c>
      <c r="AD243" s="88"/>
      <c r="AE243" s="88">
        <v>53065732</v>
      </c>
      <c r="AF243" s="88">
        <v>5</v>
      </c>
      <c r="AG243" s="92">
        <v>30921</v>
      </c>
      <c r="AH243" s="88" t="s">
        <v>2977</v>
      </c>
      <c r="AI243" s="88"/>
      <c r="AJ243" s="95">
        <v>3142123840</v>
      </c>
      <c r="AK243" s="88" t="s">
        <v>2978</v>
      </c>
      <c r="AL243" s="88" t="s">
        <v>189</v>
      </c>
      <c r="AM243" s="88" t="s">
        <v>222</v>
      </c>
      <c r="AN243" s="88" t="s">
        <v>2932</v>
      </c>
      <c r="AO243" s="88">
        <v>1026285767</v>
      </c>
      <c r="AP243" s="88" t="s">
        <v>2933</v>
      </c>
      <c r="AQ243" s="88"/>
      <c r="AR243" s="88"/>
      <c r="AS243" s="92">
        <v>46062</v>
      </c>
      <c r="AT243" s="88"/>
      <c r="AU243" s="88"/>
      <c r="AV243" s="88"/>
      <c r="AW243" s="88"/>
      <c r="AX243" s="88" t="s">
        <v>2934</v>
      </c>
      <c r="AY243" s="88" t="s">
        <v>147</v>
      </c>
      <c r="AZ243" s="108">
        <v>46035</v>
      </c>
      <c r="BA243" s="108">
        <v>46036</v>
      </c>
      <c r="BB243" s="118">
        <v>24520000</v>
      </c>
      <c r="BC243" s="108">
        <v>46042</v>
      </c>
      <c r="BD243" s="108">
        <v>46284</v>
      </c>
      <c r="BE243" s="108">
        <f t="shared" si="10"/>
        <v>46284</v>
      </c>
      <c r="BF243" s="125"/>
      <c r="BG243" s="88" t="s">
        <v>929</v>
      </c>
      <c r="BH243" s="113">
        <v>3065000</v>
      </c>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v>0</v>
      </c>
      <c r="CM243" s="113">
        <v>24520000</v>
      </c>
      <c r="CN243" s="88"/>
      <c r="CO243" s="92">
        <v>46284</v>
      </c>
      <c r="CP243" s="92">
        <f t="shared" si="9"/>
        <v>46464</v>
      </c>
      <c r="CQ243" s="118">
        <v>24520000</v>
      </c>
      <c r="CR243" s="88" t="s">
        <v>223</v>
      </c>
      <c r="CS243" s="92">
        <v>46037</v>
      </c>
      <c r="CT243" s="131">
        <v>3344101271681</v>
      </c>
      <c r="CU243" s="88"/>
      <c r="CV243" s="88"/>
      <c r="CW243" s="88" t="s">
        <v>2936</v>
      </c>
      <c r="CX243" s="88" t="s">
        <v>461</v>
      </c>
      <c r="CY243" s="88" t="s">
        <v>245</v>
      </c>
      <c r="CZ243" s="88">
        <v>2537</v>
      </c>
      <c r="DA243" s="88" t="s">
        <v>152</v>
      </c>
      <c r="DB243" s="88">
        <v>1</v>
      </c>
      <c r="DC243" s="88" t="s">
        <v>153</v>
      </c>
      <c r="DD243" s="88"/>
      <c r="DE243" s="88"/>
      <c r="DF243" s="88"/>
      <c r="DG243" s="88"/>
      <c r="DH243" s="88"/>
      <c r="DI243" s="88"/>
      <c r="DJ243" s="88"/>
      <c r="DK243" s="88"/>
      <c r="DL243" s="88"/>
      <c r="DM243" s="88"/>
      <c r="DN243" s="88"/>
      <c r="DO243" s="88"/>
      <c r="DP243" s="88"/>
      <c r="DQ243" s="88"/>
      <c r="DR243" s="88"/>
      <c r="DS243" s="88"/>
      <c r="DT243" s="89"/>
      <c r="DU243" s="84"/>
      <c r="DV243" s="75"/>
      <c r="DW243" s="75"/>
      <c r="DX243" s="75"/>
      <c r="DY243" s="75"/>
      <c r="DZ243" s="77"/>
      <c r="EA243" s="71"/>
      <c r="EB243" s="71"/>
      <c r="EC243" s="71"/>
      <c r="ED243" s="71"/>
      <c r="EE243" s="71"/>
      <c r="EF243" s="71"/>
      <c r="EG243" s="71"/>
      <c r="EH243" s="71"/>
      <c r="EI243" s="71"/>
      <c r="EJ243" s="71"/>
      <c r="EK243" s="71"/>
    </row>
    <row r="244" spans="1:141" ht="30" customHeight="1">
      <c r="A244" s="2" t="s">
        <v>2064</v>
      </c>
      <c r="B244" s="87">
        <v>2026</v>
      </c>
      <c r="C244" s="88" t="s">
        <v>2979</v>
      </c>
      <c r="D244" s="88" t="e">
        <v>#REF!</v>
      </c>
      <c r="E244" s="88" t="s">
        <v>125</v>
      </c>
      <c r="F244" s="88">
        <v>146386</v>
      </c>
      <c r="G244" s="92">
        <v>46038</v>
      </c>
      <c r="H244" s="88" t="s">
        <v>2980</v>
      </c>
      <c r="I244" s="88" t="s">
        <v>2981</v>
      </c>
      <c r="J244" s="95" t="s">
        <v>2982</v>
      </c>
      <c r="K244" s="95" t="s">
        <v>2983</v>
      </c>
      <c r="L244" s="88" t="s">
        <v>2984</v>
      </c>
      <c r="M244" s="88" t="s">
        <v>2985</v>
      </c>
      <c r="N244" s="88">
        <v>80111700</v>
      </c>
      <c r="O244" s="88" t="s">
        <v>2986</v>
      </c>
      <c r="P244" s="88" t="s">
        <v>2987</v>
      </c>
      <c r="Q244" s="88">
        <v>173</v>
      </c>
      <c r="R244" s="92">
        <v>46031</v>
      </c>
      <c r="S244" s="88">
        <v>288</v>
      </c>
      <c r="T244" s="92">
        <v>46037</v>
      </c>
      <c r="U244" s="88" t="s">
        <v>2988</v>
      </c>
      <c r="V244" s="88" t="s">
        <v>135</v>
      </c>
      <c r="W244" s="88" t="s">
        <v>136</v>
      </c>
      <c r="X244" s="88">
        <v>1</v>
      </c>
      <c r="Y244" s="88" t="s">
        <v>2989</v>
      </c>
      <c r="Z244" s="88" t="s">
        <v>2984</v>
      </c>
      <c r="AA244" s="88" t="s">
        <v>138</v>
      </c>
      <c r="AB244" s="88" t="s">
        <v>139</v>
      </c>
      <c r="AC244" s="88" t="s">
        <v>203</v>
      </c>
      <c r="AD244" s="88"/>
      <c r="AE244" s="88">
        <v>1063481921</v>
      </c>
      <c r="AF244" s="88">
        <v>1</v>
      </c>
      <c r="AG244" s="92">
        <v>31590</v>
      </c>
      <c r="AH244" s="88" t="s">
        <v>2990</v>
      </c>
      <c r="AI244" s="88"/>
      <c r="AJ244" s="95">
        <v>3144939768</v>
      </c>
      <c r="AK244" s="88" t="s">
        <v>2991</v>
      </c>
      <c r="AL244" s="88" t="s">
        <v>271</v>
      </c>
      <c r="AM244" s="88" t="s">
        <v>144</v>
      </c>
      <c r="AN244" s="88" t="s">
        <v>145</v>
      </c>
      <c r="AO244" s="88">
        <v>0</v>
      </c>
      <c r="AP244" s="88">
        <v>0</v>
      </c>
      <c r="AQ244" s="88"/>
      <c r="AR244" s="88"/>
      <c r="AS244" s="92">
        <v>46062</v>
      </c>
      <c r="AT244" s="88"/>
      <c r="AU244" s="88"/>
      <c r="AV244" s="88"/>
      <c r="AW244" s="88"/>
      <c r="AX244" s="88" t="s">
        <v>146</v>
      </c>
      <c r="AY244" s="88" t="s">
        <v>147</v>
      </c>
      <c r="AZ244" s="108">
        <v>46035</v>
      </c>
      <c r="BA244" s="108">
        <v>46036</v>
      </c>
      <c r="BB244" s="118">
        <v>121836000</v>
      </c>
      <c r="BC244" s="108">
        <v>46038</v>
      </c>
      <c r="BD244" s="108">
        <v>46371</v>
      </c>
      <c r="BE244" s="108">
        <f t="shared" si="10"/>
        <v>46371</v>
      </c>
      <c r="BF244" s="125"/>
      <c r="BG244" s="88" t="s">
        <v>148</v>
      </c>
      <c r="BH244" s="113">
        <v>11076000</v>
      </c>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v>0</v>
      </c>
      <c r="CM244" s="113">
        <v>121836000</v>
      </c>
      <c r="CN244" s="88"/>
      <c r="CO244" s="92">
        <v>46371</v>
      </c>
      <c r="CP244" s="92">
        <f t="shared" si="9"/>
        <v>46551</v>
      </c>
      <c r="CQ244" s="118">
        <v>121836000</v>
      </c>
      <c r="CR244" s="88" t="s">
        <v>223</v>
      </c>
      <c r="CS244" s="92">
        <v>46037</v>
      </c>
      <c r="CT244" s="131">
        <v>1444101253350</v>
      </c>
      <c r="CU244" s="88"/>
      <c r="CV244" s="88"/>
      <c r="CW244" s="88" t="s">
        <v>2992</v>
      </c>
      <c r="CX244" s="88" t="s">
        <v>203</v>
      </c>
      <c r="CY244" s="88" t="s">
        <v>2993</v>
      </c>
      <c r="CZ244" s="88">
        <v>2504</v>
      </c>
      <c r="DA244" s="88" t="s">
        <v>2994</v>
      </c>
      <c r="DB244" s="88">
        <v>1</v>
      </c>
      <c r="DC244" s="88" t="s">
        <v>153</v>
      </c>
      <c r="DD244" s="88"/>
      <c r="DE244" s="88"/>
      <c r="DF244" s="88"/>
      <c r="DG244" s="88"/>
      <c r="DH244" s="88"/>
      <c r="DI244" s="88"/>
      <c r="DJ244" s="88"/>
      <c r="DK244" s="88"/>
      <c r="DL244" s="88"/>
      <c r="DM244" s="88"/>
      <c r="DN244" s="88"/>
      <c r="DO244" s="88"/>
      <c r="DP244" s="88"/>
      <c r="DQ244" s="88"/>
      <c r="DR244" s="88"/>
      <c r="DS244" s="88"/>
      <c r="DT244" s="89"/>
      <c r="DU244" s="84"/>
      <c r="DV244" s="75"/>
      <c r="DW244" s="75"/>
      <c r="DX244" s="75"/>
      <c r="DY244" s="75"/>
      <c r="DZ244" s="77"/>
      <c r="EA244" s="71"/>
      <c r="EB244" s="71"/>
      <c r="EC244" s="71"/>
      <c r="ED244" s="71"/>
      <c r="EE244" s="71"/>
      <c r="EF244" s="71"/>
      <c r="EG244" s="71"/>
      <c r="EH244" s="71"/>
      <c r="EI244" s="71"/>
      <c r="EJ244" s="71"/>
      <c r="EK244" s="71"/>
    </row>
    <row r="245" spans="1:141" ht="30" customHeight="1">
      <c r="A245" s="2" t="s">
        <v>2064</v>
      </c>
      <c r="B245" s="87">
        <v>2026</v>
      </c>
      <c r="C245" s="88" t="s">
        <v>2995</v>
      </c>
      <c r="D245" s="88" t="e">
        <v>#REF!</v>
      </c>
      <c r="E245" s="88" t="s">
        <v>125</v>
      </c>
      <c r="F245" s="88">
        <v>146686</v>
      </c>
      <c r="G245" s="92">
        <v>46036</v>
      </c>
      <c r="H245" s="88" t="s">
        <v>2996</v>
      </c>
      <c r="I245" s="88" t="s">
        <v>2997</v>
      </c>
      <c r="J245" s="95" t="s">
        <v>2998</v>
      </c>
      <c r="K245" s="95" t="s">
        <v>2999</v>
      </c>
      <c r="L245" s="88" t="s">
        <v>3000</v>
      </c>
      <c r="M245" s="88" t="s">
        <v>3001</v>
      </c>
      <c r="N245" s="88">
        <v>80111700</v>
      </c>
      <c r="O245" s="88" t="s">
        <v>3002</v>
      </c>
      <c r="P245" s="88" t="s">
        <v>3003</v>
      </c>
      <c r="Q245" s="88">
        <v>2135</v>
      </c>
      <c r="R245" s="92">
        <v>46041</v>
      </c>
      <c r="S245" s="88">
        <v>1810</v>
      </c>
      <c r="T245" s="92">
        <v>46048</v>
      </c>
      <c r="U245" s="88" t="s">
        <v>2988</v>
      </c>
      <c r="V245" s="88" t="s">
        <v>135</v>
      </c>
      <c r="W245" s="88" t="s">
        <v>136</v>
      </c>
      <c r="X245" s="88">
        <v>1</v>
      </c>
      <c r="Y245" s="88" t="s">
        <v>3004</v>
      </c>
      <c r="Z245" s="88" t="s">
        <v>3000</v>
      </c>
      <c r="AA245" s="88" t="s">
        <v>138</v>
      </c>
      <c r="AB245" s="88" t="s">
        <v>164</v>
      </c>
      <c r="AC245" s="88" t="s">
        <v>203</v>
      </c>
      <c r="AD245" s="88"/>
      <c r="AE245" s="88">
        <v>19202491</v>
      </c>
      <c r="AF245" s="88">
        <v>1</v>
      </c>
      <c r="AG245" s="92">
        <v>19266</v>
      </c>
      <c r="AH245" s="88" t="s">
        <v>3005</v>
      </c>
      <c r="AI245" s="88"/>
      <c r="AJ245" s="95">
        <v>3102286256</v>
      </c>
      <c r="AK245" s="88" t="s">
        <v>3006</v>
      </c>
      <c r="AL245" s="88" t="s">
        <v>642</v>
      </c>
      <c r="AM245" s="88" t="s">
        <v>234</v>
      </c>
      <c r="AN245" s="88" t="s">
        <v>2984</v>
      </c>
      <c r="AO245" s="88">
        <v>1063481921</v>
      </c>
      <c r="AP245" s="88" t="s">
        <v>3007</v>
      </c>
      <c r="AQ245" s="88"/>
      <c r="AR245" s="88"/>
      <c r="AS245" s="92">
        <v>46062</v>
      </c>
      <c r="AT245" s="88"/>
      <c r="AU245" s="88"/>
      <c r="AV245" s="88"/>
      <c r="AW245" s="88"/>
      <c r="AX245" s="88" t="s">
        <v>3008</v>
      </c>
      <c r="AY245" s="88" t="s">
        <v>147</v>
      </c>
      <c r="AZ245" s="108">
        <v>46042</v>
      </c>
      <c r="BA245" s="108">
        <v>46044</v>
      </c>
      <c r="BB245" s="118">
        <v>63352000</v>
      </c>
      <c r="BC245" s="108">
        <v>46048</v>
      </c>
      <c r="BD245" s="108">
        <v>46292</v>
      </c>
      <c r="BE245" s="108">
        <f t="shared" si="10"/>
        <v>46292</v>
      </c>
      <c r="BF245" s="125"/>
      <c r="BG245" s="88" t="s">
        <v>929</v>
      </c>
      <c r="BH245" s="113">
        <v>7919000</v>
      </c>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v>0</v>
      </c>
      <c r="CM245" s="113">
        <v>63352000</v>
      </c>
      <c r="CN245" s="88"/>
      <c r="CO245" s="92">
        <v>46292</v>
      </c>
      <c r="CP245" s="92">
        <f t="shared" si="9"/>
        <v>46472</v>
      </c>
      <c r="CQ245" s="118">
        <v>63352000</v>
      </c>
      <c r="CR245" s="88" t="s">
        <v>149</v>
      </c>
      <c r="CS245" s="92">
        <v>46045</v>
      </c>
      <c r="CT245" s="131">
        <v>3346101070715</v>
      </c>
      <c r="CU245" s="88"/>
      <c r="CV245" s="88"/>
      <c r="CW245" s="88" t="s">
        <v>3009</v>
      </c>
      <c r="CX245" s="88" t="s">
        <v>203</v>
      </c>
      <c r="CY245" s="88" t="s">
        <v>3010</v>
      </c>
      <c r="CZ245" s="88">
        <v>2504</v>
      </c>
      <c r="DA245" s="88" t="s">
        <v>2994</v>
      </c>
      <c r="DB245" s="88">
        <v>1</v>
      </c>
      <c r="DC245" s="88" t="s">
        <v>153</v>
      </c>
      <c r="DD245" s="88"/>
      <c r="DE245" s="88"/>
      <c r="DF245" s="88"/>
      <c r="DG245" s="88"/>
      <c r="DH245" s="88"/>
      <c r="DI245" s="88"/>
      <c r="DJ245" s="88"/>
      <c r="DK245" s="88"/>
      <c r="DL245" s="88"/>
      <c r="DM245" s="88"/>
      <c r="DN245" s="88"/>
      <c r="DO245" s="88"/>
      <c r="DP245" s="88"/>
      <c r="DQ245" s="88"/>
      <c r="DR245" s="88"/>
      <c r="DS245" s="88"/>
      <c r="DT245" s="89"/>
      <c r="DU245" s="84"/>
      <c r="DV245" s="75"/>
      <c r="DW245" s="75"/>
      <c r="DX245" s="75"/>
      <c r="DY245" s="75"/>
      <c r="DZ245" s="77"/>
      <c r="EA245" s="71"/>
      <c r="EB245" s="71"/>
      <c r="EC245" s="71"/>
      <c r="ED245" s="71"/>
      <c r="EE245" s="71"/>
      <c r="EF245" s="71"/>
      <c r="EG245" s="71"/>
      <c r="EH245" s="71"/>
      <c r="EI245" s="71"/>
      <c r="EJ245" s="71"/>
      <c r="EK245" s="71"/>
    </row>
    <row r="246" spans="1:141" ht="30" customHeight="1">
      <c r="A246" s="2" t="s">
        <v>2064</v>
      </c>
      <c r="B246" s="87">
        <v>2026</v>
      </c>
      <c r="C246" s="88" t="s">
        <v>3011</v>
      </c>
      <c r="D246" s="88" t="e">
        <v>#REF!</v>
      </c>
      <c r="E246" s="88" t="s">
        <v>125</v>
      </c>
      <c r="F246" s="88">
        <v>146686</v>
      </c>
      <c r="G246" s="92">
        <v>46036</v>
      </c>
      <c r="H246" s="88" t="s">
        <v>2996</v>
      </c>
      <c r="I246" s="88" t="s">
        <v>3012</v>
      </c>
      <c r="J246" s="95" t="s">
        <v>3013</v>
      </c>
      <c r="K246" s="95" t="s">
        <v>3014</v>
      </c>
      <c r="L246" s="88" t="s">
        <v>3015</v>
      </c>
      <c r="M246" s="88" t="s">
        <v>3001</v>
      </c>
      <c r="N246" s="88">
        <v>80111700</v>
      </c>
      <c r="O246" s="88" t="s">
        <v>3002</v>
      </c>
      <c r="P246" s="88" t="s">
        <v>3016</v>
      </c>
      <c r="Q246" s="88">
        <v>2135</v>
      </c>
      <c r="R246" s="92">
        <v>46041</v>
      </c>
      <c r="S246" s="88">
        <v>1811</v>
      </c>
      <c r="T246" s="92">
        <v>46048</v>
      </c>
      <c r="U246" s="88" t="s">
        <v>2988</v>
      </c>
      <c r="V246" s="88" t="s">
        <v>135</v>
      </c>
      <c r="W246" s="88" t="s">
        <v>136</v>
      </c>
      <c r="X246" s="88">
        <v>1</v>
      </c>
      <c r="Y246" s="88" t="s">
        <v>3004</v>
      </c>
      <c r="Z246" s="88" t="s">
        <v>3015</v>
      </c>
      <c r="AA246" s="88" t="s">
        <v>138</v>
      </c>
      <c r="AB246" s="88" t="s">
        <v>139</v>
      </c>
      <c r="AC246" s="88" t="s">
        <v>203</v>
      </c>
      <c r="AD246" s="88"/>
      <c r="AE246" s="88">
        <v>1019149919</v>
      </c>
      <c r="AF246" s="88">
        <v>4</v>
      </c>
      <c r="AG246" s="92">
        <v>36348</v>
      </c>
      <c r="AH246" s="88" t="s">
        <v>3017</v>
      </c>
      <c r="AI246" s="88"/>
      <c r="AJ246" s="95">
        <v>3196552018</v>
      </c>
      <c r="AK246" s="88" t="s">
        <v>3018</v>
      </c>
      <c r="AL246" s="88" t="s">
        <v>1286</v>
      </c>
      <c r="AM246" s="88" t="s">
        <v>385</v>
      </c>
      <c r="AN246" s="88" t="s">
        <v>2984</v>
      </c>
      <c r="AO246" s="88">
        <v>1063481921</v>
      </c>
      <c r="AP246" s="88" t="s">
        <v>3007</v>
      </c>
      <c r="AQ246" s="88"/>
      <c r="AR246" s="88"/>
      <c r="AS246" s="92">
        <v>46062</v>
      </c>
      <c r="AT246" s="88"/>
      <c r="AU246" s="88"/>
      <c r="AV246" s="88"/>
      <c r="AW246" s="88"/>
      <c r="AX246" s="88" t="s">
        <v>3008</v>
      </c>
      <c r="AY246" s="88" t="s">
        <v>147</v>
      </c>
      <c r="AZ246" s="108">
        <v>46042</v>
      </c>
      <c r="BA246" s="108">
        <v>46044</v>
      </c>
      <c r="BB246" s="118">
        <v>63352000</v>
      </c>
      <c r="BC246" s="108">
        <v>46048</v>
      </c>
      <c r="BD246" s="108">
        <v>46290</v>
      </c>
      <c r="BE246" s="108">
        <f t="shared" si="10"/>
        <v>46290</v>
      </c>
      <c r="BF246" s="125"/>
      <c r="BG246" s="88" t="s">
        <v>929</v>
      </c>
      <c r="BH246" s="113">
        <v>7919000</v>
      </c>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v>0</v>
      </c>
      <c r="CM246" s="113">
        <v>63352000</v>
      </c>
      <c r="CN246" s="88"/>
      <c r="CO246" s="92">
        <v>46290</v>
      </c>
      <c r="CP246" s="92">
        <f t="shared" si="9"/>
        <v>46470</v>
      </c>
      <c r="CQ246" s="118">
        <v>63352000</v>
      </c>
      <c r="CR246" s="88" t="s">
        <v>149</v>
      </c>
      <c r="CS246" s="92">
        <v>46047</v>
      </c>
      <c r="CT246" s="131">
        <v>6246101016386</v>
      </c>
      <c r="CU246" s="88"/>
      <c r="CV246" s="88"/>
      <c r="CW246" s="88" t="s">
        <v>3009</v>
      </c>
      <c r="CX246" s="88" t="s">
        <v>203</v>
      </c>
      <c r="CY246" s="88" t="s">
        <v>947</v>
      </c>
      <c r="CZ246" s="88">
        <v>2504</v>
      </c>
      <c r="DA246" s="88" t="s">
        <v>2994</v>
      </c>
      <c r="DB246" s="88">
        <v>1</v>
      </c>
      <c r="DC246" s="88" t="s">
        <v>153</v>
      </c>
      <c r="DD246" s="88"/>
      <c r="DE246" s="88"/>
      <c r="DF246" s="88"/>
      <c r="DG246" s="88"/>
      <c r="DH246" s="88"/>
      <c r="DI246" s="88"/>
      <c r="DJ246" s="88"/>
      <c r="DK246" s="88"/>
      <c r="DL246" s="88"/>
      <c r="DM246" s="88"/>
      <c r="DN246" s="88"/>
      <c r="DO246" s="88"/>
      <c r="DP246" s="88"/>
      <c r="DQ246" s="88"/>
      <c r="DR246" s="88"/>
      <c r="DS246" s="88"/>
      <c r="DT246" s="89"/>
      <c r="DU246" s="84"/>
      <c r="DV246" s="75"/>
      <c r="DW246" s="75"/>
      <c r="DX246" s="75"/>
      <c r="DY246" s="75"/>
      <c r="DZ246" s="77"/>
      <c r="EA246" s="71"/>
      <c r="EB246" s="71"/>
      <c r="EC246" s="71"/>
      <c r="ED246" s="71"/>
      <c r="EE246" s="71"/>
      <c r="EF246" s="71"/>
      <c r="EG246" s="71"/>
      <c r="EH246" s="71"/>
      <c r="EI246" s="71"/>
      <c r="EJ246" s="71"/>
      <c r="EK246" s="71"/>
    </row>
    <row r="247" spans="1:141" ht="30" customHeight="1">
      <c r="A247" s="2" t="s">
        <v>2064</v>
      </c>
      <c r="B247" s="87">
        <v>2026</v>
      </c>
      <c r="C247" s="88" t="s">
        <v>3019</v>
      </c>
      <c r="D247" s="88" t="e">
        <v>#REF!</v>
      </c>
      <c r="E247" s="88" t="s">
        <v>125</v>
      </c>
      <c r="F247" s="88">
        <v>146803</v>
      </c>
      <c r="G247" s="92">
        <v>46036</v>
      </c>
      <c r="H247" s="88" t="s">
        <v>3020</v>
      </c>
      <c r="I247" s="88" t="s">
        <v>3021</v>
      </c>
      <c r="J247" s="95" t="s">
        <v>3022</v>
      </c>
      <c r="K247" s="95" t="s">
        <v>3023</v>
      </c>
      <c r="L247" s="88" t="s">
        <v>3024</v>
      </c>
      <c r="M247" s="88" t="s">
        <v>3025</v>
      </c>
      <c r="N247" s="88">
        <v>80111700</v>
      </c>
      <c r="O247" s="88" t="s">
        <v>3026</v>
      </c>
      <c r="P247" s="88" t="s">
        <v>3027</v>
      </c>
      <c r="Q247" s="88">
        <v>90</v>
      </c>
      <c r="R247" s="92">
        <v>46028</v>
      </c>
      <c r="S247" s="88">
        <v>383</v>
      </c>
      <c r="T247" s="92">
        <v>46041</v>
      </c>
      <c r="U247" s="88" t="s">
        <v>3028</v>
      </c>
      <c r="V247" s="88" t="s">
        <v>135</v>
      </c>
      <c r="W247" s="88" t="s">
        <v>136</v>
      </c>
      <c r="X247" s="88">
        <v>1</v>
      </c>
      <c r="Y247" s="88" t="s">
        <v>3029</v>
      </c>
      <c r="Z247" s="88" t="s">
        <v>3024</v>
      </c>
      <c r="AA247" s="88" t="s">
        <v>138</v>
      </c>
      <c r="AB247" s="88" t="s">
        <v>139</v>
      </c>
      <c r="AC247" s="88" t="s">
        <v>203</v>
      </c>
      <c r="AD247" s="88"/>
      <c r="AE247" s="88">
        <v>52526364</v>
      </c>
      <c r="AF247" s="88">
        <v>3</v>
      </c>
      <c r="AG247" s="92">
        <v>30819</v>
      </c>
      <c r="AH247" s="88" t="s">
        <v>3030</v>
      </c>
      <c r="AI247" s="88" t="e">
        <v>#REF!</v>
      </c>
      <c r="AJ247" s="95">
        <v>3208311570</v>
      </c>
      <c r="AK247" s="88" t="s">
        <v>3031</v>
      </c>
      <c r="AL247" s="88" t="s">
        <v>168</v>
      </c>
      <c r="AM247" s="88" t="s">
        <v>385</v>
      </c>
      <c r="AN247" s="88" t="s">
        <v>2984</v>
      </c>
      <c r="AO247" s="88">
        <v>1063481921</v>
      </c>
      <c r="AP247" s="88" t="s">
        <v>3007</v>
      </c>
      <c r="AQ247" s="88"/>
      <c r="AR247" s="88"/>
      <c r="AS247" s="92">
        <v>46062</v>
      </c>
      <c r="AT247" s="88"/>
      <c r="AU247" s="88"/>
      <c r="AV247" s="88"/>
      <c r="AW247" s="88"/>
      <c r="AX247" s="88" t="s">
        <v>3008</v>
      </c>
      <c r="AY247" s="88" t="s">
        <v>147</v>
      </c>
      <c r="AZ247" s="108">
        <v>46035</v>
      </c>
      <c r="BA247" s="108">
        <v>46036</v>
      </c>
      <c r="BB247" s="118">
        <v>63352000</v>
      </c>
      <c r="BC247" s="108">
        <v>46042</v>
      </c>
      <c r="BD247" s="108">
        <v>46284</v>
      </c>
      <c r="BE247" s="108">
        <f t="shared" si="10"/>
        <v>46284</v>
      </c>
      <c r="BF247" s="125"/>
      <c r="BG247" s="88" t="s">
        <v>929</v>
      </c>
      <c r="BH247" s="113">
        <v>7919000</v>
      </c>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v>0</v>
      </c>
      <c r="CM247" s="113">
        <v>63352000</v>
      </c>
      <c r="CN247" s="88"/>
      <c r="CO247" s="92">
        <v>46284</v>
      </c>
      <c r="CP247" s="92">
        <f t="shared" si="9"/>
        <v>46464</v>
      </c>
      <c r="CQ247" s="118">
        <v>63352000</v>
      </c>
      <c r="CR247" s="88" t="s">
        <v>223</v>
      </c>
      <c r="CS247" s="92">
        <v>46037</v>
      </c>
      <c r="CT247" s="131">
        <v>1146101096003</v>
      </c>
      <c r="CU247" s="88"/>
      <c r="CV247" s="88"/>
      <c r="CW247" s="88" t="s">
        <v>3032</v>
      </c>
      <c r="CX247" s="88" t="s">
        <v>203</v>
      </c>
      <c r="CY247" s="88" t="s">
        <v>3033</v>
      </c>
      <c r="CZ247" s="88">
        <v>2554</v>
      </c>
      <c r="DA247" s="88" t="s">
        <v>3034</v>
      </c>
      <c r="DB247" s="88">
        <v>1</v>
      </c>
      <c r="DC247" s="88" t="s">
        <v>153</v>
      </c>
      <c r="DD247" s="88"/>
      <c r="DE247" s="88"/>
      <c r="DF247" s="88"/>
      <c r="DG247" s="88"/>
      <c r="DH247" s="88"/>
      <c r="DI247" s="88"/>
      <c r="DJ247" s="88"/>
      <c r="DK247" s="88"/>
      <c r="DL247" s="88"/>
      <c r="DM247" s="88"/>
      <c r="DN247" s="88"/>
      <c r="DO247" s="88"/>
      <c r="DP247" s="88"/>
      <c r="DQ247" s="88"/>
      <c r="DR247" s="88"/>
      <c r="DS247" s="88"/>
      <c r="DT247" s="89"/>
      <c r="DU247" s="84"/>
      <c r="DV247" s="75"/>
      <c r="DW247" s="75"/>
      <c r="DX247" s="75"/>
      <c r="DY247" s="75"/>
      <c r="DZ247" s="77"/>
      <c r="EA247" s="71"/>
      <c r="EB247" s="71"/>
      <c r="EC247" s="71"/>
      <c r="ED247" s="71"/>
      <c r="EE247" s="71"/>
      <c r="EF247" s="71"/>
      <c r="EG247" s="71"/>
      <c r="EH247" s="71"/>
      <c r="EI247" s="71"/>
      <c r="EJ247" s="71"/>
      <c r="EK247" s="71"/>
    </row>
    <row r="248" spans="1:141" ht="30" customHeight="1">
      <c r="A248" s="2" t="s">
        <v>2064</v>
      </c>
      <c r="B248" s="87">
        <v>2026</v>
      </c>
      <c r="C248" s="88" t="s">
        <v>3035</v>
      </c>
      <c r="D248" s="88" t="e">
        <v>#REF!</v>
      </c>
      <c r="E248" s="88" t="s">
        <v>125</v>
      </c>
      <c r="F248" s="88">
        <v>146414</v>
      </c>
      <c r="G248" s="92">
        <v>46036</v>
      </c>
      <c r="H248" s="88" t="s">
        <v>3036</v>
      </c>
      <c r="I248" s="88" t="s">
        <v>3037</v>
      </c>
      <c r="J248" s="95" t="s">
        <v>3038</v>
      </c>
      <c r="K248" s="95" t="s">
        <v>3039</v>
      </c>
      <c r="L248" s="88" t="s">
        <v>3040</v>
      </c>
      <c r="M248" s="88" t="s">
        <v>3041</v>
      </c>
      <c r="N248" s="88">
        <v>80111700</v>
      </c>
      <c r="O248" s="88" t="s">
        <v>3042</v>
      </c>
      <c r="P248" s="88" t="s">
        <v>3043</v>
      </c>
      <c r="Q248" s="88">
        <v>60</v>
      </c>
      <c r="R248" s="92">
        <v>46028</v>
      </c>
      <c r="S248" s="88">
        <v>1716</v>
      </c>
      <c r="T248" s="92">
        <v>46042</v>
      </c>
      <c r="U248" s="88" t="s">
        <v>3044</v>
      </c>
      <c r="V248" s="88" t="s">
        <v>135</v>
      </c>
      <c r="W248" s="88" t="s">
        <v>136</v>
      </c>
      <c r="X248" s="88">
        <v>1</v>
      </c>
      <c r="Y248" s="88" t="s">
        <v>3045</v>
      </c>
      <c r="Z248" s="88" t="s">
        <v>3040</v>
      </c>
      <c r="AA248" s="88" t="s">
        <v>138</v>
      </c>
      <c r="AB248" s="88" t="s">
        <v>139</v>
      </c>
      <c r="AC248" s="88" t="s">
        <v>203</v>
      </c>
      <c r="AD248" s="88"/>
      <c r="AE248" s="88">
        <v>52582158</v>
      </c>
      <c r="AF248" s="88">
        <v>0</v>
      </c>
      <c r="AG248" s="92">
        <v>25972</v>
      </c>
      <c r="AH248" s="88" t="s">
        <v>3046</v>
      </c>
      <c r="AI248" s="88"/>
      <c r="AJ248" s="95">
        <v>3105761342</v>
      </c>
      <c r="AK248" s="88" t="s">
        <v>3047</v>
      </c>
      <c r="AL248" s="88" t="s">
        <v>168</v>
      </c>
      <c r="AM248" s="88" t="s">
        <v>301</v>
      </c>
      <c r="AN248" s="88" t="s">
        <v>2984</v>
      </c>
      <c r="AO248" s="88">
        <v>1063481921</v>
      </c>
      <c r="AP248" s="88" t="s">
        <v>3007</v>
      </c>
      <c r="AQ248" s="88"/>
      <c r="AR248" s="88"/>
      <c r="AS248" s="92">
        <v>46062</v>
      </c>
      <c r="AT248" s="88"/>
      <c r="AU248" s="88"/>
      <c r="AV248" s="88"/>
      <c r="AW248" s="88"/>
      <c r="AX248" s="88" t="s">
        <v>3008</v>
      </c>
      <c r="AY248" s="88" t="s">
        <v>147</v>
      </c>
      <c r="AZ248" s="108">
        <v>46035</v>
      </c>
      <c r="BA248" s="108">
        <v>46038</v>
      </c>
      <c r="BB248" s="118">
        <v>63352000</v>
      </c>
      <c r="BC248" s="108">
        <v>46042</v>
      </c>
      <c r="BD248" s="108">
        <v>46280</v>
      </c>
      <c r="BE248" s="108">
        <f t="shared" si="10"/>
        <v>46280</v>
      </c>
      <c r="BF248" s="125"/>
      <c r="BG248" s="88" t="s">
        <v>929</v>
      </c>
      <c r="BH248" s="113">
        <v>7919000</v>
      </c>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v>0</v>
      </c>
      <c r="CM248" s="113">
        <v>63352000</v>
      </c>
      <c r="CN248" s="88"/>
      <c r="CO248" s="92">
        <v>46280</v>
      </c>
      <c r="CP248" s="92">
        <f t="shared" si="9"/>
        <v>46460</v>
      </c>
      <c r="CQ248" s="118">
        <v>63352000</v>
      </c>
      <c r="CR248" s="88" t="s">
        <v>149</v>
      </c>
      <c r="CS248" s="92">
        <v>46038</v>
      </c>
      <c r="CT248" s="131">
        <v>1446101157792</v>
      </c>
      <c r="CU248" s="88"/>
      <c r="CV248" s="88"/>
      <c r="CW248" s="88" t="s">
        <v>3048</v>
      </c>
      <c r="CX248" s="88" t="s">
        <v>203</v>
      </c>
      <c r="CY248" s="88" t="s">
        <v>3049</v>
      </c>
      <c r="CZ248" s="88">
        <v>2489</v>
      </c>
      <c r="DA248" s="88" t="s">
        <v>3050</v>
      </c>
      <c r="DB248" s="88">
        <v>1</v>
      </c>
      <c r="DC248" s="88" t="s">
        <v>153</v>
      </c>
      <c r="DD248" s="88"/>
      <c r="DE248" s="88"/>
      <c r="DF248" s="88"/>
      <c r="DG248" s="88"/>
      <c r="DH248" s="88"/>
      <c r="DI248" s="88"/>
      <c r="DJ248" s="88"/>
      <c r="DK248" s="88"/>
      <c r="DL248" s="88"/>
      <c r="DM248" s="88"/>
      <c r="DN248" s="88"/>
      <c r="DO248" s="88"/>
      <c r="DP248" s="88"/>
      <c r="DQ248" s="88"/>
      <c r="DR248" s="88"/>
      <c r="DS248" s="88"/>
      <c r="DT248" s="89"/>
      <c r="DU248" s="84"/>
      <c r="DV248" s="75"/>
      <c r="DW248" s="75"/>
      <c r="DX248" s="75"/>
      <c r="DY248" s="75"/>
      <c r="DZ248" s="77"/>
      <c r="EA248" s="71"/>
      <c r="EB248" s="71"/>
      <c r="EC248" s="71"/>
      <c r="ED248" s="71"/>
      <c r="EE248" s="71"/>
      <c r="EF248" s="71"/>
      <c r="EG248" s="71"/>
      <c r="EH248" s="71"/>
      <c r="EI248" s="71"/>
      <c r="EJ248" s="71"/>
      <c r="EK248" s="71"/>
    </row>
    <row r="249" spans="1:141" ht="30" customHeight="1">
      <c r="A249" s="2" t="s">
        <v>2064</v>
      </c>
      <c r="B249" s="87">
        <v>2026</v>
      </c>
      <c r="C249" s="88" t="s">
        <v>3051</v>
      </c>
      <c r="D249" s="88" t="e">
        <v>#REF!</v>
      </c>
      <c r="E249" s="88" t="s">
        <v>125</v>
      </c>
      <c r="F249" s="88">
        <v>146426</v>
      </c>
      <c r="G249" s="92">
        <v>46036</v>
      </c>
      <c r="H249" s="88" t="s">
        <v>3052</v>
      </c>
      <c r="I249" s="88" t="s">
        <v>3053</v>
      </c>
      <c r="J249" s="95" t="s">
        <v>3054</v>
      </c>
      <c r="K249" s="95" t="s">
        <v>3055</v>
      </c>
      <c r="L249" s="88" t="s">
        <v>3056</v>
      </c>
      <c r="M249" s="88" t="s">
        <v>3057</v>
      </c>
      <c r="N249" s="88">
        <v>80111700</v>
      </c>
      <c r="O249" s="88" t="s">
        <v>3058</v>
      </c>
      <c r="P249" s="88" t="s">
        <v>3059</v>
      </c>
      <c r="Q249" s="88">
        <v>62</v>
      </c>
      <c r="R249" s="92">
        <v>46028</v>
      </c>
      <c r="S249" s="88">
        <v>384</v>
      </c>
      <c r="T249" s="92">
        <v>46041</v>
      </c>
      <c r="U249" s="88" t="s">
        <v>2988</v>
      </c>
      <c r="V249" s="88" t="s">
        <v>135</v>
      </c>
      <c r="W249" s="88" t="s">
        <v>136</v>
      </c>
      <c r="X249" s="88">
        <v>1</v>
      </c>
      <c r="Y249" s="88" t="s">
        <v>3060</v>
      </c>
      <c r="Z249" s="88" t="s">
        <v>3056</v>
      </c>
      <c r="AA249" s="88" t="s">
        <v>138</v>
      </c>
      <c r="AB249" s="88" t="s">
        <v>164</v>
      </c>
      <c r="AC249" s="88" t="s">
        <v>203</v>
      </c>
      <c r="AD249" s="88"/>
      <c r="AE249" s="88">
        <v>1020718555</v>
      </c>
      <c r="AF249" s="88">
        <v>2</v>
      </c>
      <c r="AG249" s="92">
        <v>31654</v>
      </c>
      <c r="AH249" s="88" t="s">
        <v>3061</v>
      </c>
      <c r="AI249" s="88"/>
      <c r="AJ249" s="95">
        <v>3103161794</v>
      </c>
      <c r="AK249" s="88" t="s">
        <v>2399</v>
      </c>
      <c r="AL249" s="88" t="s">
        <v>189</v>
      </c>
      <c r="AM249" s="88" t="s">
        <v>144</v>
      </c>
      <c r="AN249" s="88" t="s">
        <v>2984</v>
      </c>
      <c r="AO249" s="88">
        <v>1063481921</v>
      </c>
      <c r="AP249" s="88" t="s">
        <v>3007</v>
      </c>
      <c r="AQ249" s="88"/>
      <c r="AR249" s="88"/>
      <c r="AS249" s="92">
        <v>46062</v>
      </c>
      <c r="AT249" s="88"/>
      <c r="AU249" s="88"/>
      <c r="AV249" s="88"/>
      <c r="AW249" s="88"/>
      <c r="AX249" s="88" t="s">
        <v>3008</v>
      </c>
      <c r="AY249" s="88" t="s">
        <v>147</v>
      </c>
      <c r="AZ249" s="108">
        <v>46035</v>
      </c>
      <c r="BA249" s="108">
        <v>46036</v>
      </c>
      <c r="BB249" s="118">
        <v>63352000</v>
      </c>
      <c r="BC249" s="108">
        <v>46042</v>
      </c>
      <c r="BD249" s="108">
        <v>46284</v>
      </c>
      <c r="BE249" s="108">
        <f t="shared" si="10"/>
        <v>46284</v>
      </c>
      <c r="BF249" s="125"/>
      <c r="BG249" s="88" t="s">
        <v>929</v>
      </c>
      <c r="BH249" s="113">
        <v>7919000</v>
      </c>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v>0</v>
      </c>
      <c r="CM249" s="113">
        <v>63352000</v>
      </c>
      <c r="CN249" s="88"/>
      <c r="CO249" s="92">
        <v>46284</v>
      </c>
      <c r="CP249" s="92">
        <f t="shared" si="9"/>
        <v>46464</v>
      </c>
      <c r="CQ249" s="118">
        <v>63352000</v>
      </c>
      <c r="CR249" s="88" t="s">
        <v>223</v>
      </c>
      <c r="CS249" s="92">
        <v>46036</v>
      </c>
      <c r="CT249" s="131">
        <v>1444101253313</v>
      </c>
      <c r="CU249" s="88"/>
      <c r="CV249" s="88"/>
      <c r="CW249" s="88" t="s">
        <v>3062</v>
      </c>
      <c r="CX249" s="88" t="s">
        <v>203</v>
      </c>
      <c r="CY249" s="88" t="s">
        <v>3063</v>
      </c>
      <c r="CZ249" s="88">
        <v>2504</v>
      </c>
      <c r="DA249" s="88" t="s">
        <v>2994</v>
      </c>
      <c r="DB249" s="88">
        <v>1</v>
      </c>
      <c r="DC249" s="88" t="s">
        <v>153</v>
      </c>
      <c r="DD249" s="88"/>
      <c r="DE249" s="88"/>
      <c r="DF249" s="88"/>
      <c r="DG249" s="88"/>
      <c r="DH249" s="88"/>
      <c r="DI249" s="88"/>
      <c r="DJ249" s="88"/>
      <c r="DK249" s="88"/>
      <c r="DL249" s="88"/>
      <c r="DM249" s="88"/>
      <c r="DN249" s="88"/>
      <c r="DO249" s="88"/>
      <c r="DP249" s="88"/>
      <c r="DQ249" s="88"/>
      <c r="DR249" s="88"/>
      <c r="DS249" s="88"/>
      <c r="DT249" s="89"/>
      <c r="DU249" s="84"/>
      <c r="DV249" s="75"/>
      <c r="DW249" s="75"/>
      <c r="DX249" s="75"/>
      <c r="DY249" s="75"/>
      <c r="DZ249" s="77"/>
      <c r="EA249" s="71"/>
      <c r="EB249" s="71"/>
      <c r="EC249" s="71"/>
      <c r="ED249" s="71"/>
      <c r="EE249" s="71"/>
      <c r="EF249" s="71"/>
      <c r="EG249" s="71"/>
      <c r="EH249" s="71"/>
      <c r="EI249" s="71"/>
      <c r="EJ249" s="71"/>
      <c r="EK249" s="71"/>
    </row>
    <row r="250" spans="1:141" ht="30" customHeight="1">
      <c r="A250" s="2" t="s">
        <v>2064</v>
      </c>
      <c r="B250" s="87">
        <v>2026</v>
      </c>
      <c r="C250" s="88" t="s">
        <v>3064</v>
      </c>
      <c r="D250" s="88" t="e">
        <v>#REF!</v>
      </c>
      <c r="E250" s="88" t="s">
        <v>125</v>
      </c>
      <c r="F250" s="88">
        <v>146426</v>
      </c>
      <c r="G250" s="92">
        <v>46036</v>
      </c>
      <c r="H250" s="88" t="s">
        <v>3052</v>
      </c>
      <c r="I250" s="88" t="s">
        <v>3065</v>
      </c>
      <c r="J250" s="95" t="s">
        <v>3066</v>
      </c>
      <c r="K250" s="95" t="s">
        <v>3067</v>
      </c>
      <c r="L250" s="88" t="s">
        <v>3068</v>
      </c>
      <c r="M250" s="88" t="s">
        <v>3057</v>
      </c>
      <c r="N250" s="88">
        <v>80111700</v>
      </c>
      <c r="O250" s="88" t="s">
        <v>3058</v>
      </c>
      <c r="P250" s="88" t="s">
        <v>3069</v>
      </c>
      <c r="Q250" s="88">
        <v>62</v>
      </c>
      <c r="R250" s="92">
        <v>46028</v>
      </c>
      <c r="S250" s="88">
        <v>386</v>
      </c>
      <c r="T250" s="92">
        <v>46041</v>
      </c>
      <c r="U250" s="88" t="s">
        <v>2988</v>
      </c>
      <c r="V250" s="88" t="s">
        <v>135</v>
      </c>
      <c r="W250" s="88" t="s">
        <v>136</v>
      </c>
      <c r="X250" s="88">
        <v>1</v>
      </c>
      <c r="Y250" s="88" t="s">
        <v>3060</v>
      </c>
      <c r="Z250" s="88" t="s">
        <v>3068</v>
      </c>
      <c r="AA250" s="88" t="s">
        <v>138</v>
      </c>
      <c r="AB250" s="88" t="s">
        <v>139</v>
      </c>
      <c r="AC250" s="88" t="s">
        <v>186</v>
      </c>
      <c r="AD250" s="88"/>
      <c r="AE250" s="88">
        <v>1032503152</v>
      </c>
      <c r="AF250" s="88">
        <v>8</v>
      </c>
      <c r="AG250" s="92">
        <v>36216</v>
      </c>
      <c r="AH250" s="88" t="s">
        <v>3070</v>
      </c>
      <c r="AI250" s="88"/>
      <c r="AJ250" s="95">
        <v>3216525836</v>
      </c>
      <c r="AK250" s="88" t="s">
        <v>3071</v>
      </c>
      <c r="AL250" s="88" t="s">
        <v>143</v>
      </c>
      <c r="AM250" s="88" t="s">
        <v>144</v>
      </c>
      <c r="AN250" s="88" t="s">
        <v>2984</v>
      </c>
      <c r="AO250" s="88">
        <v>1063481921</v>
      </c>
      <c r="AP250" s="88" t="s">
        <v>3007</v>
      </c>
      <c r="AQ250" s="88"/>
      <c r="AR250" s="88"/>
      <c r="AS250" s="92">
        <v>46062</v>
      </c>
      <c r="AT250" s="88"/>
      <c r="AU250" s="88"/>
      <c r="AV250" s="88"/>
      <c r="AW250" s="88"/>
      <c r="AX250" s="88" t="s">
        <v>3008</v>
      </c>
      <c r="AY250" s="88" t="s">
        <v>147</v>
      </c>
      <c r="AZ250" s="108">
        <v>46035</v>
      </c>
      <c r="BA250" s="108">
        <v>46036</v>
      </c>
      <c r="BB250" s="118">
        <v>63352000</v>
      </c>
      <c r="BC250" s="108">
        <v>46042</v>
      </c>
      <c r="BD250" s="108">
        <v>46284</v>
      </c>
      <c r="BE250" s="108">
        <f t="shared" si="10"/>
        <v>46284</v>
      </c>
      <c r="BF250" s="125"/>
      <c r="BG250" s="88" t="s">
        <v>929</v>
      </c>
      <c r="BH250" s="113">
        <v>7919000</v>
      </c>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v>0</v>
      </c>
      <c r="CM250" s="113">
        <v>63352000</v>
      </c>
      <c r="CN250" s="88"/>
      <c r="CO250" s="92">
        <v>46284</v>
      </c>
      <c r="CP250" s="92">
        <f t="shared" si="9"/>
        <v>46464</v>
      </c>
      <c r="CQ250" s="118">
        <v>63352000</v>
      </c>
      <c r="CR250" s="88" t="s">
        <v>149</v>
      </c>
      <c r="CS250" s="92">
        <v>46036</v>
      </c>
      <c r="CT250" s="131">
        <v>1446101156232</v>
      </c>
      <c r="CU250" s="88"/>
      <c r="CV250" s="88"/>
      <c r="CW250" s="88" t="s">
        <v>3062</v>
      </c>
      <c r="CX250" s="88" t="s">
        <v>186</v>
      </c>
      <c r="CY250" s="88" t="s">
        <v>3072</v>
      </c>
      <c r="CZ250" s="88">
        <v>2504</v>
      </c>
      <c r="DA250" s="88" t="s">
        <v>2994</v>
      </c>
      <c r="DB250" s="88">
        <v>1</v>
      </c>
      <c r="DC250" s="88" t="s">
        <v>153</v>
      </c>
      <c r="DD250" s="88"/>
      <c r="DE250" s="88"/>
      <c r="DF250" s="88"/>
      <c r="DG250" s="88"/>
      <c r="DH250" s="88"/>
      <c r="DI250" s="88"/>
      <c r="DJ250" s="88"/>
      <c r="DK250" s="88"/>
      <c r="DL250" s="88"/>
      <c r="DM250" s="88"/>
      <c r="DN250" s="88"/>
      <c r="DO250" s="88"/>
      <c r="DP250" s="88"/>
      <c r="DQ250" s="88"/>
      <c r="DR250" s="88"/>
      <c r="DS250" s="88"/>
      <c r="DT250" s="89"/>
      <c r="DU250" s="84"/>
      <c r="DV250" s="75"/>
      <c r="DW250" s="75"/>
      <c r="DX250" s="75"/>
      <c r="DY250" s="75"/>
      <c r="DZ250" s="77"/>
      <c r="EA250" s="71"/>
      <c r="EB250" s="71"/>
      <c r="EC250" s="71"/>
      <c r="ED250" s="71"/>
      <c r="EE250" s="71"/>
      <c r="EF250" s="71"/>
      <c r="EG250" s="71"/>
      <c r="EH250" s="71"/>
      <c r="EI250" s="71"/>
      <c r="EJ250" s="71"/>
      <c r="EK250" s="71"/>
    </row>
    <row r="251" spans="1:141" ht="30" customHeight="1">
      <c r="A251" s="2" t="s">
        <v>2064</v>
      </c>
      <c r="B251" s="87">
        <v>2026</v>
      </c>
      <c r="C251" s="88" t="s">
        <v>3073</v>
      </c>
      <c r="D251" s="88" t="e">
        <v>#REF!</v>
      </c>
      <c r="E251" s="88" t="s">
        <v>125</v>
      </c>
      <c r="F251" s="88">
        <v>150307</v>
      </c>
      <c r="G251" s="92">
        <v>46038</v>
      </c>
      <c r="H251" s="88" t="s">
        <v>3074</v>
      </c>
      <c r="I251" s="88" t="s">
        <v>3075</v>
      </c>
      <c r="J251" s="95" t="s">
        <v>3076</v>
      </c>
      <c r="K251" s="95" t="s">
        <v>3077</v>
      </c>
      <c r="L251" s="88" t="s">
        <v>3078</v>
      </c>
      <c r="M251" s="88" t="s">
        <v>3079</v>
      </c>
      <c r="N251" s="88">
        <v>80111700</v>
      </c>
      <c r="O251" s="88" t="s">
        <v>3080</v>
      </c>
      <c r="P251" s="88" t="s">
        <v>3081</v>
      </c>
      <c r="Q251" s="88">
        <v>194</v>
      </c>
      <c r="R251" s="92">
        <v>46031</v>
      </c>
      <c r="S251" s="88">
        <v>388</v>
      </c>
      <c r="T251" s="92">
        <v>46041</v>
      </c>
      <c r="U251" s="88" t="s">
        <v>3082</v>
      </c>
      <c r="V251" s="88" t="s">
        <v>135</v>
      </c>
      <c r="W251" s="88" t="s">
        <v>136</v>
      </c>
      <c r="X251" s="88">
        <v>1</v>
      </c>
      <c r="Y251" s="88" t="s">
        <v>3083</v>
      </c>
      <c r="Z251" s="88" t="s">
        <v>3078</v>
      </c>
      <c r="AA251" s="88" t="s">
        <v>138</v>
      </c>
      <c r="AB251" s="88" t="s">
        <v>139</v>
      </c>
      <c r="AC251" s="88" t="s">
        <v>203</v>
      </c>
      <c r="AD251" s="88"/>
      <c r="AE251" s="88">
        <v>20701491</v>
      </c>
      <c r="AF251" s="88">
        <v>4</v>
      </c>
      <c r="AG251" s="92">
        <v>30170</v>
      </c>
      <c r="AH251" s="88" t="s">
        <v>3084</v>
      </c>
      <c r="AI251" s="88"/>
      <c r="AJ251" s="95">
        <v>3112105164</v>
      </c>
      <c r="AK251" s="88" t="s">
        <v>3085</v>
      </c>
      <c r="AL251" s="88" t="s">
        <v>189</v>
      </c>
      <c r="AM251" s="88" t="s">
        <v>385</v>
      </c>
      <c r="AN251" s="88" t="s">
        <v>2984</v>
      </c>
      <c r="AO251" s="88">
        <v>1063481921</v>
      </c>
      <c r="AP251" s="88" t="s">
        <v>3007</v>
      </c>
      <c r="AQ251" s="88"/>
      <c r="AR251" s="88"/>
      <c r="AS251" s="92">
        <v>46062</v>
      </c>
      <c r="AT251" s="88"/>
      <c r="AU251" s="88"/>
      <c r="AV251" s="88"/>
      <c r="AW251" s="88"/>
      <c r="AX251" s="88" t="s">
        <v>3008</v>
      </c>
      <c r="AY251" s="88" t="s">
        <v>147</v>
      </c>
      <c r="AZ251" s="108">
        <v>46035</v>
      </c>
      <c r="BA251" s="108">
        <v>46036</v>
      </c>
      <c r="BB251" s="118">
        <v>63352000</v>
      </c>
      <c r="BC251" s="108">
        <v>46042</v>
      </c>
      <c r="BD251" s="108">
        <v>46284</v>
      </c>
      <c r="BE251" s="108">
        <f t="shared" si="10"/>
        <v>46284</v>
      </c>
      <c r="BF251" s="125"/>
      <c r="BG251" s="88" t="s">
        <v>929</v>
      </c>
      <c r="BH251" s="113">
        <v>7919000</v>
      </c>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v>0</v>
      </c>
      <c r="CM251" s="113">
        <v>63352000</v>
      </c>
      <c r="CN251" s="88"/>
      <c r="CO251" s="92">
        <v>46284</v>
      </c>
      <c r="CP251" s="92">
        <f t="shared" si="9"/>
        <v>46464</v>
      </c>
      <c r="CQ251" s="118">
        <v>63352000</v>
      </c>
      <c r="CR251" s="88" t="s">
        <v>149</v>
      </c>
      <c r="CS251" s="92">
        <v>46036</v>
      </c>
      <c r="CT251" s="131">
        <v>1846101032567</v>
      </c>
      <c r="CU251" s="88"/>
      <c r="CV251" s="88"/>
      <c r="CW251" s="88" t="s">
        <v>3086</v>
      </c>
      <c r="CX251" s="88" t="s">
        <v>203</v>
      </c>
      <c r="CY251" s="88" t="s">
        <v>501</v>
      </c>
      <c r="CZ251" s="88">
        <v>2467</v>
      </c>
      <c r="DA251" s="88" t="s">
        <v>3087</v>
      </c>
      <c r="DB251" s="88">
        <v>1</v>
      </c>
      <c r="DC251" s="88" t="s">
        <v>153</v>
      </c>
      <c r="DD251" s="88"/>
      <c r="DE251" s="88"/>
      <c r="DF251" s="88"/>
      <c r="DG251" s="88"/>
      <c r="DH251" s="88"/>
      <c r="DI251" s="88"/>
      <c r="DJ251" s="88"/>
      <c r="DK251" s="88"/>
      <c r="DL251" s="88"/>
      <c r="DM251" s="88"/>
      <c r="DN251" s="88"/>
      <c r="DO251" s="88"/>
      <c r="DP251" s="88"/>
      <c r="DQ251" s="88"/>
      <c r="DR251" s="88"/>
      <c r="DS251" s="88"/>
      <c r="DT251" s="89"/>
      <c r="DU251" s="84"/>
      <c r="DV251" s="75"/>
      <c r="DW251" s="75"/>
      <c r="DX251" s="75"/>
      <c r="DY251" s="75"/>
      <c r="DZ251" s="77"/>
      <c r="EA251" s="71"/>
      <c r="EB251" s="71"/>
      <c r="EC251" s="71"/>
      <c r="ED251" s="71"/>
      <c r="EE251" s="71"/>
      <c r="EF251" s="71"/>
      <c r="EG251" s="71"/>
      <c r="EH251" s="71"/>
      <c r="EI251" s="71"/>
      <c r="EJ251" s="71"/>
      <c r="EK251" s="71"/>
    </row>
    <row r="252" spans="1:141" ht="30" customHeight="1">
      <c r="A252" s="2" t="s">
        <v>2064</v>
      </c>
      <c r="B252" s="87">
        <v>2026</v>
      </c>
      <c r="C252" s="88" t="s">
        <v>3088</v>
      </c>
      <c r="D252" s="88" t="e">
        <v>#REF!</v>
      </c>
      <c r="E252" s="88" t="s">
        <v>125</v>
      </c>
      <c r="F252" s="88">
        <v>146444</v>
      </c>
      <c r="G252" s="92">
        <v>46027</v>
      </c>
      <c r="H252" s="88" t="s">
        <v>3089</v>
      </c>
      <c r="I252" s="88" t="s">
        <v>3090</v>
      </c>
      <c r="J252" s="95" t="s">
        <v>3091</v>
      </c>
      <c r="K252" s="95" t="s">
        <v>3092</v>
      </c>
      <c r="L252" s="88" t="s">
        <v>3093</v>
      </c>
      <c r="M252" s="88" t="s">
        <v>3094</v>
      </c>
      <c r="N252" s="88">
        <v>80111700</v>
      </c>
      <c r="O252" s="88" t="s">
        <v>3095</v>
      </c>
      <c r="P252" s="88" t="s">
        <v>3096</v>
      </c>
      <c r="Q252" s="88">
        <v>174</v>
      </c>
      <c r="R252" s="92">
        <v>46031</v>
      </c>
      <c r="S252" s="88">
        <v>389</v>
      </c>
      <c r="T252" s="92">
        <v>46041</v>
      </c>
      <c r="U252" s="88" t="s">
        <v>2988</v>
      </c>
      <c r="V252" s="88" t="s">
        <v>135</v>
      </c>
      <c r="W252" s="88" t="s">
        <v>136</v>
      </c>
      <c r="X252" s="88">
        <v>1</v>
      </c>
      <c r="Y252" s="88" t="s">
        <v>3097</v>
      </c>
      <c r="Z252" s="88" t="s">
        <v>3093</v>
      </c>
      <c r="AA252" s="88" t="s">
        <v>138</v>
      </c>
      <c r="AB252" s="88" t="s">
        <v>164</v>
      </c>
      <c r="AC252" s="88" t="s">
        <v>203</v>
      </c>
      <c r="AD252" s="88"/>
      <c r="AE252" s="88">
        <v>1069585156</v>
      </c>
      <c r="AF252" s="88">
        <v>2</v>
      </c>
      <c r="AG252" s="92">
        <v>35617</v>
      </c>
      <c r="AH252" s="88" t="s">
        <v>3098</v>
      </c>
      <c r="AI252" s="88"/>
      <c r="AJ252" s="95">
        <v>3204552614</v>
      </c>
      <c r="AK252" s="88" t="s">
        <v>3099</v>
      </c>
      <c r="AL252" s="88" t="s">
        <v>258</v>
      </c>
      <c r="AM252" s="88" t="s">
        <v>385</v>
      </c>
      <c r="AN252" s="88" t="s">
        <v>2984</v>
      </c>
      <c r="AO252" s="88">
        <v>1063481921</v>
      </c>
      <c r="AP252" s="88" t="s">
        <v>3007</v>
      </c>
      <c r="AQ252" s="88"/>
      <c r="AR252" s="88"/>
      <c r="AS252" s="92">
        <v>46062</v>
      </c>
      <c r="AT252" s="88"/>
      <c r="AU252" s="88"/>
      <c r="AV252" s="88"/>
      <c r="AW252" s="88"/>
      <c r="AX252" s="88" t="s">
        <v>3008</v>
      </c>
      <c r="AY252" s="88" t="s">
        <v>147</v>
      </c>
      <c r="AZ252" s="108">
        <v>46035</v>
      </c>
      <c r="BA252" s="108">
        <v>46036</v>
      </c>
      <c r="BB252" s="118">
        <v>63352000</v>
      </c>
      <c r="BC252" s="108">
        <v>46042</v>
      </c>
      <c r="BD252" s="108">
        <v>46284</v>
      </c>
      <c r="BE252" s="108">
        <f t="shared" si="10"/>
        <v>46284</v>
      </c>
      <c r="BF252" s="125"/>
      <c r="BG252" s="88" t="s">
        <v>929</v>
      </c>
      <c r="BH252" s="113">
        <v>7919000</v>
      </c>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v>0</v>
      </c>
      <c r="CM252" s="113">
        <v>63352000</v>
      </c>
      <c r="CN252" s="88"/>
      <c r="CO252" s="92">
        <v>46284</v>
      </c>
      <c r="CP252" s="92">
        <f t="shared" si="9"/>
        <v>46464</v>
      </c>
      <c r="CQ252" s="118">
        <v>63352000</v>
      </c>
      <c r="CR252" s="88" t="s">
        <v>3100</v>
      </c>
      <c r="CS252" s="92">
        <v>46036</v>
      </c>
      <c r="CT252" s="131" t="s">
        <v>3101</v>
      </c>
      <c r="CU252" s="88"/>
      <c r="CV252" s="88"/>
      <c r="CW252" s="88" t="s">
        <v>3102</v>
      </c>
      <c r="CX252" s="88" t="s">
        <v>203</v>
      </c>
      <c r="CY252" s="88" t="s">
        <v>947</v>
      </c>
      <c r="CZ252" s="88">
        <v>2504</v>
      </c>
      <c r="DA252" s="88" t="s">
        <v>2994</v>
      </c>
      <c r="DB252" s="88">
        <v>1</v>
      </c>
      <c r="DC252" s="88" t="s">
        <v>153</v>
      </c>
      <c r="DD252" s="88"/>
      <c r="DE252" s="88"/>
      <c r="DF252" s="88"/>
      <c r="DG252" s="88"/>
      <c r="DH252" s="88"/>
      <c r="DI252" s="88"/>
      <c r="DJ252" s="88"/>
      <c r="DK252" s="88"/>
      <c r="DL252" s="88"/>
      <c r="DM252" s="88"/>
      <c r="DN252" s="88"/>
      <c r="DO252" s="88"/>
      <c r="DP252" s="88"/>
      <c r="DQ252" s="88"/>
      <c r="DR252" s="88"/>
      <c r="DS252" s="88"/>
      <c r="DT252" s="89"/>
      <c r="DU252" s="84"/>
      <c r="DV252" s="75"/>
      <c r="DW252" s="75"/>
      <c r="DX252" s="75"/>
      <c r="DY252" s="75"/>
      <c r="DZ252" s="77"/>
      <c r="EA252" s="71"/>
      <c r="EB252" s="71"/>
      <c r="EC252" s="71"/>
      <c r="ED252" s="71"/>
      <c r="EE252" s="71"/>
      <c r="EF252" s="71"/>
      <c r="EG252" s="71"/>
      <c r="EH252" s="71"/>
      <c r="EI252" s="71"/>
      <c r="EJ252" s="71"/>
      <c r="EK252" s="71"/>
    </row>
    <row r="253" spans="1:141" ht="30" customHeight="1">
      <c r="A253" s="2" t="s">
        <v>2064</v>
      </c>
      <c r="B253" s="87">
        <v>2026</v>
      </c>
      <c r="C253" s="88" t="s">
        <v>3103</v>
      </c>
      <c r="D253" s="88" t="e">
        <v>#REF!</v>
      </c>
      <c r="E253" s="88" t="s">
        <v>125</v>
      </c>
      <c r="F253" s="88">
        <v>146497</v>
      </c>
      <c r="G253" s="92">
        <v>46036</v>
      </c>
      <c r="H253" s="88" t="s">
        <v>3104</v>
      </c>
      <c r="I253" s="88" t="s">
        <v>3105</v>
      </c>
      <c r="J253" s="95" t="s">
        <v>3106</v>
      </c>
      <c r="K253" s="95" t="s">
        <v>3107</v>
      </c>
      <c r="L253" s="88" t="s">
        <v>3108</v>
      </c>
      <c r="M253" s="88" t="s">
        <v>3109</v>
      </c>
      <c r="N253" s="88">
        <v>80111700</v>
      </c>
      <c r="O253" s="88" t="s">
        <v>3110</v>
      </c>
      <c r="P253" s="88" t="s">
        <v>3111</v>
      </c>
      <c r="Q253" s="88">
        <v>70</v>
      </c>
      <c r="R253" s="92">
        <v>46028</v>
      </c>
      <c r="S253" s="88">
        <v>289</v>
      </c>
      <c r="T253" s="92">
        <v>46037</v>
      </c>
      <c r="U253" s="88" t="s">
        <v>3112</v>
      </c>
      <c r="V253" s="88" t="s">
        <v>135</v>
      </c>
      <c r="W253" s="88" t="s">
        <v>136</v>
      </c>
      <c r="X253" s="88">
        <v>1</v>
      </c>
      <c r="Y253" s="88" t="s">
        <v>3113</v>
      </c>
      <c r="Z253" s="88" t="s">
        <v>3108</v>
      </c>
      <c r="AA253" s="88" t="s">
        <v>138</v>
      </c>
      <c r="AB253" s="88" t="s">
        <v>139</v>
      </c>
      <c r="AC253" s="88" t="s">
        <v>203</v>
      </c>
      <c r="AD253" s="88"/>
      <c r="AE253" s="88">
        <v>1010248019</v>
      </c>
      <c r="AF253" s="88">
        <v>2</v>
      </c>
      <c r="AG253" s="92">
        <v>36432</v>
      </c>
      <c r="AH253" s="88" t="s">
        <v>3114</v>
      </c>
      <c r="AI253" s="88"/>
      <c r="AJ253" s="95">
        <v>3177370697</v>
      </c>
      <c r="AK253" s="88" t="s">
        <v>3115</v>
      </c>
      <c r="AL253" s="88" t="s">
        <v>168</v>
      </c>
      <c r="AM253" s="88" t="s">
        <v>385</v>
      </c>
      <c r="AN253" s="88" t="s">
        <v>2984</v>
      </c>
      <c r="AO253" s="88">
        <v>1063481921</v>
      </c>
      <c r="AP253" s="88" t="s">
        <v>3007</v>
      </c>
      <c r="AQ253" s="88"/>
      <c r="AR253" s="88"/>
      <c r="AS253" s="92">
        <v>46062</v>
      </c>
      <c r="AT253" s="88"/>
      <c r="AU253" s="88"/>
      <c r="AV253" s="88"/>
      <c r="AW253" s="88"/>
      <c r="AX253" s="88" t="s">
        <v>3008</v>
      </c>
      <c r="AY253" s="88" t="s">
        <v>147</v>
      </c>
      <c r="AZ253" s="108">
        <v>46035</v>
      </c>
      <c r="BA253" s="108">
        <v>46036</v>
      </c>
      <c r="BB253" s="118">
        <v>63352000</v>
      </c>
      <c r="BC253" s="108">
        <v>46038</v>
      </c>
      <c r="BD253" s="108">
        <v>46280</v>
      </c>
      <c r="BE253" s="108">
        <f t="shared" si="10"/>
        <v>46280</v>
      </c>
      <c r="BF253" s="125"/>
      <c r="BG253" s="88" t="s">
        <v>929</v>
      </c>
      <c r="BH253" s="113">
        <v>7919000</v>
      </c>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v>0</v>
      </c>
      <c r="CM253" s="113">
        <v>63352000</v>
      </c>
      <c r="CN253" s="88"/>
      <c r="CO253" s="92">
        <v>46280</v>
      </c>
      <c r="CP253" s="92">
        <f t="shared" si="9"/>
        <v>46460</v>
      </c>
      <c r="CQ253" s="118">
        <v>63352000</v>
      </c>
      <c r="CR253" s="88" t="s">
        <v>172</v>
      </c>
      <c r="CS253" s="92">
        <v>46036</v>
      </c>
      <c r="CT253" s="131" t="s">
        <v>3116</v>
      </c>
      <c r="CU253" s="88"/>
      <c r="CV253" s="88"/>
      <c r="CW253" s="88" t="s">
        <v>3117</v>
      </c>
      <c r="CX253" s="88" t="s">
        <v>203</v>
      </c>
      <c r="CY253" s="88" t="s">
        <v>192</v>
      </c>
      <c r="CZ253" s="88">
        <v>2442</v>
      </c>
      <c r="DA253" s="88" t="s">
        <v>3118</v>
      </c>
      <c r="DB253" s="88">
        <v>1</v>
      </c>
      <c r="DC253" s="88" t="s">
        <v>153</v>
      </c>
      <c r="DD253" s="88"/>
      <c r="DE253" s="88"/>
      <c r="DF253" s="88"/>
      <c r="DG253" s="88"/>
      <c r="DH253" s="88"/>
      <c r="DI253" s="88"/>
      <c r="DJ253" s="88"/>
      <c r="DK253" s="88"/>
      <c r="DL253" s="88"/>
      <c r="DM253" s="88"/>
      <c r="DN253" s="88"/>
      <c r="DO253" s="88"/>
      <c r="DP253" s="88"/>
      <c r="DQ253" s="88"/>
      <c r="DR253" s="88"/>
      <c r="DS253" s="88"/>
      <c r="DT253" s="89"/>
      <c r="DU253" s="84"/>
      <c r="DV253" s="75"/>
      <c r="DW253" s="75"/>
      <c r="DX253" s="75"/>
      <c r="DY253" s="75"/>
      <c r="DZ253" s="77"/>
      <c r="EA253" s="71"/>
      <c r="EB253" s="71"/>
      <c r="EC253" s="71"/>
      <c r="ED253" s="71"/>
      <c r="EE253" s="71"/>
      <c r="EF253" s="71"/>
      <c r="EG253" s="71"/>
      <c r="EH253" s="71"/>
      <c r="EI253" s="71"/>
      <c r="EJ253" s="71"/>
      <c r="EK253" s="71"/>
    </row>
    <row r="254" spans="1:141" ht="30" customHeight="1">
      <c r="A254" s="2" t="s">
        <v>2064</v>
      </c>
      <c r="B254" s="87">
        <v>2026</v>
      </c>
      <c r="C254" s="88" t="s">
        <v>3119</v>
      </c>
      <c r="D254" s="88" t="e">
        <v>#REF!</v>
      </c>
      <c r="E254" s="88" t="s">
        <v>125</v>
      </c>
      <c r="F254" s="88">
        <v>146503</v>
      </c>
      <c r="G254" s="92">
        <v>46036</v>
      </c>
      <c r="H254" s="88" t="s">
        <v>3120</v>
      </c>
      <c r="I254" s="88" t="s">
        <v>3121</v>
      </c>
      <c r="J254" s="95" t="s">
        <v>3122</v>
      </c>
      <c r="K254" s="95" t="s">
        <v>3123</v>
      </c>
      <c r="L254" s="88" t="s">
        <v>3124</v>
      </c>
      <c r="M254" s="88" t="s">
        <v>3125</v>
      </c>
      <c r="N254" s="88">
        <v>80111700</v>
      </c>
      <c r="O254" s="88" t="s">
        <v>3126</v>
      </c>
      <c r="P254" s="88" t="s">
        <v>3127</v>
      </c>
      <c r="Q254" s="88">
        <v>72</v>
      </c>
      <c r="R254" s="92">
        <v>46028</v>
      </c>
      <c r="S254" s="88">
        <v>390</v>
      </c>
      <c r="T254" s="92">
        <v>46041</v>
      </c>
      <c r="U254" s="88" t="s">
        <v>3128</v>
      </c>
      <c r="V254" s="88" t="s">
        <v>135</v>
      </c>
      <c r="W254" s="88" t="s">
        <v>136</v>
      </c>
      <c r="X254" s="88">
        <v>1</v>
      </c>
      <c r="Y254" s="88" t="s">
        <v>3129</v>
      </c>
      <c r="Z254" s="88" t="s">
        <v>3124</v>
      </c>
      <c r="AA254" s="88" t="s">
        <v>138</v>
      </c>
      <c r="AB254" s="88" t="s">
        <v>139</v>
      </c>
      <c r="AC254" s="88" t="s">
        <v>203</v>
      </c>
      <c r="AD254" s="88"/>
      <c r="AE254" s="88">
        <v>23301545</v>
      </c>
      <c r="AF254" s="88">
        <v>8</v>
      </c>
      <c r="AG254" s="92">
        <v>29405</v>
      </c>
      <c r="AH254" s="88" t="s">
        <v>3130</v>
      </c>
      <c r="AI254" s="88"/>
      <c r="AJ254" s="95">
        <v>3125164612</v>
      </c>
      <c r="AK254" s="88" t="s">
        <v>3131</v>
      </c>
      <c r="AL254" s="88" t="s">
        <v>189</v>
      </c>
      <c r="AM254" s="88" t="s">
        <v>144</v>
      </c>
      <c r="AN254" s="88" t="s">
        <v>2984</v>
      </c>
      <c r="AO254" s="88">
        <v>1063481921</v>
      </c>
      <c r="AP254" s="88" t="s">
        <v>3007</v>
      </c>
      <c r="AQ254" s="88"/>
      <c r="AR254" s="88"/>
      <c r="AS254" s="92">
        <v>46062</v>
      </c>
      <c r="AT254" s="88"/>
      <c r="AU254" s="88"/>
      <c r="AV254" s="88"/>
      <c r="AW254" s="88"/>
      <c r="AX254" s="88" t="s">
        <v>3008</v>
      </c>
      <c r="AY254" s="88" t="s">
        <v>147</v>
      </c>
      <c r="AZ254" s="108">
        <v>46035</v>
      </c>
      <c r="BA254" s="108">
        <v>46036</v>
      </c>
      <c r="BB254" s="118">
        <v>63352000</v>
      </c>
      <c r="BC254" s="108">
        <v>46042</v>
      </c>
      <c r="BD254" s="108">
        <v>46280</v>
      </c>
      <c r="BE254" s="108">
        <f t="shared" si="10"/>
        <v>46280</v>
      </c>
      <c r="BF254" s="125"/>
      <c r="BG254" s="88" t="s">
        <v>929</v>
      </c>
      <c r="BH254" s="113">
        <v>7919000</v>
      </c>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v>0</v>
      </c>
      <c r="CM254" s="113">
        <v>63352000</v>
      </c>
      <c r="CN254" s="88"/>
      <c r="CO254" s="92">
        <v>46280</v>
      </c>
      <c r="CP254" s="92">
        <f t="shared" si="9"/>
        <v>46460</v>
      </c>
      <c r="CQ254" s="118">
        <v>63352000</v>
      </c>
      <c r="CR254" s="88" t="s">
        <v>223</v>
      </c>
      <c r="CS254" s="92">
        <v>46036</v>
      </c>
      <c r="CT254" s="131">
        <v>1846101032543</v>
      </c>
      <c r="CU254" s="88"/>
      <c r="CV254" s="88"/>
      <c r="CW254" s="88" t="s">
        <v>3132</v>
      </c>
      <c r="CX254" s="88" t="s">
        <v>203</v>
      </c>
      <c r="CY254" s="88" t="s">
        <v>3133</v>
      </c>
      <c r="CZ254" s="88">
        <v>2498</v>
      </c>
      <c r="DA254" s="88" t="s">
        <v>3134</v>
      </c>
      <c r="DB254" s="88">
        <v>1</v>
      </c>
      <c r="DC254" s="88" t="s">
        <v>153</v>
      </c>
      <c r="DD254" s="88"/>
      <c r="DE254" s="88"/>
      <c r="DF254" s="88"/>
      <c r="DG254" s="88"/>
      <c r="DH254" s="88"/>
      <c r="DI254" s="88"/>
      <c r="DJ254" s="88"/>
      <c r="DK254" s="88"/>
      <c r="DL254" s="88"/>
      <c r="DM254" s="88"/>
      <c r="DN254" s="88"/>
      <c r="DO254" s="88"/>
      <c r="DP254" s="88"/>
      <c r="DQ254" s="88"/>
      <c r="DR254" s="88"/>
      <c r="DS254" s="88"/>
      <c r="DT254" s="89"/>
      <c r="DU254" s="84"/>
      <c r="DV254" s="75"/>
      <c r="DW254" s="75"/>
      <c r="DX254" s="75"/>
      <c r="DY254" s="75"/>
      <c r="DZ254" s="77"/>
      <c r="EA254" s="71"/>
      <c r="EB254" s="71"/>
      <c r="EC254" s="71"/>
      <c r="ED254" s="71"/>
      <c r="EE254" s="71"/>
      <c r="EF254" s="71"/>
      <c r="EG254" s="71"/>
      <c r="EH254" s="71"/>
      <c r="EI254" s="71"/>
      <c r="EJ254" s="71"/>
      <c r="EK254" s="71"/>
    </row>
    <row r="255" spans="1:141" ht="30" customHeight="1">
      <c r="A255" s="2" t="s">
        <v>2064</v>
      </c>
      <c r="B255" s="87">
        <v>2026</v>
      </c>
      <c r="C255" s="88" t="s">
        <v>3135</v>
      </c>
      <c r="D255" s="88" t="e">
        <v>#REF!</v>
      </c>
      <c r="E255" s="88" t="s">
        <v>125</v>
      </c>
      <c r="F255" s="88">
        <v>146511</v>
      </c>
      <c r="G255" s="92">
        <v>46036</v>
      </c>
      <c r="H255" s="88" t="s">
        <v>3136</v>
      </c>
      <c r="I255" s="88" t="s">
        <v>3137</v>
      </c>
      <c r="J255" s="95" t="s">
        <v>3138</v>
      </c>
      <c r="K255" s="95" t="s">
        <v>3139</v>
      </c>
      <c r="L255" s="88" t="s">
        <v>3140</v>
      </c>
      <c r="M255" s="88" t="s">
        <v>3141</v>
      </c>
      <c r="N255" s="88">
        <v>80111700</v>
      </c>
      <c r="O255" s="88" t="s">
        <v>3142</v>
      </c>
      <c r="P255" s="88" t="s">
        <v>3143</v>
      </c>
      <c r="Q255" s="88">
        <v>75</v>
      </c>
      <c r="R255" s="92">
        <v>46028</v>
      </c>
      <c r="S255" s="88">
        <v>1717</v>
      </c>
      <c r="T255" s="92">
        <v>46042</v>
      </c>
      <c r="U255" s="88" t="s">
        <v>3128</v>
      </c>
      <c r="V255" s="88" t="s">
        <v>135</v>
      </c>
      <c r="W255" s="88" t="s">
        <v>136</v>
      </c>
      <c r="X255" s="88">
        <v>1</v>
      </c>
      <c r="Y255" s="88" t="s">
        <v>3129</v>
      </c>
      <c r="Z255" s="88" t="s">
        <v>3140</v>
      </c>
      <c r="AA255" s="88" t="s">
        <v>138</v>
      </c>
      <c r="AB255" s="88" t="s">
        <v>139</v>
      </c>
      <c r="AC255" s="88" t="s">
        <v>203</v>
      </c>
      <c r="AD255" s="88"/>
      <c r="AE255" s="88">
        <v>1026256392</v>
      </c>
      <c r="AF255" s="88">
        <v>7</v>
      </c>
      <c r="AG255" s="92">
        <v>31979</v>
      </c>
      <c r="AH255" s="88" t="s">
        <v>3144</v>
      </c>
      <c r="AI255" s="88"/>
      <c r="AJ255" s="95">
        <v>3137900272</v>
      </c>
      <c r="AK255" s="88" t="s">
        <v>3145</v>
      </c>
      <c r="AL255" s="88" t="s">
        <v>143</v>
      </c>
      <c r="AM255" s="88" t="s">
        <v>385</v>
      </c>
      <c r="AN255" s="88" t="s">
        <v>2984</v>
      </c>
      <c r="AO255" s="88">
        <v>1063481921</v>
      </c>
      <c r="AP255" s="88" t="s">
        <v>3007</v>
      </c>
      <c r="AQ255" s="88"/>
      <c r="AR255" s="88"/>
      <c r="AS255" s="92">
        <v>46062</v>
      </c>
      <c r="AT255" s="88"/>
      <c r="AU255" s="88"/>
      <c r="AV255" s="88"/>
      <c r="AW255" s="88"/>
      <c r="AX255" s="88" t="s">
        <v>3008</v>
      </c>
      <c r="AY255" s="88" t="s">
        <v>147</v>
      </c>
      <c r="AZ255" s="108">
        <v>46035</v>
      </c>
      <c r="BA255" s="108">
        <v>46038</v>
      </c>
      <c r="BB255" s="118">
        <v>46432000</v>
      </c>
      <c r="BC255" s="108">
        <v>46042</v>
      </c>
      <c r="BD255" s="108">
        <v>46280</v>
      </c>
      <c r="BE255" s="108">
        <f t="shared" si="10"/>
        <v>46280</v>
      </c>
      <c r="BF255" s="125"/>
      <c r="BG255" s="88" t="s">
        <v>929</v>
      </c>
      <c r="BH255" s="113">
        <v>5804000</v>
      </c>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v>0</v>
      </c>
      <c r="CM255" s="113">
        <v>46432000</v>
      </c>
      <c r="CN255" s="88"/>
      <c r="CO255" s="92">
        <v>46280</v>
      </c>
      <c r="CP255" s="92">
        <f t="shared" si="9"/>
        <v>46460</v>
      </c>
      <c r="CQ255" s="118">
        <v>46432000</v>
      </c>
      <c r="CR255" s="88" t="s">
        <v>149</v>
      </c>
      <c r="CS255" s="92">
        <v>46038</v>
      </c>
      <c r="CT255" s="131">
        <v>1146101097274</v>
      </c>
      <c r="CU255" s="88"/>
      <c r="CV255" s="88"/>
      <c r="CW255" s="88" t="s">
        <v>3146</v>
      </c>
      <c r="CX255" s="88" t="s">
        <v>203</v>
      </c>
      <c r="CY255" s="88" t="s">
        <v>947</v>
      </c>
      <c r="CZ255" s="88">
        <v>2498</v>
      </c>
      <c r="DA255" s="88" t="s">
        <v>3134</v>
      </c>
      <c r="DB255" s="88">
        <v>1</v>
      </c>
      <c r="DC255" s="88" t="s">
        <v>153</v>
      </c>
      <c r="DD255" s="88"/>
      <c r="DE255" s="88"/>
      <c r="DF255" s="88"/>
      <c r="DG255" s="88"/>
      <c r="DH255" s="88"/>
      <c r="DI255" s="88"/>
      <c r="DJ255" s="88"/>
      <c r="DK255" s="88"/>
      <c r="DL255" s="88"/>
      <c r="DM255" s="88"/>
      <c r="DN255" s="88"/>
      <c r="DO255" s="88"/>
      <c r="DP255" s="88"/>
      <c r="DQ255" s="88"/>
      <c r="DR255" s="88"/>
      <c r="DS255" s="88"/>
      <c r="DT255" s="89"/>
      <c r="DU255" s="84"/>
      <c r="DV255" s="75"/>
      <c r="DW255" s="75"/>
      <c r="DX255" s="75"/>
      <c r="DY255" s="75"/>
      <c r="DZ255" s="77"/>
      <c r="EA255" s="71"/>
      <c r="EB255" s="71"/>
      <c r="EC255" s="71"/>
      <c r="ED255" s="71"/>
      <c r="EE255" s="71"/>
      <c r="EF255" s="71"/>
      <c r="EG255" s="71"/>
      <c r="EH255" s="71"/>
      <c r="EI255" s="71"/>
      <c r="EJ255" s="71"/>
      <c r="EK255" s="71"/>
    </row>
    <row r="256" spans="1:141" ht="30" customHeight="1">
      <c r="A256" s="2" t="s">
        <v>2064</v>
      </c>
      <c r="B256" s="87">
        <v>2026</v>
      </c>
      <c r="C256" s="88" t="s">
        <v>3147</v>
      </c>
      <c r="D256" s="88"/>
      <c r="E256" s="88" t="s">
        <v>125</v>
      </c>
      <c r="F256" s="88">
        <v>146704</v>
      </c>
      <c r="G256" s="92">
        <v>46036</v>
      </c>
      <c r="H256" s="88" t="s">
        <v>3148</v>
      </c>
      <c r="I256" s="88" t="s">
        <v>3149</v>
      </c>
      <c r="J256" s="95" t="s">
        <v>3150</v>
      </c>
      <c r="K256" s="95" t="s">
        <v>3151</v>
      </c>
      <c r="L256" s="88" t="s">
        <v>3152</v>
      </c>
      <c r="M256" s="88" t="s">
        <v>3153</v>
      </c>
      <c r="N256" s="88">
        <v>80111700</v>
      </c>
      <c r="O256" s="88" t="s">
        <v>3154</v>
      </c>
      <c r="P256" s="88" t="s">
        <v>3155</v>
      </c>
      <c r="Q256" s="88">
        <v>2154</v>
      </c>
      <c r="R256" s="92">
        <v>46048</v>
      </c>
      <c r="S256" s="88">
        <v>1966</v>
      </c>
      <c r="T256" s="92">
        <v>46055</v>
      </c>
      <c r="U256" s="88" t="s">
        <v>2988</v>
      </c>
      <c r="V256" s="88" t="s">
        <v>135</v>
      </c>
      <c r="W256" s="88" t="s">
        <v>136</v>
      </c>
      <c r="X256" s="88">
        <v>1</v>
      </c>
      <c r="Y256" s="88" t="s">
        <v>3156</v>
      </c>
      <c r="Z256" s="88" t="s">
        <v>3152</v>
      </c>
      <c r="AA256" s="88" t="s">
        <v>138</v>
      </c>
      <c r="AB256" s="88" t="s">
        <v>139</v>
      </c>
      <c r="AC256" s="88" t="s">
        <v>203</v>
      </c>
      <c r="AD256" s="88"/>
      <c r="AE256" s="88">
        <v>1015457779</v>
      </c>
      <c r="AF256" s="88">
        <v>6</v>
      </c>
      <c r="AG256" s="92">
        <v>35001</v>
      </c>
      <c r="AH256" s="88" t="s">
        <v>3157</v>
      </c>
      <c r="AI256" s="88"/>
      <c r="AJ256" s="95">
        <v>3115209437</v>
      </c>
      <c r="AK256" s="88" t="s">
        <v>3158</v>
      </c>
      <c r="AL256" s="88" t="s">
        <v>271</v>
      </c>
      <c r="AM256" s="88" t="s">
        <v>144</v>
      </c>
      <c r="AN256" s="88" t="s">
        <v>2984</v>
      </c>
      <c r="AO256" s="88">
        <v>1063481921</v>
      </c>
      <c r="AP256" s="88" t="s">
        <v>3007</v>
      </c>
      <c r="AQ256" s="88"/>
      <c r="AR256" s="88"/>
      <c r="AS256" s="92">
        <v>46062</v>
      </c>
      <c r="AT256" s="88"/>
      <c r="AU256" s="88"/>
      <c r="AV256" s="88"/>
      <c r="AW256" s="88"/>
      <c r="AX256" s="88" t="s">
        <v>3008</v>
      </c>
      <c r="AY256" s="88" t="s">
        <v>147</v>
      </c>
      <c r="AZ256" s="108">
        <v>46050</v>
      </c>
      <c r="BA256" s="108">
        <v>46051</v>
      </c>
      <c r="BB256" s="118">
        <v>46432000</v>
      </c>
      <c r="BC256" s="108">
        <v>46059</v>
      </c>
      <c r="BD256" s="108">
        <v>46300</v>
      </c>
      <c r="BE256" s="108">
        <f t="shared" si="10"/>
        <v>46300</v>
      </c>
      <c r="BF256" s="125"/>
      <c r="BG256" s="88" t="s">
        <v>929</v>
      </c>
      <c r="BH256" s="113">
        <v>5804000</v>
      </c>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v>0</v>
      </c>
      <c r="CM256" s="113">
        <v>46432000</v>
      </c>
      <c r="CN256" s="88"/>
      <c r="CO256" s="92">
        <v>46300</v>
      </c>
      <c r="CP256" s="92">
        <f t="shared" si="9"/>
        <v>46480</v>
      </c>
      <c r="CQ256" s="118">
        <v>46432000</v>
      </c>
      <c r="CR256" s="88" t="e">
        <v>#N/A</v>
      </c>
      <c r="CS256" s="92" t="e">
        <v>#N/A</v>
      </c>
      <c r="CT256" s="131" t="s">
        <v>3159</v>
      </c>
      <c r="CU256" s="88"/>
      <c r="CV256" s="88"/>
      <c r="CW256" s="88" t="s">
        <v>3160</v>
      </c>
      <c r="CX256" s="88" t="s">
        <v>203</v>
      </c>
      <c r="CY256" s="88" t="s">
        <v>947</v>
      </c>
      <c r="CZ256" s="88">
        <v>2504</v>
      </c>
      <c r="DA256" s="88" t="s">
        <v>2994</v>
      </c>
      <c r="DB256" s="88">
        <v>1</v>
      </c>
      <c r="DC256" s="88" t="s">
        <v>153</v>
      </c>
      <c r="DD256" s="88"/>
      <c r="DE256" s="88"/>
      <c r="DF256" s="88"/>
      <c r="DG256" s="88"/>
      <c r="DH256" s="88"/>
      <c r="DI256" s="88"/>
      <c r="DJ256" s="88"/>
      <c r="DK256" s="88"/>
      <c r="DL256" s="88"/>
      <c r="DM256" s="88"/>
      <c r="DN256" s="88"/>
      <c r="DO256" s="88"/>
      <c r="DP256" s="88"/>
      <c r="DQ256" s="88"/>
      <c r="DR256" s="88"/>
      <c r="DS256" s="88"/>
      <c r="DT256" s="89"/>
      <c r="DU256" s="84"/>
      <c r="DV256" s="75"/>
      <c r="DW256" s="75"/>
      <c r="DX256" s="75"/>
      <c r="DY256" s="75"/>
      <c r="DZ256" s="77"/>
      <c r="EA256" s="71"/>
      <c r="EB256" s="71"/>
      <c r="EC256" s="71"/>
      <c r="ED256" s="71"/>
      <c r="EE256" s="71"/>
      <c r="EF256" s="71"/>
      <c r="EG256" s="71"/>
      <c r="EH256" s="71"/>
      <c r="EI256" s="71"/>
      <c r="EJ256" s="71"/>
      <c r="EK256" s="71"/>
    </row>
    <row r="257" spans="1:141" ht="30" customHeight="1">
      <c r="A257" s="2" t="s">
        <v>2064</v>
      </c>
      <c r="B257" s="87">
        <v>2026</v>
      </c>
      <c r="C257" s="88" t="s">
        <v>3161</v>
      </c>
      <c r="D257" s="88" t="e">
        <v>#REF!</v>
      </c>
      <c r="E257" s="88" t="s">
        <v>125</v>
      </c>
      <c r="F257" s="88">
        <v>146521</v>
      </c>
      <c r="G257" s="92">
        <v>46036</v>
      </c>
      <c r="H257" s="88" t="s">
        <v>3162</v>
      </c>
      <c r="I257" s="88" t="s">
        <v>3163</v>
      </c>
      <c r="J257" s="95" t="s">
        <v>3164</v>
      </c>
      <c r="K257" s="95" t="s">
        <v>3165</v>
      </c>
      <c r="L257" s="88" t="s">
        <v>3166</v>
      </c>
      <c r="M257" s="88" t="s">
        <v>3167</v>
      </c>
      <c r="N257" s="88">
        <v>80111700</v>
      </c>
      <c r="O257" s="88" t="s">
        <v>3168</v>
      </c>
      <c r="P257" s="88" t="s">
        <v>3169</v>
      </c>
      <c r="Q257" s="88">
        <v>78</v>
      </c>
      <c r="R257" s="92">
        <v>46028</v>
      </c>
      <c r="S257" s="88">
        <v>391</v>
      </c>
      <c r="T257" s="92">
        <v>46041</v>
      </c>
      <c r="U257" s="88" t="s">
        <v>3170</v>
      </c>
      <c r="V257" s="88" t="s">
        <v>135</v>
      </c>
      <c r="W257" s="88" t="s">
        <v>136</v>
      </c>
      <c r="X257" s="88">
        <v>1</v>
      </c>
      <c r="Y257" s="88" t="s">
        <v>3171</v>
      </c>
      <c r="Z257" s="88" t="s">
        <v>3166</v>
      </c>
      <c r="AA257" s="88" t="s">
        <v>138</v>
      </c>
      <c r="AB257" s="88" t="s">
        <v>139</v>
      </c>
      <c r="AC257" s="88" t="s">
        <v>360</v>
      </c>
      <c r="AD257" s="88"/>
      <c r="AE257" s="88">
        <v>1026586267</v>
      </c>
      <c r="AF257" s="88">
        <v>1</v>
      </c>
      <c r="AG257" s="92">
        <v>35143</v>
      </c>
      <c r="AH257" s="88" t="s">
        <v>3172</v>
      </c>
      <c r="AI257" s="88"/>
      <c r="AJ257" s="95">
        <v>3178838022</v>
      </c>
      <c r="AK257" s="88" t="s">
        <v>3173</v>
      </c>
      <c r="AL257" s="88" t="s">
        <v>189</v>
      </c>
      <c r="AM257" s="88" t="s">
        <v>222</v>
      </c>
      <c r="AN257" s="88" t="s">
        <v>3174</v>
      </c>
      <c r="AO257" s="88">
        <v>1032434519</v>
      </c>
      <c r="AP257" s="88" t="s">
        <v>3175</v>
      </c>
      <c r="AQ257" s="88"/>
      <c r="AR257" s="88"/>
      <c r="AS257" s="92">
        <v>46062</v>
      </c>
      <c r="AT257" s="88"/>
      <c r="AU257" s="88"/>
      <c r="AV257" s="88"/>
      <c r="AW257" s="88"/>
      <c r="AX257" s="88" t="s">
        <v>3008</v>
      </c>
      <c r="AY257" s="88" t="s">
        <v>147</v>
      </c>
      <c r="AZ257" s="108">
        <v>46031</v>
      </c>
      <c r="BA257" s="108">
        <v>46036</v>
      </c>
      <c r="BB257" s="118">
        <v>46432000</v>
      </c>
      <c r="BC257" s="108">
        <v>46042</v>
      </c>
      <c r="BD257" s="108">
        <v>46281</v>
      </c>
      <c r="BE257" s="108">
        <f t="shared" si="10"/>
        <v>46281</v>
      </c>
      <c r="BF257" s="125"/>
      <c r="BG257" s="88" t="s">
        <v>929</v>
      </c>
      <c r="BH257" s="113">
        <v>5804000</v>
      </c>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v>0</v>
      </c>
      <c r="CM257" s="113">
        <v>46432000</v>
      </c>
      <c r="CN257" s="88"/>
      <c r="CO257" s="92">
        <v>46281</v>
      </c>
      <c r="CP257" s="92">
        <f t="shared" si="9"/>
        <v>46461</v>
      </c>
      <c r="CQ257" s="118">
        <v>46432000</v>
      </c>
      <c r="CR257" s="88" t="s">
        <v>149</v>
      </c>
      <c r="CS257" s="92">
        <v>46036</v>
      </c>
      <c r="CT257" s="131">
        <v>1846101032555</v>
      </c>
      <c r="CU257" s="88"/>
      <c r="CV257" s="88"/>
      <c r="CW257" s="88" t="s">
        <v>3176</v>
      </c>
      <c r="CX257" s="88" t="s">
        <v>360</v>
      </c>
      <c r="CY257" s="88" t="s">
        <v>1214</v>
      </c>
      <c r="CZ257" s="88">
        <v>2743</v>
      </c>
      <c r="DA257" s="88" t="s">
        <v>3177</v>
      </c>
      <c r="DB257" s="88">
        <v>1</v>
      </c>
      <c r="DC257" s="88" t="s">
        <v>153</v>
      </c>
      <c r="DD257" s="88"/>
      <c r="DE257" s="88"/>
      <c r="DF257" s="88"/>
      <c r="DG257" s="88"/>
      <c r="DH257" s="88"/>
      <c r="DI257" s="88"/>
      <c r="DJ257" s="88"/>
      <c r="DK257" s="88"/>
      <c r="DL257" s="88"/>
      <c r="DM257" s="88"/>
      <c r="DN257" s="88"/>
      <c r="DO257" s="88"/>
      <c r="DP257" s="88"/>
      <c r="DQ257" s="88"/>
      <c r="DR257" s="88"/>
      <c r="DS257" s="88"/>
      <c r="DT257" s="89"/>
      <c r="DU257" s="84"/>
      <c r="DV257" s="75"/>
      <c r="DW257" s="75"/>
      <c r="DX257" s="75"/>
      <c r="DY257" s="75"/>
      <c r="DZ257" s="77"/>
      <c r="EA257" s="71"/>
      <c r="EB257" s="71"/>
      <c r="EC257" s="71"/>
      <c r="ED257" s="71"/>
      <c r="EE257" s="71"/>
      <c r="EF257" s="71"/>
      <c r="EG257" s="71"/>
      <c r="EH257" s="71"/>
      <c r="EI257" s="71"/>
      <c r="EJ257" s="71"/>
      <c r="EK257" s="71"/>
    </row>
    <row r="258" spans="1:141" ht="30" customHeight="1">
      <c r="A258" s="2" t="s">
        <v>2064</v>
      </c>
      <c r="B258" s="87">
        <v>2026</v>
      </c>
      <c r="C258" s="88" t="s">
        <v>3178</v>
      </c>
      <c r="D258" s="88" t="e">
        <v>#REF!</v>
      </c>
      <c r="E258" s="88" t="s">
        <v>125</v>
      </c>
      <c r="F258" s="88">
        <v>146521</v>
      </c>
      <c r="G258" s="92">
        <v>46036</v>
      </c>
      <c r="H258" s="88" t="s">
        <v>3162</v>
      </c>
      <c r="I258" s="88" t="s">
        <v>3179</v>
      </c>
      <c r="J258" s="95" t="s">
        <v>3180</v>
      </c>
      <c r="K258" s="95" t="s">
        <v>3181</v>
      </c>
      <c r="L258" s="88" t="s">
        <v>3182</v>
      </c>
      <c r="M258" s="88" t="s">
        <v>3167</v>
      </c>
      <c r="N258" s="88">
        <v>80111700</v>
      </c>
      <c r="O258" s="88" t="s">
        <v>3168</v>
      </c>
      <c r="P258" s="88" t="s">
        <v>3183</v>
      </c>
      <c r="Q258" s="88">
        <v>78</v>
      </c>
      <c r="R258" s="92">
        <v>46028</v>
      </c>
      <c r="S258" s="88">
        <v>1808</v>
      </c>
      <c r="T258" s="92">
        <v>46048</v>
      </c>
      <c r="U258" s="88" t="s">
        <v>3170</v>
      </c>
      <c r="V258" s="88" t="s">
        <v>135</v>
      </c>
      <c r="W258" s="88" t="s">
        <v>136</v>
      </c>
      <c r="X258" s="88">
        <v>1</v>
      </c>
      <c r="Y258" s="88" t="s">
        <v>3184</v>
      </c>
      <c r="Z258" s="88" t="s">
        <v>3182</v>
      </c>
      <c r="AA258" s="88" t="s">
        <v>138</v>
      </c>
      <c r="AB258" s="88" t="s">
        <v>139</v>
      </c>
      <c r="AC258" s="88" t="s">
        <v>360</v>
      </c>
      <c r="AD258" s="88"/>
      <c r="AE258" s="88">
        <v>1015455695</v>
      </c>
      <c r="AF258" s="88">
        <v>7</v>
      </c>
      <c r="AG258" s="92">
        <v>34905</v>
      </c>
      <c r="AH258" s="88" t="s">
        <v>3185</v>
      </c>
      <c r="AI258" s="88" t="e">
        <v>#REF!</v>
      </c>
      <c r="AJ258" s="95">
        <v>3187235917</v>
      </c>
      <c r="AK258" s="88" t="s">
        <v>3186</v>
      </c>
      <c r="AL258" s="88" t="s">
        <v>3187</v>
      </c>
      <c r="AM258" s="88" t="s">
        <v>385</v>
      </c>
      <c r="AN258" s="88" t="s">
        <v>3174</v>
      </c>
      <c r="AO258" s="88">
        <v>1032434519</v>
      </c>
      <c r="AP258" s="88" t="s">
        <v>3175</v>
      </c>
      <c r="AQ258" s="88"/>
      <c r="AR258" s="88"/>
      <c r="AS258" s="92">
        <v>46062</v>
      </c>
      <c r="AT258" s="88"/>
      <c r="AU258" s="88"/>
      <c r="AV258" s="88"/>
      <c r="AW258" s="88"/>
      <c r="AX258" s="88" t="s">
        <v>3008</v>
      </c>
      <c r="AY258" s="88" t="s">
        <v>147</v>
      </c>
      <c r="AZ258" s="108">
        <v>46031</v>
      </c>
      <c r="BA258" s="108">
        <v>46044</v>
      </c>
      <c r="BB258" s="118">
        <v>46432000</v>
      </c>
      <c r="BC258" s="108">
        <v>46049</v>
      </c>
      <c r="BD258" s="108">
        <v>46291</v>
      </c>
      <c r="BE258" s="108">
        <f t="shared" si="10"/>
        <v>46291</v>
      </c>
      <c r="BF258" s="125"/>
      <c r="BG258" s="88" t="s">
        <v>929</v>
      </c>
      <c r="BH258" s="113">
        <v>5804000</v>
      </c>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v>0</v>
      </c>
      <c r="CM258" s="113">
        <v>46432000</v>
      </c>
      <c r="CN258" s="88"/>
      <c r="CO258" s="92">
        <v>46291</v>
      </c>
      <c r="CP258" s="92">
        <f t="shared" si="9"/>
        <v>46471</v>
      </c>
      <c r="CQ258" s="118">
        <v>46432000</v>
      </c>
      <c r="CR258" s="88" t="s">
        <v>223</v>
      </c>
      <c r="CS258" s="92">
        <v>46036</v>
      </c>
      <c r="CT258" s="131">
        <v>1144101274716</v>
      </c>
      <c r="CU258" s="88"/>
      <c r="CV258" s="88"/>
      <c r="CW258" s="88" t="s">
        <v>3176</v>
      </c>
      <c r="CX258" s="88" t="s">
        <v>360</v>
      </c>
      <c r="CY258" s="88" t="s">
        <v>1214</v>
      </c>
      <c r="CZ258" s="88">
        <v>2743</v>
      </c>
      <c r="DA258" s="88" t="s">
        <v>3177</v>
      </c>
      <c r="DB258" s="88">
        <v>1</v>
      </c>
      <c r="DC258" s="88" t="s">
        <v>153</v>
      </c>
      <c r="DD258" s="88"/>
      <c r="DE258" s="88"/>
      <c r="DF258" s="88"/>
      <c r="DG258" s="88"/>
      <c r="DH258" s="88"/>
      <c r="DI258" s="88"/>
      <c r="DJ258" s="88"/>
      <c r="DK258" s="88"/>
      <c r="DL258" s="88"/>
      <c r="DM258" s="88"/>
      <c r="DN258" s="88"/>
      <c r="DO258" s="88"/>
      <c r="DP258" s="88"/>
      <c r="DQ258" s="88"/>
      <c r="DR258" s="88"/>
      <c r="DS258" s="88"/>
      <c r="DT258" s="89"/>
      <c r="DU258" s="84"/>
      <c r="DV258" s="75"/>
      <c r="DW258" s="75"/>
      <c r="DX258" s="75"/>
      <c r="DY258" s="75"/>
      <c r="DZ258" s="77"/>
      <c r="EA258" s="71"/>
      <c r="EB258" s="71"/>
      <c r="EC258" s="71"/>
      <c r="ED258" s="71"/>
      <c r="EE258" s="71"/>
      <c r="EF258" s="71"/>
      <c r="EG258" s="71"/>
      <c r="EH258" s="71"/>
      <c r="EI258" s="71"/>
      <c r="EJ258" s="71"/>
      <c r="EK258" s="71"/>
    </row>
    <row r="259" spans="1:141" ht="30" customHeight="1">
      <c r="A259" s="2" t="s">
        <v>2064</v>
      </c>
      <c r="B259" s="87">
        <v>2026</v>
      </c>
      <c r="C259" s="88" t="s">
        <v>3188</v>
      </c>
      <c r="D259" s="88" t="e">
        <v>#REF!</v>
      </c>
      <c r="E259" s="88" t="s">
        <v>125</v>
      </c>
      <c r="F259" s="88">
        <v>146521</v>
      </c>
      <c r="G259" s="92">
        <v>46036</v>
      </c>
      <c r="H259" s="88" t="s">
        <v>3162</v>
      </c>
      <c r="I259" s="88" t="s">
        <v>3189</v>
      </c>
      <c r="J259" s="95" t="s">
        <v>3190</v>
      </c>
      <c r="K259" s="95" t="s">
        <v>3191</v>
      </c>
      <c r="L259" s="88" t="s">
        <v>3192</v>
      </c>
      <c r="M259" s="88" t="s">
        <v>3167</v>
      </c>
      <c r="N259" s="88">
        <v>80111700</v>
      </c>
      <c r="O259" s="88" t="s">
        <v>3168</v>
      </c>
      <c r="P259" s="88" t="s">
        <v>3193</v>
      </c>
      <c r="Q259" s="88">
        <v>78</v>
      </c>
      <c r="R259" s="92">
        <v>46028</v>
      </c>
      <c r="S259" s="88">
        <v>318</v>
      </c>
      <c r="T259" s="92">
        <v>46041</v>
      </c>
      <c r="U259" s="88" t="s">
        <v>3170</v>
      </c>
      <c r="V259" s="88" t="s">
        <v>135</v>
      </c>
      <c r="W259" s="88" t="s">
        <v>136</v>
      </c>
      <c r="X259" s="88">
        <v>1</v>
      </c>
      <c r="Y259" s="88" t="s">
        <v>3194</v>
      </c>
      <c r="Z259" s="88" t="s">
        <v>3192</v>
      </c>
      <c r="AA259" s="88" t="s">
        <v>138</v>
      </c>
      <c r="AB259" s="88" t="s">
        <v>139</v>
      </c>
      <c r="AC259" s="88" t="s">
        <v>360</v>
      </c>
      <c r="AD259" s="88"/>
      <c r="AE259" s="88">
        <v>1019142814</v>
      </c>
      <c r="AF259" s="88">
        <v>8</v>
      </c>
      <c r="AG259" s="92">
        <v>36039</v>
      </c>
      <c r="AH259" s="88" t="s">
        <v>3195</v>
      </c>
      <c r="AI259" s="88"/>
      <c r="AJ259" s="95">
        <v>3057638894</v>
      </c>
      <c r="AK259" s="88" t="s">
        <v>3196</v>
      </c>
      <c r="AL259" s="88" t="s">
        <v>271</v>
      </c>
      <c r="AM259" s="88" t="s">
        <v>144</v>
      </c>
      <c r="AN259" s="88" t="s">
        <v>3174</v>
      </c>
      <c r="AO259" s="88">
        <v>1032434519</v>
      </c>
      <c r="AP259" s="88" t="s">
        <v>3175</v>
      </c>
      <c r="AQ259" s="88"/>
      <c r="AR259" s="88"/>
      <c r="AS259" s="92">
        <v>46062</v>
      </c>
      <c r="AT259" s="88"/>
      <c r="AU259" s="88"/>
      <c r="AV259" s="88"/>
      <c r="AW259" s="88"/>
      <c r="AX259" s="88" t="s">
        <v>3008</v>
      </c>
      <c r="AY259" s="88" t="s">
        <v>147</v>
      </c>
      <c r="AZ259" s="108">
        <v>46031</v>
      </c>
      <c r="BA259" s="108">
        <v>46037</v>
      </c>
      <c r="BB259" s="118">
        <v>46432000</v>
      </c>
      <c r="BC259" s="108">
        <v>46044</v>
      </c>
      <c r="BD259" s="108">
        <v>46286</v>
      </c>
      <c r="BE259" s="108">
        <f t="shared" si="10"/>
        <v>46286</v>
      </c>
      <c r="BF259" s="125"/>
      <c r="BG259" s="88" t="s">
        <v>929</v>
      </c>
      <c r="BH259" s="113">
        <v>5804000</v>
      </c>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v>0</v>
      </c>
      <c r="CM259" s="113">
        <v>46432000</v>
      </c>
      <c r="CN259" s="88"/>
      <c r="CO259" s="92">
        <v>46286</v>
      </c>
      <c r="CP259" s="92">
        <f t="shared" si="9"/>
        <v>46466</v>
      </c>
      <c r="CQ259" s="118">
        <v>46432000</v>
      </c>
      <c r="CR259" s="88" t="s">
        <v>223</v>
      </c>
      <c r="CS259" s="92">
        <v>46037</v>
      </c>
      <c r="CT259" s="131">
        <v>1846101032585</v>
      </c>
      <c r="CU259" s="88"/>
      <c r="CV259" s="88"/>
      <c r="CW259" s="88" t="s">
        <v>3176</v>
      </c>
      <c r="CX259" s="88" t="s">
        <v>360</v>
      </c>
      <c r="CY259" s="88" t="s">
        <v>1214</v>
      </c>
      <c r="CZ259" s="88">
        <v>2743</v>
      </c>
      <c r="DA259" s="88" t="s">
        <v>3177</v>
      </c>
      <c r="DB259" s="88">
        <v>1</v>
      </c>
      <c r="DC259" s="88" t="s">
        <v>153</v>
      </c>
      <c r="DD259" s="88"/>
      <c r="DE259" s="88"/>
      <c r="DF259" s="88"/>
      <c r="DG259" s="88"/>
      <c r="DH259" s="88"/>
      <c r="DI259" s="88"/>
      <c r="DJ259" s="88"/>
      <c r="DK259" s="88"/>
      <c r="DL259" s="88"/>
      <c r="DM259" s="88"/>
      <c r="DN259" s="88"/>
      <c r="DO259" s="88"/>
      <c r="DP259" s="88"/>
      <c r="DQ259" s="88"/>
      <c r="DR259" s="88"/>
      <c r="DS259" s="88"/>
      <c r="DT259" s="89"/>
      <c r="DU259" s="84"/>
      <c r="DV259" s="75"/>
      <c r="DW259" s="75"/>
      <c r="DX259" s="75"/>
      <c r="DY259" s="75"/>
      <c r="DZ259" s="77"/>
      <c r="EA259" s="71"/>
      <c r="EB259" s="71"/>
      <c r="EC259" s="71"/>
      <c r="ED259" s="71"/>
      <c r="EE259" s="71"/>
      <c r="EF259" s="71"/>
      <c r="EG259" s="71"/>
      <c r="EH259" s="71"/>
      <c r="EI259" s="71"/>
      <c r="EJ259" s="71"/>
      <c r="EK259" s="71"/>
    </row>
    <row r="260" spans="1:141" ht="30" customHeight="1">
      <c r="A260" s="2" t="s">
        <v>2064</v>
      </c>
      <c r="B260" s="87">
        <v>2026</v>
      </c>
      <c r="C260" s="88" t="s">
        <v>3197</v>
      </c>
      <c r="D260" s="88" t="e">
        <v>#REF!</v>
      </c>
      <c r="E260" s="88" t="s">
        <v>125</v>
      </c>
      <c r="F260" s="88">
        <v>146521</v>
      </c>
      <c r="G260" s="92">
        <v>46036</v>
      </c>
      <c r="H260" s="88" t="s">
        <v>3162</v>
      </c>
      <c r="I260" s="88" t="s">
        <v>3198</v>
      </c>
      <c r="J260" s="95" t="s">
        <v>3199</v>
      </c>
      <c r="K260" s="95" t="s">
        <v>3200</v>
      </c>
      <c r="L260" s="88" t="s">
        <v>3201</v>
      </c>
      <c r="M260" s="88" t="s">
        <v>3167</v>
      </c>
      <c r="N260" s="88">
        <v>80111700</v>
      </c>
      <c r="O260" s="88" t="s">
        <v>3168</v>
      </c>
      <c r="P260" s="88" t="s">
        <v>3202</v>
      </c>
      <c r="Q260" s="88">
        <v>78</v>
      </c>
      <c r="R260" s="92">
        <v>46028</v>
      </c>
      <c r="S260" s="88">
        <v>319</v>
      </c>
      <c r="T260" s="92">
        <v>46041</v>
      </c>
      <c r="U260" s="88" t="s">
        <v>3170</v>
      </c>
      <c r="V260" s="88" t="s">
        <v>135</v>
      </c>
      <c r="W260" s="88" t="s">
        <v>136</v>
      </c>
      <c r="X260" s="88">
        <v>1</v>
      </c>
      <c r="Y260" s="88" t="s">
        <v>3194</v>
      </c>
      <c r="Z260" s="88" t="s">
        <v>3201</v>
      </c>
      <c r="AA260" s="88" t="s">
        <v>138</v>
      </c>
      <c r="AB260" s="88" t="s">
        <v>139</v>
      </c>
      <c r="AC260" s="88" t="s">
        <v>360</v>
      </c>
      <c r="AD260" s="88"/>
      <c r="AE260" s="88">
        <v>1019122200</v>
      </c>
      <c r="AF260" s="88">
        <v>0</v>
      </c>
      <c r="AG260" s="92">
        <v>35296</v>
      </c>
      <c r="AH260" s="88" t="s">
        <v>3203</v>
      </c>
      <c r="AI260" s="88"/>
      <c r="AJ260" s="95">
        <v>3204261891</v>
      </c>
      <c r="AK260" s="88" t="s">
        <v>3204</v>
      </c>
      <c r="AL260" s="88" t="s">
        <v>168</v>
      </c>
      <c r="AM260" s="88" t="s">
        <v>385</v>
      </c>
      <c r="AN260" s="88" t="s">
        <v>3174</v>
      </c>
      <c r="AO260" s="88">
        <v>1032434519</v>
      </c>
      <c r="AP260" s="88" t="s">
        <v>3175</v>
      </c>
      <c r="AQ260" s="88"/>
      <c r="AR260" s="88"/>
      <c r="AS260" s="92">
        <v>46062</v>
      </c>
      <c r="AT260" s="88"/>
      <c r="AU260" s="88"/>
      <c r="AV260" s="88"/>
      <c r="AW260" s="88"/>
      <c r="AX260" s="88" t="s">
        <v>3008</v>
      </c>
      <c r="AY260" s="88" t="s">
        <v>147</v>
      </c>
      <c r="AZ260" s="108">
        <v>46031</v>
      </c>
      <c r="BA260" s="108">
        <v>46038</v>
      </c>
      <c r="BB260" s="118">
        <v>46432000</v>
      </c>
      <c r="BC260" s="108">
        <v>46042</v>
      </c>
      <c r="BD260" s="108">
        <v>46284</v>
      </c>
      <c r="BE260" s="108">
        <f t="shared" si="10"/>
        <v>46284</v>
      </c>
      <c r="BF260" s="125"/>
      <c r="BG260" s="88" t="s">
        <v>929</v>
      </c>
      <c r="BH260" s="113">
        <v>5804000</v>
      </c>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v>0</v>
      </c>
      <c r="CM260" s="113">
        <v>46432000</v>
      </c>
      <c r="CN260" s="88"/>
      <c r="CO260" s="92">
        <v>46284</v>
      </c>
      <c r="CP260" s="92">
        <f t="shared" ref="CP260:CP323" si="11">+$CO260+180</f>
        <v>46464</v>
      </c>
      <c r="CQ260" s="118">
        <v>46432000</v>
      </c>
      <c r="CR260" s="88" t="s">
        <v>223</v>
      </c>
      <c r="CS260" s="92">
        <v>46036</v>
      </c>
      <c r="CT260" s="131">
        <v>1444101253328</v>
      </c>
      <c r="CU260" s="88"/>
      <c r="CV260" s="88"/>
      <c r="CW260" s="88" t="s">
        <v>3176</v>
      </c>
      <c r="CX260" s="88" t="s">
        <v>360</v>
      </c>
      <c r="CY260" s="88" t="s">
        <v>1214</v>
      </c>
      <c r="CZ260" s="88">
        <v>2743</v>
      </c>
      <c r="DA260" s="88" t="s">
        <v>3177</v>
      </c>
      <c r="DB260" s="88">
        <v>1</v>
      </c>
      <c r="DC260" s="88" t="s">
        <v>153</v>
      </c>
      <c r="DD260" s="88"/>
      <c r="DE260" s="88"/>
      <c r="DF260" s="88"/>
      <c r="DG260" s="88"/>
      <c r="DH260" s="88"/>
      <c r="DI260" s="88"/>
      <c r="DJ260" s="88"/>
      <c r="DK260" s="88"/>
      <c r="DL260" s="88"/>
      <c r="DM260" s="88"/>
      <c r="DN260" s="88"/>
      <c r="DO260" s="88"/>
      <c r="DP260" s="88"/>
      <c r="DQ260" s="88"/>
      <c r="DR260" s="88"/>
      <c r="DS260" s="88"/>
      <c r="DT260" s="89"/>
      <c r="DU260" s="84"/>
      <c r="DV260" s="75"/>
      <c r="DW260" s="75"/>
      <c r="DX260" s="75"/>
      <c r="DY260" s="75"/>
      <c r="DZ260" s="77"/>
      <c r="EA260" s="71"/>
      <c r="EB260" s="71"/>
      <c r="EC260" s="71"/>
      <c r="ED260" s="71"/>
      <c r="EE260" s="71"/>
      <c r="EF260" s="71"/>
      <c r="EG260" s="71"/>
      <c r="EH260" s="71"/>
      <c r="EI260" s="71"/>
      <c r="EJ260" s="71"/>
      <c r="EK260" s="71"/>
    </row>
    <row r="261" spans="1:141" ht="30" customHeight="1">
      <c r="A261" s="2" t="s">
        <v>2064</v>
      </c>
      <c r="B261" s="87">
        <v>2026</v>
      </c>
      <c r="C261" s="88" t="s">
        <v>3205</v>
      </c>
      <c r="D261" s="88" t="e">
        <v>#REF!</v>
      </c>
      <c r="E261" s="88" t="s">
        <v>125</v>
      </c>
      <c r="F261" s="88">
        <v>146521</v>
      </c>
      <c r="G261" s="92">
        <v>46036</v>
      </c>
      <c r="H261" s="88" t="s">
        <v>3162</v>
      </c>
      <c r="I261" s="88" t="s">
        <v>3206</v>
      </c>
      <c r="J261" s="95" t="s">
        <v>3207</v>
      </c>
      <c r="K261" s="95" t="s">
        <v>3208</v>
      </c>
      <c r="L261" s="88" t="s">
        <v>3209</v>
      </c>
      <c r="M261" s="88" t="s">
        <v>3167</v>
      </c>
      <c r="N261" s="88">
        <v>80111700</v>
      </c>
      <c r="O261" s="88" t="s">
        <v>3168</v>
      </c>
      <c r="P261" s="88" t="s">
        <v>3210</v>
      </c>
      <c r="Q261" s="88">
        <v>78</v>
      </c>
      <c r="R261" s="92">
        <v>46028</v>
      </c>
      <c r="S261" s="88">
        <v>1731</v>
      </c>
      <c r="T261" s="92">
        <v>46042</v>
      </c>
      <c r="U261" s="88" t="s">
        <v>3170</v>
      </c>
      <c r="V261" s="88" t="s">
        <v>135</v>
      </c>
      <c r="W261" s="88" t="s">
        <v>136</v>
      </c>
      <c r="X261" s="88">
        <v>1</v>
      </c>
      <c r="Y261" s="88" t="s">
        <v>3184</v>
      </c>
      <c r="Z261" s="88" t="s">
        <v>3209</v>
      </c>
      <c r="AA261" s="88" t="s">
        <v>138</v>
      </c>
      <c r="AB261" s="88" t="s">
        <v>139</v>
      </c>
      <c r="AC261" s="88" t="s">
        <v>360</v>
      </c>
      <c r="AD261" s="88"/>
      <c r="AE261" s="88">
        <v>1020810108</v>
      </c>
      <c r="AF261" s="88">
        <v>6</v>
      </c>
      <c r="AG261" s="92">
        <v>35004</v>
      </c>
      <c r="AH261" s="88" t="s">
        <v>3211</v>
      </c>
      <c r="AI261" s="88"/>
      <c r="AJ261" s="95">
        <v>3214878770</v>
      </c>
      <c r="AK261" s="88" t="s">
        <v>3212</v>
      </c>
      <c r="AL261" s="88" t="s">
        <v>143</v>
      </c>
      <c r="AM261" s="88" t="s">
        <v>144</v>
      </c>
      <c r="AN261" s="88" t="s">
        <v>3174</v>
      </c>
      <c r="AO261" s="88">
        <v>1032434519</v>
      </c>
      <c r="AP261" s="88" t="s">
        <v>3175</v>
      </c>
      <c r="AQ261" s="88"/>
      <c r="AR261" s="88"/>
      <c r="AS261" s="92">
        <v>46062</v>
      </c>
      <c r="AT261" s="88"/>
      <c r="AU261" s="88"/>
      <c r="AV261" s="88"/>
      <c r="AW261" s="88"/>
      <c r="AX261" s="88" t="s">
        <v>3008</v>
      </c>
      <c r="AY261" s="88" t="s">
        <v>147</v>
      </c>
      <c r="AZ261" s="108">
        <v>46031</v>
      </c>
      <c r="BA261" s="108">
        <v>46037</v>
      </c>
      <c r="BB261" s="118">
        <v>46432000</v>
      </c>
      <c r="BC261" s="108">
        <v>46042</v>
      </c>
      <c r="BD261" s="108">
        <v>46281</v>
      </c>
      <c r="BE261" s="108">
        <f t="shared" si="10"/>
        <v>46281</v>
      </c>
      <c r="BF261" s="125"/>
      <c r="BG261" s="88" t="s">
        <v>929</v>
      </c>
      <c r="BH261" s="113">
        <v>5804000</v>
      </c>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v>0</v>
      </c>
      <c r="CM261" s="113">
        <v>46432000</v>
      </c>
      <c r="CN261" s="88"/>
      <c r="CO261" s="92">
        <v>46281</v>
      </c>
      <c r="CP261" s="92">
        <f t="shared" si="11"/>
        <v>46461</v>
      </c>
      <c r="CQ261" s="118">
        <v>46432000</v>
      </c>
      <c r="CR261" s="88" t="s">
        <v>1651</v>
      </c>
      <c r="CS261" s="92">
        <v>46036</v>
      </c>
      <c r="CT261" s="131">
        <v>2546101046383</v>
      </c>
      <c r="CU261" s="88"/>
      <c r="CV261" s="88"/>
      <c r="CW261" s="88" t="s">
        <v>3176</v>
      </c>
      <c r="CX261" s="88" t="s">
        <v>360</v>
      </c>
      <c r="CY261" s="88" t="s">
        <v>1214</v>
      </c>
      <c r="CZ261" s="88">
        <v>2743</v>
      </c>
      <c r="DA261" s="88" t="s">
        <v>3177</v>
      </c>
      <c r="DB261" s="88">
        <v>1</v>
      </c>
      <c r="DC261" s="88" t="s">
        <v>153</v>
      </c>
      <c r="DD261" s="88"/>
      <c r="DE261" s="88"/>
      <c r="DF261" s="88"/>
      <c r="DG261" s="88"/>
      <c r="DH261" s="88"/>
      <c r="DI261" s="88"/>
      <c r="DJ261" s="88"/>
      <c r="DK261" s="88"/>
      <c r="DL261" s="88"/>
      <c r="DM261" s="88"/>
      <c r="DN261" s="88"/>
      <c r="DO261" s="88"/>
      <c r="DP261" s="88"/>
      <c r="DQ261" s="88"/>
      <c r="DR261" s="88"/>
      <c r="DS261" s="88"/>
      <c r="DT261" s="89"/>
      <c r="DU261" s="84"/>
      <c r="DV261" s="75"/>
      <c r="DW261" s="75"/>
      <c r="DX261" s="75"/>
      <c r="DY261" s="75"/>
      <c r="DZ261" s="77"/>
      <c r="EA261" s="71"/>
      <c r="EB261" s="71"/>
      <c r="EC261" s="71"/>
      <c r="ED261" s="71"/>
      <c r="EE261" s="71"/>
      <c r="EF261" s="71"/>
      <c r="EG261" s="71"/>
      <c r="EH261" s="71"/>
      <c r="EI261" s="71"/>
      <c r="EJ261" s="71"/>
      <c r="EK261" s="71"/>
    </row>
    <row r="262" spans="1:141" ht="30" customHeight="1">
      <c r="A262" s="2" t="s">
        <v>2064</v>
      </c>
      <c r="B262" s="87">
        <v>2026</v>
      </c>
      <c r="C262" s="88" t="s">
        <v>3213</v>
      </c>
      <c r="D262" s="88" t="e">
        <v>#REF!</v>
      </c>
      <c r="E262" s="88" t="s">
        <v>125</v>
      </c>
      <c r="F262" s="88">
        <v>146521</v>
      </c>
      <c r="G262" s="92">
        <v>46036</v>
      </c>
      <c r="H262" s="88" t="s">
        <v>3162</v>
      </c>
      <c r="I262" s="88" t="s">
        <v>3214</v>
      </c>
      <c r="J262" s="95" t="s">
        <v>3215</v>
      </c>
      <c r="K262" s="95" t="s">
        <v>3216</v>
      </c>
      <c r="L262" s="88" t="s">
        <v>3217</v>
      </c>
      <c r="M262" s="88" t="s">
        <v>3167</v>
      </c>
      <c r="N262" s="88">
        <v>80111700</v>
      </c>
      <c r="O262" s="88" t="s">
        <v>3168</v>
      </c>
      <c r="P262" s="88" t="s">
        <v>3218</v>
      </c>
      <c r="Q262" s="88">
        <v>78</v>
      </c>
      <c r="R262" s="92">
        <v>46028</v>
      </c>
      <c r="S262" s="88">
        <v>393</v>
      </c>
      <c r="T262" s="92">
        <v>46041</v>
      </c>
      <c r="U262" s="88" t="s">
        <v>3170</v>
      </c>
      <c r="V262" s="88" t="s">
        <v>135</v>
      </c>
      <c r="W262" s="88" t="s">
        <v>136</v>
      </c>
      <c r="X262" s="88">
        <v>1</v>
      </c>
      <c r="Y262" s="88" t="s">
        <v>3171</v>
      </c>
      <c r="Z262" s="88" t="s">
        <v>3217</v>
      </c>
      <c r="AA262" s="88" t="s">
        <v>138</v>
      </c>
      <c r="AB262" s="88" t="s">
        <v>164</v>
      </c>
      <c r="AC262" s="88" t="s">
        <v>360</v>
      </c>
      <c r="AD262" s="88"/>
      <c r="AE262" s="88">
        <v>1023011084</v>
      </c>
      <c r="AF262" s="88">
        <v>0</v>
      </c>
      <c r="AG262" s="92">
        <v>35114</v>
      </c>
      <c r="AH262" s="88" t="s">
        <v>3219</v>
      </c>
      <c r="AI262" s="88" t="e">
        <v>#REF!</v>
      </c>
      <c r="AJ262" s="95">
        <v>3125917221</v>
      </c>
      <c r="AK262" s="88" t="s">
        <v>3220</v>
      </c>
      <c r="AL262" s="88" t="s">
        <v>143</v>
      </c>
      <c r="AM262" s="88" t="s">
        <v>385</v>
      </c>
      <c r="AN262" s="88" t="s">
        <v>3174</v>
      </c>
      <c r="AO262" s="88">
        <v>1032434519</v>
      </c>
      <c r="AP262" s="88" t="s">
        <v>3175</v>
      </c>
      <c r="AQ262" s="88"/>
      <c r="AR262" s="88"/>
      <c r="AS262" s="92">
        <v>46062</v>
      </c>
      <c r="AT262" s="88"/>
      <c r="AU262" s="88"/>
      <c r="AV262" s="88"/>
      <c r="AW262" s="88"/>
      <c r="AX262" s="88" t="s">
        <v>3008</v>
      </c>
      <c r="AY262" s="88" t="s">
        <v>147</v>
      </c>
      <c r="AZ262" s="108">
        <v>46031</v>
      </c>
      <c r="BA262" s="108">
        <v>46036</v>
      </c>
      <c r="BB262" s="118">
        <v>46432000</v>
      </c>
      <c r="BC262" s="108">
        <v>46042</v>
      </c>
      <c r="BD262" s="108">
        <v>46284</v>
      </c>
      <c r="BE262" s="108">
        <f t="shared" si="10"/>
        <v>46284</v>
      </c>
      <c r="BF262" s="125"/>
      <c r="BG262" s="88" t="s">
        <v>929</v>
      </c>
      <c r="BH262" s="113">
        <v>5804000</v>
      </c>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v>0</v>
      </c>
      <c r="CM262" s="113">
        <v>46432000</v>
      </c>
      <c r="CN262" s="88"/>
      <c r="CO262" s="92">
        <v>46284</v>
      </c>
      <c r="CP262" s="92">
        <f t="shared" si="11"/>
        <v>46464</v>
      </c>
      <c r="CQ262" s="118">
        <v>46432000</v>
      </c>
      <c r="CR262" s="88" t="s">
        <v>3221</v>
      </c>
      <c r="CS262" s="92">
        <v>46036</v>
      </c>
      <c r="CT262" s="131">
        <v>1846101032566</v>
      </c>
      <c r="CU262" s="88"/>
      <c r="CV262" s="88"/>
      <c r="CW262" s="88" t="s">
        <v>3176</v>
      </c>
      <c r="CX262" s="88" t="s">
        <v>360</v>
      </c>
      <c r="CY262" s="88" t="s">
        <v>1214</v>
      </c>
      <c r="CZ262" s="88">
        <v>2743</v>
      </c>
      <c r="DA262" s="88" t="s">
        <v>3177</v>
      </c>
      <c r="DB262" s="88">
        <v>1</v>
      </c>
      <c r="DC262" s="88" t="s">
        <v>153</v>
      </c>
      <c r="DD262" s="88"/>
      <c r="DE262" s="88"/>
      <c r="DF262" s="88"/>
      <c r="DG262" s="88"/>
      <c r="DH262" s="88"/>
      <c r="DI262" s="88"/>
      <c r="DJ262" s="88"/>
      <c r="DK262" s="88"/>
      <c r="DL262" s="88"/>
      <c r="DM262" s="88"/>
      <c r="DN262" s="88"/>
      <c r="DO262" s="88"/>
      <c r="DP262" s="88"/>
      <c r="DQ262" s="88"/>
      <c r="DR262" s="88"/>
      <c r="DS262" s="88"/>
      <c r="DT262" s="89"/>
      <c r="DU262" s="84"/>
      <c r="DV262" s="75"/>
      <c r="DW262" s="75"/>
      <c r="DX262" s="75"/>
      <c r="DY262" s="75"/>
      <c r="DZ262" s="77"/>
      <c r="EA262" s="71"/>
      <c r="EB262" s="71"/>
      <c r="EC262" s="71"/>
      <c r="ED262" s="71"/>
      <c r="EE262" s="71"/>
      <c r="EF262" s="71"/>
      <c r="EG262" s="71"/>
      <c r="EH262" s="71"/>
      <c r="EI262" s="71"/>
      <c r="EJ262" s="71"/>
      <c r="EK262" s="71"/>
    </row>
    <row r="263" spans="1:141" ht="30" customHeight="1">
      <c r="A263" s="2" t="s">
        <v>2064</v>
      </c>
      <c r="B263" s="87">
        <v>2026</v>
      </c>
      <c r="C263" s="88" t="s">
        <v>3222</v>
      </c>
      <c r="D263" s="88" t="e">
        <v>#REF!</v>
      </c>
      <c r="E263" s="88" t="s">
        <v>125</v>
      </c>
      <c r="F263" s="88">
        <v>146521</v>
      </c>
      <c r="G263" s="92">
        <v>46036</v>
      </c>
      <c r="H263" s="88" t="s">
        <v>3162</v>
      </c>
      <c r="I263" s="88" t="s">
        <v>3223</v>
      </c>
      <c r="J263" s="95" t="s">
        <v>3224</v>
      </c>
      <c r="K263" s="95" t="s">
        <v>3225</v>
      </c>
      <c r="L263" s="88" t="s">
        <v>3226</v>
      </c>
      <c r="M263" s="88" t="s">
        <v>3167</v>
      </c>
      <c r="N263" s="88">
        <v>80111700</v>
      </c>
      <c r="O263" s="88" t="s">
        <v>3168</v>
      </c>
      <c r="P263" s="88" t="s">
        <v>3227</v>
      </c>
      <c r="Q263" s="88">
        <v>78</v>
      </c>
      <c r="R263" s="92">
        <v>46028</v>
      </c>
      <c r="S263" s="88">
        <v>1734</v>
      </c>
      <c r="T263" s="92">
        <v>46043</v>
      </c>
      <c r="U263" s="88" t="s">
        <v>3170</v>
      </c>
      <c r="V263" s="88" t="s">
        <v>135</v>
      </c>
      <c r="W263" s="88" t="s">
        <v>136</v>
      </c>
      <c r="X263" s="88">
        <v>1</v>
      </c>
      <c r="Y263" s="88" t="s">
        <v>3184</v>
      </c>
      <c r="Z263" s="88" t="s">
        <v>3226</v>
      </c>
      <c r="AA263" s="88" t="s">
        <v>138</v>
      </c>
      <c r="AB263" s="88" t="s">
        <v>164</v>
      </c>
      <c r="AC263" s="88" t="s">
        <v>360</v>
      </c>
      <c r="AD263" s="88"/>
      <c r="AE263" s="88">
        <v>1136881104</v>
      </c>
      <c r="AF263" s="88">
        <v>1</v>
      </c>
      <c r="AG263" s="92">
        <v>32582</v>
      </c>
      <c r="AH263" s="88" t="s">
        <v>3228</v>
      </c>
      <c r="AI263" s="88"/>
      <c r="AJ263" s="95">
        <v>3166260875</v>
      </c>
      <c r="AK263" s="88" t="s">
        <v>3229</v>
      </c>
      <c r="AL263" s="88" t="s">
        <v>143</v>
      </c>
      <c r="AM263" s="88" t="s">
        <v>234</v>
      </c>
      <c r="AN263" s="88" t="s">
        <v>3174</v>
      </c>
      <c r="AO263" s="88">
        <v>1032434519</v>
      </c>
      <c r="AP263" s="88" t="s">
        <v>3175</v>
      </c>
      <c r="AQ263" s="88"/>
      <c r="AR263" s="88"/>
      <c r="AS263" s="92">
        <v>46062</v>
      </c>
      <c r="AT263" s="88"/>
      <c r="AU263" s="88"/>
      <c r="AV263" s="88"/>
      <c r="AW263" s="88"/>
      <c r="AX263" s="88" t="s">
        <v>3008</v>
      </c>
      <c r="AY263" s="88" t="s">
        <v>147</v>
      </c>
      <c r="AZ263" s="108">
        <v>46031</v>
      </c>
      <c r="BA263" s="108">
        <v>46036</v>
      </c>
      <c r="BB263" s="118">
        <v>46432000</v>
      </c>
      <c r="BC263" s="108">
        <v>46043</v>
      </c>
      <c r="BD263" s="108">
        <v>46285</v>
      </c>
      <c r="BE263" s="108">
        <f t="shared" si="10"/>
        <v>46285</v>
      </c>
      <c r="BF263" s="125"/>
      <c r="BG263" s="88" t="s">
        <v>929</v>
      </c>
      <c r="BH263" s="113">
        <v>5804000</v>
      </c>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v>0</v>
      </c>
      <c r="CM263" s="113">
        <v>46432000</v>
      </c>
      <c r="CN263" s="88"/>
      <c r="CO263" s="92">
        <v>46285</v>
      </c>
      <c r="CP263" s="92">
        <f t="shared" si="11"/>
        <v>46465</v>
      </c>
      <c r="CQ263" s="118">
        <v>46432000</v>
      </c>
      <c r="CR263" s="88" t="s">
        <v>223</v>
      </c>
      <c r="CS263" s="92">
        <v>46036</v>
      </c>
      <c r="CT263" s="131">
        <v>1846101032571</v>
      </c>
      <c r="CU263" s="88"/>
      <c r="CV263" s="88"/>
      <c r="CW263" s="88" t="s">
        <v>3176</v>
      </c>
      <c r="CX263" s="88" t="s">
        <v>360</v>
      </c>
      <c r="CY263" s="88" t="s">
        <v>1214</v>
      </c>
      <c r="CZ263" s="88">
        <v>2743</v>
      </c>
      <c r="DA263" s="88" t="s">
        <v>3177</v>
      </c>
      <c r="DB263" s="88">
        <v>1</v>
      </c>
      <c r="DC263" s="88" t="s">
        <v>153</v>
      </c>
      <c r="DD263" s="88"/>
      <c r="DE263" s="88"/>
      <c r="DF263" s="88"/>
      <c r="DG263" s="88"/>
      <c r="DH263" s="88"/>
      <c r="DI263" s="88"/>
      <c r="DJ263" s="88"/>
      <c r="DK263" s="88"/>
      <c r="DL263" s="88"/>
      <c r="DM263" s="88"/>
      <c r="DN263" s="88"/>
      <c r="DO263" s="88"/>
      <c r="DP263" s="88"/>
      <c r="DQ263" s="88"/>
      <c r="DR263" s="88"/>
      <c r="DS263" s="88"/>
      <c r="DT263" s="89"/>
      <c r="DU263" s="84"/>
      <c r="DV263" s="75"/>
      <c r="DW263" s="75"/>
      <c r="DX263" s="75"/>
      <c r="DY263" s="75"/>
      <c r="DZ263" s="77"/>
      <c r="EA263" s="71"/>
      <c r="EB263" s="71"/>
      <c r="EC263" s="71"/>
      <c r="ED263" s="71"/>
      <c r="EE263" s="71"/>
      <c r="EF263" s="71"/>
      <c r="EG263" s="71"/>
      <c r="EH263" s="71"/>
      <c r="EI263" s="71"/>
      <c r="EJ263" s="71"/>
      <c r="EK263" s="71"/>
    </row>
    <row r="264" spans="1:141" ht="30" customHeight="1">
      <c r="A264" s="2" t="s">
        <v>2064</v>
      </c>
      <c r="B264" s="87">
        <v>2026</v>
      </c>
      <c r="C264" s="88" t="s">
        <v>3230</v>
      </c>
      <c r="D264" s="88" t="e">
        <v>#REF!</v>
      </c>
      <c r="E264" s="88" t="s">
        <v>125</v>
      </c>
      <c r="F264" s="88">
        <v>146521</v>
      </c>
      <c r="G264" s="92">
        <v>46036</v>
      </c>
      <c r="H264" s="88" t="s">
        <v>3162</v>
      </c>
      <c r="I264" s="88" t="s">
        <v>3231</v>
      </c>
      <c r="J264" s="95" t="s">
        <v>3232</v>
      </c>
      <c r="K264" s="95" t="s">
        <v>3233</v>
      </c>
      <c r="L264" s="88" t="s">
        <v>3234</v>
      </c>
      <c r="M264" s="88" t="s">
        <v>3167</v>
      </c>
      <c r="N264" s="88">
        <v>80111700</v>
      </c>
      <c r="O264" s="88" t="s">
        <v>3168</v>
      </c>
      <c r="P264" s="88" t="s">
        <v>3235</v>
      </c>
      <c r="Q264" s="88">
        <v>78</v>
      </c>
      <c r="R264" s="92">
        <v>46028</v>
      </c>
      <c r="S264" s="88">
        <v>394</v>
      </c>
      <c r="T264" s="92">
        <v>46041</v>
      </c>
      <c r="U264" s="88" t="s">
        <v>3170</v>
      </c>
      <c r="V264" s="88" t="s">
        <v>135</v>
      </c>
      <c r="W264" s="88" t="s">
        <v>136</v>
      </c>
      <c r="X264" s="88">
        <v>1</v>
      </c>
      <c r="Y264" s="88" t="s">
        <v>3236</v>
      </c>
      <c r="Z264" s="88" t="s">
        <v>3234</v>
      </c>
      <c r="AA264" s="88" t="s">
        <v>138</v>
      </c>
      <c r="AB264" s="88" t="s">
        <v>164</v>
      </c>
      <c r="AC264" s="88" t="s">
        <v>360</v>
      </c>
      <c r="AD264" s="88"/>
      <c r="AE264" s="88">
        <v>80098626</v>
      </c>
      <c r="AF264" s="88">
        <v>2</v>
      </c>
      <c r="AG264" s="92">
        <v>30467</v>
      </c>
      <c r="AH264" s="88" t="s">
        <v>3237</v>
      </c>
      <c r="AI264" s="88"/>
      <c r="AJ264" s="95">
        <v>3174903278</v>
      </c>
      <c r="AK264" s="88" t="s">
        <v>3238</v>
      </c>
      <c r="AL264" s="88" t="s">
        <v>168</v>
      </c>
      <c r="AM264" s="88" t="s">
        <v>144</v>
      </c>
      <c r="AN264" s="88" t="s">
        <v>3174</v>
      </c>
      <c r="AO264" s="88">
        <v>1032434519</v>
      </c>
      <c r="AP264" s="88" t="s">
        <v>3175</v>
      </c>
      <c r="AQ264" s="88"/>
      <c r="AR264" s="88"/>
      <c r="AS264" s="92">
        <v>46062</v>
      </c>
      <c r="AT264" s="88"/>
      <c r="AU264" s="88"/>
      <c r="AV264" s="88"/>
      <c r="AW264" s="88"/>
      <c r="AX264" s="88" t="s">
        <v>3008</v>
      </c>
      <c r="AY264" s="88" t="s">
        <v>147</v>
      </c>
      <c r="AZ264" s="108">
        <v>46031</v>
      </c>
      <c r="BA264" s="108">
        <v>46036</v>
      </c>
      <c r="BB264" s="118">
        <v>46432000</v>
      </c>
      <c r="BC264" s="108">
        <v>46044</v>
      </c>
      <c r="BD264" s="108">
        <v>46286</v>
      </c>
      <c r="BE264" s="108">
        <f t="shared" si="10"/>
        <v>46286</v>
      </c>
      <c r="BF264" s="125"/>
      <c r="BG264" s="88" t="s">
        <v>929</v>
      </c>
      <c r="BH264" s="113">
        <v>5804000</v>
      </c>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v>0</v>
      </c>
      <c r="CM264" s="113">
        <v>46432000</v>
      </c>
      <c r="CN264" s="88"/>
      <c r="CO264" s="92">
        <v>46286</v>
      </c>
      <c r="CP264" s="92">
        <f t="shared" si="11"/>
        <v>46466</v>
      </c>
      <c r="CQ264" s="118">
        <v>46432000</v>
      </c>
      <c r="CR264" s="88" t="s">
        <v>223</v>
      </c>
      <c r="CS264" s="92">
        <v>46036</v>
      </c>
      <c r="CT264" s="131">
        <v>3346101070195</v>
      </c>
      <c r="CU264" s="88"/>
      <c r="CV264" s="88"/>
      <c r="CW264" s="88" t="s">
        <v>3176</v>
      </c>
      <c r="CX264" s="88" t="s">
        <v>360</v>
      </c>
      <c r="CY264" s="88" t="s">
        <v>1214</v>
      </c>
      <c r="CZ264" s="88">
        <v>2743</v>
      </c>
      <c r="DA264" s="88" t="s">
        <v>3177</v>
      </c>
      <c r="DB264" s="88">
        <v>1</v>
      </c>
      <c r="DC264" s="88" t="s">
        <v>153</v>
      </c>
      <c r="DD264" s="88"/>
      <c r="DE264" s="88"/>
      <c r="DF264" s="88"/>
      <c r="DG264" s="88"/>
      <c r="DH264" s="88"/>
      <c r="DI264" s="88"/>
      <c r="DJ264" s="88"/>
      <c r="DK264" s="88"/>
      <c r="DL264" s="88"/>
      <c r="DM264" s="88"/>
      <c r="DN264" s="88"/>
      <c r="DO264" s="88"/>
      <c r="DP264" s="88"/>
      <c r="DQ264" s="88"/>
      <c r="DR264" s="88"/>
      <c r="DS264" s="88"/>
      <c r="DT264" s="89"/>
      <c r="DU264" s="84"/>
      <c r="DV264" s="75"/>
      <c r="DW264" s="75"/>
      <c r="DX264" s="75"/>
      <c r="DY264" s="75"/>
      <c r="DZ264" s="77"/>
      <c r="EA264" s="71"/>
      <c r="EB264" s="71"/>
      <c r="EC264" s="71"/>
      <c r="ED264" s="71"/>
      <c r="EE264" s="71"/>
      <c r="EF264" s="71"/>
      <c r="EG264" s="71"/>
      <c r="EH264" s="71"/>
      <c r="EI264" s="71"/>
      <c r="EJ264" s="71"/>
      <c r="EK264" s="71"/>
    </row>
    <row r="265" spans="1:141" ht="30" customHeight="1">
      <c r="A265" s="2" t="s">
        <v>2064</v>
      </c>
      <c r="B265" s="87">
        <v>2026</v>
      </c>
      <c r="C265" s="88" t="s">
        <v>3239</v>
      </c>
      <c r="D265" s="88" t="e">
        <v>#REF!</v>
      </c>
      <c r="E265" s="88" t="s">
        <v>125</v>
      </c>
      <c r="F265" s="88">
        <v>146521</v>
      </c>
      <c r="G265" s="92">
        <v>46036</v>
      </c>
      <c r="H265" s="88" t="s">
        <v>3162</v>
      </c>
      <c r="I265" s="88" t="s">
        <v>3240</v>
      </c>
      <c r="J265" s="95" t="s">
        <v>3241</v>
      </c>
      <c r="K265" s="95" t="s">
        <v>3242</v>
      </c>
      <c r="L265" s="88" t="s">
        <v>3243</v>
      </c>
      <c r="M265" s="88" t="s">
        <v>3167</v>
      </c>
      <c r="N265" s="88">
        <v>80111700</v>
      </c>
      <c r="O265" s="88" t="s">
        <v>3168</v>
      </c>
      <c r="P265" s="88" t="s">
        <v>3244</v>
      </c>
      <c r="Q265" s="88">
        <v>78</v>
      </c>
      <c r="R265" s="92">
        <v>46028</v>
      </c>
      <c r="S265" s="88">
        <v>246</v>
      </c>
      <c r="T265" s="92">
        <v>46037</v>
      </c>
      <c r="U265" s="88" t="s">
        <v>3170</v>
      </c>
      <c r="V265" s="88" t="s">
        <v>135</v>
      </c>
      <c r="W265" s="88" t="s">
        <v>136</v>
      </c>
      <c r="X265" s="88">
        <v>1</v>
      </c>
      <c r="Y265" s="88" t="s">
        <v>3245</v>
      </c>
      <c r="Z265" s="88" t="s">
        <v>3243</v>
      </c>
      <c r="AA265" s="88" t="s">
        <v>138</v>
      </c>
      <c r="AB265" s="88" t="s">
        <v>164</v>
      </c>
      <c r="AC265" s="88" t="s">
        <v>360</v>
      </c>
      <c r="AD265" s="88"/>
      <c r="AE265" s="88">
        <v>87068332</v>
      </c>
      <c r="AF265" s="88">
        <v>1</v>
      </c>
      <c r="AG265" s="92">
        <v>31127</v>
      </c>
      <c r="AH265" s="88" t="s">
        <v>3246</v>
      </c>
      <c r="AI265" s="88" t="e">
        <v>#REF!</v>
      </c>
      <c r="AJ265" s="95">
        <v>3012264085</v>
      </c>
      <c r="AK265" s="88" t="s">
        <v>3247</v>
      </c>
      <c r="AL265" s="88" t="s">
        <v>143</v>
      </c>
      <c r="AM265" s="88" t="s">
        <v>385</v>
      </c>
      <c r="AN265" s="88" t="s">
        <v>3174</v>
      </c>
      <c r="AO265" s="88">
        <v>1032434519</v>
      </c>
      <c r="AP265" s="88" t="s">
        <v>3175</v>
      </c>
      <c r="AQ265" s="88"/>
      <c r="AR265" s="88"/>
      <c r="AS265" s="92">
        <v>46062</v>
      </c>
      <c r="AT265" s="88"/>
      <c r="AU265" s="88"/>
      <c r="AV265" s="88"/>
      <c r="AW265" s="88"/>
      <c r="AX265" s="88" t="s">
        <v>3008</v>
      </c>
      <c r="AY265" s="88" t="s">
        <v>147</v>
      </c>
      <c r="AZ265" s="108">
        <v>46031</v>
      </c>
      <c r="BA265" s="108">
        <v>46035</v>
      </c>
      <c r="BB265" s="118">
        <v>46432000</v>
      </c>
      <c r="BC265" s="108">
        <v>46038</v>
      </c>
      <c r="BD265" s="108">
        <v>46280</v>
      </c>
      <c r="BE265" s="108">
        <f t="shared" si="10"/>
        <v>46280</v>
      </c>
      <c r="BF265" s="125"/>
      <c r="BG265" s="88" t="s">
        <v>929</v>
      </c>
      <c r="BH265" s="113">
        <v>5804000</v>
      </c>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v>0</v>
      </c>
      <c r="CM265" s="113">
        <v>46432000</v>
      </c>
      <c r="CN265" s="88"/>
      <c r="CO265" s="92">
        <v>46280</v>
      </c>
      <c r="CP265" s="92">
        <f t="shared" si="11"/>
        <v>46460</v>
      </c>
      <c r="CQ265" s="118">
        <v>46432000</v>
      </c>
      <c r="CR265" s="88" t="s">
        <v>223</v>
      </c>
      <c r="CS265" s="92">
        <v>46036</v>
      </c>
      <c r="CT265" s="131">
        <v>1444101253149</v>
      </c>
      <c r="CU265" s="88"/>
      <c r="CV265" s="88"/>
      <c r="CW265" s="88" t="s">
        <v>3176</v>
      </c>
      <c r="CX265" s="88" t="s">
        <v>360</v>
      </c>
      <c r="CY265" s="88" t="s">
        <v>1214</v>
      </c>
      <c r="CZ265" s="88">
        <v>2743</v>
      </c>
      <c r="DA265" s="88" t="s">
        <v>3177</v>
      </c>
      <c r="DB265" s="88">
        <v>1</v>
      </c>
      <c r="DC265" s="88" t="s">
        <v>153</v>
      </c>
      <c r="DD265" s="88"/>
      <c r="DE265" s="88"/>
      <c r="DF265" s="88"/>
      <c r="DG265" s="88"/>
      <c r="DH265" s="88"/>
      <c r="DI265" s="88"/>
      <c r="DJ265" s="88"/>
      <c r="DK265" s="88"/>
      <c r="DL265" s="88"/>
      <c r="DM265" s="88"/>
      <c r="DN265" s="88"/>
      <c r="DO265" s="88"/>
      <c r="DP265" s="88"/>
      <c r="DQ265" s="88"/>
      <c r="DR265" s="88"/>
      <c r="DS265" s="88"/>
      <c r="DT265" s="89"/>
      <c r="DU265" s="84"/>
      <c r="DV265" s="75"/>
      <c r="DW265" s="75"/>
      <c r="DX265" s="75"/>
      <c r="DY265" s="75"/>
      <c r="DZ265" s="77"/>
      <c r="EA265" s="71"/>
      <c r="EB265" s="71"/>
      <c r="EC265" s="71"/>
      <c r="ED265" s="71"/>
      <c r="EE265" s="71"/>
      <c r="EF265" s="71"/>
      <c r="EG265" s="71"/>
      <c r="EH265" s="71"/>
      <c r="EI265" s="71"/>
      <c r="EJ265" s="71"/>
      <c r="EK265" s="71"/>
    </row>
    <row r="266" spans="1:141" ht="30" customHeight="1">
      <c r="A266" s="2" t="s">
        <v>2064</v>
      </c>
      <c r="B266" s="87">
        <v>2026</v>
      </c>
      <c r="C266" s="88" t="s">
        <v>3248</v>
      </c>
      <c r="D266" s="88" t="e">
        <v>#REF!</v>
      </c>
      <c r="E266" s="88" t="s">
        <v>125</v>
      </c>
      <c r="F266" s="88">
        <v>146521</v>
      </c>
      <c r="G266" s="92">
        <v>46045</v>
      </c>
      <c r="H266" s="88" t="s">
        <v>3162</v>
      </c>
      <c r="I266" s="88" t="s">
        <v>3249</v>
      </c>
      <c r="J266" s="95" t="s">
        <v>3250</v>
      </c>
      <c r="K266" s="95" t="s">
        <v>3251</v>
      </c>
      <c r="L266" s="88" t="s">
        <v>3252</v>
      </c>
      <c r="M266" s="88" t="s">
        <v>3167</v>
      </c>
      <c r="N266" s="88">
        <v>80111700</v>
      </c>
      <c r="O266" s="88" t="s">
        <v>3168</v>
      </c>
      <c r="P266" s="88" t="s">
        <v>3253</v>
      </c>
      <c r="Q266" s="88">
        <v>78</v>
      </c>
      <c r="R266" s="92">
        <v>46028</v>
      </c>
      <c r="S266" s="88">
        <v>223</v>
      </c>
      <c r="T266" s="92">
        <v>46037</v>
      </c>
      <c r="U266" s="88" t="s">
        <v>3170</v>
      </c>
      <c r="V266" s="88" t="s">
        <v>135</v>
      </c>
      <c r="W266" s="88" t="s">
        <v>136</v>
      </c>
      <c r="X266" s="88">
        <v>1</v>
      </c>
      <c r="Y266" s="88" t="s">
        <v>3245</v>
      </c>
      <c r="Z266" s="88" t="s">
        <v>3252</v>
      </c>
      <c r="AA266" s="88" t="s">
        <v>138</v>
      </c>
      <c r="AB266" s="88" t="s">
        <v>164</v>
      </c>
      <c r="AC266" s="88" t="s">
        <v>360</v>
      </c>
      <c r="AD266" s="88"/>
      <c r="AE266" s="88">
        <v>1019087230</v>
      </c>
      <c r="AF266" s="88">
        <v>1</v>
      </c>
      <c r="AG266" s="92">
        <v>34261</v>
      </c>
      <c r="AH266" s="88" t="s">
        <v>3254</v>
      </c>
      <c r="AI266" s="88"/>
      <c r="AJ266" s="95">
        <v>3195430852</v>
      </c>
      <c r="AK266" s="88" t="s">
        <v>3255</v>
      </c>
      <c r="AL266" s="88" t="s">
        <v>143</v>
      </c>
      <c r="AM266" s="88" t="s">
        <v>144</v>
      </c>
      <c r="AN266" s="88" t="s">
        <v>3174</v>
      </c>
      <c r="AO266" s="88">
        <v>1032434519</v>
      </c>
      <c r="AP266" s="88" t="s">
        <v>3175</v>
      </c>
      <c r="AQ266" s="88"/>
      <c r="AR266" s="88"/>
      <c r="AS266" s="92">
        <v>46062</v>
      </c>
      <c r="AT266" s="88"/>
      <c r="AU266" s="88"/>
      <c r="AV266" s="88"/>
      <c r="AW266" s="88"/>
      <c r="AX266" s="88" t="s">
        <v>3008</v>
      </c>
      <c r="AY266" s="88" t="s">
        <v>147</v>
      </c>
      <c r="AZ266" s="108">
        <v>46031</v>
      </c>
      <c r="BA266" s="108">
        <v>46035</v>
      </c>
      <c r="BB266" s="118">
        <v>46432000</v>
      </c>
      <c r="BC266" s="108">
        <v>46038</v>
      </c>
      <c r="BD266" s="108">
        <v>46280</v>
      </c>
      <c r="BE266" s="108">
        <f t="shared" si="10"/>
        <v>46280</v>
      </c>
      <c r="BF266" s="125"/>
      <c r="BG266" s="88" t="s">
        <v>929</v>
      </c>
      <c r="BH266" s="113">
        <v>5804000</v>
      </c>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v>0</v>
      </c>
      <c r="CM266" s="113">
        <v>46432000</v>
      </c>
      <c r="CN266" s="88"/>
      <c r="CO266" s="92">
        <v>46280</v>
      </c>
      <c r="CP266" s="92">
        <f t="shared" si="11"/>
        <v>46460</v>
      </c>
      <c r="CQ266" s="118">
        <v>46432000</v>
      </c>
      <c r="CR266" s="88" t="s">
        <v>223</v>
      </c>
      <c r="CS266" s="92">
        <v>46035</v>
      </c>
      <c r="CT266" s="131">
        <v>1444101253104</v>
      </c>
      <c r="CU266" s="88"/>
      <c r="CV266" s="88"/>
      <c r="CW266" s="88" t="s">
        <v>3176</v>
      </c>
      <c r="CX266" s="88" t="s">
        <v>360</v>
      </c>
      <c r="CY266" s="88" t="s">
        <v>1214</v>
      </c>
      <c r="CZ266" s="88">
        <v>2743</v>
      </c>
      <c r="DA266" s="88" t="s">
        <v>3177</v>
      </c>
      <c r="DB266" s="88">
        <v>1</v>
      </c>
      <c r="DC266" s="88" t="s">
        <v>153</v>
      </c>
      <c r="DD266" s="88"/>
      <c r="DE266" s="88"/>
      <c r="DF266" s="88"/>
      <c r="DG266" s="88"/>
      <c r="DH266" s="88"/>
      <c r="DI266" s="88"/>
      <c r="DJ266" s="88"/>
      <c r="DK266" s="88"/>
      <c r="DL266" s="88"/>
      <c r="DM266" s="88"/>
      <c r="DN266" s="88"/>
      <c r="DO266" s="88"/>
      <c r="DP266" s="88"/>
      <c r="DQ266" s="88"/>
      <c r="DR266" s="88"/>
      <c r="DS266" s="88"/>
      <c r="DT266" s="89"/>
      <c r="DU266" s="84"/>
      <c r="DV266" s="75"/>
      <c r="DW266" s="75"/>
      <c r="DX266" s="75"/>
      <c r="DY266" s="75"/>
      <c r="DZ266" s="77"/>
      <c r="EA266" s="71"/>
      <c r="EB266" s="71"/>
      <c r="EC266" s="71"/>
      <c r="ED266" s="71"/>
      <c r="EE266" s="71"/>
      <c r="EF266" s="71"/>
      <c r="EG266" s="71"/>
      <c r="EH266" s="71"/>
      <c r="EI266" s="71"/>
      <c r="EJ266" s="71"/>
      <c r="EK266" s="71"/>
    </row>
    <row r="267" spans="1:141" ht="30" customHeight="1">
      <c r="A267" s="2" t="s">
        <v>2064</v>
      </c>
      <c r="B267" s="87">
        <v>2026</v>
      </c>
      <c r="C267" s="88" t="s">
        <v>3256</v>
      </c>
      <c r="D267" s="88" t="s">
        <v>277</v>
      </c>
      <c r="E267" s="88" t="s">
        <v>125</v>
      </c>
      <c r="F267" s="88">
        <v>146521</v>
      </c>
      <c r="G267" s="92">
        <v>46042</v>
      </c>
      <c r="H267" s="88" t="s">
        <v>3162</v>
      </c>
      <c r="I267" s="88" t="s">
        <v>3257</v>
      </c>
      <c r="J267" s="95" t="s">
        <v>3258</v>
      </c>
      <c r="K267" s="95" t="s">
        <v>3259</v>
      </c>
      <c r="L267" s="88" t="s">
        <v>3260</v>
      </c>
      <c r="M267" s="88" t="s">
        <v>3167</v>
      </c>
      <c r="N267" s="88">
        <v>80111700</v>
      </c>
      <c r="O267" s="88" t="s">
        <v>3168</v>
      </c>
      <c r="P267" s="88" t="s">
        <v>3261</v>
      </c>
      <c r="Q267" s="88">
        <v>78</v>
      </c>
      <c r="R267" s="92">
        <v>46028</v>
      </c>
      <c r="S267" s="88">
        <v>221</v>
      </c>
      <c r="T267" s="92">
        <v>46037</v>
      </c>
      <c r="U267" s="88" t="s">
        <v>3170</v>
      </c>
      <c r="V267" s="88" t="s">
        <v>135</v>
      </c>
      <c r="W267" s="88" t="s">
        <v>136</v>
      </c>
      <c r="X267" s="88">
        <v>1</v>
      </c>
      <c r="Y267" s="88" t="s">
        <v>3245</v>
      </c>
      <c r="Z267" s="88" t="s">
        <v>3260</v>
      </c>
      <c r="AA267" s="88" t="s">
        <v>138</v>
      </c>
      <c r="AB267" s="88" t="s">
        <v>139</v>
      </c>
      <c r="AC267" s="88" t="s">
        <v>360</v>
      </c>
      <c r="AD267" s="88"/>
      <c r="AE267" s="88">
        <v>1019123372</v>
      </c>
      <c r="AF267" s="88">
        <v>3</v>
      </c>
      <c r="AG267" s="92">
        <v>35330</v>
      </c>
      <c r="AH267" s="88" t="s">
        <v>3262</v>
      </c>
      <c r="AI267" s="88"/>
      <c r="AJ267" s="95">
        <v>3144268903</v>
      </c>
      <c r="AK267" s="88" t="s">
        <v>3263</v>
      </c>
      <c r="AL267" s="88" t="s">
        <v>189</v>
      </c>
      <c r="AM267" s="88" t="s">
        <v>144</v>
      </c>
      <c r="AN267" s="88" t="s">
        <v>3174</v>
      </c>
      <c r="AO267" s="88">
        <v>1032434519</v>
      </c>
      <c r="AP267" s="88" t="s">
        <v>3175</v>
      </c>
      <c r="AQ267" s="88"/>
      <c r="AR267" s="88"/>
      <c r="AS267" s="92">
        <v>46062</v>
      </c>
      <c r="AT267" s="88"/>
      <c r="AU267" s="88"/>
      <c r="AV267" s="88"/>
      <c r="AW267" s="88"/>
      <c r="AX267" s="88" t="s">
        <v>3008</v>
      </c>
      <c r="AY267" s="88" t="s">
        <v>147</v>
      </c>
      <c r="AZ267" s="108">
        <v>46031</v>
      </c>
      <c r="BA267" s="108">
        <v>46035</v>
      </c>
      <c r="BB267" s="118">
        <v>46432000</v>
      </c>
      <c r="BC267" s="108">
        <v>46038</v>
      </c>
      <c r="BD267" s="108">
        <v>46280</v>
      </c>
      <c r="BE267" s="108">
        <f t="shared" ref="BE267:BE330" si="12">$CO267</f>
        <v>46280</v>
      </c>
      <c r="BF267" s="125"/>
      <c r="BG267" s="88" t="s">
        <v>929</v>
      </c>
      <c r="BH267" s="113">
        <v>5804000</v>
      </c>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v>0</v>
      </c>
      <c r="CM267" s="113">
        <v>46432000</v>
      </c>
      <c r="CN267" s="88"/>
      <c r="CO267" s="92">
        <v>46280</v>
      </c>
      <c r="CP267" s="92">
        <f t="shared" si="11"/>
        <v>46460</v>
      </c>
      <c r="CQ267" s="118">
        <v>46432000</v>
      </c>
      <c r="CR267" s="88" t="s">
        <v>149</v>
      </c>
      <c r="CS267" s="92">
        <v>46035</v>
      </c>
      <c r="CT267" s="131">
        <v>1444101253042</v>
      </c>
      <c r="CU267" s="88"/>
      <c r="CV267" s="88"/>
      <c r="CW267" s="88" t="s">
        <v>3176</v>
      </c>
      <c r="CX267" s="88" t="s">
        <v>360</v>
      </c>
      <c r="CY267" s="88" t="s">
        <v>235</v>
      </c>
      <c r="CZ267" s="88">
        <v>2743</v>
      </c>
      <c r="DA267" s="88" t="s">
        <v>3177</v>
      </c>
      <c r="DB267" s="88">
        <v>1</v>
      </c>
      <c r="DC267" s="88" t="s">
        <v>153</v>
      </c>
      <c r="DD267" s="88" t="s">
        <v>303</v>
      </c>
      <c r="DE267" s="88">
        <v>46048</v>
      </c>
      <c r="DF267" s="88" t="s">
        <v>3264</v>
      </c>
      <c r="DG267" s="88">
        <v>1032434519</v>
      </c>
      <c r="DH267" s="88">
        <v>3185449167</v>
      </c>
      <c r="DI267" s="88" t="s">
        <v>3265</v>
      </c>
      <c r="DJ267" s="88"/>
      <c r="DK267" s="88"/>
      <c r="DL267" s="88"/>
      <c r="DM267" s="88"/>
      <c r="DN267" s="88"/>
      <c r="DO267" s="88"/>
      <c r="DP267" s="88"/>
      <c r="DQ267" s="88"/>
      <c r="DR267" s="88"/>
      <c r="DS267" s="88"/>
      <c r="DT267" s="89"/>
      <c r="DU267" s="84" t="s">
        <v>303</v>
      </c>
      <c r="DV267" s="76">
        <v>46048</v>
      </c>
      <c r="DW267" s="75" t="s">
        <v>3264</v>
      </c>
      <c r="DX267" s="75">
        <v>1032434519</v>
      </c>
      <c r="DY267" s="75">
        <v>3185449167</v>
      </c>
      <c r="DZ267" s="77" t="s">
        <v>3265</v>
      </c>
      <c r="EA267" s="71"/>
      <c r="EB267" s="71"/>
      <c r="EC267" s="71"/>
      <c r="ED267" s="71"/>
      <c r="EE267" s="71"/>
      <c r="EF267" s="71"/>
      <c r="EG267" s="71"/>
      <c r="EH267" s="71"/>
      <c r="EI267" s="71"/>
      <c r="EJ267" s="71"/>
      <c r="EK267" s="71"/>
    </row>
    <row r="268" spans="1:141" ht="30" customHeight="1">
      <c r="A268" s="2" t="s">
        <v>2064</v>
      </c>
      <c r="B268" s="87">
        <v>2026</v>
      </c>
      <c r="C268" s="88" t="s">
        <v>3266</v>
      </c>
      <c r="D268" s="88" t="e">
        <v>#REF!</v>
      </c>
      <c r="E268" s="88" t="s">
        <v>125</v>
      </c>
      <c r="F268" s="88">
        <v>146521</v>
      </c>
      <c r="G268" s="92">
        <v>46042</v>
      </c>
      <c r="H268" s="88" t="s">
        <v>3162</v>
      </c>
      <c r="I268" s="88" t="s">
        <v>3267</v>
      </c>
      <c r="J268" s="95" t="s">
        <v>3268</v>
      </c>
      <c r="K268" s="95" t="s">
        <v>3269</v>
      </c>
      <c r="L268" s="88" t="s">
        <v>3270</v>
      </c>
      <c r="M268" s="88" t="s">
        <v>3167</v>
      </c>
      <c r="N268" s="88">
        <v>80111700</v>
      </c>
      <c r="O268" s="88" t="s">
        <v>3168</v>
      </c>
      <c r="P268" s="88" t="s">
        <v>3271</v>
      </c>
      <c r="Q268" s="88">
        <v>78</v>
      </c>
      <c r="R268" s="92">
        <v>46028</v>
      </c>
      <c r="S268" s="88">
        <v>227</v>
      </c>
      <c r="T268" s="92">
        <v>46037</v>
      </c>
      <c r="U268" s="88" t="s">
        <v>3170</v>
      </c>
      <c r="V268" s="88" t="s">
        <v>135</v>
      </c>
      <c r="W268" s="88" t="s">
        <v>136</v>
      </c>
      <c r="X268" s="88">
        <v>1</v>
      </c>
      <c r="Y268" s="88" t="s">
        <v>3245</v>
      </c>
      <c r="Z268" s="88" t="s">
        <v>3270</v>
      </c>
      <c r="AA268" s="88" t="s">
        <v>138</v>
      </c>
      <c r="AB268" s="88" t="s">
        <v>139</v>
      </c>
      <c r="AC268" s="88" t="s">
        <v>203</v>
      </c>
      <c r="AD268" s="88"/>
      <c r="AE268" s="88">
        <v>1019090526</v>
      </c>
      <c r="AF268" s="88">
        <v>7</v>
      </c>
      <c r="AG268" s="92">
        <v>34354</v>
      </c>
      <c r="AH268" s="88" t="s">
        <v>3272</v>
      </c>
      <c r="AI268" s="88" t="e">
        <v>#REF!</v>
      </c>
      <c r="AJ268" s="95">
        <v>3209986063</v>
      </c>
      <c r="AK268" s="88" t="s">
        <v>3273</v>
      </c>
      <c r="AL268" s="88" t="s">
        <v>3187</v>
      </c>
      <c r="AM268" s="88" t="s">
        <v>385</v>
      </c>
      <c r="AN268" s="88" t="s">
        <v>3174</v>
      </c>
      <c r="AO268" s="88">
        <v>1032434519</v>
      </c>
      <c r="AP268" s="88" t="s">
        <v>3175</v>
      </c>
      <c r="AQ268" s="88"/>
      <c r="AR268" s="88"/>
      <c r="AS268" s="92">
        <v>46062</v>
      </c>
      <c r="AT268" s="88"/>
      <c r="AU268" s="88"/>
      <c r="AV268" s="88"/>
      <c r="AW268" s="88"/>
      <c r="AX268" s="88" t="s">
        <v>3008</v>
      </c>
      <c r="AY268" s="88" t="s">
        <v>147</v>
      </c>
      <c r="AZ268" s="108">
        <v>46031</v>
      </c>
      <c r="BA268" s="108">
        <v>46035</v>
      </c>
      <c r="BB268" s="118">
        <v>46432000</v>
      </c>
      <c r="BC268" s="108">
        <v>46038</v>
      </c>
      <c r="BD268" s="108">
        <v>46280</v>
      </c>
      <c r="BE268" s="108">
        <f t="shared" si="12"/>
        <v>46280</v>
      </c>
      <c r="BF268" s="125"/>
      <c r="BG268" s="88" t="s">
        <v>929</v>
      </c>
      <c r="BH268" s="113">
        <v>5804000</v>
      </c>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v>0</v>
      </c>
      <c r="CM268" s="113">
        <v>46432000</v>
      </c>
      <c r="CN268" s="88"/>
      <c r="CO268" s="92">
        <v>46280</v>
      </c>
      <c r="CP268" s="92">
        <f t="shared" si="11"/>
        <v>46460</v>
      </c>
      <c r="CQ268" s="118">
        <v>46432000</v>
      </c>
      <c r="CR268" s="88" t="s">
        <v>149</v>
      </c>
      <c r="CS268" s="92">
        <v>46035</v>
      </c>
      <c r="CT268" s="131">
        <v>2546101046254</v>
      </c>
      <c r="CU268" s="88"/>
      <c r="CV268" s="88"/>
      <c r="CW268" s="88" t="s">
        <v>3176</v>
      </c>
      <c r="CX268" s="88" t="s">
        <v>203</v>
      </c>
      <c r="CY268" s="88" t="s">
        <v>957</v>
      </c>
      <c r="CZ268" s="88">
        <v>2743</v>
      </c>
      <c r="DA268" s="88" t="s">
        <v>3177</v>
      </c>
      <c r="DB268" s="88">
        <v>1</v>
      </c>
      <c r="DC268" s="88" t="s">
        <v>153</v>
      </c>
      <c r="DD268" s="88"/>
      <c r="DE268" s="88"/>
      <c r="DF268" s="88"/>
      <c r="DG268" s="88"/>
      <c r="DH268" s="88"/>
      <c r="DI268" s="88"/>
      <c r="DJ268" s="88"/>
      <c r="DK268" s="88"/>
      <c r="DL268" s="88"/>
      <c r="DM268" s="88"/>
      <c r="DN268" s="88"/>
      <c r="DO268" s="88"/>
      <c r="DP268" s="88"/>
      <c r="DQ268" s="88"/>
      <c r="DR268" s="88"/>
      <c r="DS268" s="88"/>
      <c r="DT268" s="89"/>
      <c r="DU268" s="84"/>
      <c r="DV268" s="75"/>
      <c r="DW268" s="75"/>
      <c r="DX268" s="75"/>
      <c r="DY268" s="75"/>
      <c r="DZ268" s="77"/>
      <c r="EA268" s="71"/>
      <c r="EB268" s="71"/>
      <c r="EC268" s="71"/>
      <c r="ED268" s="71"/>
      <c r="EE268" s="71"/>
      <c r="EF268" s="71"/>
      <c r="EG268" s="71"/>
      <c r="EH268" s="71"/>
      <c r="EI268" s="71"/>
      <c r="EJ268" s="71"/>
      <c r="EK268" s="71"/>
    </row>
    <row r="269" spans="1:141" ht="30" customHeight="1">
      <c r="A269" s="2" t="s">
        <v>2064</v>
      </c>
      <c r="B269" s="87">
        <v>2026</v>
      </c>
      <c r="C269" s="88" t="s">
        <v>3274</v>
      </c>
      <c r="D269" s="88" t="e">
        <v>#REF!</v>
      </c>
      <c r="E269" s="88" t="s">
        <v>125</v>
      </c>
      <c r="F269" s="88">
        <v>146521</v>
      </c>
      <c r="G269" s="92">
        <v>46043</v>
      </c>
      <c r="H269" s="88" t="s">
        <v>3162</v>
      </c>
      <c r="I269" s="88" t="s">
        <v>3275</v>
      </c>
      <c r="J269" s="95" t="s">
        <v>3276</v>
      </c>
      <c r="K269" s="95" t="s">
        <v>3277</v>
      </c>
      <c r="L269" s="88" t="s">
        <v>3278</v>
      </c>
      <c r="M269" s="88" t="s">
        <v>3167</v>
      </c>
      <c r="N269" s="88">
        <v>80111700</v>
      </c>
      <c r="O269" s="88" t="s">
        <v>3168</v>
      </c>
      <c r="P269" s="88" t="s">
        <v>3279</v>
      </c>
      <c r="Q269" s="88">
        <v>78</v>
      </c>
      <c r="R269" s="92">
        <v>46028</v>
      </c>
      <c r="S269" s="88">
        <v>224</v>
      </c>
      <c r="T269" s="92">
        <v>46037</v>
      </c>
      <c r="U269" s="88" t="s">
        <v>3170</v>
      </c>
      <c r="V269" s="88" t="s">
        <v>135</v>
      </c>
      <c r="W269" s="88" t="s">
        <v>136</v>
      </c>
      <c r="X269" s="88">
        <v>1</v>
      </c>
      <c r="Y269" s="88" t="s">
        <v>3245</v>
      </c>
      <c r="Z269" s="88" t="s">
        <v>3278</v>
      </c>
      <c r="AA269" s="88" t="s">
        <v>138</v>
      </c>
      <c r="AB269" s="88" t="s">
        <v>164</v>
      </c>
      <c r="AC269" s="88" t="s">
        <v>360</v>
      </c>
      <c r="AD269" s="88"/>
      <c r="AE269" s="88">
        <v>1014196176</v>
      </c>
      <c r="AF269" s="88">
        <v>0</v>
      </c>
      <c r="AG269" s="92">
        <v>32374</v>
      </c>
      <c r="AH269" s="88" t="s">
        <v>3280</v>
      </c>
      <c r="AI269" s="88"/>
      <c r="AJ269" s="95">
        <v>3167596435</v>
      </c>
      <c r="AK269" s="88" t="s">
        <v>3281</v>
      </c>
      <c r="AL269" s="88" t="s">
        <v>3187</v>
      </c>
      <c r="AM269" s="88" t="s">
        <v>385</v>
      </c>
      <c r="AN269" s="88" t="s">
        <v>3174</v>
      </c>
      <c r="AO269" s="88">
        <v>1032434519</v>
      </c>
      <c r="AP269" s="88" t="s">
        <v>3175</v>
      </c>
      <c r="AQ269" s="88"/>
      <c r="AR269" s="88"/>
      <c r="AS269" s="92">
        <v>46062</v>
      </c>
      <c r="AT269" s="88"/>
      <c r="AU269" s="88"/>
      <c r="AV269" s="88"/>
      <c r="AW269" s="88"/>
      <c r="AX269" s="88" t="s">
        <v>3008</v>
      </c>
      <c r="AY269" s="88" t="s">
        <v>147</v>
      </c>
      <c r="AZ269" s="108">
        <v>46031</v>
      </c>
      <c r="BA269" s="108">
        <v>46035</v>
      </c>
      <c r="BB269" s="118">
        <v>46432000</v>
      </c>
      <c r="BC269" s="108">
        <v>46038</v>
      </c>
      <c r="BD269" s="108">
        <v>46280</v>
      </c>
      <c r="BE269" s="108">
        <f t="shared" si="12"/>
        <v>46280</v>
      </c>
      <c r="BF269" s="125"/>
      <c r="BG269" s="88" t="s">
        <v>929</v>
      </c>
      <c r="BH269" s="113">
        <v>5804000</v>
      </c>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v>0</v>
      </c>
      <c r="CM269" s="113">
        <v>46432000</v>
      </c>
      <c r="CN269" s="88"/>
      <c r="CO269" s="92">
        <v>46280</v>
      </c>
      <c r="CP269" s="92">
        <f t="shared" si="11"/>
        <v>46460</v>
      </c>
      <c r="CQ269" s="118">
        <v>46432000</v>
      </c>
      <c r="CR269" s="88" t="s">
        <v>223</v>
      </c>
      <c r="CS269" s="92">
        <v>46035</v>
      </c>
      <c r="CT269" s="131">
        <v>1444101253012</v>
      </c>
      <c r="CU269" s="88"/>
      <c r="CV269" s="88"/>
      <c r="CW269" s="88" t="s">
        <v>3176</v>
      </c>
      <c r="CX269" s="88" t="s">
        <v>360</v>
      </c>
      <c r="CY269" s="88" t="s">
        <v>1214</v>
      </c>
      <c r="CZ269" s="88">
        <v>2743</v>
      </c>
      <c r="DA269" s="88" t="s">
        <v>3177</v>
      </c>
      <c r="DB269" s="88">
        <v>1</v>
      </c>
      <c r="DC269" s="88" t="s">
        <v>153</v>
      </c>
      <c r="DD269" s="88"/>
      <c r="DE269" s="88"/>
      <c r="DF269" s="88"/>
      <c r="DG269" s="88"/>
      <c r="DH269" s="88"/>
      <c r="DI269" s="88"/>
      <c r="DJ269" s="88"/>
      <c r="DK269" s="88"/>
      <c r="DL269" s="88"/>
      <c r="DM269" s="88"/>
      <c r="DN269" s="88"/>
      <c r="DO269" s="88"/>
      <c r="DP269" s="88"/>
      <c r="DQ269" s="88"/>
      <c r="DR269" s="88"/>
      <c r="DS269" s="88"/>
      <c r="DT269" s="89"/>
      <c r="DU269" s="84"/>
      <c r="DV269" s="75"/>
      <c r="DW269" s="75"/>
      <c r="DX269" s="75"/>
      <c r="DY269" s="75"/>
      <c r="DZ269" s="77"/>
      <c r="EA269" s="71"/>
      <c r="EB269" s="71"/>
      <c r="EC269" s="71"/>
      <c r="ED269" s="71"/>
      <c r="EE269" s="71"/>
      <c r="EF269" s="71"/>
      <c r="EG269" s="71"/>
      <c r="EH269" s="71"/>
      <c r="EI269" s="71"/>
      <c r="EJ269" s="71"/>
      <c r="EK269" s="71"/>
    </row>
    <row r="270" spans="1:141" ht="30" customHeight="1">
      <c r="A270" s="2" t="s">
        <v>2064</v>
      </c>
      <c r="B270" s="87">
        <v>2026</v>
      </c>
      <c r="C270" s="88" t="s">
        <v>3282</v>
      </c>
      <c r="D270" s="88" t="e">
        <v>#REF!</v>
      </c>
      <c r="E270" s="88" t="s">
        <v>125</v>
      </c>
      <c r="F270" s="88">
        <v>146530</v>
      </c>
      <c r="G270" s="92">
        <v>46038</v>
      </c>
      <c r="H270" s="88" t="s">
        <v>3283</v>
      </c>
      <c r="I270" s="88" t="s">
        <v>3284</v>
      </c>
      <c r="J270" s="95" t="s">
        <v>3285</v>
      </c>
      <c r="K270" s="95" t="s">
        <v>3286</v>
      </c>
      <c r="L270" s="88" t="s">
        <v>3287</v>
      </c>
      <c r="M270" s="88" t="s">
        <v>3288</v>
      </c>
      <c r="N270" s="88">
        <v>80111700</v>
      </c>
      <c r="O270" s="88" t="s">
        <v>3289</v>
      </c>
      <c r="P270" s="88" t="s">
        <v>3290</v>
      </c>
      <c r="Q270" s="88">
        <v>1401</v>
      </c>
      <c r="R270" s="92">
        <v>46037</v>
      </c>
      <c r="S270" s="88">
        <v>1878</v>
      </c>
      <c r="T270" s="92">
        <v>46049</v>
      </c>
      <c r="U270" s="88" t="s">
        <v>2988</v>
      </c>
      <c r="V270" s="88" t="s">
        <v>135</v>
      </c>
      <c r="W270" s="88" t="s">
        <v>136</v>
      </c>
      <c r="X270" s="88">
        <v>1</v>
      </c>
      <c r="Y270" s="88" t="s">
        <v>3291</v>
      </c>
      <c r="Z270" s="88" t="s">
        <v>3287</v>
      </c>
      <c r="AA270" s="88" t="s">
        <v>138</v>
      </c>
      <c r="AB270" s="88" t="s">
        <v>164</v>
      </c>
      <c r="AC270" s="88" t="s">
        <v>203</v>
      </c>
      <c r="AD270" s="88"/>
      <c r="AE270" s="88">
        <v>1019085682</v>
      </c>
      <c r="AF270" s="88">
        <v>8</v>
      </c>
      <c r="AG270" s="92">
        <v>34185</v>
      </c>
      <c r="AH270" s="88" t="s">
        <v>3292</v>
      </c>
      <c r="AI270" s="88"/>
      <c r="AJ270" s="95">
        <v>3202559007</v>
      </c>
      <c r="AK270" s="88" t="s">
        <v>3293</v>
      </c>
      <c r="AL270" s="88" t="s">
        <v>3187</v>
      </c>
      <c r="AM270" s="88" t="s">
        <v>234</v>
      </c>
      <c r="AN270" s="88" t="s">
        <v>2984</v>
      </c>
      <c r="AO270" s="88">
        <v>1063481921</v>
      </c>
      <c r="AP270" s="88" t="s">
        <v>3007</v>
      </c>
      <c r="AQ270" s="88"/>
      <c r="AR270" s="88"/>
      <c r="AS270" s="92">
        <v>46062</v>
      </c>
      <c r="AT270" s="88"/>
      <c r="AU270" s="88"/>
      <c r="AV270" s="88"/>
      <c r="AW270" s="88"/>
      <c r="AX270" s="88" t="s">
        <v>3008</v>
      </c>
      <c r="AY270" s="88" t="s">
        <v>147</v>
      </c>
      <c r="AZ270" s="108">
        <v>46044</v>
      </c>
      <c r="BA270" s="108">
        <v>46045</v>
      </c>
      <c r="BB270" s="118">
        <v>46432000</v>
      </c>
      <c r="BC270" s="108">
        <v>46049</v>
      </c>
      <c r="BD270" s="108">
        <v>46291</v>
      </c>
      <c r="BE270" s="108">
        <f t="shared" si="12"/>
        <v>46291</v>
      </c>
      <c r="BF270" s="125"/>
      <c r="BG270" s="88" t="s">
        <v>929</v>
      </c>
      <c r="BH270" s="113">
        <v>5804000</v>
      </c>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v>0</v>
      </c>
      <c r="CM270" s="113">
        <v>46432000</v>
      </c>
      <c r="CN270" s="88"/>
      <c r="CO270" s="92">
        <v>46291</v>
      </c>
      <c r="CP270" s="92">
        <f t="shared" si="11"/>
        <v>46471</v>
      </c>
      <c r="CQ270" s="118">
        <v>46432000</v>
      </c>
      <c r="CR270" s="88" t="s">
        <v>223</v>
      </c>
      <c r="CS270" s="92">
        <v>46046</v>
      </c>
      <c r="CT270" s="131">
        <v>3344101272428</v>
      </c>
      <c r="CU270" s="88"/>
      <c r="CV270" s="88"/>
      <c r="CW270" s="88" t="s">
        <v>3294</v>
      </c>
      <c r="CX270" s="88" t="s">
        <v>203</v>
      </c>
      <c r="CY270" s="88" t="s">
        <v>3295</v>
      </c>
      <c r="CZ270" s="88">
        <v>2504</v>
      </c>
      <c r="DA270" s="88" t="s">
        <v>2994</v>
      </c>
      <c r="DB270" s="88">
        <v>1</v>
      </c>
      <c r="DC270" s="88" t="s">
        <v>153</v>
      </c>
      <c r="DD270" s="88"/>
      <c r="DE270" s="88"/>
      <c r="DF270" s="88"/>
      <c r="DG270" s="88"/>
      <c r="DH270" s="88"/>
      <c r="DI270" s="88"/>
      <c r="DJ270" s="88"/>
      <c r="DK270" s="88"/>
      <c r="DL270" s="88"/>
      <c r="DM270" s="88"/>
      <c r="DN270" s="88"/>
      <c r="DO270" s="88"/>
      <c r="DP270" s="88"/>
      <c r="DQ270" s="88"/>
      <c r="DR270" s="88"/>
      <c r="DS270" s="88"/>
      <c r="DT270" s="89"/>
      <c r="DU270" s="84"/>
      <c r="DV270" s="75"/>
      <c r="DW270" s="75"/>
      <c r="DX270" s="75"/>
      <c r="DY270" s="75"/>
      <c r="DZ270" s="77"/>
      <c r="EA270" s="71"/>
      <c r="EB270" s="71"/>
      <c r="EC270" s="71"/>
      <c r="ED270" s="71"/>
      <c r="EE270" s="71"/>
      <c r="EF270" s="71"/>
      <c r="EG270" s="71"/>
      <c r="EH270" s="71"/>
      <c r="EI270" s="71"/>
      <c r="EJ270" s="71"/>
      <c r="EK270" s="71"/>
    </row>
    <row r="271" spans="1:141" ht="30" customHeight="1">
      <c r="A271" s="2" t="s">
        <v>2064</v>
      </c>
      <c r="B271" s="87">
        <v>2026</v>
      </c>
      <c r="C271" s="88" t="s">
        <v>3296</v>
      </c>
      <c r="D271" s="88" t="e">
        <v>#REF!</v>
      </c>
      <c r="E271" s="88" t="s">
        <v>125</v>
      </c>
      <c r="F271" s="88">
        <v>146599</v>
      </c>
      <c r="G271" s="92">
        <v>46042</v>
      </c>
      <c r="H271" s="88" t="s">
        <v>3297</v>
      </c>
      <c r="I271" s="88" t="s">
        <v>3298</v>
      </c>
      <c r="J271" s="95" t="s">
        <v>3299</v>
      </c>
      <c r="K271" s="95" t="s">
        <v>3300</v>
      </c>
      <c r="L271" s="88" t="s">
        <v>3301</v>
      </c>
      <c r="M271" s="88" t="s">
        <v>3302</v>
      </c>
      <c r="N271" s="88">
        <v>80111700</v>
      </c>
      <c r="O271" s="88" t="s">
        <v>3303</v>
      </c>
      <c r="P271" s="88" t="s">
        <v>3304</v>
      </c>
      <c r="Q271" s="88">
        <v>1403</v>
      </c>
      <c r="R271" s="92">
        <v>46037</v>
      </c>
      <c r="S271" s="88">
        <v>1800</v>
      </c>
      <c r="T271" s="92">
        <v>46048</v>
      </c>
      <c r="U271" s="88" t="s">
        <v>3128</v>
      </c>
      <c r="V271" s="88" t="s">
        <v>135</v>
      </c>
      <c r="W271" s="88" t="s">
        <v>136</v>
      </c>
      <c r="X271" s="88">
        <v>1</v>
      </c>
      <c r="Y271" s="88" t="s">
        <v>3305</v>
      </c>
      <c r="Z271" s="88" t="s">
        <v>3301</v>
      </c>
      <c r="AA271" s="88" t="s">
        <v>138</v>
      </c>
      <c r="AB271" s="88" t="s">
        <v>139</v>
      </c>
      <c r="AC271" s="88" t="s">
        <v>203</v>
      </c>
      <c r="AD271" s="88"/>
      <c r="AE271" s="88">
        <v>1019071919</v>
      </c>
      <c r="AF271" s="88">
        <v>7</v>
      </c>
      <c r="AG271" s="92">
        <v>33775</v>
      </c>
      <c r="AH271" s="88" t="s">
        <v>3306</v>
      </c>
      <c r="AI271" s="88"/>
      <c r="AJ271" s="95">
        <v>3125913192</v>
      </c>
      <c r="AK271" s="88" t="s">
        <v>3307</v>
      </c>
      <c r="AL271" s="88" t="s">
        <v>3187</v>
      </c>
      <c r="AM271" s="88" t="s">
        <v>222</v>
      </c>
      <c r="AN271" s="88" t="s">
        <v>2984</v>
      </c>
      <c r="AO271" s="88">
        <v>1063481921</v>
      </c>
      <c r="AP271" s="88" t="s">
        <v>3007</v>
      </c>
      <c r="AQ271" s="88"/>
      <c r="AR271" s="88"/>
      <c r="AS271" s="92">
        <v>46062</v>
      </c>
      <c r="AT271" s="88"/>
      <c r="AU271" s="88"/>
      <c r="AV271" s="88"/>
      <c r="AW271" s="88"/>
      <c r="AX271" s="88" t="s">
        <v>3008</v>
      </c>
      <c r="AY271" s="88" t="s">
        <v>147</v>
      </c>
      <c r="AZ271" s="108">
        <v>46041</v>
      </c>
      <c r="BA271" s="108">
        <v>46042</v>
      </c>
      <c r="BB271" s="118">
        <v>46432000</v>
      </c>
      <c r="BC271" s="108">
        <v>46057</v>
      </c>
      <c r="BD271" s="108">
        <v>46298</v>
      </c>
      <c r="BE271" s="108">
        <f t="shared" si="12"/>
        <v>46298</v>
      </c>
      <c r="BF271" s="125"/>
      <c r="BG271" s="88" t="s">
        <v>929</v>
      </c>
      <c r="BH271" s="113">
        <v>5804000</v>
      </c>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v>0</v>
      </c>
      <c r="CM271" s="113">
        <v>46432000</v>
      </c>
      <c r="CN271" s="88"/>
      <c r="CO271" s="92">
        <v>46298</v>
      </c>
      <c r="CP271" s="92">
        <f t="shared" si="11"/>
        <v>46478</v>
      </c>
      <c r="CQ271" s="118">
        <v>46432000</v>
      </c>
      <c r="CR271" s="88" t="s">
        <v>149</v>
      </c>
      <c r="CS271" s="92">
        <v>46042</v>
      </c>
      <c r="CT271" s="131">
        <v>1846101033197</v>
      </c>
      <c r="CU271" s="88"/>
      <c r="CV271" s="88"/>
      <c r="CW271" s="88" t="s">
        <v>3308</v>
      </c>
      <c r="CX271" s="88" t="s">
        <v>203</v>
      </c>
      <c r="CY271" s="88" t="s">
        <v>3309</v>
      </c>
      <c r="CZ271" s="88">
        <v>2498</v>
      </c>
      <c r="DA271" s="88" t="s">
        <v>3134</v>
      </c>
      <c r="DB271" s="88">
        <v>1</v>
      </c>
      <c r="DC271" s="88" t="s">
        <v>153</v>
      </c>
      <c r="DD271" s="88"/>
      <c r="DE271" s="88"/>
      <c r="DF271" s="88"/>
      <c r="DG271" s="88"/>
      <c r="DH271" s="88"/>
      <c r="DI271" s="88"/>
      <c r="DJ271" s="88"/>
      <c r="DK271" s="88"/>
      <c r="DL271" s="88"/>
      <c r="DM271" s="88"/>
      <c r="DN271" s="88"/>
      <c r="DO271" s="88"/>
      <c r="DP271" s="88"/>
      <c r="DQ271" s="88"/>
      <c r="DR271" s="88"/>
      <c r="DS271" s="88"/>
      <c r="DT271" s="89"/>
      <c r="DU271" s="84"/>
      <c r="DV271" s="75"/>
      <c r="DW271" s="75"/>
      <c r="DX271" s="75"/>
      <c r="DY271" s="75"/>
      <c r="DZ271" s="77"/>
      <c r="EA271" s="71"/>
      <c r="EB271" s="71"/>
      <c r="EC271" s="71"/>
      <c r="ED271" s="71"/>
      <c r="EE271" s="71"/>
      <c r="EF271" s="71"/>
      <c r="EG271" s="71"/>
      <c r="EH271" s="71"/>
      <c r="EI271" s="71"/>
      <c r="EJ271" s="71"/>
      <c r="EK271" s="71"/>
    </row>
    <row r="272" spans="1:141" ht="30" customHeight="1">
      <c r="A272" s="2" t="s">
        <v>2064</v>
      </c>
      <c r="B272" s="87">
        <v>2026</v>
      </c>
      <c r="C272" s="88" t="s">
        <v>3310</v>
      </c>
      <c r="D272" s="88" t="e">
        <v>#REF!</v>
      </c>
      <c r="E272" s="88" t="s">
        <v>125</v>
      </c>
      <c r="F272" s="88">
        <v>146991</v>
      </c>
      <c r="G272" s="92">
        <v>46043</v>
      </c>
      <c r="H272" s="88" t="s">
        <v>3311</v>
      </c>
      <c r="I272" s="88" t="s">
        <v>3312</v>
      </c>
      <c r="J272" s="95" t="s">
        <v>3313</v>
      </c>
      <c r="K272" s="95" t="s">
        <v>3314</v>
      </c>
      <c r="L272" s="88" t="s">
        <v>3315</v>
      </c>
      <c r="M272" s="88" t="s">
        <v>3316</v>
      </c>
      <c r="N272" s="88">
        <v>80111700</v>
      </c>
      <c r="O272" s="88" t="s">
        <v>3317</v>
      </c>
      <c r="P272" s="88" t="s">
        <v>3318</v>
      </c>
      <c r="Q272" s="88">
        <v>1407</v>
      </c>
      <c r="R272" s="92">
        <v>46037</v>
      </c>
      <c r="S272" s="88">
        <v>1737</v>
      </c>
      <c r="T272" s="92">
        <v>46044</v>
      </c>
      <c r="U272" s="88" t="s">
        <v>2988</v>
      </c>
      <c r="V272" s="88" t="s">
        <v>135</v>
      </c>
      <c r="W272" s="88" t="s">
        <v>136</v>
      </c>
      <c r="X272" s="88">
        <v>1</v>
      </c>
      <c r="Y272" s="88" t="s">
        <v>3319</v>
      </c>
      <c r="Z272" s="88" t="s">
        <v>3315</v>
      </c>
      <c r="AA272" s="88" t="s">
        <v>138</v>
      </c>
      <c r="AB272" s="88" t="s">
        <v>164</v>
      </c>
      <c r="AC272" s="88" t="s">
        <v>203</v>
      </c>
      <c r="AD272" s="88"/>
      <c r="AE272" s="88">
        <v>1010133985</v>
      </c>
      <c r="AF272" s="88">
        <v>8</v>
      </c>
      <c r="AG272" s="92">
        <v>36373</v>
      </c>
      <c r="AH272" s="88" t="s">
        <v>3320</v>
      </c>
      <c r="AI272" s="88"/>
      <c r="AJ272" s="95">
        <v>3197255657</v>
      </c>
      <c r="AK272" s="88" t="s">
        <v>3321</v>
      </c>
      <c r="AL272" s="88" t="s">
        <v>3187</v>
      </c>
      <c r="AM272" s="88" t="s">
        <v>144</v>
      </c>
      <c r="AN272" s="88" t="s">
        <v>2984</v>
      </c>
      <c r="AO272" s="88">
        <v>1063481921</v>
      </c>
      <c r="AP272" s="88" t="s">
        <v>3007</v>
      </c>
      <c r="AQ272" s="88"/>
      <c r="AR272" s="88"/>
      <c r="AS272" s="92">
        <v>46062</v>
      </c>
      <c r="AT272" s="88"/>
      <c r="AU272" s="88"/>
      <c r="AV272" s="88"/>
      <c r="AW272" s="88"/>
      <c r="AX272" s="88" t="s">
        <v>3008</v>
      </c>
      <c r="AY272" s="88" t="s">
        <v>147</v>
      </c>
      <c r="AZ272" s="108">
        <v>46040</v>
      </c>
      <c r="BA272" s="108">
        <v>46042</v>
      </c>
      <c r="BB272" s="118">
        <v>46432000</v>
      </c>
      <c r="BC272" s="108">
        <v>46050</v>
      </c>
      <c r="BD272" s="108">
        <v>46292</v>
      </c>
      <c r="BE272" s="108">
        <f t="shared" si="12"/>
        <v>46292</v>
      </c>
      <c r="BF272" s="125"/>
      <c r="BG272" s="88" t="s">
        <v>929</v>
      </c>
      <c r="BH272" s="113">
        <v>5804000</v>
      </c>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v>0</v>
      </c>
      <c r="CM272" s="113">
        <v>46432000</v>
      </c>
      <c r="CN272" s="88"/>
      <c r="CO272" s="92">
        <v>46292</v>
      </c>
      <c r="CP272" s="92">
        <f t="shared" si="11"/>
        <v>46472</v>
      </c>
      <c r="CQ272" s="118">
        <v>46432000</v>
      </c>
      <c r="CR272" s="88" t="s">
        <v>1627</v>
      </c>
      <c r="CS272" s="92">
        <v>46042</v>
      </c>
      <c r="CT272" s="131" t="s">
        <v>3322</v>
      </c>
      <c r="CU272" s="88"/>
      <c r="CV272" s="88"/>
      <c r="CW272" s="88" t="s">
        <v>3323</v>
      </c>
      <c r="CX272" s="88" t="s">
        <v>203</v>
      </c>
      <c r="CY272" s="88" t="s">
        <v>151</v>
      </c>
      <c r="CZ272" s="88">
        <v>2504</v>
      </c>
      <c r="DA272" s="88" t="s">
        <v>2994</v>
      </c>
      <c r="DB272" s="88">
        <v>1</v>
      </c>
      <c r="DC272" s="88" t="s">
        <v>153</v>
      </c>
      <c r="DD272" s="88"/>
      <c r="DE272" s="88"/>
      <c r="DF272" s="88"/>
      <c r="DG272" s="88"/>
      <c r="DH272" s="88"/>
      <c r="DI272" s="88"/>
      <c r="DJ272" s="88"/>
      <c r="DK272" s="88"/>
      <c r="DL272" s="88"/>
      <c r="DM272" s="88"/>
      <c r="DN272" s="88"/>
      <c r="DO272" s="88"/>
      <c r="DP272" s="88"/>
      <c r="DQ272" s="88"/>
      <c r="DR272" s="88"/>
      <c r="DS272" s="88"/>
      <c r="DT272" s="89"/>
      <c r="DU272" s="84"/>
      <c r="DV272" s="75"/>
      <c r="DW272" s="75"/>
      <c r="DX272" s="75"/>
      <c r="DY272" s="75"/>
      <c r="DZ272" s="77"/>
      <c r="EA272" s="71"/>
      <c r="EB272" s="71"/>
      <c r="EC272" s="71"/>
      <c r="ED272" s="71"/>
      <c r="EE272" s="71"/>
      <c r="EF272" s="71"/>
      <c r="EG272" s="71"/>
      <c r="EH272" s="71"/>
      <c r="EI272" s="71"/>
      <c r="EJ272" s="71"/>
      <c r="EK272" s="71"/>
    </row>
    <row r="273" spans="1:141" ht="30" customHeight="1">
      <c r="A273" s="2" t="s">
        <v>2064</v>
      </c>
      <c r="B273" s="87">
        <v>2026</v>
      </c>
      <c r="C273" s="88" t="s">
        <v>3324</v>
      </c>
      <c r="D273" s="88" t="e">
        <v>#REF!</v>
      </c>
      <c r="E273" s="88" t="s">
        <v>125</v>
      </c>
      <c r="F273" s="88">
        <v>146998</v>
      </c>
      <c r="G273" s="92">
        <v>46045</v>
      </c>
      <c r="H273" s="88" t="s">
        <v>3325</v>
      </c>
      <c r="I273" s="88" t="s">
        <v>3326</v>
      </c>
      <c r="J273" s="95" t="s">
        <v>3327</v>
      </c>
      <c r="K273" s="95" t="s">
        <v>3328</v>
      </c>
      <c r="L273" s="88" t="s">
        <v>3329</v>
      </c>
      <c r="M273" s="88" t="s">
        <v>3330</v>
      </c>
      <c r="N273" s="88">
        <v>80111700</v>
      </c>
      <c r="O273" s="88" t="s">
        <v>3331</v>
      </c>
      <c r="P273" s="88" t="s">
        <v>3332</v>
      </c>
      <c r="Q273" s="88">
        <v>1408</v>
      </c>
      <c r="R273" s="92">
        <v>46037</v>
      </c>
      <c r="S273" s="88">
        <v>1798</v>
      </c>
      <c r="T273" s="92">
        <v>46048</v>
      </c>
      <c r="U273" s="88" t="s">
        <v>3128</v>
      </c>
      <c r="V273" s="88" t="s">
        <v>135</v>
      </c>
      <c r="W273" s="88" t="s">
        <v>136</v>
      </c>
      <c r="X273" s="88">
        <v>1</v>
      </c>
      <c r="Y273" s="88" t="s">
        <v>3333</v>
      </c>
      <c r="Z273" s="88" t="s">
        <v>3329</v>
      </c>
      <c r="AA273" s="88" t="s">
        <v>138</v>
      </c>
      <c r="AB273" s="88" t="s">
        <v>139</v>
      </c>
      <c r="AC273" s="88" t="s">
        <v>203</v>
      </c>
      <c r="AD273" s="88"/>
      <c r="AE273" s="88">
        <v>52336841</v>
      </c>
      <c r="AF273" s="88">
        <v>1</v>
      </c>
      <c r="AG273" s="92">
        <v>27929</v>
      </c>
      <c r="AH273" s="88" t="s">
        <v>3334</v>
      </c>
      <c r="AI273" s="88"/>
      <c r="AJ273" s="95">
        <v>3003550902</v>
      </c>
      <c r="AK273" s="88" t="s">
        <v>3335</v>
      </c>
      <c r="AL273" s="88" t="s">
        <v>3187</v>
      </c>
      <c r="AM273" s="88" t="s">
        <v>234</v>
      </c>
      <c r="AN273" s="88" t="s">
        <v>2984</v>
      </c>
      <c r="AO273" s="88">
        <v>1063481921</v>
      </c>
      <c r="AP273" s="88" t="s">
        <v>3007</v>
      </c>
      <c r="AQ273" s="88"/>
      <c r="AR273" s="88"/>
      <c r="AS273" s="92">
        <v>46062</v>
      </c>
      <c r="AT273" s="88"/>
      <c r="AU273" s="88"/>
      <c r="AV273" s="88"/>
      <c r="AW273" s="88"/>
      <c r="AX273" s="88" t="s">
        <v>3008</v>
      </c>
      <c r="AY273" s="88" t="s">
        <v>147</v>
      </c>
      <c r="AZ273" s="108">
        <v>46042</v>
      </c>
      <c r="BA273" s="108">
        <v>46043</v>
      </c>
      <c r="BB273" s="118">
        <v>46432000</v>
      </c>
      <c r="BC273" s="108">
        <v>46049</v>
      </c>
      <c r="BD273" s="108">
        <v>46291</v>
      </c>
      <c r="BE273" s="108">
        <f t="shared" si="12"/>
        <v>46291</v>
      </c>
      <c r="BF273" s="125"/>
      <c r="BG273" s="88" t="s">
        <v>929</v>
      </c>
      <c r="BH273" s="113">
        <v>5804000</v>
      </c>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v>0</v>
      </c>
      <c r="CM273" s="113">
        <v>46432000</v>
      </c>
      <c r="CN273" s="88"/>
      <c r="CO273" s="92">
        <v>46291</v>
      </c>
      <c r="CP273" s="92">
        <f t="shared" si="11"/>
        <v>46471</v>
      </c>
      <c r="CQ273" s="118">
        <v>46432000</v>
      </c>
      <c r="CR273" s="88" t="s">
        <v>223</v>
      </c>
      <c r="CS273" s="92">
        <v>46045</v>
      </c>
      <c r="CT273" s="131">
        <v>2546101047590</v>
      </c>
      <c r="CU273" s="88"/>
      <c r="CV273" s="88"/>
      <c r="CW273" s="88" t="s">
        <v>3336</v>
      </c>
      <c r="CX273" s="88" t="s">
        <v>203</v>
      </c>
      <c r="CY273" s="88" t="s">
        <v>3337</v>
      </c>
      <c r="CZ273" s="88">
        <v>2498</v>
      </c>
      <c r="DA273" s="88" t="s">
        <v>3134</v>
      </c>
      <c r="DB273" s="88">
        <v>1</v>
      </c>
      <c r="DC273" s="88" t="s">
        <v>153</v>
      </c>
      <c r="DD273" s="88"/>
      <c r="DE273" s="88"/>
      <c r="DF273" s="88"/>
      <c r="DG273" s="88"/>
      <c r="DH273" s="88"/>
      <c r="DI273" s="88"/>
      <c r="DJ273" s="88"/>
      <c r="DK273" s="88"/>
      <c r="DL273" s="88"/>
      <c r="DM273" s="88"/>
      <c r="DN273" s="88"/>
      <c r="DO273" s="88"/>
      <c r="DP273" s="88"/>
      <c r="DQ273" s="88"/>
      <c r="DR273" s="88"/>
      <c r="DS273" s="88"/>
      <c r="DT273" s="89"/>
      <c r="DU273" s="84"/>
      <c r="DV273" s="75"/>
      <c r="DW273" s="75"/>
      <c r="DX273" s="75"/>
      <c r="DY273" s="75"/>
      <c r="DZ273" s="77"/>
      <c r="EA273" s="71"/>
      <c r="EB273" s="71"/>
      <c r="EC273" s="71"/>
      <c r="ED273" s="71"/>
      <c r="EE273" s="71"/>
      <c r="EF273" s="71"/>
      <c r="EG273" s="71"/>
      <c r="EH273" s="71"/>
      <c r="EI273" s="71"/>
      <c r="EJ273" s="71"/>
      <c r="EK273" s="71"/>
    </row>
    <row r="274" spans="1:141" ht="30" customHeight="1">
      <c r="A274" s="2" t="s">
        <v>2064</v>
      </c>
      <c r="B274" s="87">
        <v>2026</v>
      </c>
      <c r="C274" s="88" t="s">
        <v>3338</v>
      </c>
      <c r="D274" s="88" t="e">
        <v>#REF!</v>
      </c>
      <c r="E274" s="88" t="s">
        <v>125</v>
      </c>
      <c r="F274" s="88">
        <v>146603</v>
      </c>
      <c r="G274" s="92">
        <v>46045</v>
      </c>
      <c r="H274" s="88" t="s">
        <v>3339</v>
      </c>
      <c r="I274" s="88" t="s">
        <v>3340</v>
      </c>
      <c r="J274" s="95" t="s">
        <v>3341</v>
      </c>
      <c r="K274" s="95" t="s">
        <v>3342</v>
      </c>
      <c r="L274" s="88" t="s">
        <v>3343</v>
      </c>
      <c r="M274" s="88" t="s">
        <v>3344</v>
      </c>
      <c r="N274" s="88">
        <v>80111700</v>
      </c>
      <c r="O274" s="88" t="s">
        <v>3345</v>
      </c>
      <c r="P274" s="88" t="s">
        <v>3346</v>
      </c>
      <c r="Q274" s="88">
        <v>179</v>
      </c>
      <c r="R274" s="92">
        <v>46031</v>
      </c>
      <c r="S274" s="88">
        <v>1713</v>
      </c>
      <c r="T274" s="92">
        <v>46042</v>
      </c>
      <c r="U274" s="88" t="s">
        <v>3082</v>
      </c>
      <c r="V274" s="88" t="s">
        <v>135</v>
      </c>
      <c r="W274" s="88" t="s">
        <v>136</v>
      </c>
      <c r="X274" s="88">
        <v>1</v>
      </c>
      <c r="Y274" s="88" t="s">
        <v>3347</v>
      </c>
      <c r="Z274" s="88" t="s">
        <v>3343</v>
      </c>
      <c r="AA274" s="88" t="s">
        <v>138</v>
      </c>
      <c r="AB274" s="88" t="s">
        <v>139</v>
      </c>
      <c r="AC274" s="88" t="s">
        <v>203</v>
      </c>
      <c r="AD274" s="88"/>
      <c r="AE274" s="88">
        <v>69008042</v>
      </c>
      <c r="AF274" s="88">
        <v>7</v>
      </c>
      <c r="AG274" s="92">
        <v>28302</v>
      </c>
      <c r="AH274" s="88" t="s">
        <v>3348</v>
      </c>
      <c r="AI274" s="88"/>
      <c r="AJ274" s="95">
        <v>3103927238</v>
      </c>
      <c r="AK274" s="88" t="s">
        <v>3349</v>
      </c>
      <c r="AL274" s="88" t="s">
        <v>3187</v>
      </c>
      <c r="AM274" s="88" t="s">
        <v>144</v>
      </c>
      <c r="AN274" s="88" t="s">
        <v>2984</v>
      </c>
      <c r="AO274" s="88">
        <v>1063481921</v>
      </c>
      <c r="AP274" s="88" t="s">
        <v>3007</v>
      </c>
      <c r="AQ274" s="88"/>
      <c r="AR274" s="88"/>
      <c r="AS274" s="92">
        <v>46062</v>
      </c>
      <c r="AT274" s="88"/>
      <c r="AU274" s="88"/>
      <c r="AV274" s="88"/>
      <c r="AW274" s="88"/>
      <c r="AX274" s="88" t="s">
        <v>3008</v>
      </c>
      <c r="AY274" s="88" t="s">
        <v>147</v>
      </c>
      <c r="AZ274" s="108">
        <v>46037</v>
      </c>
      <c r="BA274" s="108">
        <v>46038</v>
      </c>
      <c r="BB274" s="118">
        <v>46432000</v>
      </c>
      <c r="BC274" s="108">
        <v>46045</v>
      </c>
      <c r="BD274" s="108">
        <v>46283</v>
      </c>
      <c r="BE274" s="108">
        <f t="shared" si="12"/>
        <v>46283</v>
      </c>
      <c r="BF274" s="125"/>
      <c r="BG274" s="88" t="s">
        <v>929</v>
      </c>
      <c r="BH274" s="113">
        <v>5804000</v>
      </c>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v>0</v>
      </c>
      <c r="CM274" s="113">
        <v>46432000</v>
      </c>
      <c r="CN274" s="88"/>
      <c r="CO274" s="92">
        <v>46283</v>
      </c>
      <c r="CP274" s="92">
        <f t="shared" si="11"/>
        <v>46463</v>
      </c>
      <c r="CQ274" s="118">
        <v>46432000</v>
      </c>
      <c r="CR274" s="88" t="s">
        <v>149</v>
      </c>
      <c r="CS274" s="92">
        <v>46041</v>
      </c>
      <c r="CT274" s="131">
        <v>1444101253758</v>
      </c>
      <c r="CU274" s="88"/>
      <c r="CV274" s="88"/>
      <c r="CW274" s="88" t="s">
        <v>3350</v>
      </c>
      <c r="CX274" s="88" t="s">
        <v>203</v>
      </c>
      <c r="CY274" s="88" t="s">
        <v>947</v>
      </c>
      <c r="CZ274" s="88">
        <v>2467</v>
      </c>
      <c r="DA274" s="88" t="s">
        <v>3087</v>
      </c>
      <c r="DB274" s="88">
        <v>1</v>
      </c>
      <c r="DC274" s="88" t="s">
        <v>153</v>
      </c>
      <c r="DD274" s="88"/>
      <c r="DE274" s="88"/>
      <c r="DF274" s="88"/>
      <c r="DG274" s="88"/>
      <c r="DH274" s="88"/>
      <c r="DI274" s="88"/>
      <c r="DJ274" s="88"/>
      <c r="DK274" s="88"/>
      <c r="DL274" s="88"/>
      <c r="DM274" s="88"/>
      <c r="DN274" s="88"/>
      <c r="DO274" s="88"/>
      <c r="DP274" s="88"/>
      <c r="DQ274" s="88"/>
      <c r="DR274" s="88"/>
      <c r="DS274" s="88"/>
      <c r="DT274" s="89"/>
      <c r="DU274" s="84"/>
      <c r="DV274" s="75"/>
      <c r="DW274" s="75"/>
      <c r="DX274" s="75"/>
      <c r="DY274" s="75"/>
      <c r="DZ274" s="77"/>
      <c r="EA274" s="71"/>
      <c r="EB274" s="71"/>
      <c r="EC274" s="71"/>
      <c r="ED274" s="71"/>
      <c r="EE274" s="71"/>
      <c r="EF274" s="71"/>
      <c r="EG274" s="71"/>
      <c r="EH274" s="71"/>
      <c r="EI274" s="71"/>
      <c r="EJ274" s="71"/>
      <c r="EK274" s="71"/>
    </row>
    <row r="275" spans="1:141" ht="30" customHeight="1">
      <c r="A275" s="2" t="s">
        <v>2064</v>
      </c>
      <c r="B275" s="87">
        <v>2026</v>
      </c>
      <c r="C275" s="88" t="s">
        <v>3351</v>
      </c>
      <c r="D275" s="88" t="e">
        <v>#REF!</v>
      </c>
      <c r="E275" s="88" t="s">
        <v>125</v>
      </c>
      <c r="F275" s="88">
        <v>146611</v>
      </c>
      <c r="G275" s="92">
        <v>46045</v>
      </c>
      <c r="H275" s="88" t="s">
        <v>3352</v>
      </c>
      <c r="I275" s="88" t="s">
        <v>3353</v>
      </c>
      <c r="J275" s="95" t="s">
        <v>3354</v>
      </c>
      <c r="K275" s="95" t="s">
        <v>3355</v>
      </c>
      <c r="L275" s="88" t="s">
        <v>3356</v>
      </c>
      <c r="M275" s="88" t="s">
        <v>3357</v>
      </c>
      <c r="N275" s="88">
        <v>80111700</v>
      </c>
      <c r="O275" s="88" t="s">
        <v>3358</v>
      </c>
      <c r="P275" s="88" t="s">
        <v>3359</v>
      </c>
      <c r="Q275" s="88">
        <v>1404</v>
      </c>
      <c r="R275" s="92">
        <v>46037</v>
      </c>
      <c r="S275" s="88">
        <v>1799</v>
      </c>
      <c r="T275" s="92">
        <v>46048</v>
      </c>
      <c r="U275" s="88" t="s">
        <v>3112</v>
      </c>
      <c r="V275" s="88" t="s">
        <v>135</v>
      </c>
      <c r="W275" s="88" t="s">
        <v>136</v>
      </c>
      <c r="X275" s="88">
        <v>1</v>
      </c>
      <c r="Y275" s="88" t="s">
        <v>3360</v>
      </c>
      <c r="Z275" s="88" t="s">
        <v>3356</v>
      </c>
      <c r="AA275" s="88" t="s">
        <v>138</v>
      </c>
      <c r="AB275" s="88" t="s">
        <v>139</v>
      </c>
      <c r="AC275" s="88" t="s">
        <v>203</v>
      </c>
      <c r="AD275" s="88"/>
      <c r="AE275" s="88">
        <v>1019066389</v>
      </c>
      <c r="AF275" s="88">
        <v>3</v>
      </c>
      <c r="AG275" s="92">
        <v>33531</v>
      </c>
      <c r="AH275" s="88" t="s">
        <v>3361</v>
      </c>
      <c r="AI275" s="88"/>
      <c r="AJ275" s="95">
        <v>3186004833</v>
      </c>
      <c r="AK275" s="88" t="s">
        <v>3362</v>
      </c>
      <c r="AL275" s="88" t="s">
        <v>3187</v>
      </c>
      <c r="AM275" s="88" t="s">
        <v>234</v>
      </c>
      <c r="AN275" s="88" t="s">
        <v>2984</v>
      </c>
      <c r="AO275" s="88">
        <v>1063481921</v>
      </c>
      <c r="AP275" s="88" t="s">
        <v>3007</v>
      </c>
      <c r="AQ275" s="88"/>
      <c r="AR275" s="88"/>
      <c r="AS275" s="92">
        <v>46062</v>
      </c>
      <c r="AT275" s="88"/>
      <c r="AU275" s="88"/>
      <c r="AV275" s="88"/>
      <c r="AW275" s="88"/>
      <c r="AX275" s="88" t="s">
        <v>3008</v>
      </c>
      <c r="AY275" s="88" t="s">
        <v>147</v>
      </c>
      <c r="AZ275" s="108">
        <v>46041</v>
      </c>
      <c r="BA275" s="108">
        <v>46042</v>
      </c>
      <c r="BB275" s="118">
        <v>46432000</v>
      </c>
      <c r="BC275" s="108">
        <v>46045</v>
      </c>
      <c r="BD275" s="108">
        <v>46287</v>
      </c>
      <c r="BE275" s="108">
        <f t="shared" si="12"/>
        <v>46287</v>
      </c>
      <c r="BF275" s="125"/>
      <c r="BG275" s="88" t="s">
        <v>929</v>
      </c>
      <c r="BH275" s="113">
        <v>5804000</v>
      </c>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v>0</v>
      </c>
      <c r="CM275" s="113">
        <v>46432000</v>
      </c>
      <c r="CN275" s="88"/>
      <c r="CO275" s="92">
        <v>46287</v>
      </c>
      <c r="CP275" s="92">
        <f t="shared" si="11"/>
        <v>46467</v>
      </c>
      <c r="CQ275" s="118">
        <v>46432000</v>
      </c>
      <c r="CR275" s="88" t="s">
        <v>223</v>
      </c>
      <c r="CS275" s="92">
        <v>46042</v>
      </c>
      <c r="CT275" s="131">
        <v>3346101070419</v>
      </c>
      <c r="CU275" s="88"/>
      <c r="CV275" s="88"/>
      <c r="CW275" s="88" t="s">
        <v>3363</v>
      </c>
      <c r="CX275" s="88" t="s">
        <v>203</v>
      </c>
      <c r="CY275" s="88" t="s">
        <v>3364</v>
      </c>
      <c r="CZ275" s="88">
        <v>2442</v>
      </c>
      <c r="DA275" s="88" t="s">
        <v>3118</v>
      </c>
      <c r="DB275" s="88">
        <v>4</v>
      </c>
      <c r="DC275" s="88" t="s">
        <v>153</v>
      </c>
      <c r="DD275" s="88"/>
      <c r="DE275" s="88"/>
      <c r="DF275" s="88"/>
      <c r="DG275" s="88"/>
      <c r="DH275" s="88"/>
      <c r="DI275" s="88"/>
      <c r="DJ275" s="88"/>
      <c r="DK275" s="88"/>
      <c r="DL275" s="88"/>
      <c r="DM275" s="88"/>
      <c r="DN275" s="88"/>
      <c r="DO275" s="88"/>
      <c r="DP275" s="88"/>
      <c r="DQ275" s="88"/>
      <c r="DR275" s="88"/>
      <c r="DS275" s="88"/>
      <c r="DT275" s="89"/>
      <c r="DU275" s="84"/>
      <c r="DV275" s="75"/>
      <c r="DW275" s="75"/>
      <c r="DX275" s="75"/>
      <c r="DY275" s="75"/>
      <c r="DZ275" s="77"/>
      <c r="EA275" s="71"/>
      <c r="EB275" s="71"/>
      <c r="EC275" s="71"/>
      <c r="ED275" s="71"/>
      <c r="EE275" s="71"/>
      <c r="EF275" s="71"/>
      <c r="EG275" s="71"/>
      <c r="EH275" s="71"/>
      <c r="EI275" s="71"/>
      <c r="EJ275" s="71"/>
      <c r="EK275" s="71"/>
    </row>
    <row r="276" spans="1:141" ht="30" customHeight="1">
      <c r="A276" s="2" t="s">
        <v>2064</v>
      </c>
      <c r="B276" s="87">
        <v>2026</v>
      </c>
      <c r="C276" s="88" t="s">
        <v>3365</v>
      </c>
      <c r="D276" s="88" t="e">
        <v>#REF!</v>
      </c>
      <c r="E276" s="88" t="s">
        <v>125</v>
      </c>
      <c r="F276" s="88">
        <v>146623</v>
      </c>
      <c r="G276" s="92">
        <v>46045</v>
      </c>
      <c r="H276" s="88" t="s">
        <v>3366</v>
      </c>
      <c r="I276" s="88" t="s">
        <v>3367</v>
      </c>
      <c r="J276" s="95" t="s">
        <v>3368</v>
      </c>
      <c r="K276" s="95" t="s">
        <v>3369</v>
      </c>
      <c r="L276" s="88" t="s">
        <v>3370</v>
      </c>
      <c r="M276" s="88" t="s">
        <v>3371</v>
      </c>
      <c r="N276" s="88">
        <v>80111700</v>
      </c>
      <c r="O276" s="88" t="s">
        <v>3372</v>
      </c>
      <c r="P276" s="88" t="s">
        <v>3373</v>
      </c>
      <c r="Q276" s="88">
        <v>1405</v>
      </c>
      <c r="R276" s="92">
        <v>46037</v>
      </c>
      <c r="S276" s="88">
        <v>1797</v>
      </c>
      <c r="T276" s="92">
        <v>46048</v>
      </c>
      <c r="U276" s="88" t="s">
        <v>2988</v>
      </c>
      <c r="V276" s="88" t="s">
        <v>135</v>
      </c>
      <c r="W276" s="88" t="s">
        <v>136</v>
      </c>
      <c r="X276" s="88">
        <v>1</v>
      </c>
      <c r="Y276" s="88" t="s">
        <v>3374</v>
      </c>
      <c r="Z276" s="88" t="s">
        <v>3370</v>
      </c>
      <c r="AA276" s="88" t="s">
        <v>138</v>
      </c>
      <c r="AB276" s="88" t="s">
        <v>164</v>
      </c>
      <c r="AC276" s="88" t="s">
        <v>447</v>
      </c>
      <c r="AD276" s="88"/>
      <c r="AE276" s="88">
        <v>73575098</v>
      </c>
      <c r="AF276" s="88">
        <v>4</v>
      </c>
      <c r="AG276" s="92">
        <v>27864</v>
      </c>
      <c r="AH276" s="88" t="s">
        <v>3375</v>
      </c>
      <c r="AI276" s="88" t="e">
        <v>#REF!</v>
      </c>
      <c r="AJ276" s="95">
        <v>3016536755</v>
      </c>
      <c r="AK276" s="88" t="s">
        <v>3376</v>
      </c>
      <c r="AL276" s="88" t="s">
        <v>3187</v>
      </c>
      <c r="AM276" s="88" t="s">
        <v>385</v>
      </c>
      <c r="AN276" s="88" t="s">
        <v>2984</v>
      </c>
      <c r="AO276" s="88">
        <v>1063481921</v>
      </c>
      <c r="AP276" s="88" t="s">
        <v>3007</v>
      </c>
      <c r="AQ276" s="88"/>
      <c r="AR276" s="88"/>
      <c r="AS276" s="92">
        <v>46062</v>
      </c>
      <c r="AT276" s="88"/>
      <c r="AU276" s="88"/>
      <c r="AV276" s="88"/>
      <c r="AW276" s="88"/>
      <c r="AX276" s="88" t="s">
        <v>3008</v>
      </c>
      <c r="AY276" s="88" t="s">
        <v>147</v>
      </c>
      <c r="AZ276" s="108">
        <v>46042</v>
      </c>
      <c r="BA276" s="108">
        <v>46043</v>
      </c>
      <c r="BB276" s="118">
        <v>46432000</v>
      </c>
      <c r="BC276" s="108">
        <v>46045</v>
      </c>
      <c r="BD276" s="108">
        <v>46287</v>
      </c>
      <c r="BE276" s="108">
        <f t="shared" si="12"/>
        <v>46287</v>
      </c>
      <c r="BF276" s="125"/>
      <c r="BG276" s="88" t="s">
        <v>929</v>
      </c>
      <c r="BH276" s="113">
        <v>5804000</v>
      </c>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v>0</v>
      </c>
      <c r="CM276" s="113">
        <v>46432000</v>
      </c>
      <c r="CN276" s="88"/>
      <c r="CO276" s="92">
        <v>46287</v>
      </c>
      <c r="CP276" s="92">
        <f t="shared" si="11"/>
        <v>46467</v>
      </c>
      <c r="CQ276" s="118">
        <v>46432000</v>
      </c>
      <c r="CR276" s="88" t="s">
        <v>149</v>
      </c>
      <c r="CS276" s="92">
        <v>46043</v>
      </c>
      <c r="CT276" s="131">
        <v>1146101099649</v>
      </c>
      <c r="CU276" s="88"/>
      <c r="CV276" s="88"/>
      <c r="CW276" s="88" t="s">
        <v>3377</v>
      </c>
      <c r="CX276" s="88" t="s">
        <v>447</v>
      </c>
      <c r="CY276" s="88" t="s">
        <v>3378</v>
      </c>
      <c r="CZ276" s="88">
        <v>2504</v>
      </c>
      <c r="DA276" s="88" t="s">
        <v>2994</v>
      </c>
      <c r="DB276" s="88">
        <v>1</v>
      </c>
      <c r="DC276" s="88" t="s">
        <v>153</v>
      </c>
      <c r="DD276" s="88"/>
      <c r="DE276" s="88"/>
      <c r="DF276" s="88"/>
      <c r="DG276" s="88"/>
      <c r="DH276" s="88"/>
      <c r="DI276" s="88"/>
      <c r="DJ276" s="88"/>
      <c r="DK276" s="88"/>
      <c r="DL276" s="88"/>
      <c r="DM276" s="88"/>
      <c r="DN276" s="88"/>
      <c r="DO276" s="88"/>
      <c r="DP276" s="88"/>
      <c r="DQ276" s="88"/>
      <c r="DR276" s="88"/>
      <c r="DS276" s="88"/>
      <c r="DT276" s="89"/>
      <c r="DU276" s="84"/>
      <c r="DV276" s="75"/>
      <c r="DW276" s="75"/>
      <c r="DX276" s="75"/>
      <c r="DY276" s="75"/>
      <c r="DZ276" s="77"/>
      <c r="EA276" s="71"/>
      <c r="EB276" s="71"/>
      <c r="EC276" s="71"/>
      <c r="ED276" s="71"/>
      <c r="EE276" s="71"/>
      <c r="EF276" s="71"/>
      <c r="EG276" s="71"/>
      <c r="EH276" s="71"/>
      <c r="EI276" s="71"/>
      <c r="EJ276" s="71"/>
      <c r="EK276" s="71"/>
    </row>
    <row r="277" spans="1:141" ht="30" customHeight="1">
      <c r="A277" s="2" t="s">
        <v>2064</v>
      </c>
      <c r="B277" s="87">
        <v>2026</v>
      </c>
      <c r="C277" s="88" t="s">
        <v>3379</v>
      </c>
      <c r="D277" s="88" t="e">
        <v>#REF!</v>
      </c>
      <c r="E277" s="88" t="s">
        <v>125</v>
      </c>
      <c r="F277" s="88">
        <v>146631</v>
      </c>
      <c r="G277" s="92">
        <v>46045</v>
      </c>
      <c r="H277" s="88" t="s">
        <v>3380</v>
      </c>
      <c r="I277" s="88" t="s">
        <v>3381</v>
      </c>
      <c r="J277" s="95" t="s">
        <v>3382</v>
      </c>
      <c r="K277" s="95" t="s">
        <v>3383</v>
      </c>
      <c r="L277" s="88" t="s">
        <v>3384</v>
      </c>
      <c r="M277" s="88" t="s">
        <v>3385</v>
      </c>
      <c r="N277" s="88">
        <v>80111700</v>
      </c>
      <c r="O277" s="88" t="s">
        <v>3386</v>
      </c>
      <c r="P277" s="88" t="s">
        <v>3387</v>
      </c>
      <c r="Q277" s="88">
        <v>87</v>
      </c>
      <c r="R277" s="92">
        <v>46028</v>
      </c>
      <c r="S277" s="88">
        <v>1877</v>
      </c>
      <c r="T277" s="92">
        <v>46049</v>
      </c>
      <c r="U277" s="88" t="s">
        <v>3128</v>
      </c>
      <c r="V277" s="88" t="s">
        <v>135</v>
      </c>
      <c r="W277" s="88" t="s">
        <v>136</v>
      </c>
      <c r="X277" s="88">
        <v>1</v>
      </c>
      <c r="Y277" s="88" t="s">
        <v>3388</v>
      </c>
      <c r="Z277" s="88" t="s">
        <v>3384</v>
      </c>
      <c r="AA277" s="88" t="s">
        <v>138</v>
      </c>
      <c r="AB277" s="88" t="s">
        <v>139</v>
      </c>
      <c r="AC277" s="88" t="s">
        <v>186</v>
      </c>
      <c r="AD277" s="88"/>
      <c r="AE277" s="88">
        <v>1052385886</v>
      </c>
      <c r="AF277" s="88">
        <v>0</v>
      </c>
      <c r="AG277" s="92">
        <v>32412</v>
      </c>
      <c r="AH277" s="88" t="s">
        <v>3389</v>
      </c>
      <c r="AI277" s="88"/>
      <c r="AJ277" s="95">
        <v>3132398114</v>
      </c>
      <c r="AK277" s="88" t="s">
        <v>3390</v>
      </c>
      <c r="AL277" s="88" t="s">
        <v>3187</v>
      </c>
      <c r="AM277" s="88" t="s">
        <v>144</v>
      </c>
      <c r="AN277" s="88" t="s">
        <v>2984</v>
      </c>
      <c r="AO277" s="88">
        <v>1063481921</v>
      </c>
      <c r="AP277" s="88" t="s">
        <v>3007</v>
      </c>
      <c r="AQ277" s="88"/>
      <c r="AR277" s="88"/>
      <c r="AS277" s="92">
        <v>46062</v>
      </c>
      <c r="AT277" s="88"/>
      <c r="AU277" s="88"/>
      <c r="AV277" s="88"/>
      <c r="AW277" s="88"/>
      <c r="AX277" s="88" t="s">
        <v>3008</v>
      </c>
      <c r="AY277" s="88" t="s">
        <v>147</v>
      </c>
      <c r="AZ277" s="108">
        <v>46042</v>
      </c>
      <c r="BA277" s="108">
        <v>46045</v>
      </c>
      <c r="BB277" s="118">
        <v>40920000</v>
      </c>
      <c r="BC277" s="108">
        <v>46051</v>
      </c>
      <c r="BD277" s="108">
        <v>46293</v>
      </c>
      <c r="BE277" s="108">
        <f t="shared" si="12"/>
        <v>46293</v>
      </c>
      <c r="BF277" s="125"/>
      <c r="BG277" s="88" t="s">
        <v>929</v>
      </c>
      <c r="BH277" s="113">
        <v>5115000</v>
      </c>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v>0</v>
      </c>
      <c r="CM277" s="113">
        <v>40920000</v>
      </c>
      <c r="CN277" s="88"/>
      <c r="CO277" s="92">
        <v>46293</v>
      </c>
      <c r="CP277" s="92">
        <f t="shared" si="11"/>
        <v>46473</v>
      </c>
      <c r="CQ277" s="118">
        <v>40920000</v>
      </c>
      <c r="CR277" s="88" t="s">
        <v>149</v>
      </c>
      <c r="CS277" s="92">
        <v>46045</v>
      </c>
      <c r="CT277" s="131">
        <v>3346101070703</v>
      </c>
      <c r="CU277" s="88"/>
      <c r="CV277" s="88"/>
      <c r="CW277" s="88" t="s">
        <v>3391</v>
      </c>
      <c r="CX277" s="88" t="s">
        <v>186</v>
      </c>
      <c r="CY277" s="88" t="s">
        <v>1736</v>
      </c>
      <c r="CZ277" s="88">
        <v>2442</v>
      </c>
      <c r="DA277" s="88" t="s">
        <v>3118</v>
      </c>
      <c r="DB277" s="88">
        <v>5</v>
      </c>
      <c r="DC277" s="88" t="s">
        <v>153</v>
      </c>
      <c r="DD277" s="88"/>
      <c r="DE277" s="88"/>
      <c r="DF277" s="88"/>
      <c r="DG277" s="88"/>
      <c r="DH277" s="88"/>
      <c r="DI277" s="88"/>
      <c r="DJ277" s="88"/>
      <c r="DK277" s="88"/>
      <c r="DL277" s="88"/>
      <c r="DM277" s="88"/>
      <c r="DN277" s="88"/>
      <c r="DO277" s="88"/>
      <c r="DP277" s="88"/>
      <c r="DQ277" s="88"/>
      <c r="DR277" s="88"/>
      <c r="DS277" s="88"/>
      <c r="DT277" s="89"/>
      <c r="DU277" s="84"/>
      <c r="DV277" s="75"/>
      <c r="DW277" s="75"/>
      <c r="DX277" s="75"/>
      <c r="DY277" s="75"/>
      <c r="DZ277" s="77"/>
      <c r="EA277" s="71"/>
      <c r="EB277" s="71"/>
      <c r="EC277" s="71"/>
      <c r="ED277" s="71"/>
      <c r="EE277" s="71"/>
      <c r="EF277" s="71"/>
      <c r="EG277" s="71"/>
      <c r="EH277" s="71"/>
      <c r="EI277" s="71"/>
      <c r="EJ277" s="71"/>
      <c r="EK277" s="71"/>
    </row>
    <row r="278" spans="1:141" ht="30" customHeight="1">
      <c r="A278" s="2" t="s">
        <v>2064</v>
      </c>
      <c r="B278" s="87">
        <v>2026</v>
      </c>
      <c r="C278" s="88" t="s">
        <v>3392</v>
      </c>
      <c r="D278" s="88" t="e">
        <v>#REF!</v>
      </c>
      <c r="E278" s="88" t="s">
        <v>125</v>
      </c>
      <c r="F278" s="88">
        <v>146631</v>
      </c>
      <c r="G278" s="92">
        <v>46045</v>
      </c>
      <c r="H278" s="88" t="s">
        <v>3380</v>
      </c>
      <c r="I278" s="88" t="s">
        <v>3393</v>
      </c>
      <c r="J278" s="95" t="s">
        <v>3394</v>
      </c>
      <c r="K278" s="95" t="s">
        <v>3395</v>
      </c>
      <c r="L278" s="88" t="s">
        <v>3396</v>
      </c>
      <c r="M278" s="88" t="s">
        <v>3385</v>
      </c>
      <c r="N278" s="88">
        <v>80111700</v>
      </c>
      <c r="O278" s="88" t="s">
        <v>3386</v>
      </c>
      <c r="P278" s="88" t="s">
        <v>3397</v>
      </c>
      <c r="Q278" s="88">
        <v>2134</v>
      </c>
      <c r="R278" s="92">
        <v>46041</v>
      </c>
      <c r="S278" s="88">
        <v>1882</v>
      </c>
      <c r="T278" s="92">
        <v>46050</v>
      </c>
      <c r="U278" s="88" t="s">
        <v>3112</v>
      </c>
      <c r="V278" s="88" t="s">
        <v>135</v>
      </c>
      <c r="W278" s="88" t="s">
        <v>136</v>
      </c>
      <c r="X278" s="88">
        <v>1</v>
      </c>
      <c r="Y278" s="88" t="s">
        <v>3388</v>
      </c>
      <c r="Z278" s="88" t="s">
        <v>3396</v>
      </c>
      <c r="AA278" s="88" t="s">
        <v>138</v>
      </c>
      <c r="AB278" s="88" t="s">
        <v>139</v>
      </c>
      <c r="AC278" s="88" t="s">
        <v>203</v>
      </c>
      <c r="AD278" s="88"/>
      <c r="AE278" s="88">
        <v>1073245893</v>
      </c>
      <c r="AF278" s="88">
        <v>9</v>
      </c>
      <c r="AG278" s="92">
        <v>35176</v>
      </c>
      <c r="AH278" s="88" t="s">
        <v>3398</v>
      </c>
      <c r="AI278" s="88" t="e">
        <v>#REF!</v>
      </c>
      <c r="AJ278" s="95">
        <v>3143836534</v>
      </c>
      <c r="AK278" s="88" t="s">
        <v>3399</v>
      </c>
      <c r="AL278" s="88" t="s">
        <v>3187</v>
      </c>
      <c r="AM278" s="88" t="s">
        <v>385</v>
      </c>
      <c r="AN278" s="88" t="s">
        <v>2984</v>
      </c>
      <c r="AO278" s="88">
        <v>1063481921</v>
      </c>
      <c r="AP278" s="88" t="s">
        <v>3007</v>
      </c>
      <c r="AQ278" s="88"/>
      <c r="AR278" s="88"/>
      <c r="AS278" s="92">
        <v>46062</v>
      </c>
      <c r="AT278" s="88"/>
      <c r="AU278" s="88"/>
      <c r="AV278" s="88"/>
      <c r="AW278" s="88"/>
      <c r="AX278" s="88" t="s">
        <v>3008</v>
      </c>
      <c r="AY278" s="88" t="s">
        <v>147</v>
      </c>
      <c r="AZ278" s="108">
        <v>46042</v>
      </c>
      <c r="BA278" s="108">
        <v>46045</v>
      </c>
      <c r="BB278" s="118">
        <v>40920000</v>
      </c>
      <c r="BC278" s="108">
        <v>46051</v>
      </c>
      <c r="BD278" s="108">
        <v>46293</v>
      </c>
      <c r="BE278" s="108">
        <f t="shared" si="12"/>
        <v>46293</v>
      </c>
      <c r="BF278" s="125"/>
      <c r="BG278" s="88" t="s">
        <v>929</v>
      </c>
      <c r="BH278" s="113">
        <v>5115000</v>
      </c>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v>0</v>
      </c>
      <c r="CM278" s="113">
        <v>40920000</v>
      </c>
      <c r="CN278" s="88"/>
      <c r="CO278" s="92">
        <v>46293</v>
      </c>
      <c r="CP278" s="92">
        <f t="shared" si="11"/>
        <v>46473</v>
      </c>
      <c r="CQ278" s="118">
        <v>40920000</v>
      </c>
      <c r="CR278" s="88" t="s">
        <v>149</v>
      </c>
      <c r="CS278" s="92">
        <v>46045</v>
      </c>
      <c r="CT278" s="131">
        <v>9646101035322</v>
      </c>
      <c r="CU278" s="88"/>
      <c r="CV278" s="88"/>
      <c r="CW278" s="88" t="s">
        <v>3391</v>
      </c>
      <c r="CX278" s="88" t="s">
        <v>203</v>
      </c>
      <c r="CY278" s="88" t="s">
        <v>1214</v>
      </c>
      <c r="CZ278" s="88">
        <v>2442</v>
      </c>
      <c r="DA278" s="88" t="s">
        <v>3118</v>
      </c>
      <c r="DB278" s="88">
        <v>5</v>
      </c>
      <c r="DC278" s="88" t="s">
        <v>153</v>
      </c>
      <c r="DD278" s="88"/>
      <c r="DE278" s="88"/>
      <c r="DF278" s="88"/>
      <c r="DG278" s="88"/>
      <c r="DH278" s="88"/>
      <c r="DI278" s="88"/>
      <c r="DJ278" s="88"/>
      <c r="DK278" s="88"/>
      <c r="DL278" s="88"/>
      <c r="DM278" s="88"/>
      <c r="DN278" s="88"/>
      <c r="DO278" s="88"/>
      <c r="DP278" s="88"/>
      <c r="DQ278" s="88"/>
      <c r="DR278" s="88"/>
      <c r="DS278" s="88"/>
      <c r="DT278" s="89"/>
      <c r="DU278" s="84"/>
      <c r="DV278" s="75"/>
      <c r="DW278" s="75"/>
      <c r="DX278" s="75"/>
      <c r="DY278" s="75"/>
      <c r="DZ278" s="77"/>
      <c r="EA278" s="71"/>
      <c r="EB278" s="71"/>
      <c r="EC278" s="71"/>
      <c r="ED278" s="71"/>
      <c r="EE278" s="71"/>
      <c r="EF278" s="71"/>
      <c r="EG278" s="71"/>
      <c r="EH278" s="71"/>
      <c r="EI278" s="71"/>
      <c r="EJ278" s="71"/>
      <c r="EK278" s="71"/>
    </row>
    <row r="279" spans="1:141" ht="30" customHeight="1">
      <c r="A279" s="2" t="s">
        <v>2064</v>
      </c>
      <c r="B279" s="87">
        <v>2026</v>
      </c>
      <c r="C279" s="88" t="s">
        <v>3400</v>
      </c>
      <c r="D279" s="88" t="e">
        <v>#REF!</v>
      </c>
      <c r="E279" s="88" t="s">
        <v>125</v>
      </c>
      <c r="F279" s="88">
        <v>146631</v>
      </c>
      <c r="G279" s="92">
        <v>46045</v>
      </c>
      <c r="H279" s="88" t="s">
        <v>3380</v>
      </c>
      <c r="I279" s="88" t="s">
        <v>3401</v>
      </c>
      <c r="J279" s="95" t="s">
        <v>3402</v>
      </c>
      <c r="K279" s="95" t="s">
        <v>3403</v>
      </c>
      <c r="L279" s="88" t="s">
        <v>3404</v>
      </c>
      <c r="M279" s="88" t="s">
        <v>3385</v>
      </c>
      <c r="N279" s="88">
        <v>80111700</v>
      </c>
      <c r="O279" s="88" t="s">
        <v>3386</v>
      </c>
      <c r="P279" s="88" t="s">
        <v>3405</v>
      </c>
      <c r="Q279" s="88">
        <v>2134</v>
      </c>
      <c r="R279" s="92">
        <v>46041</v>
      </c>
      <c r="S279" s="88">
        <v>1883</v>
      </c>
      <c r="T279" s="92">
        <v>46050</v>
      </c>
      <c r="U279" s="88" t="s">
        <v>3112</v>
      </c>
      <c r="V279" s="88" t="s">
        <v>135</v>
      </c>
      <c r="W279" s="88" t="s">
        <v>136</v>
      </c>
      <c r="X279" s="88">
        <v>1</v>
      </c>
      <c r="Y279" s="88" t="s">
        <v>3388</v>
      </c>
      <c r="Z279" s="88" t="s">
        <v>3404</v>
      </c>
      <c r="AA279" s="88" t="s">
        <v>138</v>
      </c>
      <c r="AB279" s="88" t="s">
        <v>139</v>
      </c>
      <c r="AC279" s="88" t="s">
        <v>3406</v>
      </c>
      <c r="AD279" s="88"/>
      <c r="AE279" s="88">
        <v>1001091531</v>
      </c>
      <c r="AF279" s="88">
        <v>3</v>
      </c>
      <c r="AG279" s="92">
        <v>37101</v>
      </c>
      <c r="AH279" s="88" t="s">
        <v>3407</v>
      </c>
      <c r="AI279" s="88" t="e">
        <v>#REF!</v>
      </c>
      <c r="AJ279" s="95">
        <v>3108999706</v>
      </c>
      <c r="AK279" s="88" t="s">
        <v>3408</v>
      </c>
      <c r="AL279" s="88" t="s">
        <v>3187</v>
      </c>
      <c r="AM279" s="88" t="s">
        <v>385</v>
      </c>
      <c r="AN279" s="88" t="s">
        <v>2984</v>
      </c>
      <c r="AO279" s="88">
        <v>1063481921</v>
      </c>
      <c r="AP279" s="88" t="s">
        <v>3007</v>
      </c>
      <c r="AQ279" s="88"/>
      <c r="AR279" s="88"/>
      <c r="AS279" s="92">
        <v>46062</v>
      </c>
      <c r="AT279" s="88"/>
      <c r="AU279" s="88"/>
      <c r="AV279" s="88"/>
      <c r="AW279" s="88"/>
      <c r="AX279" s="88" t="s">
        <v>3008</v>
      </c>
      <c r="AY279" s="88" t="s">
        <v>147</v>
      </c>
      <c r="AZ279" s="108">
        <v>46042</v>
      </c>
      <c r="BA279" s="108">
        <v>46045</v>
      </c>
      <c r="BB279" s="118">
        <v>40920000</v>
      </c>
      <c r="BC279" s="108">
        <v>46051</v>
      </c>
      <c r="BD279" s="108">
        <v>46293</v>
      </c>
      <c r="BE279" s="108">
        <f t="shared" si="12"/>
        <v>46293</v>
      </c>
      <c r="BF279" s="125"/>
      <c r="BG279" s="88" t="s">
        <v>929</v>
      </c>
      <c r="BH279" s="113">
        <v>5115000</v>
      </c>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v>0</v>
      </c>
      <c r="CM279" s="113">
        <v>40920000</v>
      </c>
      <c r="CN279" s="88"/>
      <c r="CO279" s="92">
        <v>46293</v>
      </c>
      <c r="CP279" s="92">
        <f t="shared" si="11"/>
        <v>46473</v>
      </c>
      <c r="CQ279" s="118">
        <v>40920000</v>
      </c>
      <c r="CR279" s="88" t="s">
        <v>223</v>
      </c>
      <c r="CS279" s="92">
        <v>46045</v>
      </c>
      <c r="CT279" s="131">
        <v>2146101133427</v>
      </c>
      <c r="CU279" s="88"/>
      <c r="CV279" s="88"/>
      <c r="CW279" s="88" t="s">
        <v>3391</v>
      </c>
      <c r="CX279" s="88" t="s">
        <v>3406</v>
      </c>
      <c r="CY279" s="88" t="s">
        <v>1214</v>
      </c>
      <c r="CZ279" s="88">
        <v>2442</v>
      </c>
      <c r="DA279" s="88" t="s">
        <v>3118</v>
      </c>
      <c r="DB279" s="88">
        <v>5</v>
      </c>
      <c r="DC279" s="88" t="s">
        <v>153</v>
      </c>
      <c r="DD279" s="88"/>
      <c r="DE279" s="88"/>
      <c r="DF279" s="88"/>
      <c r="DG279" s="88"/>
      <c r="DH279" s="88"/>
      <c r="DI279" s="88"/>
      <c r="DJ279" s="88"/>
      <c r="DK279" s="88"/>
      <c r="DL279" s="88"/>
      <c r="DM279" s="88"/>
      <c r="DN279" s="88"/>
      <c r="DO279" s="88"/>
      <c r="DP279" s="88"/>
      <c r="DQ279" s="88"/>
      <c r="DR279" s="88"/>
      <c r="DS279" s="88"/>
      <c r="DT279" s="89"/>
      <c r="DU279" s="84"/>
      <c r="DV279" s="75"/>
      <c r="DW279" s="75"/>
      <c r="DX279" s="75"/>
      <c r="DY279" s="75"/>
      <c r="DZ279" s="77"/>
      <c r="EA279" s="71"/>
      <c r="EB279" s="71"/>
      <c r="EC279" s="71"/>
      <c r="ED279" s="71"/>
      <c r="EE279" s="71"/>
      <c r="EF279" s="71"/>
      <c r="EG279" s="71"/>
      <c r="EH279" s="71"/>
      <c r="EI279" s="71"/>
      <c r="EJ279" s="71"/>
      <c r="EK279" s="71"/>
    </row>
    <row r="280" spans="1:141" ht="30" customHeight="1">
      <c r="A280" s="2" t="s">
        <v>2064</v>
      </c>
      <c r="B280" s="87">
        <v>2026</v>
      </c>
      <c r="C280" s="88" t="s">
        <v>3409</v>
      </c>
      <c r="D280" s="88" t="e">
        <v>#REF!</v>
      </c>
      <c r="E280" s="88" t="s">
        <v>125</v>
      </c>
      <c r="F280" s="88">
        <v>146631</v>
      </c>
      <c r="G280" s="92">
        <v>46045</v>
      </c>
      <c r="H280" s="88" t="s">
        <v>3380</v>
      </c>
      <c r="I280" s="88" t="s">
        <v>3410</v>
      </c>
      <c r="J280" s="95" t="s">
        <v>3411</v>
      </c>
      <c r="K280" s="95" t="s">
        <v>3412</v>
      </c>
      <c r="L280" s="88" t="s">
        <v>3413</v>
      </c>
      <c r="M280" s="88" t="s">
        <v>3385</v>
      </c>
      <c r="N280" s="88">
        <v>80111700</v>
      </c>
      <c r="O280" s="88" t="s">
        <v>3386</v>
      </c>
      <c r="P280" s="88" t="s">
        <v>3414</v>
      </c>
      <c r="Q280" s="88">
        <v>2134</v>
      </c>
      <c r="R280" s="92">
        <v>46041</v>
      </c>
      <c r="S280" s="88">
        <v>1885</v>
      </c>
      <c r="T280" s="92">
        <v>46050</v>
      </c>
      <c r="U280" s="88" t="s">
        <v>3112</v>
      </c>
      <c r="V280" s="88" t="s">
        <v>135</v>
      </c>
      <c r="W280" s="88" t="s">
        <v>136</v>
      </c>
      <c r="X280" s="88">
        <v>1</v>
      </c>
      <c r="Y280" s="88" t="s">
        <v>3388</v>
      </c>
      <c r="Z280" s="88" t="s">
        <v>3413</v>
      </c>
      <c r="AA280" s="88" t="s">
        <v>138</v>
      </c>
      <c r="AB280" s="88" t="s">
        <v>139</v>
      </c>
      <c r="AC280" s="88" t="s">
        <v>203</v>
      </c>
      <c r="AD280" s="88"/>
      <c r="AE280" s="88">
        <v>1019087879</v>
      </c>
      <c r="AF280" s="88">
        <v>0</v>
      </c>
      <c r="AG280" s="92">
        <v>34115</v>
      </c>
      <c r="AH280" s="88" t="s">
        <v>3415</v>
      </c>
      <c r="AI280" s="88" t="e">
        <v>#REF!</v>
      </c>
      <c r="AJ280" s="95">
        <v>3115720422</v>
      </c>
      <c r="AK280" s="88" t="s">
        <v>3416</v>
      </c>
      <c r="AL280" s="88" t="s">
        <v>3187</v>
      </c>
      <c r="AM280" s="88" t="s">
        <v>385</v>
      </c>
      <c r="AN280" s="88" t="s">
        <v>2984</v>
      </c>
      <c r="AO280" s="88">
        <v>1063481921</v>
      </c>
      <c r="AP280" s="88" t="s">
        <v>3007</v>
      </c>
      <c r="AQ280" s="88"/>
      <c r="AR280" s="88"/>
      <c r="AS280" s="92">
        <v>46062</v>
      </c>
      <c r="AT280" s="88"/>
      <c r="AU280" s="88"/>
      <c r="AV280" s="88"/>
      <c r="AW280" s="88"/>
      <c r="AX280" s="88" t="s">
        <v>3008</v>
      </c>
      <c r="AY280" s="88" t="s">
        <v>147</v>
      </c>
      <c r="AZ280" s="108">
        <v>46042</v>
      </c>
      <c r="BA280" s="108">
        <v>46045</v>
      </c>
      <c r="BB280" s="118">
        <v>40920000</v>
      </c>
      <c r="BC280" s="108">
        <v>46051</v>
      </c>
      <c r="BD280" s="108">
        <v>46293</v>
      </c>
      <c r="BE280" s="108">
        <f t="shared" si="12"/>
        <v>46293</v>
      </c>
      <c r="BF280" s="125"/>
      <c r="BG280" s="88" t="s">
        <v>929</v>
      </c>
      <c r="BH280" s="113">
        <v>5115000</v>
      </c>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v>0</v>
      </c>
      <c r="CM280" s="113">
        <v>40920000</v>
      </c>
      <c r="CN280" s="88"/>
      <c r="CO280" s="92">
        <v>46293</v>
      </c>
      <c r="CP280" s="92">
        <f t="shared" si="11"/>
        <v>46473</v>
      </c>
      <c r="CQ280" s="118">
        <v>40920000</v>
      </c>
      <c r="CR280" s="88" t="s">
        <v>149</v>
      </c>
      <c r="CS280" s="92">
        <v>46045</v>
      </c>
      <c r="CT280" s="131">
        <v>2146101133083</v>
      </c>
      <c r="CU280" s="88"/>
      <c r="CV280" s="88"/>
      <c r="CW280" s="88" t="s">
        <v>3391</v>
      </c>
      <c r="CX280" s="88" t="s">
        <v>203</v>
      </c>
      <c r="CY280" s="88" t="s">
        <v>1214</v>
      </c>
      <c r="CZ280" s="88">
        <v>2442</v>
      </c>
      <c r="DA280" s="88" t="s">
        <v>3118</v>
      </c>
      <c r="DB280" s="88">
        <v>5</v>
      </c>
      <c r="DC280" s="88" t="s">
        <v>153</v>
      </c>
      <c r="DD280" s="88"/>
      <c r="DE280" s="88"/>
      <c r="DF280" s="88"/>
      <c r="DG280" s="88"/>
      <c r="DH280" s="88"/>
      <c r="DI280" s="88"/>
      <c r="DJ280" s="88"/>
      <c r="DK280" s="88"/>
      <c r="DL280" s="88"/>
      <c r="DM280" s="88"/>
      <c r="DN280" s="88"/>
      <c r="DO280" s="88"/>
      <c r="DP280" s="88"/>
      <c r="DQ280" s="88"/>
      <c r="DR280" s="88"/>
      <c r="DS280" s="88"/>
      <c r="DT280" s="89"/>
      <c r="DU280" s="84"/>
      <c r="DV280" s="75"/>
      <c r="DW280" s="75"/>
      <c r="DX280" s="75"/>
      <c r="DY280" s="75"/>
      <c r="DZ280" s="77"/>
      <c r="EA280" s="71"/>
      <c r="EB280" s="71"/>
      <c r="EC280" s="71"/>
      <c r="ED280" s="71"/>
      <c r="EE280" s="71"/>
      <c r="EF280" s="71"/>
      <c r="EG280" s="71"/>
      <c r="EH280" s="71"/>
      <c r="EI280" s="71"/>
      <c r="EJ280" s="71"/>
      <c r="EK280" s="71"/>
    </row>
    <row r="281" spans="1:141" ht="30" customHeight="1">
      <c r="A281" s="2" t="s">
        <v>2064</v>
      </c>
      <c r="B281" s="87">
        <v>2026</v>
      </c>
      <c r="C281" s="88" t="s">
        <v>3417</v>
      </c>
      <c r="D281" s="88" t="e">
        <v>#REF!</v>
      </c>
      <c r="E281" s="88" t="s">
        <v>125</v>
      </c>
      <c r="F281" s="88">
        <v>146631</v>
      </c>
      <c r="G281" s="92">
        <v>46045</v>
      </c>
      <c r="H281" s="88" t="s">
        <v>3380</v>
      </c>
      <c r="I281" s="88" t="s">
        <v>3418</v>
      </c>
      <c r="J281" s="95" t="s">
        <v>3419</v>
      </c>
      <c r="K281" s="95" t="s">
        <v>3420</v>
      </c>
      <c r="L281" s="88" t="s">
        <v>3421</v>
      </c>
      <c r="M281" s="88" t="s">
        <v>3385</v>
      </c>
      <c r="N281" s="88">
        <v>80111700</v>
      </c>
      <c r="O281" s="88" t="s">
        <v>3386</v>
      </c>
      <c r="P281" s="88" t="s">
        <v>3422</v>
      </c>
      <c r="Q281" s="88">
        <v>2134</v>
      </c>
      <c r="R281" s="92">
        <v>46041</v>
      </c>
      <c r="S281" s="88">
        <v>1888</v>
      </c>
      <c r="T281" s="92">
        <v>46050</v>
      </c>
      <c r="U281" s="88" t="s">
        <v>3112</v>
      </c>
      <c r="V281" s="88" t="s">
        <v>135</v>
      </c>
      <c r="W281" s="88" t="s">
        <v>136</v>
      </c>
      <c r="X281" s="88">
        <v>1</v>
      </c>
      <c r="Y281" s="88" t="s">
        <v>3388</v>
      </c>
      <c r="Z281" s="88" t="s">
        <v>3421</v>
      </c>
      <c r="AA281" s="88" t="s">
        <v>138</v>
      </c>
      <c r="AB281" s="88" t="s">
        <v>139</v>
      </c>
      <c r="AC281" s="88" t="s">
        <v>203</v>
      </c>
      <c r="AD281" s="88"/>
      <c r="AE281" s="88">
        <v>57407119</v>
      </c>
      <c r="AF281" s="88">
        <v>3</v>
      </c>
      <c r="AG281" s="92">
        <v>24127</v>
      </c>
      <c r="AH281" s="88" t="s">
        <v>3423</v>
      </c>
      <c r="AI281" s="88" t="e">
        <v>#REF!</v>
      </c>
      <c r="AJ281" s="95">
        <v>3008769378</v>
      </c>
      <c r="AK281" s="88" t="s">
        <v>3424</v>
      </c>
      <c r="AL281" s="88" t="s">
        <v>3187</v>
      </c>
      <c r="AM281" s="88" t="s">
        <v>385</v>
      </c>
      <c r="AN281" s="88" t="s">
        <v>2984</v>
      </c>
      <c r="AO281" s="88">
        <v>1063481921</v>
      </c>
      <c r="AP281" s="88" t="s">
        <v>3007</v>
      </c>
      <c r="AQ281" s="88"/>
      <c r="AR281" s="88"/>
      <c r="AS281" s="92">
        <v>46062</v>
      </c>
      <c r="AT281" s="88"/>
      <c r="AU281" s="88"/>
      <c r="AV281" s="88"/>
      <c r="AW281" s="88"/>
      <c r="AX281" s="88" t="s">
        <v>3008</v>
      </c>
      <c r="AY281" s="88" t="s">
        <v>147</v>
      </c>
      <c r="AZ281" s="108">
        <v>46042</v>
      </c>
      <c r="BA281" s="108">
        <v>46045</v>
      </c>
      <c r="BB281" s="118">
        <v>40920000</v>
      </c>
      <c r="BC281" s="108">
        <v>46057</v>
      </c>
      <c r="BD281" s="108">
        <v>46298</v>
      </c>
      <c r="BE281" s="108">
        <f t="shared" si="12"/>
        <v>46298</v>
      </c>
      <c r="BF281" s="125"/>
      <c r="BG281" s="88" t="s">
        <v>929</v>
      </c>
      <c r="BH281" s="113">
        <v>5115000</v>
      </c>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v>0</v>
      </c>
      <c r="CM281" s="113">
        <v>40920000</v>
      </c>
      <c r="CN281" s="88"/>
      <c r="CO281" s="92">
        <v>46298</v>
      </c>
      <c r="CP281" s="92">
        <f t="shared" si="11"/>
        <v>46478</v>
      </c>
      <c r="CQ281" s="118">
        <v>40920000</v>
      </c>
      <c r="CR281" s="88" t="s">
        <v>149</v>
      </c>
      <c r="CS281" s="92">
        <v>46048</v>
      </c>
      <c r="CT281" s="131">
        <v>1446101169780</v>
      </c>
      <c r="CU281" s="88"/>
      <c r="CV281" s="88"/>
      <c r="CW281" s="88" t="s">
        <v>3391</v>
      </c>
      <c r="CX281" s="88" t="s">
        <v>203</v>
      </c>
      <c r="CY281" s="88" t="s">
        <v>1214</v>
      </c>
      <c r="CZ281" s="88">
        <v>2442</v>
      </c>
      <c r="DA281" s="88" t="s">
        <v>3118</v>
      </c>
      <c r="DB281" s="88">
        <v>5</v>
      </c>
      <c r="DC281" s="88" t="s">
        <v>153</v>
      </c>
      <c r="DD281" s="88"/>
      <c r="DE281" s="88"/>
      <c r="DF281" s="88"/>
      <c r="DG281" s="88"/>
      <c r="DH281" s="88"/>
      <c r="DI281" s="88"/>
      <c r="DJ281" s="88"/>
      <c r="DK281" s="88"/>
      <c r="DL281" s="88"/>
      <c r="DM281" s="88"/>
      <c r="DN281" s="88"/>
      <c r="DO281" s="88"/>
      <c r="DP281" s="88"/>
      <c r="DQ281" s="88"/>
      <c r="DR281" s="88"/>
      <c r="DS281" s="88"/>
      <c r="DT281" s="89"/>
      <c r="DU281" s="84"/>
      <c r="DV281" s="75"/>
      <c r="DW281" s="75"/>
      <c r="DX281" s="75"/>
      <c r="DY281" s="75"/>
      <c r="DZ281" s="77"/>
      <c r="EA281" s="71"/>
      <c r="EB281" s="71"/>
      <c r="EC281" s="71"/>
      <c r="ED281" s="71"/>
      <c r="EE281" s="71"/>
      <c r="EF281" s="71"/>
      <c r="EG281" s="71"/>
      <c r="EH281" s="71"/>
      <c r="EI281" s="71"/>
      <c r="EJ281" s="71"/>
      <c r="EK281" s="71"/>
    </row>
    <row r="282" spans="1:141" ht="30" customHeight="1">
      <c r="A282" s="2" t="s">
        <v>2064</v>
      </c>
      <c r="B282" s="87">
        <v>2026</v>
      </c>
      <c r="C282" s="88" t="s">
        <v>3425</v>
      </c>
      <c r="D282" s="88" t="e">
        <v>#REF!</v>
      </c>
      <c r="E282" s="88" t="s">
        <v>125</v>
      </c>
      <c r="F282" s="88">
        <v>146631</v>
      </c>
      <c r="G282" s="92">
        <v>46045</v>
      </c>
      <c r="H282" s="88" t="s">
        <v>3380</v>
      </c>
      <c r="I282" s="88" t="s">
        <v>3426</v>
      </c>
      <c r="J282" s="95" t="s">
        <v>3427</v>
      </c>
      <c r="K282" s="95" t="s">
        <v>3428</v>
      </c>
      <c r="L282" s="88" t="s">
        <v>3429</v>
      </c>
      <c r="M282" s="88" t="s">
        <v>3385</v>
      </c>
      <c r="N282" s="88">
        <v>80111700</v>
      </c>
      <c r="O282" s="88" t="s">
        <v>3386</v>
      </c>
      <c r="P282" s="88" t="s">
        <v>3430</v>
      </c>
      <c r="Q282" s="88">
        <v>2134</v>
      </c>
      <c r="R282" s="92">
        <v>46041</v>
      </c>
      <c r="S282" s="88">
        <v>1895</v>
      </c>
      <c r="T282" s="92">
        <v>46050</v>
      </c>
      <c r="U282" s="88" t="s">
        <v>3112</v>
      </c>
      <c r="V282" s="88" t="s">
        <v>135</v>
      </c>
      <c r="W282" s="88" t="s">
        <v>136</v>
      </c>
      <c r="X282" s="88">
        <v>1</v>
      </c>
      <c r="Y282" s="88" t="s">
        <v>3388</v>
      </c>
      <c r="Z282" s="88" t="s">
        <v>3429</v>
      </c>
      <c r="AA282" s="88" t="s">
        <v>138</v>
      </c>
      <c r="AB282" s="88" t="s">
        <v>139</v>
      </c>
      <c r="AC282" s="88" t="s">
        <v>360</v>
      </c>
      <c r="AD282" s="88"/>
      <c r="AE282" s="88">
        <v>1102835276</v>
      </c>
      <c r="AF282" s="88">
        <v>0</v>
      </c>
      <c r="AG282" s="92">
        <v>33080</v>
      </c>
      <c r="AH282" s="88" t="s">
        <v>3431</v>
      </c>
      <c r="AI282" s="88"/>
      <c r="AJ282" s="95">
        <v>3007352565</v>
      </c>
      <c r="AK282" s="88" t="s">
        <v>3432</v>
      </c>
      <c r="AL282" s="88" t="s">
        <v>3187</v>
      </c>
      <c r="AM282" s="88" t="s">
        <v>234</v>
      </c>
      <c r="AN282" s="88" t="s">
        <v>2984</v>
      </c>
      <c r="AO282" s="88">
        <v>1063481921</v>
      </c>
      <c r="AP282" s="88" t="s">
        <v>3007</v>
      </c>
      <c r="AQ282" s="88"/>
      <c r="AR282" s="88"/>
      <c r="AS282" s="92">
        <v>46062</v>
      </c>
      <c r="AT282" s="88"/>
      <c r="AU282" s="88"/>
      <c r="AV282" s="88"/>
      <c r="AW282" s="88"/>
      <c r="AX282" s="88" t="s">
        <v>3008</v>
      </c>
      <c r="AY282" s="88" t="s">
        <v>147</v>
      </c>
      <c r="AZ282" s="108">
        <v>46042</v>
      </c>
      <c r="BA282" s="108">
        <v>46045</v>
      </c>
      <c r="BB282" s="118">
        <v>40920000</v>
      </c>
      <c r="BC282" s="108">
        <v>46051</v>
      </c>
      <c r="BD282" s="108">
        <v>46293</v>
      </c>
      <c r="BE282" s="108">
        <f t="shared" si="12"/>
        <v>46293</v>
      </c>
      <c r="BF282" s="125"/>
      <c r="BG282" s="88" t="s">
        <v>929</v>
      </c>
      <c r="BH282" s="113">
        <v>5115000</v>
      </c>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v>0</v>
      </c>
      <c r="CM282" s="113">
        <v>40920000</v>
      </c>
      <c r="CN282" s="88"/>
      <c r="CO282" s="92">
        <v>46293</v>
      </c>
      <c r="CP282" s="92">
        <f t="shared" si="11"/>
        <v>46473</v>
      </c>
      <c r="CQ282" s="118">
        <v>40920000</v>
      </c>
      <c r="CR282" s="88" t="s">
        <v>223</v>
      </c>
      <c r="CS282" s="92">
        <v>46048</v>
      </c>
      <c r="CT282" s="131">
        <v>2146101134950</v>
      </c>
      <c r="CU282" s="88"/>
      <c r="CV282" s="88"/>
      <c r="CW282" s="88" t="s">
        <v>3391</v>
      </c>
      <c r="CX282" s="88" t="s">
        <v>360</v>
      </c>
      <c r="CY282" s="88" t="s">
        <v>1214</v>
      </c>
      <c r="CZ282" s="88">
        <v>2442</v>
      </c>
      <c r="DA282" s="88" t="s">
        <v>3118</v>
      </c>
      <c r="DB282" s="88">
        <v>5</v>
      </c>
      <c r="DC282" s="88" t="s">
        <v>153</v>
      </c>
      <c r="DD282" s="88"/>
      <c r="DE282" s="88"/>
      <c r="DF282" s="88"/>
      <c r="DG282" s="88"/>
      <c r="DH282" s="88"/>
      <c r="DI282" s="88"/>
      <c r="DJ282" s="88"/>
      <c r="DK282" s="88"/>
      <c r="DL282" s="88"/>
      <c r="DM282" s="88"/>
      <c r="DN282" s="88"/>
      <c r="DO282" s="88"/>
      <c r="DP282" s="88"/>
      <c r="DQ282" s="88"/>
      <c r="DR282" s="88"/>
      <c r="DS282" s="88"/>
      <c r="DT282" s="89"/>
      <c r="DU282" s="84"/>
      <c r="DV282" s="75"/>
      <c r="DW282" s="75"/>
      <c r="DX282" s="75"/>
      <c r="DY282" s="75"/>
      <c r="DZ282" s="77"/>
      <c r="EA282" s="71"/>
      <c r="EB282" s="71"/>
      <c r="EC282" s="71"/>
      <c r="ED282" s="71"/>
      <c r="EE282" s="71"/>
      <c r="EF282" s="71"/>
      <c r="EG282" s="71"/>
      <c r="EH282" s="71"/>
      <c r="EI282" s="71"/>
      <c r="EJ282" s="71"/>
      <c r="EK282" s="71"/>
    </row>
    <row r="283" spans="1:141" ht="30" customHeight="1">
      <c r="A283" s="2" t="s">
        <v>2064</v>
      </c>
      <c r="B283" s="87">
        <v>2026</v>
      </c>
      <c r="C283" s="88" t="s">
        <v>3433</v>
      </c>
      <c r="D283" s="88" t="e">
        <v>#REF!</v>
      </c>
      <c r="E283" s="88" t="s">
        <v>125</v>
      </c>
      <c r="F283" s="88">
        <v>146631</v>
      </c>
      <c r="G283" s="92">
        <v>46045</v>
      </c>
      <c r="H283" s="88" t="s">
        <v>3380</v>
      </c>
      <c r="I283" s="88" t="s">
        <v>3434</v>
      </c>
      <c r="J283" s="95" t="s">
        <v>3435</v>
      </c>
      <c r="K283" s="95" t="s">
        <v>3436</v>
      </c>
      <c r="L283" s="88" t="s">
        <v>3437</v>
      </c>
      <c r="M283" s="88" t="s">
        <v>3385</v>
      </c>
      <c r="N283" s="88">
        <v>80111700</v>
      </c>
      <c r="O283" s="88" t="s">
        <v>3386</v>
      </c>
      <c r="P283" s="88" t="s">
        <v>3438</v>
      </c>
      <c r="Q283" s="88">
        <v>2134</v>
      </c>
      <c r="R283" s="92">
        <v>46041</v>
      </c>
      <c r="S283" s="88">
        <v>1954</v>
      </c>
      <c r="T283" s="92">
        <v>46055</v>
      </c>
      <c r="U283" s="88" t="s">
        <v>3112</v>
      </c>
      <c r="V283" s="88" t="s">
        <v>135</v>
      </c>
      <c r="W283" s="88" t="s">
        <v>136</v>
      </c>
      <c r="X283" s="88">
        <v>1</v>
      </c>
      <c r="Y283" s="88" t="s">
        <v>3388</v>
      </c>
      <c r="Z283" s="88" t="s">
        <v>3437</v>
      </c>
      <c r="AA283" s="88" t="s">
        <v>138</v>
      </c>
      <c r="AB283" s="88" t="s">
        <v>139</v>
      </c>
      <c r="AC283" s="88" t="s">
        <v>203</v>
      </c>
      <c r="AD283" s="88"/>
      <c r="AE283" s="88">
        <v>1070924044</v>
      </c>
      <c r="AF283" s="88">
        <v>5</v>
      </c>
      <c r="AG283" s="92">
        <v>35115</v>
      </c>
      <c r="AH283" s="88" t="s">
        <v>3439</v>
      </c>
      <c r="AI283" s="88" t="e">
        <v>#REF!</v>
      </c>
      <c r="AJ283" s="95">
        <v>6014618112</v>
      </c>
      <c r="AK283" s="88" t="s">
        <v>3440</v>
      </c>
      <c r="AL283" s="88" t="s">
        <v>3187</v>
      </c>
      <c r="AM283" s="88" t="s">
        <v>234</v>
      </c>
      <c r="AN283" s="88" t="s">
        <v>2984</v>
      </c>
      <c r="AO283" s="88">
        <v>1063481921</v>
      </c>
      <c r="AP283" s="88" t="s">
        <v>3007</v>
      </c>
      <c r="AQ283" s="88"/>
      <c r="AR283" s="88"/>
      <c r="AS283" s="92">
        <v>46062</v>
      </c>
      <c r="AT283" s="88"/>
      <c r="AU283" s="88"/>
      <c r="AV283" s="88"/>
      <c r="AW283" s="88"/>
      <c r="AX283" s="88" t="s">
        <v>3008</v>
      </c>
      <c r="AY283" s="88" t="s">
        <v>147</v>
      </c>
      <c r="AZ283" s="108">
        <v>46042</v>
      </c>
      <c r="BA283" s="108">
        <v>46050</v>
      </c>
      <c r="BB283" s="118">
        <v>40920000</v>
      </c>
      <c r="BC283" s="108">
        <v>46055</v>
      </c>
      <c r="BD283" s="108">
        <v>46296</v>
      </c>
      <c r="BE283" s="108">
        <f t="shared" si="12"/>
        <v>46296</v>
      </c>
      <c r="BF283" s="125"/>
      <c r="BG283" s="88" t="s">
        <v>929</v>
      </c>
      <c r="BH283" s="113">
        <v>5115000</v>
      </c>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v>0</v>
      </c>
      <c r="CM283" s="113">
        <v>40920000</v>
      </c>
      <c r="CN283" s="88"/>
      <c r="CO283" s="92">
        <v>46296</v>
      </c>
      <c r="CP283" s="92">
        <f t="shared" si="11"/>
        <v>46476</v>
      </c>
      <c r="CQ283" s="118">
        <v>40920000</v>
      </c>
      <c r="CR283" s="88" t="s">
        <v>149</v>
      </c>
      <c r="CS283" s="92">
        <v>46050</v>
      </c>
      <c r="CT283" s="131">
        <v>1446101166143</v>
      </c>
      <c r="CU283" s="88"/>
      <c r="CV283" s="88"/>
      <c r="CW283" s="88" t="s">
        <v>3391</v>
      </c>
      <c r="CX283" s="88" t="s">
        <v>203</v>
      </c>
      <c r="CY283" s="88" t="s">
        <v>1214</v>
      </c>
      <c r="CZ283" s="88">
        <v>2442</v>
      </c>
      <c r="DA283" s="88" t="s">
        <v>3118</v>
      </c>
      <c r="DB283" s="88">
        <v>5</v>
      </c>
      <c r="DC283" s="88" t="s">
        <v>153</v>
      </c>
      <c r="DD283" s="88"/>
      <c r="DE283" s="88"/>
      <c r="DF283" s="88"/>
      <c r="DG283" s="88"/>
      <c r="DH283" s="88"/>
      <c r="DI283" s="88"/>
      <c r="DJ283" s="88"/>
      <c r="DK283" s="88"/>
      <c r="DL283" s="88"/>
      <c r="DM283" s="88"/>
      <c r="DN283" s="88"/>
      <c r="DO283" s="88"/>
      <c r="DP283" s="88"/>
      <c r="DQ283" s="88"/>
      <c r="DR283" s="88"/>
      <c r="DS283" s="88"/>
      <c r="DT283" s="89"/>
      <c r="DU283" s="84"/>
      <c r="DV283" s="75"/>
      <c r="DW283" s="75"/>
      <c r="DX283" s="75"/>
      <c r="DY283" s="75"/>
      <c r="DZ283" s="77"/>
      <c r="EA283" s="71"/>
      <c r="EB283" s="71"/>
      <c r="EC283" s="71"/>
      <c r="ED283" s="71"/>
      <c r="EE283" s="71"/>
      <c r="EF283" s="71"/>
      <c r="EG283" s="71"/>
      <c r="EH283" s="71"/>
      <c r="EI283" s="71"/>
      <c r="EJ283" s="71"/>
      <c r="EK283" s="71"/>
    </row>
    <row r="284" spans="1:141" ht="30" customHeight="1">
      <c r="A284" s="2" t="s">
        <v>2064</v>
      </c>
      <c r="B284" s="87">
        <v>2026</v>
      </c>
      <c r="C284" s="88" t="s">
        <v>3441</v>
      </c>
      <c r="D284" s="88" t="e">
        <v>#REF!</v>
      </c>
      <c r="E284" s="88" t="s">
        <v>125</v>
      </c>
      <c r="F284" s="88">
        <v>146631</v>
      </c>
      <c r="G284" s="92">
        <v>46045</v>
      </c>
      <c r="H284" s="88" t="s">
        <v>3380</v>
      </c>
      <c r="I284" s="88" t="s">
        <v>3442</v>
      </c>
      <c r="J284" s="95" t="s">
        <v>3443</v>
      </c>
      <c r="K284" s="95" t="s">
        <v>3444</v>
      </c>
      <c r="L284" s="88" t="s">
        <v>3445</v>
      </c>
      <c r="M284" s="88" t="s">
        <v>3385</v>
      </c>
      <c r="N284" s="88">
        <v>80111700</v>
      </c>
      <c r="O284" s="88" t="s">
        <v>3386</v>
      </c>
      <c r="P284" s="88" t="s">
        <v>3446</v>
      </c>
      <c r="Q284" s="88">
        <v>2134</v>
      </c>
      <c r="R284" s="92">
        <v>46041</v>
      </c>
      <c r="S284" s="88">
        <v>1896</v>
      </c>
      <c r="T284" s="92">
        <v>46050</v>
      </c>
      <c r="U284" s="88" t="s">
        <v>3112</v>
      </c>
      <c r="V284" s="88" t="s">
        <v>135</v>
      </c>
      <c r="W284" s="88" t="s">
        <v>136</v>
      </c>
      <c r="X284" s="88">
        <v>1</v>
      </c>
      <c r="Y284" s="88" t="s">
        <v>3388</v>
      </c>
      <c r="Z284" s="88" t="s">
        <v>3445</v>
      </c>
      <c r="AA284" s="88" t="s">
        <v>138</v>
      </c>
      <c r="AB284" s="88" t="s">
        <v>139</v>
      </c>
      <c r="AC284" s="88" t="s">
        <v>360</v>
      </c>
      <c r="AD284" s="88"/>
      <c r="AE284" s="88">
        <v>1007687711</v>
      </c>
      <c r="AF284" s="88">
        <v>3</v>
      </c>
      <c r="AG284" s="92">
        <v>36624</v>
      </c>
      <c r="AH284" s="88" t="s">
        <v>3447</v>
      </c>
      <c r="AI284" s="88"/>
      <c r="AJ284" s="95">
        <v>3194646227</v>
      </c>
      <c r="AK284" s="88" t="s">
        <v>3448</v>
      </c>
      <c r="AL284" s="88" t="s">
        <v>3187</v>
      </c>
      <c r="AM284" s="88" t="s">
        <v>234</v>
      </c>
      <c r="AN284" s="88" t="s">
        <v>2984</v>
      </c>
      <c r="AO284" s="88">
        <v>1063481921</v>
      </c>
      <c r="AP284" s="88" t="s">
        <v>3007</v>
      </c>
      <c r="AQ284" s="88"/>
      <c r="AR284" s="88"/>
      <c r="AS284" s="92">
        <v>46062</v>
      </c>
      <c r="AT284" s="88"/>
      <c r="AU284" s="88"/>
      <c r="AV284" s="88"/>
      <c r="AW284" s="88"/>
      <c r="AX284" s="88" t="s">
        <v>3008</v>
      </c>
      <c r="AY284" s="88" t="s">
        <v>147</v>
      </c>
      <c r="AZ284" s="108">
        <v>46042</v>
      </c>
      <c r="BA284" s="108">
        <v>46048</v>
      </c>
      <c r="BB284" s="118">
        <v>40920000</v>
      </c>
      <c r="BC284" s="108">
        <v>46051</v>
      </c>
      <c r="BD284" s="108">
        <v>46293</v>
      </c>
      <c r="BE284" s="108">
        <f t="shared" si="12"/>
        <v>46293</v>
      </c>
      <c r="BF284" s="125"/>
      <c r="BG284" s="88" t="s">
        <v>929</v>
      </c>
      <c r="BH284" s="113">
        <v>5115000</v>
      </c>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v>0</v>
      </c>
      <c r="CM284" s="113">
        <v>40920000</v>
      </c>
      <c r="CN284" s="88"/>
      <c r="CO284" s="92">
        <v>46293</v>
      </c>
      <c r="CP284" s="92">
        <f t="shared" si="11"/>
        <v>46473</v>
      </c>
      <c r="CQ284" s="118">
        <v>40920000</v>
      </c>
      <c r="CR284" s="88" t="s">
        <v>149</v>
      </c>
      <c r="CS284" s="92">
        <v>46049</v>
      </c>
      <c r="CT284" s="131">
        <v>2146101135692</v>
      </c>
      <c r="CU284" s="88"/>
      <c r="CV284" s="88"/>
      <c r="CW284" s="88" t="s">
        <v>3391</v>
      </c>
      <c r="CX284" s="88" t="s">
        <v>360</v>
      </c>
      <c r="CY284" s="88" t="s">
        <v>1214</v>
      </c>
      <c r="CZ284" s="88">
        <v>2442</v>
      </c>
      <c r="DA284" s="88" t="s">
        <v>3118</v>
      </c>
      <c r="DB284" s="88">
        <v>5</v>
      </c>
      <c r="DC284" s="88" t="s">
        <v>153</v>
      </c>
      <c r="DD284" s="88"/>
      <c r="DE284" s="88"/>
      <c r="DF284" s="88"/>
      <c r="DG284" s="88"/>
      <c r="DH284" s="88"/>
      <c r="DI284" s="88"/>
      <c r="DJ284" s="88"/>
      <c r="DK284" s="88"/>
      <c r="DL284" s="88"/>
      <c r="DM284" s="88"/>
      <c r="DN284" s="88"/>
      <c r="DO284" s="88"/>
      <c r="DP284" s="88"/>
      <c r="DQ284" s="88"/>
      <c r="DR284" s="88"/>
      <c r="DS284" s="88"/>
      <c r="DT284" s="89"/>
      <c r="DU284" s="84"/>
      <c r="DV284" s="75"/>
      <c r="DW284" s="75"/>
      <c r="DX284" s="75"/>
      <c r="DY284" s="75"/>
      <c r="DZ284" s="77"/>
      <c r="EA284" s="71"/>
      <c r="EB284" s="71"/>
      <c r="EC284" s="71"/>
      <c r="ED284" s="71"/>
      <c r="EE284" s="71"/>
      <c r="EF284" s="71"/>
      <c r="EG284" s="71"/>
      <c r="EH284" s="71"/>
      <c r="EI284" s="71"/>
      <c r="EJ284" s="71"/>
      <c r="EK284" s="71"/>
    </row>
    <row r="285" spans="1:141" ht="30" customHeight="1">
      <c r="A285" s="2" t="s">
        <v>2064</v>
      </c>
      <c r="B285" s="87">
        <v>2026</v>
      </c>
      <c r="C285" s="88" t="s">
        <v>3449</v>
      </c>
      <c r="D285" s="88" t="e">
        <v>#REF!</v>
      </c>
      <c r="E285" s="88" t="s">
        <v>125</v>
      </c>
      <c r="F285" s="88">
        <v>146631</v>
      </c>
      <c r="G285" s="92">
        <v>46045</v>
      </c>
      <c r="H285" s="88" t="s">
        <v>3380</v>
      </c>
      <c r="I285" s="88" t="s">
        <v>3450</v>
      </c>
      <c r="J285" s="95" t="s">
        <v>3451</v>
      </c>
      <c r="K285" s="95" t="s">
        <v>3452</v>
      </c>
      <c r="L285" s="88" t="s">
        <v>3453</v>
      </c>
      <c r="M285" s="88" t="s">
        <v>3385</v>
      </c>
      <c r="N285" s="88">
        <v>80111700</v>
      </c>
      <c r="O285" s="88" t="s">
        <v>3386</v>
      </c>
      <c r="P285" s="88" t="s">
        <v>3454</v>
      </c>
      <c r="Q285" s="88">
        <v>2134</v>
      </c>
      <c r="R285" s="92">
        <v>46041</v>
      </c>
      <c r="S285" s="88">
        <v>1897</v>
      </c>
      <c r="T285" s="92">
        <v>46050</v>
      </c>
      <c r="U285" s="88" t="s">
        <v>3112</v>
      </c>
      <c r="V285" s="88" t="s">
        <v>135</v>
      </c>
      <c r="W285" s="88" t="s">
        <v>136</v>
      </c>
      <c r="X285" s="88">
        <v>1</v>
      </c>
      <c r="Y285" s="88" t="s">
        <v>3388</v>
      </c>
      <c r="Z285" s="88" t="s">
        <v>3453</v>
      </c>
      <c r="AA285" s="88" t="s">
        <v>138</v>
      </c>
      <c r="AB285" s="88" t="s">
        <v>139</v>
      </c>
      <c r="AC285" s="88" t="s">
        <v>360</v>
      </c>
      <c r="AD285" s="88"/>
      <c r="AE285" s="88">
        <v>1019069829</v>
      </c>
      <c r="AF285" s="88">
        <v>6</v>
      </c>
      <c r="AG285" s="92">
        <v>33694</v>
      </c>
      <c r="AH285" s="88" t="s">
        <v>3455</v>
      </c>
      <c r="AI285" s="88"/>
      <c r="AJ285" s="95">
        <v>3134748247</v>
      </c>
      <c r="AK285" s="88" t="s">
        <v>3456</v>
      </c>
      <c r="AL285" s="88" t="s">
        <v>3187</v>
      </c>
      <c r="AM285" s="88" t="s">
        <v>385</v>
      </c>
      <c r="AN285" s="88" t="s">
        <v>2984</v>
      </c>
      <c r="AO285" s="88">
        <v>1063481921</v>
      </c>
      <c r="AP285" s="88" t="s">
        <v>3007</v>
      </c>
      <c r="AQ285" s="88"/>
      <c r="AR285" s="88"/>
      <c r="AS285" s="92">
        <v>46062</v>
      </c>
      <c r="AT285" s="88"/>
      <c r="AU285" s="88"/>
      <c r="AV285" s="88"/>
      <c r="AW285" s="88"/>
      <c r="AX285" s="88" t="s">
        <v>3008</v>
      </c>
      <c r="AY285" s="88" t="s">
        <v>147</v>
      </c>
      <c r="AZ285" s="108">
        <v>46042</v>
      </c>
      <c r="BA285" s="108">
        <v>46048</v>
      </c>
      <c r="BB285" s="118">
        <v>40920000</v>
      </c>
      <c r="BC285" s="108">
        <v>46056</v>
      </c>
      <c r="BD285" s="108">
        <v>46297</v>
      </c>
      <c r="BE285" s="108">
        <f t="shared" si="12"/>
        <v>46297</v>
      </c>
      <c r="BF285" s="125"/>
      <c r="BG285" s="88" t="s">
        <v>929</v>
      </c>
      <c r="BH285" s="113">
        <v>5115000</v>
      </c>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v>0</v>
      </c>
      <c r="CM285" s="113">
        <v>40920000</v>
      </c>
      <c r="CN285" s="88"/>
      <c r="CO285" s="92">
        <v>46297</v>
      </c>
      <c r="CP285" s="92">
        <f t="shared" si="11"/>
        <v>46477</v>
      </c>
      <c r="CQ285" s="118">
        <v>40920000</v>
      </c>
      <c r="CR285" s="88" t="s">
        <v>3457</v>
      </c>
      <c r="CS285" s="92">
        <v>46051</v>
      </c>
      <c r="CT285" s="131">
        <v>2146101136466</v>
      </c>
      <c r="CU285" s="88"/>
      <c r="CV285" s="88"/>
      <c r="CW285" s="88" t="s">
        <v>3391</v>
      </c>
      <c r="CX285" s="88" t="s">
        <v>360</v>
      </c>
      <c r="CY285" s="88" t="s">
        <v>1214</v>
      </c>
      <c r="CZ285" s="88">
        <v>2442</v>
      </c>
      <c r="DA285" s="88" t="s">
        <v>3118</v>
      </c>
      <c r="DB285" s="88">
        <v>5</v>
      </c>
      <c r="DC285" s="88" t="s">
        <v>153</v>
      </c>
      <c r="DD285" s="88"/>
      <c r="DE285" s="88"/>
      <c r="DF285" s="88"/>
      <c r="DG285" s="88"/>
      <c r="DH285" s="88"/>
      <c r="DI285" s="88"/>
      <c r="DJ285" s="88"/>
      <c r="DK285" s="88"/>
      <c r="DL285" s="88"/>
      <c r="DM285" s="88"/>
      <c r="DN285" s="88"/>
      <c r="DO285" s="88"/>
      <c r="DP285" s="88"/>
      <c r="DQ285" s="88"/>
      <c r="DR285" s="88"/>
      <c r="DS285" s="88"/>
      <c r="DT285" s="89"/>
      <c r="DU285" s="84"/>
      <c r="DV285" s="75"/>
      <c r="DW285" s="75"/>
      <c r="DX285" s="75"/>
      <c r="DY285" s="75"/>
      <c r="DZ285" s="77"/>
      <c r="EA285" s="71"/>
      <c r="EB285" s="71"/>
      <c r="EC285" s="71"/>
      <c r="ED285" s="71"/>
      <c r="EE285" s="71"/>
      <c r="EF285" s="71"/>
      <c r="EG285" s="71"/>
      <c r="EH285" s="71"/>
      <c r="EI285" s="71"/>
      <c r="EJ285" s="71"/>
      <c r="EK285" s="71"/>
    </row>
    <row r="286" spans="1:141" ht="30" customHeight="1">
      <c r="A286" s="2" t="s">
        <v>2064</v>
      </c>
      <c r="B286" s="87">
        <v>2026</v>
      </c>
      <c r="C286" s="88" t="s">
        <v>3458</v>
      </c>
      <c r="D286" s="88" t="e">
        <v>#REF!</v>
      </c>
      <c r="E286" s="88" t="s">
        <v>125</v>
      </c>
      <c r="F286" s="88">
        <v>146631</v>
      </c>
      <c r="G286" s="92">
        <v>46036</v>
      </c>
      <c r="H286" s="88" t="s">
        <v>3380</v>
      </c>
      <c r="I286" s="88" t="s">
        <v>3459</v>
      </c>
      <c r="J286" s="95" t="s">
        <v>3460</v>
      </c>
      <c r="K286" s="95" t="s">
        <v>3461</v>
      </c>
      <c r="L286" s="88" t="s">
        <v>3462</v>
      </c>
      <c r="M286" s="88" t="s">
        <v>3385</v>
      </c>
      <c r="N286" s="88">
        <v>80111700</v>
      </c>
      <c r="O286" s="88" t="s">
        <v>3386</v>
      </c>
      <c r="P286" s="88" t="s">
        <v>3463</v>
      </c>
      <c r="Q286" s="88">
        <v>2134</v>
      </c>
      <c r="R286" s="92">
        <v>46041</v>
      </c>
      <c r="S286" s="88">
        <v>1905</v>
      </c>
      <c r="T286" s="92">
        <v>46051</v>
      </c>
      <c r="U286" s="88" t="s">
        <v>3112</v>
      </c>
      <c r="V286" s="88" t="s">
        <v>135</v>
      </c>
      <c r="W286" s="88" t="s">
        <v>136</v>
      </c>
      <c r="X286" s="88">
        <v>1</v>
      </c>
      <c r="Y286" s="88" t="s">
        <v>3388</v>
      </c>
      <c r="Z286" s="88" t="s">
        <v>3462</v>
      </c>
      <c r="AA286" s="88" t="s">
        <v>138</v>
      </c>
      <c r="AB286" s="88" t="s">
        <v>139</v>
      </c>
      <c r="AC286" s="88" t="s">
        <v>203</v>
      </c>
      <c r="AD286" s="88"/>
      <c r="AE286" s="88">
        <v>1019071125</v>
      </c>
      <c r="AF286" s="88">
        <v>6</v>
      </c>
      <c r="AG286" s="92">
        <v>33626</v>
      </c>
      <c r="AH286" s="88" t="s">
        <v>3464</v>
      </c>
      <c r="AI286" s="88"/>
      <c r="AJ286" s="95">
        <v>3214180548</v>
      </c>
      <c r="AK286" s="88" t="s">
        <v>3465</v>
      </c>
      <c r="AL286" s="88" t="s">
        <v>3187</v>
      </c>
      <c r="AM286" s="88" t="s">
        <v>222</v>
      </c>
      <c r="AN286" s="88" t="s">
        <v>2984</v>
      </c>
      <c r="AO286" s="88">
        <v>1063481921</v>
      </c>
      <c r="AP286" s="88" t="s">
        <v>3007</v>
      </c>
      <c r="AQ286" s="88"/>
      <c r="AR286" s="88"/>
      <c r="AS286" s="92">
        <v>46062</v>
      </c>
      <c r="AT286" s="88"/>
      <c r="AU286" s="88"/>
      <c r="AV286" s="88"/>
      <c r="AW286" s="88"/>
      <c r="AX286" s="88" t="s">
        <v>3008</v>
      </c>
      <c r="AY286" s="88" t="s">
        <v>147</v>
      </c>
      <c r="AZ286" s="108">
        <v>46042</v>
      </c>
      <c r="BA286" s="108">
        <v>46045</v>
      </c>
      <c r="BB286" s="118">
        <v>40920000</v>
      </c>
      <c r="BC286" s="108">
        <v>46051</v>
      </c>
      <c r="BD286" s="108">
        <v>46293</v>
      </c>
      <c r="BE286" s="108">
        <f t="shared" si="12"/>
        <v>46293</v>
      </c>
      <c r="BF286" s="125"/>
      <c r="BG286" s="88" t="s">
        <v>929</v>
      </c>
      <c r="BH286" s="113">
        <v>5115000</v>
      </c>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v>0</v>
      </c>
      <c r="CM286" s="113">
        <v>40920000</v>
      </c>
      <c r="CN286" s="88"/>
      <c r="CO286" s="92">
        <v>46293</v>
      </c>
      <c r="CP286" s="92">
        <f t="shared" si="11"/>
        <v>46473</v>
      </c>
      <c r="CQ286" s="118">
        <v>40920000</v>
      </c>
      <c r="CR286" s="88" t="s">
        <v>149</v>
      </c>
      <c r="CS286" s="92">
        <v>46049</v>
      </c>
      <c r="CT286" s="131">
        <v>1846101033962</v>
      </c>
      <c r="CU286" s="88"/>
      <c r="CV286" s="88"/>
      <c r="CW286" s="88" t="s">
        <v>3391</v>
      </c>
      <c r="CX286" s="88" t="s">
        <v>203</v>
      </c>
      <c r="CY286" s="88" t="s">
        <v>1214</v>
      </c>
      <c r="CZ286" s="88">
        <v>2442</v>
      </c>
      <c r="DA286" s="88" t="s">
        <v>3118</v>
      </c>
      <c r="DB286" s="88">
        <v>5</v>
      </c>
      <c r="DC286" s="88" t="s">
        <v>153</v>
      </c>
      <c r="DD286" s="88"/>
      <c r="DE286" s="88"/>
      <c r="DF286" s="88"/>
      <c r="DG286" s="88"/>
      <c r="DH286" s="88"/>
      <c r="DI286" s="88"/>
      <c r="DJ286" s="88"/>
      <c r="DK286" s="88"/>
      <c r="DL286" s="88"/>
      <c r="DM286" s="88"/>
      <c r="DN286" s="88"/>
      <c r="DO286" s="88"/>
      <c r="DP286" s="88"/>
      <c r="DQ286" s="88"/>
      <c r="DR286" s="88"/>
      <c r="DS286" s="88"/>
      <c r="DT286" s="89"/>
      <c r="DU286" s="84"/>
      <c r="DV286" s="75"/>
      <c r="DW286" s="75"/>
      <c r="DX286" s="75"/>
      <c r="DY286" s="75"/>
      <c r="DZ286" s="77"/>
      <c r="EA286" s="71"/>
      <c r="EB286" s="71"/>
      <c r="EC286" s="71"/>
      <c r="ED286" s="71"/>
      <c r="EE286" s="71"/>
      <c r="EF286" s="71"/>
      <c r="EG286" s="71"/>
      <c r="EH286" s="71"/>
      <c r="EI286" s="71"/>
      <c r="EJ286" s="71"/>
      <c r="EK286" s="71"/>
    </row>
    <row r="287" spans="1:141" ht="30" customHeight="1">
      <c r="A287" s="2" t="s">
        <v>2064</v>
      </c>
      <c r="B287" s="87">
        <v>2026</v>
      </c>
      <c r="C287" s="88" t="s">
        <v>3466</v>
      </c>
      <c r="D287" s="88" t="e">
        <v>#REF!</v>
      </c>
      <c r="E287" s="88" t="s">
        <v>125</v>
      </c>
      <c r="F287" s="88">
        <v>146631</v>
      </c>
      <c r="G287" s="92">
        <v>46036</v>
      </c>
      <c r="H287" s="88" t="s">
        <v>3380</v>
      </c>
      <c r="I287" s="88" t="s">
        <v>3467</v>
      </c>
      <c r="J287" s="95" t="s">
        <v>3468</v>
      </c>
      <c r="K287" s="95" t="s">
        <v>3469</v>
      </c>
      <c r="L287" s="88" t="s">
        <v>3470</v>
      </c>
      <c r="M287" s="88" t="s">
        <v>3385</v>
      </c>
      <c r="N287" s="88">
        <v>80111700</v>
      </c>
      <c r="O287" s="88" t="s">
        <v>3386</v>
      </c>
      <c r="P287" s="88" t="s">
        <v>3471</v>
      </c>
      <c r="Q287" s="88">
        <v>2134</v>
      </c>
      <c r="R287" s="92">
        <v>46041</v>
      </c>
      <c r="S287" s="88">
        <v>1902</v>
      </c>
      <c r="T287" s="92">
        <v>46051</v>
      </c>
      <c r="U287" s="88" t="s">
        <v>3112</v>
      </c>
      <c r="V287" s="88" t="s">
        <v>135</v>
      </c>
      <c r="W287" s="88" t="s">
        <v>136</v>
      </c>
      <c r="X287" s="88">
        <v>1</v>
      </c>
      <c r="Y287" s="88" t="s">
        <v>3388</v>
      </c>
      <c r="Z287" s="88" t="s">
        <v>3470</v>
      </c>
      <c r="AA287" s="88" t="s">
        <v>138</v>
      </c>
      <c r="AB287" s="88" t="s">
        <v>139</v>
      </c>
      <c r="AC287" s="88" t="s">
        <v>203</v>
      </c>
      <c r="AD287" s="88"/>
      <c r="AE287" s="88">
        <v>1193377790</v>
      </c>
      <c r="AF287" s="88">
        <v>0</v>
      </c>
      <c r="AG287" s="92">
        <v>36799</v>
      </c>
      <c r="AH287" s="88" t="s">
        <v>3472</v>
      </c>
      <c r="AI287" s="88"/>
      <c r="AJ287" s="95">
        <v>3117291658</v>
      </c>
      <c r="AK287" s="88" t="s">
        <v>3473</v>
      </c>
      <c r="AL287" s="88" t="s">
        <v>3187</v>
      </c>
      <c r="AM287" s="88" t="s">
        <v>144</v>
      </c>
      <c r="AN287" s="88" t="s">
        <v>2984</v>
      </c>
      <c r="AO287" s="88">
        <v>1063481921</v>
      </c>
      <c r="AP287" s="88" t="s">
        <v>3007</v>
      </c>
      <c r="AQ287" s="88"/>
      <c r="AR287" s="88"/>
      <c r="AS287" s="92">
        <v>46062</v>
      </c>
      <c r="AT287" s="88"/>
      <c r="AU287" s="88"/>
      <c r="AV287" s="88"/>
      <c r="AW287" s="88"/>
      <c r="AX287" s="88" t="s">
        <v>3008</v>
      </c>
      <c r="AY287" s="88" t="s">
        <v>147</v>
      </c>
      <c r="AZ287" s="108">
        <v>46042</v>
      </c>
      <c r="BA287" s="108">
        <v>46045</v>
      </c>
      <c r="BB287" s="118">
        <v>40920000</v>
      </c>
      <c r="BC287" s="108">
        <v>46051</v>
      </c>
      <c r="BD287" s="108">
        <v>46293</v>
      </c>
      <c r="BE287" s="108">
        <f t="shared" si="12"/>
        <v>46293</v>
      </c>
      <c r="BF287" s="125"/>
      <c r="BG287" s="88" t="s">
        <v>929</v>
      </c>
      <c r="BH287" s="113">
        <v>5115000</v>
      </c>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v>0</v>
      </c>
      <c r="CM287" s="113">
        <v>40920000</v>
      </c>
      <c r="CN287" s="88"/>
      <c r="CO287" s="92">
        <v>46293</v>
      </c>
      <c r="CP287" s="92">
        <f t="shared" si="11"/>
        <v>46473</v>
      </c>
      <c r="CQ287" s="118">
        <v>40920000</v>
      </c>
      <c r="CR287" s="88" t="s">
        <v>149</v>
      </c>
      <c r="CS287" s="92">
        <v>46045</v>
      </c>
      <c r="CT287" s="131">
        <v>3346101070716</v>
      </c>
      <c r="CU287" s="88"/>
      <c r="CV287" s="88"/>
      <c r="CW287" s="88" t="s">
        <v>3391</v>
      </c>
      <c r="CX287" s="88" t="s">
        <v>203</v>
      </c>
      <c r="CY287" s="88" t="s">
        <v>1214</v>
      </c>
      <c r="CZ287" s="88">
        <v>2442</v>
      </c>
      <c r="DA287" s="88" t="s">
        <v>3118</v>
      </c>
      <c r="DB287" s="88">
        <v>5</v>
      </c>
      <c r="DC287" s="88" t="s">
        <v>153</v>
      </c>
      <c r="DD287" s="88"/>
      <c r="DE287" s="88"/>
      <c r="DF287" s="88"/>
      <c r="DG287" s="88"/>
      <c r="DH287" s="88"/>
      <c r="DI287" s="88"/>
      <c r="DJ287" s="88"/>
      <c r="DK287" s="88"/>
      <c r="DL287" s="88"/>
      <c r="DM287" s="88"/>
      <c r="DN287" s="88"/>
      <c r="DO287" s="88"/>
      <c r="DP287" s="88"/>
      <c r="DQ287" s="88"/>
      <c r="DR287" s="88"/>
      <c r="DS287" s="88"/>
      <c r="DT287" s="89"/>
      <c r="DU287" s="84"/>
      <c r="DV287" s="75"/>
      <c r="DW287" s="75"/>
      <c r="DX287" s="75"/>
      <c r="DY287" s="75"/>
      <c r="DZ287" s="77"/>
      <c r="EA287" s="71"/>
      <c r="EB287" s="71"/>
      <c r="EC287" s="71"/>
      <c r="ED287" s="71"/>
      <c r="EE287" s="71"/>
      <c r="EF287" s="71"/>
      <c r="EG287" s="71"/>
      <c r="EH287" s="71"/>
      <c r="EI287" s="71"/>
      <c r="EJ287" s="71"/>
      <c r="EK287" s="71"/>
    </row>
    <row r="288" spans="1:141" ht="30" customHeight="1">
      <c r="A288" s="2" t="s">
        <v>2064</v>
      </c>
      <c r="B288" s="87">
        <v>2026</v>
      </c>
      <c r="C288" s="88" t="s">
        <v>3474</v>
      </c>
      <c r="D288" s="88" t="e">
        <v>#REF!</v>
      </c>
      <c r="E288" s="88" t="s">
        <v>125</v>
      </c>
      <c r="F288" s="88">
        <v>146631</v>
      </c>
      <c r="G288" s="92">
        <v>46036</v>
      </c>
      <c r="H288" s="88" t="s">
        <v>3380</v>
      </c>
      <c r="I288" s="88" t="s">
        <v>3475</v>
      </c>
      <c r="J288" s="95" t="s">
        <v>3476</v>
      </c>
      <c r="K288" s="95" t="s">
        <v>3477</v>
      </c>
      <c r="L288" s="88" t="s">
        <v>3478</v>
      </c>
      <c r="M288" s="88" t="s">
        <v>3385</v>
      </c>
      <c r="N288" s="88">
        <v>80111700</v>
      </c>
      <c r="O288" s="88" t="s">
        <v>3386</v>
      </c>
      <c r="P288" s="88" t="s">
        <v>3479</v>
      </c>
      <c r="Q288" s="88">
        <v>2134</v>
      </c>
      <c r="R288" s="92">
        <v>46041</v>
      </c>
      <c r="S288" s="88">
        <v>1898</v>
      </c>
      <c r="T288" s="92">
        <v>46050</v>
      </c>
      <c r="U288" s="88" t="s">
        <v>3112</v>
      </c>
      <c r="V288" s="88" t="s">
        <v>135</v>
      </c>
      <c r="W288" s="88" t="s">
        <v>136</v>
      </c>
      <c r="X288" s="88">
        <v>1</v>
      </c>
      <c r="Y288" s="88" t="s">
        <v>3480</v>
      </c>
      <c r="Z288" s="88" t="s">
        <v>3478</v>
      </c>
      <c r="AA288" s="88" t="s">
        <v>138</v>
      </c>
      <c r="AB288" s="88" t="s">
        <v>139</v>
      </c>
      <c r="AC288" s="88" t="s">
        <v>447</v>
      </c>
      <c r="AD288" s="88"/>
      <c r="AE288" s="88">
        <v>37328580</v>
      </c>
      <c r="AF288" s="88">
        <v>4</v>
      </c>
      <c r="AG288" s="92">
        <v>27407</v>
      </c>
      <c r="AH288" s="88" t="s">
        <v>3481</v>
      </c>
      <c r="AI288" s="88"/>
      <c r="AJ288" s="95">
        <v>3107467383</v>
      </c>
      <c r="AK288" s="88" t="s">
        <v>3482</v>
      </c>
      <c r="AL288" s="88" t="s">
        <v>3187</v>
      </c>
      <c r="AM288" s="88" t="s">
        <v>144</v>
      </c>
      <c r="AN288" s="88" t="s">
        <v>2984</v>
      </c>
      <c r="AO288" s="88">
        <v>1063481921</v>
      </c>
      <c r="AP288" s="88" t="s">
        <v>3007</v>
      </c>
      <c r="AQ288" s="88"/>
      <c r="AR288" s="88"/>
      <c r="AS288" s="92">
        <v>46062</v>
      </c>
      <c r="AT288" s="88"/>
      <c r="AU288" s="88"/>
      <c r="AV288" s="88"/>
      <c r="AW288" s="88"/>
      <c r="AX288" s="88" t="s">
        <v>3008</v>
      </c>
      <c r="AY288" s="88" t="s">
        <v>147</v>
      </c>
      <c r="AZ288" s="108">
        <v>46042</v>
      </c>
      <c r="BA288" s="108">
        <v>46044</v>
      </c>
      <c r="BB288" s="118">
        <v>40920000</v>
      </c>
      <c r="BC288" s="108">
        <v>46050</v>
      </c>
      <c r="BD288" s="108">
        <v>46292</v>
      </c>
      <c r="BE288" s="108">
        <f t="shared" si="12"/>
        <v>46292</v>
      </c>
      <c r="BF288" s="125"/>
      <c r="BG288" s="88" t="s">
        <v>929</v>
      </c>
      <c r="BH288" s="113">
        <v>5115000</v>
      </c>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v>0</v>
      </c>
      <c r="CM288" s="113">
        <v>40920000</v>
      </c>
      <c r="CN288" s="88"/>
      <c r="CO288" s="92">
        <v>46292</v>
      </c>
      <c r="CP288" s="92">
        <f t="shared" si="11"/>
        <v>46472</v>
      </c>
      <c r="CQ288" s="118">
        <v>40920000</v>
      </c>
      <c r="CR288" s="88" t="s">
        <v>223</v>
      </c>
      <c r="CS288" s="92">
        <v>46044</v>
      </c>
      <c r="CT288" s="131">
        <v>3746101008075</v>
      </c>
      <c r="CU288" s="88"/>
      <c r="CV288" s="88"/>
      <c r="CW288" s="88" t="s">
        <v>3391</v>
      </c>
      <c r="CX288" s="88" t="s">
        <v>447</v>
      </c>
      <c r="CY288" s="88" t="s">
        <v>3483</v>
      </c>
      <c r="CZ288" s="88">
        <v>2442</v>
      </c>
      <c r="DA288" s="88" t="s">
        <v>3118</v>
      </c>
      <c r="DB288" s="88">
        <v>5</v>
      </c>
      <c r="DC288" s="88" t="s">
        <v>153</v>
      </c>
      <c r="DD288" s="88"/>
      <c r="DE288" s="88"/>
      <c r="DF288" s="88"/>
      <c r="DG288" s="88"/>
      <c r="DH288" s="88"/>
      <c r="DI288" s="88"/>
      <c r="DJ288" s="88"/>
      <c r="DK288" s="88"/>
      <c r="DL288" s="88"/>
      <c r="DM288" s="88"/>
      <c r="DN288" s="88"/>
      <c r="DO288" s="88"/>
      <c r="DP288" s="88"/>
      <c r="DQ288" s="88"/>
      <c r="DR288" s="88"/>
      <c r="DS288" s="88"/>
      <c r="DT288" s="89"/>
      <c r="DU288" s="84"/>
      <c r="DV288" s="75"/>
      <c r="DW288" s="75"/>
      <c r="DX288" s="75"/>
      <c r="DY288" s="75"/>
      <c r="DZ288" s="77"/>
      <c r="EA288" s="71"/>
      <c r="EB288" s="71"/>
      <c r="EC288" s="71"/>
      <c r="ED288" s="71"/>
      <c r="EE288" s="71"/>
      <c r="EF288" s="71"/>
      <c r="EG288" s="71"/>
      <c r="EH288" s="71"/>
      <c r="EI288" s="71"/>
      <c r="EJ288" s="71"/>
      <c r="EK288" s="71"/>
    </row>
    <row r="289" spans="1:141" ht="30" customHeight="1">
      <c r="A289" s="2" t="s">
        <v>2064</v>
      </c>
      <c r="B289" s="87">
        <v>2026</v>
      </c>
      <c r="C289" s="88" t="s">
        <v>3484</v>
      </c>
      <c r="D289" s="88" t="e">
        <v>#REF!</v>
      </c>
      <c r="E289" s="88" t="s">
        <v>125</v>
      </c>
      <c r="F289" s="88">
        <v>146631</v>
      </c>
      <c r="G289" s="92">
        <v>46036</v>
      </c>
      <c r="H289" s="88" t="s">
        <v>3380</v>
      </c>
      <c r="I289" s="88" t="s">
        <v>3485</v>
      </c>
      <c r="J289" s="95" t="s">
        <v>3486</v>
      </c>
      <c r="K289" s="95" t="s">
        <v>3487</v>
      </c>
      <c r="L289" s="88" t="s">
        <v>3488</v>
      </c>
      <c r="M289" s="88" t="s">
        <v>3385</v>
      </c>
      <c r="N289" s="88">
        <v>80111700</v>
      </c>
      <c r="O289" s="88" t="s">
        <v>3386</v>
      </c>
      <c r="P289" s="88" t="s">
        <v>3489</v>
      </c>
      <c r="Q289" s="88">
        <v>2134</v>
      </c>
      <c r="R289" s="92">
        <v>46041</v>
      </c>
      <c r="S289" s="88">
        <v>1904</v>
      </c>
      <c r="T289" s="92">
        <v>46051</v>
      </c>
      <c r="U289" s="88" t="s">
        <v>3112</v>
      </c>
      <c r="V289" s="88" t="s">
        <v>135</v>
      </c>
      <c r="W289" s="88" t="s">
        <v>136</v>
      </c>
      <c r="X289" s="88">
        <v>1</v>
      </c>
      <c r="Y289" s="88" t="s">
        <v>3388</v>
      </c>
      <c r="Z289" s="88" t="s">
        <v>3488</v>
      </c>
      <c r="AA289" s="88" t="s">
        <v>138</v>
      </c>
      <c r="AB289" s="88" t="s">
        <v>139</v>
      </c>
      <c r="AC289" s="88" t="s">
        <v>203</v>
      </c>
      <c r="AD289" s="88"/>
      <c r="AE289" s="88">
        <v>39621989</v>
      </c>
      <c r="AF289" s="88">
        <v>5</v>
      </c>
      <c r="AG289" s="92">
        <v>25827</v>
      </c>
      <c r="AH289" s="88" t="s">
        <v>3490</v>
      </c>
      <c r="AI289" s="88"/>
      <c r="AJ289" s="95">
        <v>3212707093</v>
      </c>
      <c r="AK289" s="88" t="s">
        <v>3491</v>
      </c>
      <c r="AL289" s="88" t="s">
        <v>3187</v>
      </c>
      <c r="AM289" s="88" t="s">
        <v>234</v>
      </c>
      <c r="AN289" s="88" t="s">
        <v>2984</v>
      </c>
      <c r="AO289" s="88">
        <v>1063481921</v>
      </c>
      <c r="AP289" s="88" t="s">
        <v>3007</v>
      </c>
      <c r="AQ289" s="88"/>
      <c r="AR289" s="88"/>
      <c r="AS289" s="92">
        <v>46062</v>
      </c>
      <c r="AT289" s="88"/>
      <c r="AU289" s="88"/>
      <c r="AV289" s="88"/>
      <c r="AW289" s="88"/>
      <c r="AX289" s="88" t="s">
        <v>3008</v>
      </c>
      <c r="AY289" s="88" t="s">
        <v>147</v>
      </c>
      <c r="AZ289" s="108">
        <v>46042</v>
      </c>
      <c r="BA289" s="108">
        <v>46045</v>
      </c>
      <c r="BB289" s="118">
        <v>40920000</v>
      </c>
      <c r="BC289" s="108">
        <v>46051</v>
      </c>
      <c r="BD289" s="108">
        <v>46293</v>
      </c>
      <c r="BE289" s="108">
        <f t="shared" si="12"/>
        <v>46293</v>
      </c>
      <c r="BF289" s="125"/>
      <c r="BG289" s="88" t="s">
        <v>929</v>
      </c>
      <c r="BH289" s="113">
        <v>5115000</v>
      </c>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v>0</v>
      </c>
      <c r="CM289" s="113">
        <v>40920000</v>
      </c>
      <c r="CN289" s="88"/>
      <c r="CO289" s="92">
        <v>46293</v>
      </c>
      <c r="CP289" s="92">
        <f t="shared" si="11"/>
        <v>46473</v>
      </c>
      <c r="CQ289" s="118">
        <v>40920000</v>
      </c>
      <c r="CR289" s="88" t="s">
        <v>223</v>
      </c>
      <c r="CS289" s="92">
        <v>46045</v>
      </c>
      <c r="CT289" s="131">
        <v>1146101101209</v>
      </c>
      <c r="CU289" s="88"/>
      <c r="CV289" s="88"/>
      <c r="CW289" s="88" t="s">
        <v>3391</v>
      </c>
      <c r="CX289" s="88" t="s">
        <v>203</v>
      </c>
      <c r="CY289" s="88" t="s">
        <v>235</v>
      </c>
      <c r="CZ289" s="88">
        <v>2442</v>
      </c>
      <c r="DA289" s="88" t="s">
        <v>3118</v>
      </c>
      <c r="DB289" s="88">
        <v>5</v>
      </c>
      <c r="DC289" s="88" t="s">
        <v>153</v>
      </c>
      <c r="DD289" s="88"/>
      <c r="DE289" s="88"/>
      <c r="DF289" s="88"/>
      <c r="DG289" s="88"/>
      <c r="DH289" s="88"/>
      <c r="DI289" s="88"/>
      <c r="DJ289" s="88"/>
      <c r="DK289" s="88"/>
      <c r="DL289" s="88"/>
      <c r="DM289" s="88"/>
      <c r="DN289" s="88"/>
      <c r="DO289" s="88"/>
      <c r="DP289" s="88"/>
      <c r="DQ289" s="88"/>
      <c r="DR289" s="88"/>
      <c r="DS289" s="88"/>
      <c r="DT289" s="89"/>
      <c r="DU289" s="84"/>
      <c r="DV289" s="75"/>
      <c r="DW289" s="75"/>
      <c r="DX289" s="75"/>
      <c r="DY289" s="75"/>
      <c r="DZ289" s="77"/>
      <c r="EA289" s="71"/>
      <c r="EB289" s="71"/>
      <c r="EC289" s="71"/>
      <c r="ED289" s="71"/>
      <c r="EE289" s="71"/>
      <c r="EF289" s="71"/>
      <c r="EG289" s="71"/>
      <c r="EH289" s="71"/>
      <c r="EI289" s="71"/>
      <c r="EJ289" s="71"/>
      <c r="EK289" s="71"/>
    </row>
    <row r="290" spans="1:141" ht="30" customHeight="1">
      <c r="A290" s="2" t="s">
        <v>2064</v>
      </c>
      <c r="B290" s="87">
        <v>2026</v>
      </c>
      <c r="C290" s="88" t="s">
        <v>3492</v>
      </c>
      <c r="D290" s="88" t="e">
        <v>#REF!</v>
      </c>
      <c r="E290" s="88" t="s">
        <v>125</v>
      </c>
      <c r="F290" s="88">
        <v>146670</v>
      </c>
      <c r="G290" s="92">
        <v>46036</v>
      </c>
      <c r="H290" s="88" t="s">
        <v>3493</v>
      </c>
      <c r="I290" s="88" t="s">
        <v>3494</v>
      </c>
      <c r="J290" s="95" t="s">
        <v>3495</v>
      </c>
      <c r="K290" s="95" t="s">
        <v>3496</v>
      </c>
      <c r="L290" s="88" t="s">
        <v>3497</v>
      </c>
      <c r="M290" s="88" t="s">
        <v>3498</v>
      </c>
      <c r="N290" s="88">
        <v>80111700</v>
      </c>
      <c r="O290" s="88" t="s">
        <v>3499</v>
      </c>
      <c r="P290" s="88" t="s">
        <v>3500</v>
      </c>
      <c r="Q290" s="88">
        <v>87</v>
      </c>
      <c r="R290" s="92">
        <v>46028</v>
      </c>
      <c r="S290" s="88">
        <v>359</v>
      </c>
      <c r="T290" s="92">
        <v>46041</v>
      </c>
      <c r="U290" s="88" t="s">
        <v>3128</v>
      </c>
      <c r="V290" s="88" t="s">
        <v>135</v>
      </c>
      <c r="W290" s="88" t="s">
        <v>460</v>
      </c>
      <c r="X290" s="88">
        <v>1</v>
      </c>
      <c r="Y290" s="88" t="s">
        <v>3501</v>
      </c>
      <c r="Z290" s="88" t="s">
        <v>3497</v>
      </c>
      <c r="AA290" s="88" t="s">
        <v>138</v>
      </c>
      <c r="AB290" s="88" t="s">
        <v>164</v>
      </c>
      <c r="AC290" s="88" t="s">
        <v>360</v>
      </c>
      <c r="AD290" s="88"/>
      <c r="AE290" s="88">
        <v>79236015</v>
      </c>
      <c r="AF290" s="88">
        <v>1</v>
      </c>
      <c r="AG290" s="92">
        <v>23143</v>
      </c>
      <c r="AH290" s="88" t="s">
        <v>3502</v>
      </c>
      <c r="AI290" s="88"/>
      <c r="AJ290" s="95">
        <v>3192192346</v>
      </c>
      <c r="AK290" s="88" t="s">
        <v>3503</v>
      </c>
      <c r="AL290" s="88" t="s">
        <v>3187</v>
      </c>
      <c r="AM290" s="88" t="s">
        <v>169</v>
      </c>
      <c r="AN290" s="88" t="s">
        <v>2984</v>
      </c>
      <c r="AO290" s="88">
        <v>1063481921</v>
      </c>
      <c r="AP290" s="88" t="s">
        <v>3007</v>
      </c>
      <c r="AQ290" s="88"/>
      <c r="AR290" s="88"/>
      <c r="AS290" s="92">
        <v>46062</v>
      </c>
      <c r="AT290" s="88"/>
      <c r="AU290" s="88"/>
      <c r="AV290" s="88"/>
      <c r="AW290" s="88"/>
      <c r="AX290" s="88" t="s">
        <v>3008</v>
      </c>
      <c r="AY290" s="88" t="s">
        <v>147</v>
      </c>
      <c r="AZ290" s="108">
        <v>46035</v>
      </c>
      <c r="BA290" s="108">
        <v>46036</v>
      </c>
      <c r="BB290" s="118">
        <v>28840000</v>
      </c>
      <c r="BC290" s="108">
        <v>46042</v>
      </c>
      <c r="BD290" s="108">
        <v>46279</v>
      </c>
      <c r="BE290" s="108">
        <f t="shared" si="12"/>
        <v>46279</v>
      </c>
      <c r="BF290" s="125"/>
      <c r="BG290" s="88" t="s">
        <v>929</v>
      </c>
      <c r="BH290" s="113">
        <v>3605000</v>
      </c>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v>0</v>
      </c>
      <c r="CM290" s="113">
        <v>28840000</v>
      </c>
      <c r="CN290" s="88"/>
      <c r="CO290" s="92">
        <v>46279</v>
      </c>
      <c r="CP290" s="92">
        <f t="shared" si="11"/>
        <v>46459</v>
      </c>
      <c r="CQ290" s="118">
        <v>28840000</v>
      </c>
      <c r="CR290" s="88" t="s">
        <v>1651</v>
      </c>
      <c r="CS290" s="92">
        <v>46037</v>
      </c>
      <c r="CT290" s="131">
        <v>1846101032583</v>
      </c>
      <c r="CU290" s="88"/>
      <c r="CV290" s="88"/>
      <c r="CW290" s="88" t="s">
        <v>3504</v>
      </c>
      <c r="CX290" s="88" t="s">
        <v>360</v>
      </c>
      <c r="CY290" s="88" t="s">
        <v>3505</v>
      </c>
      <c r="CZ290" s="88">
        <v>2498</v>
      </c>
      <c r="DA290" s="88" t="s">
        <v>3134</v>
      </c>
      <c r="DB290" s="88">
        <v>3</v>
      </c>
      <c r="DC290" s="88" t="s">
        <v>153</v>
      </c>
      <c r="DD290" s="88"/>
      <c r="DE290" s="88"/>
      <c r="DF290" s="88"/>
      <c r="DG290" s="88"/>
      <c r="DH290" s="88"/>
      <c r="DI290" s="88"/>
      <c r="DJ290" s="88"/>
      <c r="DK290" s="88"/>
      <c r="DL290" s="88"/>
      <c r="DM290" s="88"/>
      <c r="DN290" s="88"/>
      <c r="DO290" s="88"/>
      <c r="DP290" s="88"/>
      <c r="DQ290" s="88"/>
      <c r="DR290" s="88"/>
      <c r="DS290" s="88"/>
      <c r="DT290" s="89"/>
      <c r="DU290" s="84"/>
      <c r="DV290" s="75"/>
      <c r="DW290" s="75"/>
      <c r="DX290" s="75"/>
      <c r="DY290" s="75"/>
      <c r="DZ290" s="77"/>
      <c r="EA290" s="71"/>
      <c r="EB290" s="71"/>
      <c r="EC290" s="71"/>
      <c r="ED290" s="71"/>
      <c r="EE290" s="71"/>
      <c r="EF290" s="71"/>
      <c r="EG290" s="71"/>
      <c r="EH290" s="71"/>
      <c r="EI290" s="71"/>
      <c r="EJ290" s="71"/>
      <c r="EK290" s="71"/>
    </row>
    <row r="291" spans="1:141" ht="30" customHeight="1">
      <c r="A291" s="2" t="s">
        <v>2064</v>
      </c>
      <c r="B291" s="87">
        <v>2026</v>
      </c>
      <c r="C291" s="88" t="s">
        <v>3506</v>
      </c>
      <c r="D291" s="88" t="e">
        <v>#REF!</v>
      </c>
      <c r="E291" s="88" t="s">
        <v>125</v>
      </c>
      <c r="F291" s="88">
        <v>146670</v>
      </c>
      <c r="G291" s="92">
        <v>46036</v>
      </c>
      <c r="H291" s="88" t="s">
        <v>3493</v>
      </c>
      <c r="I291" s="88" t="s">
        <v>3507</v>
      </c>
      <c r="J291" s="95" t="s">
        <v>3508</v>
      </c>
      <c r="K291" s="95" t="s">
        <v>3509</v>
      </c>
      <c r="L291" s="88" t="s">
        <v>3510</v>
      </c>
      <c r="M291" s="88" t="s">
        <v>3498</v>
      </c>
      <c r="N291" s="88">
        <v>80111700</v>
      </c>
      <c r="O291" s="88" t="s">
        <v>3499</v>
      </c>
      <c r="P291" s="88" t="s">
        <v>3511</v>
      </c>
      <c r="Q291" s="88">
        <v>87</v>
      </c>
      <c r="R291" s="92">
        <v>46028</v>
      </c>
      <c r="S291" s="88">
        <v>360</v>
      </c>
      <c r="T291" s="92">
        <v>46041</v>
      </c>
      <c r="U291" s="88" t="s">
        <v>3128</v>
      </c>
      <c r="V291" s="88" t="s">
        <v>135</v>
      </c>
      <c r="W291" s="88" t="s">
        <v>460</v>
      </c>
      <c r="X291" s="88">
        <v>1</v>
      </c>
      <c r="Y291" s="88" t="s">
        <v>3501</v>
      </c>
      <c r="Z291" s="88" t="s">
        <v>3510</v>
      </c>
      <c r="AA291" s="88" t="s">
        <v>138</v>
      </c>
      <c r="AB291" s="88" t="s">
        <v>164</v>
      </c>
      <c r="AC291" s="88" t="s">
        <v>203</v>
      </c>
      <c r="AD291" s="88"/>
      <c r="AE291" s="88">
        <v>1073524530</v>
      </c>
      <c r="AF291" s="88">
        <v>8</v>
      </c>
      <c r="AG291" s="92">
        <v>35909</v>
      </c>
      <c r="AH291" s="88" t="s">
        <v>3512</v>
      </c>
      <c r="AI291" s="88"/>
      <c r="AJ291" s="95">
        <v>3125114087</v>
      </c>
      <c r="AK291" s="88" t="s">
        <v>3513</v>
      </c>
      <c r="AL291" s="88" t="s">
        <v>3187</v>
      </c>
      <c r="AM291" s="88" t="s">
        <v>144</v>
      </c>
      <c r="AN291" s="88" t="s">
        <v>2984</v>
      </c>
      <c r="AO291" s="88">
        <v>1063481921</v>
      </c>
      <c r="AP291" s="88" t="s">
        <v>3007</v>
      </c>
      <c r="AQ291" s="88"/>
      <c r="AR291" s="88"/>
      <c r="AS291" s="92">
        <v>46062</v>
      </c>
      <c r="AT291" s="88"/>
      <c r="AU291" s="88"/>
      <c r="AV291" s="88"/>
      <c r="AW291" s="88"/>
      <c r="AX291" s="88" t="s">
        <v>3008</v>
      </c>
      <c r="AY291" s="88" t="s">
        <v>147</v>
      </c>
      <c r="AZ291" s="108">
        <v>46035</v>
      </c>
      <c r="BA291" s="108">
        <v>46035</v>
      </c>
      <c r="BB291" s="118">
        <v>28840000</v>
      </c>
      <c r="BC291" s="108">
        <v>46042</v>
      </c>
      <c r="BD291" s="108">
        <v>46284</v>
      </c>
      <c r="BE291" s="108">
        <f t="shared" si="12"/>
        <v>46284</v>
      </c>
      <c r="BF291" s="125"/>
      <c r="BG291" s="88" t="s">
        <v>929</v>
      </c>
      <c r="BH291" s="113">
        <v>3605000</v>
      </c>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v>0</v>
      </c>
      <c r="CM291" s="113">
        <v>28840000</v>
      </c>
      <c r="CN291" s="88"/>
      <c r="CO291" s="92">
        <v>46284</v>
      </c>
      <c r="CP291" s="92">
        <f t="shared" si="11"/>
        <v>46464</v>
      </c>
      <c r="CQ291" s="118">
        <v>28840000</v>
      </c>
      <c r="CR291" s="88" t="s">
        <v>149</v>
      </c>
      <c r="CS291" s="92">
        <v>46036</v>
      </c>
      <c r="CT291" s="131">
        <v>1846101029451</v>
      </c>
      <c r="CU291" s="88"/>
      <c r="CV291" s="88"/>
      <c r="CW291" s="88" t="s">
        <v>3504</v>
      </c>
      <c r="CX291" s="88" t="s">
        <v>203</v>
      </c>
      <c r="CY291" s="88" t="s">
        <v>1214</v>
      </c>
      <c r="CZ291" s="88">
        <v>2498</v>
      </c>
      <c r="DA291" s="88" t="s">
        <v>3134</v>
      </c>
      <c r="DB291" s="88">
        <v>3</v>
      </c>
      <c r="DC291" s="88" t="s">
        <v>153</v>
      </c>
      <c r="DD291" s="88"/>
      <c r="DE291" s="88"/>
      <c r="DF291" s="88"/>
      <c r="DG291" s="88"/>
      <c r="DH291" s="88"/>
      <c r="DI291" s="88"/>
      <c r="DJ291" s="88"/>
      <c r="DK291" s="88"/>
      <c r="DL291" s="88"/>
      <c r="DM291" s="88"/>
      <c r="DN291" s="88"/>
      <c r="DO291" s="88"/>
      <c r="DP291" s="88"/>
      <c r="DQ291" s="88"/>
      <c r="DR291" s="88"/>
      <c r="DS291" s="88"/>
      <c r="DT291" s="89"/>
      <c r="DU291" s="84"/>
      <c r="DV291" s="75"/>
      <c r="DW291" s="75"/>
      <c r="DX291" s="75"/>
      <c r="DY291" s="75"/>
      <c r="DZ291" s="77"/>
      <c r="EA291" s="71"/>
      <c r="EB291" s="71"/>
      <c r="EC291" s="71"/>
      <c r="ED291" s="71"/>
      <c r="EE291" s="71"/>
      <c r="EF291" s="71"/>
      <c r="EG291" s="71"/>
      <c r="EH291" s="71"/>
      <c r="EI291" s="71"/>
      <c r="EJ291" s="71"/>
      <c r="EK291" s="71"/>
    </row>
    <row r="292" spans="1:141" ht="30" customHeight="1">
      <c r="A292" s="2" t="s">
        <v>2064</v>
      </c>
      <c r="B292" s="87">
        <v>2026</v>
      </c>
      <c r="C292" s="88" t="s">
        <v>3514</v>
      </c>
      <c r="D292" s="88" t="e">
        <v>#REF!</v>
      </c>
      <c r="E292" s="88" t="s">
        <v>125</v>
      </c>
      <c r="F292" s="88">
        <v>146670</v>
      </c>
      <c r="G292" s="92">
        <v>46036</v>
      </c>
      <c r="H292" s="88" t="s">
        <v>3493</v>
      </c>
      <c r="I292" s="88" t="s">
        <v>3515</v>
      </c>
      <c r="J292" s="95" t="s">
        <v>3516</v>
      </c>
      <c r="K292" s="95" t="s">
        <v>3517</v>
      </c>
      <c r="L292" s="88" t="s">
        <v>3518</v>
      </c>
      <c r="M292" s="88" t="s">
        <v>3498</v>
      </c>
      <c r="N292" s="88">
        <v>80111700</v>
      </c>
      <c r="O292" s="88" t="s">
        <v>3499</v>
      </c>
      <c r="P292" s="88" t="s">
        <v>3519</v>
      </c>
      <c r="Q292" s="88">
        <v>87</v>
      </c>
      <c r="R292" s="92">
        <v>46028</v>
      </c>
      <c r="S292" s="88">
        <v>362</v>
      </c>
      <c r="T292" s="92">
        <v>46041</v>
      </c>
      <c r="U292" s="88" t="s">
        <v>3128</v>
      </c>
      <c r="V292" s="88" t="s">
        <v>135</v>
      </c>
      <c r="W292" s="88" t="s">
        <v>460</v>
      </c>
      <c r="X292" s="88">
        <v>1</v>
      </c>
      <c r="Y292" s="88" t="s">
        <v>3501</v>
      </c>
      <c r="Z292" s="88" t="s">
        <v>3518</v>
      </c>
      <c r="AA292" s="88" t="s">
        <v>138</v>
      </c>
      <c r="AB292" s="88" t="s">
        <v>164</v>
      </c>
      <c r="AC292" s="88" t="s">
        <v>203</v>
      </c>
      <c r="AD292" s="88"/>
      <c r="AE292" s="88">
        <v>1024462858</v>
      </c>
      <c r="AF292" s="88">
        <v>2</v>
      </c>
      <c r="AG292" s="92">
        <v>31514</v>
      </c>
      <c r="AH292" s="88" t="s">
        <v>3520</v>
      </c>
      <c r="AI292" s="88"/>
      <c r="AJ292" s="95">
        <v>3108060932</v>
      </c>
      <c r="AK292" s="88" t="s">
        <v>3521</v>
      </c>
      <c r="AL292" s="88" t="s">
        <v>3187</v>
      </c>
      <c r="AM292" s="88" t="s">
        <v>144</v>
      </c>
      <c r="AN292" s="88" t="s">
        <v>2984</v>
      </c>
      <c r="AO292" s="88">
        <v>1063481921</v>
      </c>
      <c r="AP292" s="88" t="s">
        <v>3007</v>
      </c>
      <c r="AQ292" s="88"/>
      <c r="AR292" s="88"/>
      <c r="AS292" s="92">
        <v>46062</v>
      </c>
      <c r="AT292" s="88"/>
      <c r="AU292" s="88"/>
      <c r="AV292" s="88"/>
      <c r="AW292" s="88"/>
      <c r="AX292" s="88" t="s">
        <v>3008</v>
      </c>
      <c r="AY292" s="88" t="s">
        <v>147</v>
      </c>
      <c r="AZ292" s="108">
        <v>46035</v>
      </c>
      <c r="BA292" s="108">
        <v>46036</v>
      </c>
      <c r="BB292" s="118">
        <v>28840000</v>
      </c>
      <c r="BC292" s="108">
        <v>46042</v>
      </c>
      <c r="BD292" s="108">
        <v>46279</v>
      </c>
      <c r="BE292" s="108">
        <f t="shared" si="12"/>
        <v>46279</v>
      </c>
      <c r="BF292" s="125"/>
      <c r="BG292" s="88" t="s">
        <v>929</v>
      </c>
      <c r="BH292" s="113">
        <v>3605000</v>
      </c>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v>0</v>
      </c>
      <c r="CM292" s="113">
        <v>28840000</v>
      </c>
      <c r="CN292" s="88"/>
      <c r="CO292" s="92">
        <v>46279</v>
      </c>
      <c r="CP292" s="92">
        <f t="shared" si="11"/>
        <v>46459</v>
      </c>
      <c r="CQ292" s="118">
        <v>28840000</v>
      </c>
      <c r="CR292" s="88" t="s">
        <v>149</v>
      </c>
      <c r="CS292" s="92">
        <v>46036</v>
      </c>
      <c r="CT292" s="131">
        <v>1046101032588</v>
      </c>
      <c r="CU292" s="88"/>
      <c r="CV292" s="88"/>
      <c r="CW292" s="88" t="s">
        <v>3504</v>
      </c>
      <c r="CX292" s="88" t="s">
        <v>203</v>
      </c>
      <c r="CY292" s="88" t="s">
        <v>1214</v>
      </c>
      <c r="CZ292" s="88">
        <v>2498</v>
      </c>
      <c r="DA292" s="88" t="s">
        <v>3134</v>
      </c>
      <c r="DB292" s="88">
        <v>3</v>
      </c>
      <c r="DC292" s="88" t="s">
        <v>153</v>
      </c>
      <c r="DD292" s="88"/>
      <c r="DE292" s="88"/>
      <c r="DF292" s="88"/>
      <c r="DG292" s="88"/>
      <c r="DH292" s="88"/>
      <c r="DI292" s="88"/>
      <c r="DJ292" s="88"/>
      <c r="DK292" s="88"/>
      <c r="DL292" s="88"/>
      <c r="DM292" s="88"/>
      <c r="DN292" s="88"/>
      <c r="DO292" s="88"/>
      <c r="DP292" s="88"/>
      <c r="DQ292" s="88"/>
      <c r="DR292" s="88"/>
      <c r="DS292" s="88"/>
      <c r="DT292" s="89"/>
      <c r="DU292" s="84"/>
      <c r="DV292" s="75"/>
      <c r="DW292" s="75"/>
      <c r="DX292" s="75"/>
      <c r="DY292" s="75"/>
      <c r="DZ292" s="77"/>
      <c r="EA292" s="71"/>
      <c r="EB292" s="71"/>
      <c r="EC292" s="71"/>
      <c r="ED292" s="71"/>
      <c r="EE292" s="71"/>
      <c r="EF292" s="71"/>
      <c r="EG292" s="71"/>
      <c r="EH292" s="71"/>
      <c r="EI292" s="71"/>
      <c r="EJ292" s="71"/>
      <c r="EK292" s="71"/>
    </row>
    <row r="293" spans="1:141" ht="30" customHeight="1">
      <c r="A293" s="2" t="s">
        <v>2064</v>
      </c>
      <c r="B293" s="87">
        <v>2026</v>
      </c>
      <c r="C293" s="88" t="s">
        <v>3522</v>
      </c>
      <c r="D293" s="88" t="e">
        <v>#REF!</v>
      </c>
      <c r="E293" s="88" t="s">
        <v>125</v>
      </c>
      <c r="F293" s="88">
        <v>146670</v>
      </c>
      <c r="G293" s="92">
        <v>46036</v>
      </c>
      <c r="H293" s="88" t="s">
        <v>3493</v>
      </c>
      <c r="I293" s="88" t="s">
        <v>3523</v>
      </c>
      <c r="J293" s="95" t="s">
        <v>3524</v>
      </c>
      <c r="K293" s="95" t="s">
        <v>3525</v>
      </c>
      <c r="L293" s="88" t="s">
        <v>3526</v>
      </c>
      <c r="M293" s="88" t="s">
        <v>3498</v>
      </c>
      <c r="N293" s="88">
        <v>80111700</v>
      </c>
      <c r="O293" s="88" t="s">
        <v>3499</v>
      </c>
      <c r="P293" s="88" t="s">
        <v>3527</v>
      </c>
      <c r="Q293" s="88">
        <v>87</v>
      </c>
      <c r="R293" s="92">
        <v>46028</v>
      </c>
      <c r="S293" s="88">
        <v>1801</v>
      </c>
      <c r="T293" s="92">
        <v>46048</v>
      </c>
      <c r="U293" s="88" t="s">
        <v>3128</v>
      </c>
      <c r="V293" s="88" t="s">
        <v>135</v>
      </c>
      <c r="W293" s="88" t="s">
        <v>460</v>
      </c>
      <c r="X293" s="88">
        <v>1</v>
      </c>
      <c r="Y293" s="88" t="s">
        <v>3528</v>
      </c>
      <c r="Z293" s="88" t="s">
        <v>3526</v>
      </c>
      <c r="AA293" s="88" t="s">
        <v>138</v>
      </c>
      <c r="AB293" s="88" t="s">
        <v>139</v>
      </c>
      <c r="AC293" s="88" t="s">
        <v>218</v>
      </c>
      <c r="AD293" s="88"/>
      <c r="AE293" s="88">
        <v>1022359230</v>
      </c>
      <c r="AF293" s="88">
        <v>0</v>
      </c>
      <c r="AG293" s="92">
        <v>32756</v>
      </c>
      <c r="AH293" s="88" t="s">
        <v>3529</v>
      </c>
      <c r="AI293" s="88"/>
      <c r="AJ293" s="95">
        <v>3168207520</v>
      </c>
      <c r="AK293" s="88" t="s">
        <v>3530</v>
      </c>
      <c r="AL293" s="88" t="s">
        <v>3187</v>
      </c>
      <c r="AM293" s="88" t="s">
        <v>144</v>
      </c>
      <c r="AN293" s="88" t="s">
        <v>2984</v>
      </c>
      <c r="AO293" s="88">
        <v>1063481921</v>
      </c>
      <c r="AP293" s="88" t="s">
        <v>3007</v>
      </c>
      <c r="AQ293" s="88"/>
      <c r="AR293" s="88"/>
      <c r="AS293" s="92">
        <v>46062</v>
      </c>
      <c r="AT293" s="88"/>
      <c r="AU293" s="88"/>
      <c r="AV293" s="88"/>
      <c r="AW293" s="88"/>
      <c r="AX293" s="88" t="s">
        <v>3008</v>
      </c>
      <c r="AY293" s="88" t="s">
        <v>147</v>
      </c>
      <c r="AZ293" s="108">
        <v>46035</v>
      </c>
      <c r="BA293" s="108">
        <v>46042</v>
      </c>
      <c r="BB293" s="118">
        <v>28840000</v>
      </c>
      <c r="BC293" s="108">
        <v>46051</v>
      </c>
      <c r="BD293" s="108">
        <v>46293</v>
      </c>
      <c r="BE293" s="108">
        <f t="shared" si="12"/>
        <v>46293</v>
      </c>
      <c r="BF293" s="125"/>
      <c r="BG293" s="88" t="s">
        <v>929</v>
      </c>
      <c r="BH293" s="113">
        <v>3605000</v>
      </c>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v>0</v>
      </c>
      <c r="CM293" s="113">
        <v>28840000</v>
      </c>
      <c r="CN293" s="88"/>
      <c r="CO293" s="92">
        <v>46293</v>
      </c>
      <c r="CP293" s="92">
        <f t="shared" si="11"/>
        <v>46473</v>
      </c>
      <c r="CQ293" s="118">
        <v>28840000</v>
      </c>
      <c r="CR293" s="88" t="s">
        <v>223</v>
      </c>
      <c r="CS293" s="92">
        <v>46042</v>
      </c>
      <c r="CT293" s="131">
        <v>3344101272092</v>
      </c>
      <c r="CU293" s="88"/>
      <c r="CV293" s="88"/>
      <c r="CW293" s="88" t="s">
        <v>3504</v>
      </c>
      <c r="CX293" s="88" t="s">
        <v>218</v>
      </c>
      <c r="CY293" s="88" t="s">
        <v>1816</v>
      </c>
      <c r="CZ293" s="88">
        <v>2498</v>
      </c>
      <c r="DA293" s="88" t="s">
        <v>3134</v>
      </c>
      <c r="DB293" s="88">
        <v>3</v>
      </c>
      <c r="DC293" s="88" t="s">
        <v>153</v>
      </c>
      <c r="DD293" s="88"/>
      <c r="DE293" s="88"/>
      <c r="DF293" s="88"/>
      <c r="DG293" s="88"/>
      <c r="DH293" s="88"/>
      <c r="DI293" s="88"/>
      <c r="DJ293" s="88"/>
      <c r="DK293" s="88"/>
      <c r="DL293" s="88"/>
      <c r="DM293" s="88"/>
      <c r="DN293" s="88"/>
      <c r="DO293" s="88"/>
      <c r="DP293" s="88"/>
      <c r="DQ293" s="88"/>
      <c r="DR293" s="88"/>
      <c r="DS293" s="88"/>
      <c r="DT293" s="89"/>
      <c r="DU293" s="84"/>
      <c r="DV293" s="75"/>
      <c r="DW293" s="75"/>
      <c r="DX293" s="75"/>
      <c r="DY293" s="75"/>
      <c r="DZ293" s="77"/>
      <c r="EA293" s="71"/>
      <c r="EB293" s="71"/>
      <c r="EC293" s="71"/>
      <c r="ED293" s="71"/>
      <c r="EE293" s="71"/>
      <c r="EF293" s="71"/>
      <c r="EG293" s="71"/>
      <c r="EH293" s="71"/>
      <c r="EI293" s="71"/>
      <c r="EJ293" s="71"/>
      <c r="EK293" s="71"/>
    </row>
    <row r="294" spans="1:141" ht="30" customHeight="1">
      <c r="A294" s="2" t="s">
        <v>2064</v>
      </c>
      <c r="B294" s="87">
        <v>2026</v>
      </c>
      <c r="C294" s="88" t="s">
        <v>3531</v>
      </c>
      <c r="D294" s="88" t="e">
        <v>#REF!</v>
      </c>
      <c r="E294" s="88" t="s">
        <v>125</v>
      </c>
      <c r="F294" s="88">
        <v>146670</v>
      </c>
      <c r="G294" s="92">
        <v>46036</v>
      </c>
      <c r="H294" s="88" t="s">
        <v>3493</v>
      </c>
      <c r="I294" s="88" t="s">
        <v>3532</v>
      </c>
      <c r="J294" s="95" t="s">
        <v>3533</v>
      </c>
      <c r="K294" s="95" t="s">
        <v>3534</v>
      </c>
      <c r="L294" s="88" t="s">
        <v>3535</v>
      </c>
      <c r="M294" s="88" t="s">
        <v>3498</v>
      </c>
      <c r="N294" s="88">
        <v>80111700</v>
      </c>
      <c r="O294" s="88" t="s">
        <v>3499</v>
      </c>
      <c r="P294" s="88" t="s">
        <v>3536</v>
      </c>
      <c r="Q294" s="88">
        <v>87</v>
      </c>
      <c r="R294" s="92">
        <v>46028</v>
      </c>
      <c r="S294" s="88">
        <v>363</v>
      </c>
      <c r="T294" s="92">
        <v>46041</v>
      </c>
      <c r="U294" s="88" t="s">
        <v>3128</v>
      </c>
      <c r="V294" s="88" t="s">
        <v>135</v>
      </c>
      <c r="W294" s="88" t="s">
        <v>460</v>
      </c>
      <c r="X294" s="88">
        <v>1</v>
      </c>
      <c r="Y294" s="88" t="s">
        <v>3501</v>
      </c>
      <c r="Z294" s="88" t="s">
        <v>3535</v>
      </c>
      <c r="AA294" s="88" t="s">
        <v>138</v>
      </c>
      <c r="AB294" s="88" t="s">
        <v>164</v>
      </c>
      <c r="AC294" s="88" t="s">
        <v>203</v>
      </c>
      <c r="AD294" s="88"/>
      <c r="AE294" s="88">
        <v>1073711462</v>
      </c>
      <c r="AF294" s="88">
        <v>7</v>
      </c>
      <c r="AG294" s="92">
        <v>35641</v>
      </c>
      <c r="AH294" s="88" t="s">
        <v>3537</v>
      </c>
      <c r="AI294" s="88"/>
      <c r="AJ294" s="95">
        <v>3057397948</v>
      </c>
      <c r="AK294" s="88" t="s">
        <v>3538</v>
      </c>
      <c r="AL294" s="88" t="s">
        <v>3187</v>
      </c>
      <c r="AM294" s="88" t="s">
        <v>234</v>
      </c>
      <c r="AN294" s="88" t="s">
        <v>2984</v>
      </c>
      <c r="AO294" s="88">
        <v>1063481921</v>
      </c>
      <c r="AP294" s="88" t="s">
        <v>3007</v>
      </c>
      <c r="AQ294" s="88"/>
      <c r="AR294" s="88"/>
      <c r="AS294" s="92">
        <v>46062</v>
      </c>
      <c r="AT294" s="88"/>
      <c r="AU294" s="88"/>
      <c r="AV294" s="88"/>
      <c r="AW294" s="88"/>
      <c r="AX294" s="88" t="s">
        <v>3008</v>
      </c>
      <c r="AY294" s="88" t="s">
        <v>147</v>
      </c>
      <c r="AZ294" s="108">
        <v>46035</v>
      </c>
      <c r="BA294" s="108">
        <v>46036</v>
      </c>
      <c r="BB294" s="118">
        <v>28840000</v>
      </c>
      <c r="BC294" s="108">
        <v>46043</v>
      </c>
      <c r="BD294" s="108">
        <v>46285</v>
      </c>
      <c r="BE294" s="108">
        <f t="shared" si="12"/>
        <v>46285</v>
      </c>
      <c r="BF294" s="125"/>
      <c r="BG294" s="88" t="s">
        <v>929</v>
      </c>
      <c r="BH294" s="113">
        <v>3605000</v>
      </c>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v>0</v>
      </c>
      <c r="CM294" s="113">
        <v>28840000</v>
      </c>
      <c r="CN294" s="88"/>
      <c r="CO294" s="92">
        <v>46285</v>
      </c>
      <c r="CP294" s="92">
        <f t="shared" si="11"/>
        <v>46465</v>
      </c>
      <c r="CQ294" s="118">
        <v>28840000</v>
      </c>
      <c r="CR294" s="88" t="s">
        <v>223</v>
      </c>
      <c r="CS294" s="92">
        <v>46037</v>
      </c>
      <c r="CT294" s="131">
        <v>1146101096127</v>
      </c>
      <c r="CU294" s="88"/>
      <c r="CV294" s="88"/>
      <c r="CW294" s="88" t="s">
        <v>3504</v>
      </c>
      <c r="CX294" s="88" t="s">
        <v>203</v>
      </c>
      <c r="CY294" s="88" t="s">
        <v>1214</v>
      </c>
      <c r="CZ294" s="88">
        <v>2498</v>
      </c>
      <c r="DA294" s="88" t="s">
        <v>3134</v>
      </c>
      <c r="DB294" s="88">
        <v>3</v>
      </c>
      <c r="DC294" s="88" t="s">
        <v>153</v>
      </c>
      <c r="DD294" s="88"/>
      <c r="DE294" s="88"/>
      <c r="DF294" s="88"/>
      <c r="DG294" s="88"/>
      <c r="DH294" s="88"/>
      <c r="DI294" s="88"/>
      <c r="DJ294" s="88"/>
      <c r="DK294" s="88"/>
      <c r="DL294" s="88"/>
      <c r="DM294" s="88"/>
      <c r="DN294" s="88"/>
      <c r="DO294" s="88"/>
      <c r="DP294" s="88"/>
      <c r="DQ294" s="88"/>
      <c r="DR294" s="88"/>
      <c r="DS294" s="88"/>
      <c r="DT294" s="89"/>
      <c r="DU294" s="84"/>
      <c r="DV294" s="75"/>
      <c r="DW294" s="75"/>
      <c r="DX294" s="75"/>
      <c r="DY294" s="75"/>
      <c r="DZ294" s="77"/>
      <c r="EA294" s="71"/>
      <c r="EB294" s="71"/>
      <c r="EC294" s="71"/>
      <c r="ED294" s="71"/>
      <c r="EE294" s="71"/>
      <c r="EF294" s="71"/>
      <c r="EG294" s="71"/>
      <c r="EH294" s="71"/>
      <c r="EI294" s="71"/>
      <c r="EJ294" s="71"/>
      <c r="EK294" s="71"/>
    </row>
    <row r="295" spans="1:141" ht="30" customHeight="1">
      <c r="A295" s="2" t="s">
        <v>2064</v>
      </c>
      <c r="B295" s="87">
        <v>2026</v>
      </c>
      <c r="C295" s="88" t="s">
        <v>3539</v>
      </c>
      <c r="D295" s="88" t="e">
        <v>#REF!</v>
      </c>
      <c r="E295" s="88" t="s">
        <v>125</v>
      </c>
      <c r="F295" s="88">
        <v>146670</v>
      </c>
      <c r="G295" s="92">
        <v>46036</v>
      </c>
      <c r="H295" s="88" t="s">
        <v>3493</v>
      </c>
      <c r="I295" s="88" t="s">
        <v>3540</v>
      </c>
      <c r="J295" s="95" t="s">
        <v>3541</v>
      </c>
      <c r="K295" s="95" t="s">
        <v>3542</v>
      </c>
      <c r="L295" s="88" t="s">
        <v>3543</v>
      </c>
      <c r="M295" s="88" t="s">
        <v>3498</v>
      </c>
      <c r="N295" s="88">
        <v>80111700</v>
      </c>
      <c r="O295" s="88" t="s">
        <v>3499</v>
      </c>
      <c r="P295" s="88" t="s">
        <v>3544</v>
      </c>
      <c r="Q295" s="88">
        <v>87</v>
      </c>
      <c r="R295" s="92">
        <v>46028</v>
      </c>
      <c r="S295" s="88">
        <v>364</v>
      </c>
      <c r="T295" s="92">
        <v>46041</v>
      </c>
      <c r="U295" s="88" t="s">
        <v>3128</v>
      </c>
      <c r="V295" s="88" t="s">
        <v>135</v>
      </c>
      <c r="W295" s="88" t="s">
        <v>460</v>
      </c>
      <c r="X295" s="88">
        <v>1</v>
      </c>
      <c r="Y295" s="88" t="s">
        <v>3501</v>
      </c>
      <c r="Z295" s="88" t="s">
        <v>3543</v>
      </c>
      <c r="AA295" s="88" t="s">
        <v>138</v>
      </c>
      <c r="AB295" s="88" t="s">
        <v>139</v>
      </c>
      <c r="AC295" s="88" t="s">
        <v>203</v>
      </c>
      <c r="AD295" s="88"/>
      <c r="AE295" s="88">
        <v>52851449</v>
      </c>
      <c r="AF295" s="88">
        <v>3</v>
      </c>
      <c r="AG295" s="92">
        <v>29463</v>
      </c>
      <c r="AH295" s="88" t="s">
        <v>3545</v>
      </c>
      <c r="AI295" s="88"/>
      <c r="AJ295" s="95">
        <v>3058102544</v>
      </c>
      <c r="AK295" s="88" t="s">
        <v>3546</v>
      </c>
      <c r="AL295" s="88" t="s">
        <v>3187</v>
      </c>
      <c r="AM295" s="88" t="s">
        <v>385</v>
      </c>
      <c r="AN295" s="88" t="s">
        <v>2984</v>
      </c>
      <c r="AO295" s="88">
        <v>1063481921</v>
      </c>
      <c r="AP295" s="88" t="s">
        <v>3007</v>
      </c>
      <c r="AQ295" s="88"/>
      <c r="AR295" s="88"/>
      <c r="AS295" s="92">
        <v>46062</v>
      </c>
      <c r="AT295" s="88"/>
      <c r="AU295" s="88"/>
      <c r="AV295" s="88"/>
      <c r="AW295" s="88"/>
      <c r="AX295" s="88" t="s">
        <v>3008</v>
      </c>
      <c r="AY295" s="88" t="s">
        <v>147</v>
      </c>
      <c r="AZ295" s="108">
        <v>46035</v>
      </c>
      <c r="BA295" s="108">
        <v>46036</v>
      </c>
      <c r="BB295" s="118">
        <v>28840000</v>
      </c>
      <c r="BC295" s="108">
        <v>46042</v>
      </c>
      <c r="BD295" s="108">
        <v>46284</v>
      </c>
      <c r="BE295" s="108">
        <f t="shared" si="12"/>
        <v>46284</v>
      </c>
      <c r="BF295" s="125"/>
      <c r="BG295" s="88" t="s">
        <v>929</v>
      </c>
      <c r="BH295" s="113">
        <v>3605000</v>
      </c>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v>0</v>
      </c>
      <c r="CM295" s="113">
        <v>28840000</v>
      </c>
      <c r="CN295" s="88"/>
      <c r="CO295" s="92">
        <v>46284</v>
      </c>
      <c r="CP295" s="92">
        <f t="shared" si="11"/>
        <v>46464</v>
      </c>
      <c r="CQ295" s="118">
        <v>28840000</v>
      </c>
      <c r="CR295" s="88" t="s">
        <v>149</v>
      </c>
      <c r="CS295" s="92">
        <v>46036</v>
      </c>
      <c r="CT295" s="131">
        <v>1846101032600</v>
      </c>
      <c r="CU295" s="88"/>
      <c r="CV295" s="88"/>
      <c r="CW295" s="88" t="s">
        <v>3504</v>
      </c>
      <c r="CX295" s="88" t="s">
        <v>203</v>
      </c>
      <c r="CY295" s="88" t="s">
        <v>1214</v>
      </c>
      <c r="CZ295" s="88">
        <v>2498</v>
      </c>
      <c r="DA295" s="88" t="s">
        <v>3134</v>
      </c>
      <c r="DB295" s="88">
        <v>3</v>
      </c>
      <c r="DC295" s="88" t="s">
        <v>153</v>
      </c>
      <c r="DD295" s="88"/>
      <c r="DE295" s="88"/>
      <c r="DF295" s="88"/>
      <c r="DG295" s="88"/>
      <c r="DH295" s="88"/>
      <c r="DI295" s="88"/>
      <c r="DJ295" s="88"/>
      <c r="DK295" s="88"/>
      <c r="DL295" s="88"/>
      <c r="DM295" s="88"/>
      <c r="DN295" s="88"/>
      <c r="DO295" s="88"/>
      <c r="DP295" s="88"/>
      <c r="DQ295" s="88"/>
      <c r="DR295" s="88"/>
      <c r="DS295" s="88"/>
      <c r="DT295" s="89"/>
      <c r="DU295" s="84"/>
      <c r="DV295" s="75"/>
      <c r="DW295" s="75"/>
      <c r="DX295" s="75"/>
      <c r="DY295" s="75"/>
      <c r="DZ295" s="77"/>
      <c r="EA295" s="71"/>
      <c r="EB295" s="71"/>
      <c r="EC295" s="71"/>
      <c r="ED295" s="71"/>
      <c r="EE295" s="71"/>
      <c r="EF295" s="71"/>
      <c r="EG295" s="71"/>
      <c r="EH295" s="71"/>
      <c r="EI295" s="71"/>
      <c r="EJ295" s="71"/>
      <c r="EK295" s="71"/>
    </row>
    <row r="296" spans="1:141" ht="30" customHeight="1">
      <c r="A296" s="2" t="s">
        <v>2064</v>
      </c>
      <c r="B296" s="87">
        <v>2026</v>
      </c>
      <c r="C296" s="88" t="s">
        <v>3547</v>
      </c>
      <c r="D296" s="88" t="e">
        <v>#REF!</v>
      </c>
      <c r="E296" s="88" t="s">
        <v>125</v>
      </c>
      <c r="F296" s="88">
        <v>146670</v>
      </c>
      <c r="G296" s="92">
        <v>46036</v>
      </c>
      <c r="H296" s="88" t="s">
        <v>3493</v>
      </c>
      <c r="I296" s="88" t="s">
        <v>3548</v>
      </c>
      <c r="J296" s="95" t="s">
        <v>3549</v>
      </c>
      <c r="K296" s="95" t="s">
        <v>3550</v>
      </c>
      <c r="L296" s="88" t="s">
        <v>3551</v>
      </c>
      <c r="M296" s="88" t="s">
        <v>3498</v>
      </c>
      <c r="N296" s="88">
        <v>80111700</v>
      </c>
      <c r="O296" s="88" t="s">
        <v>3499</v>
      </c>
      <c r="P296" s="88" t="s">
        <v>3552</v>
      </c>
      <c r="Q296" s="88">
        <v>87</v>
      </c>
      <c r="R296" s="92">
        <v>46028</v>
      </c>
      <c r="S296" s="88">
        <v>365</v>
      </c>
      <c r="T296" s="92">
        <v>46041</v>
      </c>
      <c r="U296" s="88" t="s">
        <v>3128</v>
      </c>
      <c r="V296" s="88" t="s">
        <v>135</v>
      </c>
      <c r="W296" s="88" t="s">
        <v>460</v>
      </c>
      <c r="X296" s="88">
        <v>1</v>
      </c>
      <c r="Y296" s="88" t="s">
        <v>3501</v>
      </c>
      <c r="Z296" s="88" t="s">
        <v>3551</v>
      </c>
      <c r="AA296" s="88" t="s">
        <v>138</v>
      </c>
      <c r="AB296" s="88" t="s">
        <v>164</v>
      </c>
      <c r="AC296" s="88" t="s">
        <v>447</v>
      </c>
      <c r="AD296" s="88"/>
      <c r="AE296" s="88">
        <v>82383927</v>
      </c>
      <c r="AF296" s="88">
        <v>3</v>
      </c>
      <c r="AG296" s="92">
        <v>25918</v>
      </c>
      <c r="AH296" s="88" t="s">
        <v>3553</v>
      </c>
      <c r="AI296" s="88"/>
      <c r="AJ296" s="95">
        <v>3136178829</v>
      </c>
      <c r="AK296" s="88" t="s">
        <v>3554</v>
      </c>
      <c r="AL296" s="88" t="s">
        <v>3187</v>
      </c>
      <c r="AM296" s="88" t="s">
        <v>234</v>
      </c>
      <c r="AN296" s="88" t="s">
        <v>2984</v>
      </c>
      <c r="AO296" s="88">
        <v>1063481921</v>
      </c>
      <c r="AP296" s="88" t="s">
        <v>3007</v>
      </c>
      <c r="AQ296" s="88"/>
      <c r="AR296" s="88"/>
      <c r="AS296" s="92">
        <v>46062</v>
      </c>
      <c r="AT296" s="88"/>
      <c r="AU296" s="88"/>
      <c r="AV296" s="88"/>
      <c r="AW296" s="88"/>
      <c r="AX296" s="88" t="s">
        <v>3008</v>
      </c>
      <c r="AY296" s="88" t="s">
        <v>147</v>
      </c>
      <c r="AZ296" s="108">
        <v>46035</v>
      </c>
      <c r="BA296" s="108">
        <v>46036</v>
      </c>
      <c r="BB296" s="118">
        <v>28840000</v>
      </c>
      <c r="BC296" s="108">
        <v>46043</v>
      </c>
      <c r="BD296" s="108">
        <v>46285</v>
      </c>
      <c r="BE296" s="108">
        <f t="shared" si="12"/>
        <v>46285</v>
      </c>
      <c r="BF296" s="125"/>
      <c r="BG296" s="88" t="s">
        <v>929</v>
      </c>
      <c r="BH296" s="113">
        <v>3605000</v>
      </c>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v>0</v>
      </c>
      <c r="CM296" s="113">
        <v>28840000</v>
      </c>
      <c r="CN296" s="88"/>
      <c r="CO296" s="92">
        <v>46285</v>
      </c>
      <c r="CP296" s="92">
        <f t="shared" si="11"/>
        <v>46465</v>
      </c>
      <c r="CQ296" s="118">
        <v>28840000</v>
      </c>
      <c r="CR296" s="88" t="s">
        <v>223</v>
      </c>
      <c r="CS296" s="92">
        <v>46038</v>
      </c>
      <c r="CT296" s="131">
        <v>1846101032824</v>
      </c>
      <c r="CU296" s="88"/>
      <c r="CV296" s="88"/>
      <c r="CW296" s="88" t="s">
        <v>3504</v>
      </c>
      <c r="CX296" s="88" t="s">
        <v>447</v>
      </c>
      <c r="CY296" s="88" t="s">
        <v>1214</v>
      </c>
      <c r="CZ296" s="88">
        <v>2498</v>
      </c>
      <c r="DA296" s="88" t="s">
        <v>3134</v>
      </c>
      <c r="DB296" s="88">
        <v>3</v>
      </c>
      <c r="DC296" s="88" t="s">
        <v>153</v>
      </c>
      <c r="DD296" s="88"/>
      <c r="DE296" s="88"/>
      <c r="DF296" s="88"/>
      <c r="DG296" s="88"/>
      <c r="DH296" s="88"/>
      <c r="DI296" s="88"/>
      <c r="DJ296" s="88"/>
      <c r="DK296" s="88"/>
      <c r="DL296" s="88"/>
      <c r="DM296" s="88"/>
      <c r="DN296" s="88"/>
      <c r="DO296" s="88"/>
      <c r="DP296" s="88"/>
      <c r="DQ296" s="88"/>
      <c r="DR296" s="88"/>
      <c r="DS296" s="88"/>
      <c r="DT296" s="89"/>
      <c r="DU296" s="84"/>
      <c r="DV296" s="75"/>
      <c r="DW296" s="75"/>
      <c r="DX296" s="75"/>
      <c r="DY296" s="75"/>
      <c r="DZ296" s="77"/>
      <c r="EA296" s="71"/>
      <c r="EB296" s="71"/>
      <c r="EC296" s="71"/>
      <c r="ED296" s="71"/>
      <c r="EE296" s="71"/>
      <c r="EF296" s="71"/>
      <c r="EG296" s="71"/>
      <c r="EH296" s="71"/>
      <c r="EI296" s="71"/>
      <c r="EJ296" s="71"/>
      <c r="EK296" s="71"/>
    </row>
    <row r="297" spans="1:141" ht="30" customHeight="1">
      <c r="A297" s="2" t="s">
        <v>2064</v>
      </c>
      <c r="B297" s="87">
        <v>2026</v>
      </c>
      <c r="C297" s="88" t="s">
        <v>3555</v>
      </c>
      <c r="D297" s="88" t="e">
        <v>#REF!</v>
      </c>
      <c r="E297" s="88" t="s">
        <v>125</v>
      </c>
      <c r="F297" s="88">
        <v>146670</v>
      </c>
      <c r="G297" s="92">
        <v>46036</v>
      </c>
      <c r="H297" s="88" t="s">
        <v>3493</v>
      </c>
      <c r="I297" s="88" t="s">
        <v>3556</v>
      </c>
      <c r="J297" s="95" t="s">
        <v>3557</v>
      </c>
      <c r="K297" s="95" t="s">
        <v>3558</v>
      </c>
      <c r="L297" s="88" t="s">
        <v>3559</v>
      </c>
      <c r="M297" s="88" t="s">
        <v>3498</v>
      </c>
      <c r="N297" s="88">
        <v>80111700</v>
      </c>
      <c r="O297" s="88" t="s">
        <v>3499</v>
      </c>
      <c r="P297" s="88" t="s">
        <v>3560</v>
      </c>
      <c r="Q297" s="88">
        <v>87</v>
      </c>
      <c r="R297" s="92">
        <v>46028</v>
      </c>
      <c r="S297" s="88">
        <v>367</v>
      </c>
      <c r="T297" s="92">
        <v>46041</v>
      </c>
      <c r="U297" s="88" t="s">
        <v>3128</v>
      </c>
      <c r="V297" s="88" t="s">
        <v>135</v>
      </c>
      <c r="W297" s="88" t="s">
        <v>460</v>
      </c>
      <c r="X297" s="88">
        <v>1</v>
      </c>
      <c r="Y297" s="88" t="s">
        <v>3501</v>
      </c>
      <c r="Z297" s="88" t="s">
        <v>3559</v>
      </c>
      <c r="AA297" s="88" t="s">
        <v>138</v>
      </c>
      <c r="AB297" s="88" t="s">
        <v>164</v>
      </c>
      <c r="AC297" s="88" t="s">
        <v>461</v>
      </c>
      <c r="AD297" s="88"/>
      <c r="AE297" s="88">
        <v>1019023081</v>
      </c>
      <c r="AF297" s="88">
        <v>6</v>
      </c>
      <c r="AG297" s="92">
        <v>32267</v>
      </c>
      <c r="AH297" s="88" t="s">
        <v>3561</v>
      </c>
      <c r="AI297" s="88"/>
      <c r="AJ297" s="95">
        <v>3115528333</v>
      </c>
      <c r="AK297" s="88" t="s">
        <v>3562</v>
      </c>
      <c r="AL297" s="88" t="s">
        <v>3187</v>
      </c>
      <c r="AM297" s="88" t="s">
        <v>144</v>
      </c>
      <c r="AN297" s="88" t="s">
        <v>2984</v>
      </c>
      <c r="AO297" s="88">
        <v>1063481921</v>
      </c>
      <c r="AP297" s="88" t="s">
        <v>3007</v>
      </c>
      <c r="AQ297" s="88"/>
      <c r="AR297" s="88"/>
      <c r="AS297" s="92">
        <v>46062</v>
      </c>
      <c r="AT297" s="88"/>
      <c r="AU297" s="88"/>
      <c r="AV297" s="88"/>
      <c r="AW297" s="88"/>
      <c r="AX297" s="88" t="s">
        <v>3008</v>
      </c>
      <c r="AY297" s="88" t="s">
        <v>147</v>
      </c>
      <c r="AZ297" s="108">
        <v>46035</v>
      </c>
      <c r="BA297" s="108">
        <v>46036</v>
      </c>
      <c r="BB297" s="118">
        <v>28840000</v>
      </c>
      <c r="BC297" s="108">
        <v>46042</v>
      </c>
      <c r="BD297" s="108">
        <v>46284</v>
      </c>
      <c r="BE297" s="108">
        <f t="shared" si="12"/>
        <v>46284</v>
      </c>
      <c r="BF297" s="125"/>
      <c r="BG297" s="88" t="s">
        <v>929</v>
      </c>
      <c r="BH297" s="113">
        <v>3605000</v>
      </c>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v>0</v>
      </c>
      <c r="CM297" s="113">
        <v>28840000</v>
      </c>
      <c r="CN297" s="88"/>
      <c r="CO297" s="92">
        <v>46284</v>
      </c>
      <c r="CP297" s="92">
        <f t="shared" si="11"/>
        <v>46464</v>
      </c>
      <c r="CQ297" s="118">
        <v>28840000</v>
      </c>
      <c r="CR297" s="88" t="s">
        <v>223</v>
      </c>
      <c r="CS297" s="92">
        <v>46038</v>
      </c>
      <c r="CT297" s="131">
        <v>1846101032642</v>
      </c>
      <c r="CU297" s="88"/>
      <c r="CV297" s="88"/>
      <c r="CW297" s="88" t="s">
        <v>3504</v>
      </c>
      <c r="CX297" s="88" t="s">
        <v>461</v>
      </c>
      <c r="CY297" s="88" t="s">
        <v>947</v>
      </c>
      <c r="CZ297" s="88">
        <v>2498</v>
      </c>
      <c r="DA297" s="88" t="s">
        <v>3134</v>
      </c>
      <c r="DB297" s="88">
        <v>3</v>
      </c>
      <c r="DC297" s="88" t="s">
        <v>153</v>
      </c>
      <c r="DD297" s="88"/>
      <c r="DE297" s="88"/>
      <c r="DF297" s="88"/>
      <c r="DG297" s="88"/>
      <c r="DH297" s="88"/>
      <c r="DI297" s="88"/>
      <c r="DJ297" s="88"/>
      <c r="DK297" s="88"/>
      <c r="DL297" s="88"/>
      <c r="DM297" s="88"/>
      <c r="DN297" s="88"/>
      <c r="DO297" s="88"/>
      <c r="DP297" s="88"/>
      <c r="DQ297" s="88"/>
      <c r="DR297" s="88"/>
      <c r="DS297" s="88"/>
      <c r="DT297" s="89"/>
      <c r="DU297" s="84"/>
      <c r="DV297" s="75"/>
      <c r="DW297" s="75"/>
      <c r="DX297" s="75"/>
      <c r="DY297" s="75"/>
      <c r="DZ297" s="77"/>
      <c r="EA297" s="71"/>
      <c r="EB297" s="71"/>
      <c r="EC297" s="71"/>
      <c r="ED297" s="71"/>
      <c r="EE297" s="71"/>
      <c r="EF297" s="71"/>
      <c r="EG297" s="71"/>
      <c r="EH297" s="71"/>
      <c r="EI297" s="71"/>
      <c r="EJ297" s="71"/>
      <c r="EK297" s="71"/>
    </row>
    <row r="298" spans="1:141" ht="30" customHeight="1">
      <c r="A298" s="2" t="s">
        <v>2064</v>
      </c>
      <c r="B298" s="87">
        <v>2026</v>
      </c>
      <c r="C298" s="88" t="s">
        <v>3563</v>
      </c>
      <c r="D298" s="88" t="e">
        <v>#REF!</v>
      </c>
      <c r="E298" s="88" t="s">
        <v>125</v>
      </c>
      <c r="F298" s="88">
        <v>146670</v>
      </c>
      <c r="G298" s="92">
        <v>46044</v>
      </c>
      <c r="H298" s="88" t="s">
        <v>3493</v>
      </c>
      <c r="I298" s="88" t="s">
        <v>3564</v>
      </c>
      <c r="J298" s="95" t="s">
        <v>3565</v>
      </c>
      <c r="K298" s="95" t="s">
        <v>3566</v>
      </c>
      <c r="L298" s="88" t="s">
        <v>3567</v>
      </c>
      <c r="M298" s="88" t="s">
        <v>3498</v>
      </c>
      <c r="N298" s="88">
        <v>80111700</v>
      </c>
      <c r="O298" s="88" t="s">
        <v>3499</v>
      </c>
      <c r="P298" s="88" t="s">
        <v>3568</v>
      </c>
      <c r="Q298" s="88">
        <v>87</v>
      </c>
      <c r="R298" s="92">
        <v>46028</v>
      </c>
      <c r="S298" s="88">
        <v>361</v>
      </c>
      <c r="T298" s="92">
        <v>46041</v>
      </c>
      <c r="U298" s="88" t="s">
        <v>3128</v>
      </c>
      <c r="V298" s="88" t="s">
        <v>135</v>
      </c>
      <c r="W298" s="88" t="s">
        <v>460</v>
      </c>
      <c r="X298" s="88">
        <v>1</v>
      </c>
      <c r="Y298" s="88" t="s">
        <v>3569</v>
      </c>
      <c r="Z298" s="88" t="s">
        <v>3567</v>
      </c>
      <c r="AA298" s="88" t="s">
        <v>138</v>
      </c>
      <c r="AB298" s="88" t="s">
        <v>139</v>
      </c>
      <c r="AC298" s="88" t="s">
        <v>846</v>
      </c>
      <c r="AD298" s="88"/>
      <c r="AE298" s="88">
        <v>1233892287</v>
      </c>
      <c r="AF298" s="88">
        <v>1</v>
      </c>
      <c r="AG298" s="92">
        <v>35642</v>
      </c>
      <c r="AH298" s="88" t="s">
        <v>3570</v>
      </c>
      <c r="AI298" s="88"/>
      <c r="AJ298" s="95">
        <v>3016209073</v>
      </c>
      <c r="AK298" s="88" t="s">
        <v>3571</v>
      </c>
      <c r="AL298" s="88" t="s">
        <v>3187</v>
      </c>
      <c r="AM298" s="88" t="s">
        <v>144</v>
      </c>
      <c r="AN298" s="88" t="s">
        <v>2984</v>
      </c>
      <c r="AO298" s="88">
        <v>1063481921</v>
      </c>
      <c r="AP298" s="88" t="s">
        <v>3007</v>
      </c>
      <c r="AQ298" s="88"/>
      <c r="AR298" s="88"/>
      <c r="AS298" s="92">
        <v>46062</v>
      </c>
      <c r="AT298" s="88"/>
      <c r="AU298" s="88"/>
      <c r="AV298" s="88"/>
      <c r="AW298" s="88"/>
      <c r="AX298" s="88" t="s">
        <v>3008</v>
      </c>
      <c r="AY298" s="88" t="s">
        <v>147</v>
      </c>
      <c r="AZ298" s="108">
        <v>46035</v>
      </c>
      <c r="BA298" s="108">
        <v>46037</v>
      </c>
      <c r="BB298" s="118">
        <v>28840000</v>
      </c>
      <c r="BC298" s="108">
        <v>46042</v>
      </c>
      <c r="BD298" s="108">
        <v>46284</v>
      </c>
      <c r="BE298" s="108">
        <f t="shared" si="12"/>
        <v>46284</v>
      </c>
      <c r="BF298" s="125"/>
      <c r="BG298" s="88" t="s">
        <v>929</v>
      </c>
      <c r="BH298" s="113">
        <v>3605000</v>
      </c>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v>0</v>
      </c>
      <c r="CM298" s="113">
        <v>28840000</v>
      </c>
      <c r="CN298" s="88"/>
      <c r="CO298" s="92">
        <v>46284</v>
      </c>
      <c r="CP298" s="92">
        <f t="shared" si="11"/>
        <v>46464</v>
      </c>
      <c r="CQ298" s="118">
        <v>28840000</v>
      </c>
      <c r="CR298" s="88" t="s">
        <v>149</v>
      </c>
      <c r="CS298" s="92">
        <v>46037</v>
      </c>
      <c r="CT298" s="131">
        <v>1146101096278</v>
      </c>
      <c r="CU298" s="88"/>
      <c r="CV298" s="88"/>
      <c r="CW298" s="88" t="s">
        <v>3504</v>
      </c>
      <c r="CX298" s="88" t="s">
        <v>846</v>
      </c>
      <c r="CY298" s="88" t="s">
        <v>1168</v>
      </c>
      <c r="CZ298" s="88">
        <v>2498</v>
      </c>
      <c r="DA298" s="88" t="s">
        <v>3134</v>
      </c>
      <c r="DB298" s="88">
        <v>3</v>
      </c>
      <c r="DC298" s="88" t="s">
        <v>153</v>
      </c>
      <c r="DD298" s="88"/>
      <c r="DE298" s="88"/>
      <c r="DF298" s="88"/>
      <c r="DG298" s="88"/>
      <c r="DH298" s="88"/>
      <c r="DI298" s="88"/>
      <c r="DJ298" s="88"/>
      <c r="DK298" s="88"/>
      <c r="DL298" s="88"/>
      <c r="DM298" s="88"/>
      <c r="DN298" s="88"/>
      <c r="DO298" s="88"/>
      <c r="DP298" s="88"/>
      <c r="DQ298" s="88"/>
      <c r="DR298" s="88"/>
      <c r="DS298" s="88"/>
      <c r="DT298" s="89"/>
      <c r="DU298" s="84"/>
      <c r="DV298" s="75"/>
      <c r="DW298" s="75"/>
      <c r="DX298" s="75"/>
      <c r="DY298" s="75"/>
      <c r="DZ298" s="77"/>
      <c r="EA298" s="71"/>
      <c r="EB298" s="71"/>
      <c r="EC298" s="71"/>
      <c r="ED298" s="71"/>
      <c r="EE298" s="71"/>
      <c r="EF298" s="71"/>
      <c r="EG298" s="71"/>
      <c r="EH298" s="71"/>
      <c r="EI298" s="71"/>
      <c r="EJ298" s="71"/>
      <c r="EK298" s="71"/>
    </row>
    <row r="299" spans="1:141" ht="30" customHeight="1">
      <c r="A299" s="2" t="s">
        <v>2064</v>
      </c>
      <c r="B299" s="87">
        <v>2026</v>
      </c>
      <c r="C299" s="88" t="s">
        <v>3572</v>
      </c>
      <c r="D299" s="88" t="e">
        <v>#REF!</v>
      </c>
      <c r="E299" s="88" t="s">
        <v>125</v>
      </c>
      <c r="F299" s="88">
        <v>146670</v>
      </c>
      <c r="G299" s="92">
        <v>46044</v>
      </c>
      <c r="H299" s="88" t="s">
        <v>3493</v>
      </c>
      <c r="I299" s="88" t="s">
        <v>3573</v>
      </c>
      <c r="J299" s="95" t="s">
        <v>3574</v>
      </c>
      <c r="K299" s="95" t="s">
        <v>3575</v>
      </c>
      <c r="L299" s="88" t="s">
        <v>3576</v>
      </c>
      <c r="M299" s="88" t="s">
        <v>3498</v>
      </c>
      <c r="N299" s="88">
        <v>80111700</v>
      </c>
      <c r="O299" s="88" t="s">
        <v>3499</v>
      </c>
      <c r="P299" s="88" t="s">
        <v>3577</v>
      </c>
      <c r="Q299" s="88">
        <v>87</v>
      </c>
      <c r="R299" s="92">
        <v>46028</v>
      </c>
      <c r="S299" s="88">
        <v>309</v>
      </c>
      <c r="T299" s="92">
        <v>46041</v>
      </c>
      <c r="U299" s="88" t="s">
        <v>3128</v>
      </c>
      <c r="V299" s="88" t="s">
        <v>135</v>
      </c>
      <c r="W299" s="88" t="s">
        <v>460</v>
      </c>
      <c r="X299" s="88">
        <v>1</v>
      </c>
      <c r="Y299" s="88" t="s">
        <v>3569</v>
      </c>
      <c r="Z299" s="88" t="s">
        <v>3576</v>
      </c>
      <c r="AA299" s="88" t="s">
        <v>138</v>
      </c>
      <c r="AB299" s="88" t="s">
        <v>164</v>
      </c>
      <c r="AC299" s="88" t="s">
        <v>846</v>
      </c>
      <c r="AD299" s="88"/>
      <c r="AE299" s="88">
        <v>1019077094</v>
      </c>
      <c r="AF299" s="88">
        <v>3</v>
      </c>
      <c r="AG299" s="92">
        <v>33948</v>
      </c>
      <c r="AH299" s="88" t="s">
        <v>3578</v>
      </c>
      <c r="AI299" s="88"/>
      <c r="AJ299" s="95">
        <v>3208689930</v>
      </c>
      <c r="AK299" s="88" t="s">
        <v>3579</v>
      </c>
      <c r="AL299" s="88" t="s">
        <v>3187</v>
      </c>
      <c r="AM299" s="88" t="s">
        <v>385</v>
      </c>
      <c r="AN299" s="88" t="s">
        <v>2984</v>
      </c>
      <c r="AO299" s="88">
        <v>1063481921</v>
      </c>
      <c r="AP299" s="88" t="s">
        <v>3007</v>
      </c>
      <c r="AQ299" s="88"/>
      <c r="AR299" s="88"/>
      <c r="AS299" s="92">
        <v>46062</v>
      </c>
      <c r="AT299" s="88"/>
      <c r="AU299" s="88"/>
      <c r="AV299" s="88"/>
      <c r="AW299" s="88"/>
      <c r="AX299" s="88" t="s">
        <v>3008</v>
      </c>
      <c r="AY299" s="88" t="s">
        <v>147</v>
      </c>
      <c r="AZ299" s="108">
        <v>46035</v>
      </c>
      <c r="BA299" s="108">
        <v>46038</v>
      </c>
      <c r="BB299" s="118">
        <v>28840000</v>
      </c>
      <c r="BC299" s="108">
        <v>46042</v>
      </c>
      <c r="BD299" s="108">
        <v>46284</v>
      </c>
      <c r="BE299" s="108">
        <f t="shared" si="12"/>
        <v>46284</v>
      </c>
      <c r="BF299" s="125"/>
      <c r="BG299" s="88" t="s">
        <v>929</v>
      </c>
      <c r="BH299" s="113">
        <v>3605000</v>
      </c>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v>0</v>
      </c>
      <c r="CM299" s="113">
        <v>28840000</v>
      </c>
      <c r="CN299" s="88"/>
      <c r="CO299" s="92">
        <v>46284</v>
      </c>
      <c r="CP299" s="92">
        <f t="shared" si="11"/>
        <v>46464</v>
      </c>
      <c r="CQ299" s="118">
        <v>28840000</v>
      </c>
      <c r="CR299" s="88" t="s">
        <v>149</v>
      </c>
      <c r="CS299" s="92">
        <v>46038</v>
      </c>
      <c r="CT299" s="131">
        <v>3344101271816</v>
      </c>
      <c r="CU299" s="88"/>
      <c r="CV299" s="88"/>
      <c r="CW299" s="88" t="s">
        <v>3504</v>
      </c>
      <c r="CX299" s="88" t="s">
        <v>846</v>
      </c>
      <c r="CY299" s="88" t="s">
        <v>3580</v>
      </c>
      <c r="CZ299" s="88">
        <v>2498</v>
      </c>
      <c r="DA299" s="88" t="s">
        <v>3134</v>
      </c>
      <c r="DB299" s="88">
        <v>3</v>
      </c>
      <c r="DC299" s="88" t="s">
        <v>153</v>
      </c>
      <c r="DD299" s="88"/>
      <c r="DE299" s="88"/>
      <c r="DF299" s="88"/>
      <c r="DG299" s="88"/>
      <c r="DH299" s="88"/>
      <c r="DI299" s="88"/>
      <c r="DJ299" s="88"/>
      <c r="DK299" s="88"/>
      <c r="DL299" s="88"/>
      <c r="DM299" s="88"/>
      <c r="DN299" s="88"/>
      <c r="DO299" s="88"/>
      <c r="DP299" s="88"/>
      <c r="DQ299" s="88"/>
      <c r="DR299" s="88"/>
      <c r="DS299" s="88"/>
      <c r="DT299" s="89"/>
      <c r="DU299" s="84"/>
      <c r="DV299" s="75"/>
      <c r="DW299" s="75"/>
      <c r="DX299" s="75"/>
      <c r="DY299" s="75"/>
      <c r="DZ299" s="77"/>
      <c r="EA299" s="71"/>
      <c r="EB299" s="71"/>
      <c r="EC299" s="71"/>
      <c r="ED299" s="71"/>
      <c r="EE299" s="71"/>
      <c r="EF299" s="71"/>
      <c r="EG299" s="71"/>
      <c r="EH299" s="71"/>
      <c r="EI299" s="71"/>
      <c r="EJ299" s="71"/>
      <c r="EK299" s="71"/>
    </row>
    <row r="300" spans="1:141" ht="30" customHeight="1">
      <c r="A300" s="2" t="s">
        <v>2064</v>
      </c>
      <c r="B300" s="87">
        <v>2026</v>
      </c>
      <c r="C300" s="88" t="s">
        <v>3581</v>
      </c>
      <c r="D300" s="88" t="e">
        <v>#REF!</v>
      </c>
      <c r="E300" s="88" t="s">
        <v>125</v>
      </c>
      <c r="F300" s="88">
        <v>146670</v>
      </c>
      <c r="G300" s="92">
        <v>46044</v>
      </c>
      <c r="H300" s="88" t="s">
        <v>3493</v>
      </c>
      <c r="I300" s="88" t="s">
        <v>3582</v>
      </c>
      <c r="J300" s="95" t="s">
        <v>3583</v>
      </c>
      <c r="K300" s="95" t="s">
        <v>3584</v>
      </c>
      <c r="L300" s="88" t="s">
        <v>3585</v>
      </c>
      <c r="M300" s="88" t="s">
        <v>3498</v>
      </c>
      <c r="N300" s="88">
        <v>80111700</v>
      </c>
      <c r="O300" s="88" t="s">
        <v>3499</v>
      </c>
      <c r="P300" s="88" t="s">
        <v>3586</v>
      </c>
      <c r="Q300" s="88">
        <v>87</v>
      </c>
      <c r="R300" s="92">
        <v>46028</v>
      </c>
      <c r="S300" s="88">
        <v>405</v>
      </c>
      <c r="T300" s="92">
        <v>46041</v>
      </c>
      <c r="U300" s="88" t="s">
        <v>3128</v>
      </c>
      <c r="V300" s="88" t="s">
        <v>135</v>
      </c>
      <c r="W300" s="88" t="s">
        <v>460</v>
      </c>
      <c r="X300" s="88">
        <v>1</v>
      </c>
      <c r="Y300" s="88" t="s">
        <v>3569</v>
      </c>
      <c r="Z300" s="88" t="s">
        <v>3585</v>
      </c>
      <c r="AA300" s="88" t="s">
        <v>138</v>
      </c>
      <c r="AB300" s="88" t="s">
        <v>139</v>
      </c>
      <c r="AC300" s="88" t="s">
        <v>203</v>
      </c>
      <c r="AD300" s="88"/>
      <c r="AE300" s="88">
        <v>52275765</v>
      </c>
      <c r="AF300" s="88">
        <v>5</v>
      </c>
      <c r="AG300" s="92">
        <v>28000</v>
      </c>
      <c r="AH300" s="88" t="s">
        <v>3587</v>
      </c>
      <c r="AI300" s="88"/>
      <c r="AJ300" s="95">
        <v>3183940961</v>
      </c>
      <c r="AK300" s="88" t="s">
        <v>3588</v>
      </c>
      <c r="AL300" s="88" t="s">
        <v>3187</v>
      </c>
      <c r="AM300" s="88" t="s">
        <v>144</v>
      </c>
      <c r="AN300" s="88" t="s">
        <v>2984</v>
      </c>
      <c r="AO300" s="88">
        <v>1063481921</v>
      </c>
      <c r="AP300" s="88" t="s">
        <v>3007</v>
      </c>
      <c r="AQ300" s="88"/>
      <c r="AR300" s="88"/>
      <c r="AS300" s="92">
        <v>46062</v>
      </c>
      <c r="AT300" s="88"/>
      <c r="AU300" s="88"/>
      <c r="AV300" s="88"/>
      <c r="AW300" s="88"/>
      <c r="AX300" s="88" t="s">
        <v>3008</v>
      </c>
      <c r="AY300" s="88" t="s">
        <v>147</v>
      </c>
      <c r="AZ300" s="108">
        <v>46035</v>
      </c>
      <c r="BA300" s="108">
        <v>46037</v>
      </c>
      <c r="BB300" s="118">
        <v>28840000</v>
      </c>
      <c r="BC300" s="108">
        <v>46042</v>
      </c>
      <c r="BD300" s="108">
        <v>46284</v>
      </c>
      <c r="BE300" s="108">
        <f t="shared" si="12"/>
        <v>46284</v>
      </c>
      <c r="BF300" s="125"/>
      <c r="BG300" s="88" t="s">
        <v>929</v>
      </c>
      <c r="BH300" s="113">
        <v>3605000</v>
      </c>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v>0</v>
      </c>
      <c r="CM300" s="113">
        <v>28840000</v>
      </c>
      <c r="CN300" s="88"/>
      <c r="CO300" s="92">
        <v>46284</v>
      </c>
      <c r="CP300" s="92">
        <f t="shared" si="11"/>
        <v>46464</v>
      </c>
      <c r="CQ300" s="118">
        <v>28840000</v>
      </c>
      <c r="CR300" s="88" t="s">
        <v>149</v>
      </c>
      <c r="CS300" s="92">
        <v>46037</v>
      </c>
      <c r="CT300" s="131">
        <v>1846101032706</v>
      </c>
      <c r="CU300" s="88"/>
      <c r="CV300" s="88"/>
      <c r="CW300" s="88" t="s">
        <v>3504</v>
      </c>
      <c r="CX300" s="88" t="s">
        <v>203</v>
      </c>
      <c r="CY300" s="88" t="s">
        <v>3589</v>
      </c>
      <c r="CZ300" s="88">
        <v>2498</v>
      </c>
      <c r="DA300" s="88" t="s">
        <v>3134</v>
      </c>
      <c r="DB300" s="88">
        <v>3</v>
      </c>
      <c r="DC300" s="88" t="s">
        <v>153</v>
      </c>
      <c r="DD300" s="88"/>
      <c r="DE300" s="88"/>
      <c r="DF300" s="88"/>
      <c r="DG300" s="88"/>
      <c r="DH300" s="88"/>
      <c r="DI300" s="88"/>
      <c r="DJ300" s="88"/>
      <c r="DK300" s="88"/>
      <c r="DL300" s="88"/>
      <c r="DM300" s="88"/>
      <c r="DN300" s="88"/>
      <c r="DO300" s="88"/>
      <c r="DP300" s="88"/>
      <c r="DQ300" s="88"/>
      <c r="DR300" s="88"/>
      <c r="DS300" s="88"/>
      <c r="DT300" s="89"/>
      <c r="DU300" s="84"/>
      <c r="DV300" s="75"/>
      <c r="DW300" s="75"/>
      <c r="DX300" s="75"/>
      <c r="DY300" s="75"/>
      <c r="DZ300" s="77"/>
      <c r="EA300" s="71"/>
      <c r="EB300" s="71"/>
      <c r="EC300" s="71"/>
      <c r="ED300" s="71"/>
      <c r="EE300" s="71"/>
      <c r="EF300" s="71"/>
      <c r="EG300" s="71"/>
      <c r="EH300" s="71"/>
      <c r="EI300" s="71"/>
      <c r="EJ300" s="71"/>
      <c r="EK300" s="71"/>
    </row>
    <row r="301" spans="1:141" ht="30" customHeight="1">
      <c r="A301" s="2" t="s">
        <v>2064</v>
      </c>
      <c r="B301" s="87">
        <v>2026</v>
      </c>
      <c r="C301" s="88" t="s">
        <v>3590</v>
      </c>
      <c r="D301" s="88" t="e">
        <v>#REF!</v>
      </c>
      <c r="E301" s="88" t="s">
        <v>125</v>
      </c>
      <c r="F301" s="88">
        <v>146670</v>
      </c>
      <c r="G301" s="92">
        <v>46044</v>
      </c>
      <c r="H301" s="88" t="s">
        <v>3493</v>
      </c>
      <c r="I301" s="88" t="s">
        <v>3591</v>
      </c>
      <c r="J301" s="95" t="s">
        <v>3592</v>
      </c>
      <c r="K301" s="95" t="s">
        <v>3593</v>
      </c>
      <c r="L301" s="88" t="s">
        <v>3594</v>
      </c>
      <c r="M301" s="88" t="s">
        <v>3498</v>
      </c>
      <c r="N301" s="88">
        <v>80111700</v>
      </c>
      <c r="O301" s="88" t="s">
        <v>3499</v>
      </c>
      <c r="P301" s="88" t="s">
        <v>3595</v>
      </c>
      <c r="Q301" s="88">
        <v>87</v>
      </c>
      <c r="R301" s="92">
        <v>46028</v>
      </c>
      <c r="S301" s="88">
        <v>377</v>
      </c>
      <c r="T301" s="92">
        <v>46041</v>
      </c>
      <c r="U301" s="88" t="s">
        <v>3128</v>
      </c>
      <c r="V301" s="88" t="s">
        <v>135</v>
      </c>
      <c r="W301" s="88" t="s">
        <v>460</v>
      </c>
      <c r="X301" s="88">
        <v>1</v>
      </c>
      <c r="Y301" s="88" t="s">
        <v>3569</v>
      </c>
      <c r="Z301" s="88" t="s">
        <v>3594</v>
      </c>
      <c r="AA301" s="88" t="s">
        <v>138</v>
      </c>
      <c r="AB301" s="88" t="s">
        <v>164</v>
      </c>
      <c r="AC301" s="88" t="s">
        <v>203</v>
      </c>
      <c r="AD301" s="88"/>
      <c r="AE301" s="88">
        <v>1030623911</v>
      </c>
      <c r="AF301" s="88">
        <v>9</v>
      </c>
      <c r="AG301" s="92">
        <v>34084</v>
      </c>
      <c r="AH301" s="88" t="s">
        <v>3596</v>
      </c>
      <c r="AI301" s="88"/>
      <c r="AJ301" s="95">
        <v>3143441063</v>
      </c>
      <c r="AK301" s="88" t="s">
        <v>3597</v>
      </c>
      <c r="AL301" s="88" t="s">
        <v>3187</v>
      </c>
      <c r="AM301" s="88" t="s">
        <v>385</v>
      </c>
      <c r="AN301" s="88" t="s">
        <v>2984</v>
      </c>
      <c r="AO301" s="88">
        <v>1063481921</v>
      </c>
      <c r="AP301" s="88" t="s">
        <v>3007</v>
      </c>
      <c r="AQ301" s="88"/>
      <c r="AR301" s="88"/>
      <c r="AS301" s="92">
        <v>46062</v>
      </c>
      <c r="AT301" s="88"/>
      <c r="AU301" s="88"/>
      <c r="AV301" s="88"/>
      <c r="AW301" s="88"/>
      <c r="AX301" s="88" t="s">
        <v>3008</v>
      </c>
      <c r="AY301" s="88" t="s">
        <v>147</v>
      </c>
      <c r="AZ301" s="108">
        <v>46035</v>
      </c>
      <c r="BA301" s="108">
        <v>46037</v>
      </c>
      <c r="BB301" s="118">
        <v>28840000</v>
      </c>
      <c r="BC301" s="108">
        <v>46042</v>
      </c>
      <c r="BD301" s="108">
        <v>46284</v>
      </c>
      <c r="BE301" s="108">
        <f t="shared" si="12"/>
        <v>46284</v>
      </c>
      <c r="BF301" s="125"/>
      <c r="BG301" s="88" t="s">
        <v>929</v>
      </c>
      <c r="BH301" s="113">
        <v>3605000</v>
      </c>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v>0</v>
      </c>
      <c r="CM301" s="113">
        <v>28840000</v>
      </c>
      <c r="CN301" s="88"/>
      <c r="CO301" s="92">
        <v>46284</v>
      </c>
      <c r="CP301" s="92">
        <f t="shared" si="11"/>
        <v>46464</v>
      </c>
      <c r="CQ301" s="118">
        <v>28840000</v>
      </c>
      <c r="CR301" s="88" t="e">
        <v>#N/A</v>
      </c>
      <c r="CS301" s="92" t="e">
        <v>#N/A</v>
      </c>
      <c r="CT301" s="131" t="s">
        <v>3598</v>
      </c>
      <c r="CU301" s="88"/>
      <c r="CV301" s="88"/>
      <c r="CW301" s="88" t="s">
        <v>3504</v>
      </c>
      <c r="CX301" s="88" t="s">
        <v>203</v>
      </c>
      <c r="CY301" s="88" t="s">
        <v>3599</v>
      </c>
      <c r="CZ301" s="88">
        <v>2498</v>
      </c>
      <c r="DA301" s="88" t="s">
        <v>3134</v>
      </c>
      <c r="DB301" s="88">
        <v>3</v>
      </c>
      <c r="DC301" s="88" t="s">
        <v>153</v>
      </c>
      <c r="DD301" s="88"/>
      <c r="DE301" s="88"/>
      <c r="DF301" s="88"/>
      <c r="DG301" s="88"/>
      <c r="DH301" s="88"/>
      <c r="DI301" s="88"/>
      <c r="DJ301" s="88"/>
      <c r="DK301" s="88"/>
      <c r="DL301" s="88"/>
      <c r="DM301" s="88"/>
      <c r="DN301" s="88"/>
      <c r="DO301" s="88"/>
      <c r="DP301" s="88"/>
      <c r="DQ301" s="88"/>
      <c r="DR301" s="88"/>
      <c r="DS301" s="88"/>
      <c r="DT301" s="89"/>
      <c r="DU301" s="84"/>
      <c r="DV301" s="75"/>
      <c r="DW301" s="75"/>
      <c r="DX301" s="75"/>
      <c r="DY301" s="75"/>
      <c r="DZ301" s="77"/>
      <c r="EA301" s="71"/>
      <c r="EB301" s="71"/>
      <c r="EC301" s="71"/>
      <c r="ED301" s="71"/>
      <c r="EE301" s="71"/>
      <c r="EF301" s="71"/>
      <c r="EG301" s="71"/>
      <c r="EH301" s="71"/>
      <c r="EI301" s="71"/>
      <c r="EJ301" s="71"/>
      <c r="EK301" s="71"/>
    </row>
    <row r="302" spans="1:141" ht="30" customHeight="1">
      <c r="A302" s="2" t="s">
        <v>2064</v>
      </c>
      <c r="B302" s="87">
        <v>2026</v>
      </c>
      <c r="C302" s="88" t="s">
        <v>3600</v>
      </c>
      <c r="D302" s="88" t="e">
        <v>#REF!</v>
      </c>
      <c r="E302" s="88" t="s">
        <v>125</v>
      </c>
      <c r="F302" s="88">
        <v>146679</v>
      </c>
      <c r="G302" s="92">
        <v>46038</v>
      </c>
      <c r="H302" s="88" t="s">
        <v>3601</v>
      </c>
      <c r="I302" s="88" t="s">
        <v>3602</v>
      </c>
      <c r="J302" s="95" t="s">
        <v>3603</v>
      </c>
      <c r="K302" s="95" t="s">
        <v>3604</v>
      </c>
      <c r="L302" s="88" t="s">
        <v>3605</v>
      </c>
      <c r="M302" s="88" t="s">
        <v>3606</v>
      </c>
      <c r="N302" s="88">
        <v>80111700</v>
      </c>
      <c r="O302" s="88" t="s">
        <v>3607</v>
      </c>
      <c r="P302" s="88" t="s">
        <v>3608</v>
      </c>
      <c r="Q302" s="88">
        <v>88</v>
      </c>
      <c r="R302" s="92">
        <v>46028</v>
      </c>
      <c r="S302" s="88">
        <v>1802</v>
      </c>
      <c r="T302" s="92">
        <v>46048</v>
      </c>
      <c r="U302" s="88" t="s">
        <v>3609</v>
      </c>
      <c r="V302" s="88" t="s">
        <v>135</v>
      </c>
      <c r="W302" s="88" t="s">
        <v>460</v>
      </c>
      <c r="X302" s="88">
        <v>1</v>
      </c>
      <c r="Y302" s="88" t="s">
        <v>3610</v>
      </c>
      <c r="Z302" s="88" t="s">
        <v>3605</v>
      </c>
      <c r="AA302" s="88" t="s">
        <v>138</v>
      </c>
      <c r="AB302" s="88" t="s">
        <v>164</v>
      </c>
      <c r="AC302" s="88" t="s">
        <v>461</v>
      </c>
      <c r="AD302" s="88"/>
      <c r="AE302" s="88">
        <v>1087800199</v>
      </c>
      <c r="AF302" s="88">
        <v>7</v>
      </c>
      <c r="AG302" s="92">
        <v>39323</v>
      </c>
      <c r="AH302" s="88" t="s">
        <v>3611</v>
      </c>
      <c r="AI302" s="88"/>
      <c r="AJ302" s="95">
        <v>3249300658</v>
      </c>
      <c r="AK302" s="88" t="s">
        <v>3612</v>
      </c>
      <c r="AL302" s="88" t="s">
        <v>3187</v>
      </c>
      <c r="AM302" s="88" t="s">
        <v>144</v>
      </c>
      <c r="AN302" s="88" t="s">
        <v>2984</v>
      </c>
      <c r="AO302" s="88">
        <v>1063481921</v>
      </c>
      <c r="AP302" s="88" t="s">
        <v>3007</v>
      </c>
      <c r="AQ302" s="88"/>
      <c r="AR302" s="88"/>
      <c r="AS302" s="92">
        <v>46062</v>
      </c>
      <c r="AT302" s="88"/>
      <c r="AU302" s="88"/>
      <c r="AV302" s="88"/>
      <c r="AW302" s="88"/>
      <c r="AX302" s="88" t="s">
        <v>3008</v>
      </c>
      <c r="AY302" s="88" t="s">
        <v>147</v>
      </c>
      <c r="AZ302" s="108">
        <v>46038</v>
      </c>
      <c r="BA302" s="108">
        <v>46044</v>
      </c>
      <c r="BB302" s="118">
        <v>24520000</v>
      </c>
      <c r="BC302" s="108">
        <v>46048</v>
      </c>
      <c r="BD302" s="108">
        <v>46290</v>
      </c>
      <c r="BE302" s="108">
        <f t="shared" si="12"/>
        <v>46290</v>
      </c>
      <c r="BF302" s="125"/>
      <c r="BG302" s="88" t="s">
        <v>929</v>
      </c>
      <c r="BH302" s="113">
        <v>3065000</v>
      </c>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v>0</v>
      </c>
      <c r="CM302" s="113">
        <v>24520000</v>
      </c>
      <c r="CN302" s="88"/>
      <c r="CO302" s="92">
        <v>46290</v>
      </c>
      <c r="CP302" s="92">
        <f t="shared" si="11"/>
        <v>46470</v>
      </c>
      <c r="CQ302" s="118">
        <v>24520000</v>
      </c>
      <c r="CR302" s="88" t="s">
        <v>1651</v>
      </c>
      <c r="CS302" s="92">
        <v>46044</v>
      </c>
      <c r="CT302" s="131">
        <v>3344101272286</v>
      </c>
      <c r="CU302" s="88"/>
      <c r="CV302" s="88"/>
      <c r="CW302" s="88" t="s">
        <v>3613</v>
      </c>
      <c r="CX302" s="88" t="s">
        <v>461</v>
      </c>
      <c r="CY302" s="88" t="s">
        <v>957</v>
      </c>
      <c r="CZ302" s="88">
        <v>2583</v>
      </c>
      <c r="DA302" s="88" t="s">
        <v>3614</v>
      </c>
      <c r="DB302" s="88">
        <v>3</v>
      </c>
      <c r="DC302" s="88" t="s">
        <v>153</v>
      </c>
      <c r="DD302" s="88"/>
      <c r="DE302" s="88"/>
      <c r="DF302" s="88"/>
      <c r="DG302" s="88"/>
      <c r="DH302" s="88"/>
      <c r="DI302" s="88"/>
      <c r="DJ302" s="88"/>
      <c r="DK302" s="88"/>
      <c r="DL302" s="88"/>
      <c r="DM302" s="88"/>
      <c r="DN302" s="88"/>
      <c r="DO302" s="88"/>
      <c r="DP302" s="88"/>
      <c r="DQ302" s="88"/>
      <c r="DR302" s="88"/>
      <c r="DS302" s="88"/>
      <c r="DT302" s="89"/>
      <c r="DU302" s="84"/>
      <c r="DV302" s="75"/>
      <c r="DW302" s="75"/>
      <c r="DX302" s="75"/>
      <c r="DY302" s="75"/>
      <c r="DZ302" s="77"/>
      <c r="EA302" s="71"/>
      <c r="EB302" s="71"/>
      <c r="EC302" s="71"/>
      <c r="ED302" s="71"/>
      <c r="EE302" s="71"/>
      <c r="EF302" s="71"/>
      <c r="EG302" s="71"/>
      <c r="EH302" s="71"/>
      <c r="EI302" s="71"/>
      <c r="EJ302" s="71"/>
      <c r="EK302" s="71"/>
    </row>
    <row r="303" spans="1:141" ht="30" customHeight="1">
      <c r="A303" s="2" t="s">
        <v>2064</v>
      </c>
      <c r="B303" s="87">
        <v>2026</v>
      </c>
      <c r="C303" s="88" t="s">
        <v>3615</v>
      </c>
      <c r="D303" s="88" t="e">
        <v>#REF!</v>
      </c>
      <c r="E303" s="88" t="s">
        <v>125</v>
      </c>
      <c r="F303" s="88">
        <v>146679</v>
      </c>
      <c r="G303" s="92">
        <v>46038</v>
      </c>
      <c r="H303" s="88" t="s">
        <v>3601</v>
      </c>
      <c r="I303" s="88" t="s">
        <v>3616</v>
      </c>
      <c r="J303" s="95" t="s">
        <v>3617</v>
      </c>
      <c r="K303" s="95" t="s">
        <v>3618</v>
      </c>
      <c r="L303" s="88" t="s">
        <v>3619</v>
      </c>
      <c r="M303" s="88" t="s">
        <v>3606</v>
      </c>
      <c r="N303" s="88">
        <v>80111700</v>
      </c>
      <c r="O303" s="88" t="s">
        <v>3607</v>
      </c>
      <c r="P303" s="88" t="s">
        <v>3620</v>
      </c>
      <c r="Q303" s="88">
        <v>88</v>
      </c>
      <c r="R303" s="92">
        <v>46028</v>
      </c>
      <c r="S303" s="88">
        <v>1875</v>
      </c>
      <c r="T303" s="92">
        <v>46049</v>
      </c>
      <c r="U303" s="88" t="s">
        <v>3609</v>
      </c>
      <c r="V303" s="88" t="s">
        <v>135</v>
      </c>
      <c r="W303" s="88" t="s">
        <v>460</v>
      </c>
      <c r="X303" s="88">
        <v>1</v>
      </c>
      <c r="Y303" s="88" t="s">
        <v>3610</v>
      </c>
      <c r="Z303" s="88" t="s">
        <v>3619</v>
      </c>
      <c r="AA303" s="88" t="s">
        <v>138</v>
      </c>
      <c r="AB303" s="88" t="s">
        <v>164</v>
      </c>
      <c r="AC303" s="88" t="s">
        <v>461</v>
      </c>
      <c r="AD303" s="88"/>
      <c r="AE303" s="88">
        <v>1007642592</v>
      </c>
      <c r="AF303" s="88">
        <v>1</v>
      </c>
      <c r="AG303" s="92">
        <v>36523</v>
      </c>
      <c r="AH303" s="88" t="s">
        <v>3621</v>
      </c>
      <c r="AI303" s="88" t="e">
        <v>#REF!</v>
      </c>
      <c r="AJ303" s="95">
        <v>3209404275</v>
      </c>
      <c r="AK303" s="88" t="s">
        <v>3622</v>
      </c>
      <c r="AL303" s="88" t="s">
        <v>3187</v>
      </c>
      <c r="AM303" s="88" t="s">
        <v>385</v>
      </c>
      <c r="AN303" s="88" t="s">
        <v>2984</v>
      </c>
      <c r="AO303" s="88">
        <v>1063481921</v>
      </c>
      <c r="AP303" s="88" t="s">
        <v>3007</v>
      </c>
      <c r="AQ303" s="88"/>
      <c r="AR303" s="88"/>
      <c r="AS303" s="92">
        <v>46062</v>
      </c>
      <c r="AT303" s="88"/>
      <c r="AU303" s="88"/>
      <c r="AV303" s="88"/>
      <c r="AW303" s="88"/>
      <c r="AX303" s="88" t="s">
        <v>3008</v>
      </c>
      <c r="AY303" s="88" t="s">
        <v>147</v>
      </c>
      <c r="AZ303" s="108">
        <v>46038</v>
      </c>
      <c r="BA303" s="108">
        <v>46048</v>
      </c>
      <c r="BB303" s="118">
        <v>24520000</v>
      </c>
      <c r="BC303" s="108">
        <v>46050</v>
      </c>
      <c r="BD303" s="108">
        <v>46292</v>
      </c>
      <c r="BE303" s="108">
        <f t="shared" si="12"/>
        <v>46292</v>
      </c>
      <c r="BF303" s="125"/>
      <c r="BG303" s="88" t="s">
        <v>929</v>
      </c>
      <c r="BH303" s="113">
        <v>3065000</v>
      </c>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v>0</v>
      </c>
      <c r="CM303" s="113">
        <v>24520000</v>
      </c>
      <c r="CN303" s="88"/>
      <c r="CO303" s="92">
        <v>46292</v>
      </c>
      <c r="CP303" s="92">
        <f t="shared" si="11"/>
        <v>46472</v>
      </c>
      <c r="CQ303" s="118">
        <v>24520000</v>
      </c>
      <c r="CR303" s="88" t="s">
        <v>3623</v>
      </c>
      <c r="CS303" s="92">
        <v>46048</v>
      </c>
      <c r="CT303" s="131">
        <v>3344101272578</v>
      </c>
      <c r="CU303" s="88"/>
      <c r="CV303" s="88"/>
      <c r="CW303" s="88" t="s">
        <v>3613</v>
      </c>
      <c r="CX303" s="88" t="s">
        <v>461</v>
      </c>
      <c r="CY303" s="88" t="s">
        <v>957</v>
      </c>
      <c r="CZ303" s="88">
        <v>2583</v>
      </c>
      <c r="DA303" s="88" t="s">
        <v>3614</v>
      </c>
      <c r="DB303" s="88">
        <v>3</v>
      </c>
      <c r="DC303" s="88" t="s">
        <v>153</v>
      </c>
      <c r="DD303" s="88"/>
      <c r="DE303" s="88"/>
      <c r="DF303" s="88"/>
      <c r="DG303" s="88"/>
      <c r="DH303" s="88"/>
      <c r="DI303" s="88"/>
      <c r="DJ303" s="88"/>
      <c r="DK303" s="88"/>
      <c r="DL303" s="88"/>
      <c r="DM303" s="88"/>
      <c r="DN303" s="88"/>
      <c r="DO303" s="88"/>
      <c r="DP303" s="88"/>
      <c r="DQ303" s="88"/>
      <c r="DR303" s="88"/>
      <c r="DS303" s="88"/>
      <c r="DT303" s="89"/>
      <c r="DU303" s="84"/>
      <c r="DV303" s="75"/>
      <c r="DW303" s="75"/>
      <c r="DX303" s="75"/>
      <c r="DY303" s="75"/>
      <c r="DZ303" s="77"/>
      <c r="EA303" s="71"/>
      <c r="EB303" s="71"/>
      <c r="EC303" s="71"/>
      <c r="ED303" s="71"/>
      <c r="EE303" s="71"/>
      <c r="EF303" s="71"/>
      <c r="EG303" s="71"/>
      <c r="EH303" s="71"/>
      <c r="EI303" s="71"/>
      <c r="EJ303" s="71"/>
      <c r="EK303" s="71"/>
    </row>
    <row r="304" spans="1:141" ht="30" customHeight="1">
      <c r="A304" s="2" t="s">
        <v>2064</v>
      </c>
      <c r="B304" s="87">
        <v>2026</v>
      </c>
      <c r="C304" s="88" t="s">
        <v>3624</v>
      </c>
      <c r="D304" s="88" t="e">
        <v>#REF!</v>
      </c>
      <c r="E304" s="88" t="s">
        <v>125</v>
      </c>
      <c r="F304" s="88">
        <v>146679</v>
      </c>
      <c r="G304" s="92">
        <v>46031</v>
      </c>
      <c r="H304" s="88" t="s">
        <v>3601</v>
      </c>
      <c r="I304" s="88" t="s">
        <v>3625</v>
      </c>
      <c r="J304" s="95" t="s">
        <v>3626</v>
      </c>
      <c r="K304" s="95" t="s">
        <v>3627</v>
      </c>
      <c r="L304" s="88" t="s">
        <v>3628</v>
      </c>
      <c r="M304" s="88" t="s">
        <v>3606</v>
      </c>
      <c r="N304" s="88">
        <v>80111700</v>
      </c>
      <c r="O304" s="88" t="s">
        <v>3607</v>
      </c>
      <c r="P304" s="88" t="s">
        <v>3629</v>
      </c>
      <c r="Q304" s="88">
        <v>88</v>
      </c>
      <c r="R304" s="92">
        <v>46028</v>
      </c>
      <c r="S304" s="88">
        <v>1833</v>
      </c>
      <c r="T304" s="92">
        <v>46048</v>
      </c>
      <c r="U304" s="88" t="s">
        <v>3609</v>
      </c>
      <c r="V304" s="88" t="s">
        <v>135</v>
      </c>
      <c r="W304" s="88" t="s">
        <v>460</v>
      </c>
      <c r="X304" s="88">
        <v>1</v>
      </c>
      <c r="Y304" s="88" t="s">
        <v>3610</v>
      </c>
      <c r="Z304" s="88" t="s">
        <v>3628</v>
      </c>
      <c r="AA304" s="88" t="s">
        <v>138</v>
      </c>
      <c r="AB304" s="88" t="s">
        <v>139</v>
      </c>
      <c r="AC304" s="88" t="s">
        <v>461</v>
      </c>
      <c r="AD304" s="88"/>
      <c r="AE304" s="88">
        <v>66725902</v>
      </c>
      <c r="AF304" s="88">
        <v>0</v>
      </c>
      <c r="AG304" s="92">
        <v>27305</v>
      </c>
      <c r="AH304" s="88" t="s">
        <v>3630</v>
      </c>
      <c r="AI304" s="88"/>
      <c r="AJ304" s="95">
        <v>3123285332</v>
      </c>
      <c r="AK304" s="88" t="s">
        <v>3631</v>
      </c>
      <c r="AL304" s="88" t="s">
        <v>3187</v>
      </c>
      <c r="AM304" s="88" t="s">
        <v>169</v>
      </c>
      <c r="AN304" s="88" t="s">
        <v>2984</v>
      </c>
      <c r="AO304" s="88">
        <v>1063481921</v>
      </c>
      <c r="AP304" s="88" t="s">
        <v>3007</v>
      </c>
      <c r="AQ304" s="88"/>
      <c r="AR304" s="88"/>
      <c r="AS304" s="92">
        <v>46062</v>
      </c>
      <c r="AT304" s="88"/>
      <c r="AU304" s="88"/>
      <c r="AV304" s="88"/>
      <c r="AW304" s="88"/>
      <c r="AX304" s="88" t="s">
        <v>3008</v>
      </c>
      <c r="AY304" s="88" t="s">
        <v>147</v>
      </c>
      <c r="AZ304" s="108">
        <v>46038</v>
      </c>
      <c r="BA304" s="108">
        <v>46044</v>
      </c>
      <c r="BB304" s="118">
        <v>24520000</v>
      </c>
      <c r="BC304" s="108">
        <v>46048</v>
      </c>
      <c r="BD304" s="108">
        <v>46290</v>
      </c>
      <c r="BE304" s="108">
        <f t="shared" si="12"/>
        <v>46290</v>
      </c>
      <c r="BF304" s="125"/>
      <c r="BG304" s="88" t="s">
        <v>929</v>
      </c>
      <c r="BH304" s="113">
        <v>3065000</v>
      </c>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v>0</v>
      </c>
      <c r="CM304" s="113">
        <v>24520000</v>
      </c>
      <c r="CN304" s="88"/>
      <c r="CO304" s="92">
        <v>46290</v>
      </c>
      <c r="CP304" s="92">
        <f t="shared" si="11"/>
        <v>46470</v>
      </c>
      <c r="CQ304" s="118">
        <v>24520000</v>
      </c>
      <c r="CR304" s="88" t="s">
        <v>149</v>
      </c>
      <c r="CS304" s="92">
        <v>46045</v>
      </c>
      <c r="CT304" s="131">
        <v>3344101272334</v>
      </c>
      <c r="CU304" s="88"/>
      <c r="CV304" s="88"/>
      <c r="CW304" s="88" t="s">
        <v>3613</v>
      </c>
      <c r="CX304" s="88" t="s">
        <v>461</v>
      </c>
      <c r="CY304" s="88" t="s">
        <v>957</v>
      </c>
      <c r="CZ304" s="88">
        <v>2583</v>
      </c>
      <c r="DA304" s="88" t="s">
        <v>3614</v>
      </c>
      <c r="DB304" s="88">
        <v>3</v>
      </c>
      <c r="DC304" s="88" t="s">
        <v>153</v>
      </c>
      <c r="DD304" s="88"/>
      <c r="DE304" s="88"/>
      <c r="DF304" s="88"/>
      <c r="DG304" s="88"/>
      <c r="DH304" s="88"/>
      <c r="DI304" s="88"/>
      <c r="DJ304" s="88"/>
      <c r="DK304" s="88"/>
      <c r="DL304" s="88"/>
      <c r="DM304" s="88"/>
      <c r="DN304" s="88"/>
      <c r="DO304" s="88"/>
      <c r="DP304" s="88"/>
      <c r="DQ304" s="88"/>
      <c r="DR304" s="88"/>
      <c r="DS304" s="88"/>
      <c r="DT304" s="89"/>
      <c r="DU304" s="84"/>
      <c r="DV304" s="75"/>
      <c r="DW304" s="75"/>
      <c r="DX304" s="75"/>
      <c r="DY304" s="75"/>
      <c r="DZ304" s="77"/>
      <c r="EA304" s="71"/>
      <c r="EB304" s="71"/>
      <c r="EC304" s="71"/>
      <c r="ED304" s="71"/>
      <c r="EE304" s="71"/>
      <c r="EF304" s="71"/>
      <c r="EG304" s="71"/>
      <c r="EH304" s="71"/>
      <c r="EI304" s="71"/>
      <c r="EJ304" s="71"/>
      <c r="EK304" s="71"/>
    </row>
    <row r="305" spans="1:141" ht="30" customHeight="1">
      <c r="A305" s="2" t="s">
        <v>2064</v>
      </c>
      <c r="B305" s="87">
        <v>2026</v>
      </c>
      <c r="C305" s="88" t="s">
        <v>3632</v>
      </c>
      <c r="D305" s="88" t="e">
        <v>#REF!</v>
      </c>
      <c r="E305" s="88" t="s">
        <v>125</v>
      </c>
      <c r="F305" s="88">
        <v>146679</v>
      </c>
      <c r="G305" s="92">
        <v>46038</v>
      </c>
      <c r="H305" s="88" t="s">
        <v>3601</v>
      </c>
      <c r="I305" s="88" t="s">
        <v>3633</v>
      </c>
      <c r="J305" s="95" t="s">
        <v>3634</v>
      </c>
      <c r="K305" s="95" t="s">
        <v>3635</v>
      </c>
      <c r="L305" s="88" t="s">
        <v>3636</v>
      </c>
      <c r="M305" s="88" t="s">
        <v>3606</v>
      </c>
      <c r="N305" s="88">
        <v>80111700</v>
      </c>
      <c r="O305" s="88" t="s">
        <v>3607</v>
      </c>
      <c r="P305" s="88" t="s">
        <v>3637</v>
      </c>
      <c r="Q305" s="88">
        <v>88</v>
      </c>
      <c r="R305" s="92">
        <v>46028</v>
      </c>
      <c r="S305" s="88">
        <v>1834</v>
      </c>
      <c r="T305" s="92">
        <v>46048</v>
      </c>
      <c r="U305" s="88" t="s">
        <v>3609</v>
      </c>
      <c r="V305" s="88" t="s">
        <v>135</v>
      </c>
      <c r="W305" s="88" t="s">
        <v>460</v>
      </c>
      <c r="X305" s="88">
        <v>1</v>
      </c>
      <c r="Y305" s="88" t="s">
        <v>3610</v>
      </c>
      <c r="Z305" s="88" t="s">
        <v>3636</v>
      </c>
      <c r="AA305" s="88" t="s">
        <v>138</v>
      </c>
      <c r="AB305" s="88" t="s">
        <v>139</v>
      </c>
      <c r="AC305" s="88" t="s">
        <v>218</v>
      </c>
      <c r="AD305" s="88"/>
      <c r="AE305" s="88">
        <v>50912085</v>
      </c>
      <c r="AF305" s="88">
        <v>1</v>
      </c>
      <c r="AG305" s="92">
        <v>27815</v>
      </c>
      <c r="AH305" s="88" t="s">
        <v>3638</v>
      </c>
      <c r="AI305" s="88" t="e">
        <v>#REF!</v>
      </c>
      <c r="AJ305" s="95">
        <v>3017468757</v>
      </c>
      <c r="AK305" s="88" t="s">
        <v>3639</v>
      </c>
      <c r="AL305" s="88" t="s">
        <v>3187</v>
      </c>
      <c r="AM305" s="88" t="s">
        <v>385</v>
      </c>
      <c r="AN305" s="88" t="s">
        <v>2984</v>
      </c>
      <c r="AO305" s="88">
        <v>1063481921</v>
      </c>
      <c r="AP305" s="88" t="s">
        <v>3007</v>
      </c>
      <c r="AQ305" s="88"/>
      <c r="AR305" s="88"/>
      <c r="AS305" s="92">
        <v>46062</v>
      </c>
      <c r="AT305" s="88"/>
      <c r="AU305" s="88"/>
      <c r="AV305" s="88"/>
      <c r="AW305" s="88"/>
      <c r="AX305" s="88" t="s">
        <v>3008</v>
      </c>
      <c r="AY305" s="88" t="s">
        <v>147</v>
      </c>
      <c r="AZ305" s="108">
        <v>46038</v>
      </c>
      <c r="BA305" s="108">
        <v>46044</v>
      </c>
      <c r="BB305" s="118">
        <v>24520000</v>
      </c>
      <c r="BC305" s="108">
        <v>46048</v>
      </c>
      <c r="BD305" s="108">
        <v>46290</v>
      </c>
      <c r="BE305" s="108">
        <f t="shared" si="12"/>
        <v>46290</v>
      </c>
      <c r="BF305" s="125"/>
      <c r="BG305" s="88" t="s">
        <v>929</v>
      </c>
      <c r="BH305" s="113">
        <v>3065000</v>
      </c>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v>0</v>
      </c>
      <c r="CM305" s="113">
        <v>24520000</v>
      </c>
      <c r="CN305" s="88"/>
      <c r="CO305" s="92">
        <v>46290</v>
      </c>
      <c r="CP305" s="92">
        <f t="shared" si="11"/>
        <v>46470</v>
      </c>
      <c r="CQ305" s="118">
        <v>24520000</v>
      </c>
      <c r="CR305" s="88" t="s">
        <v>149</v>
      </c>
      <c r="CS305" s="92">
        <v>46045</v>
      </c>
      <c r="CT305" s="131">
        <v>1846101029373</v>
      </c>
      <c r="CU305" s="88"/>
      <c r="CV305" s="88"/>
      <c r="CW305" s="88" t="s">
        <v>3613</v>
      </c>
      <c r="CX305" s="88" t="s">
        <v>218</v>
      </c>
      <c r="CY305" s="88" t="s">
        <v>1214</v>
      </c>
      <c r="CZ305" s="88">
        <v>2583</v>
      </c>
      <c r="DA305" s="88" t="s">
        <v>3614</v>
      </c>
      <c r="DB305" s="88">
        <v>3</v>
      </c>
      <c r="DC305" s="88" t="s">
        <v>153</v>
      </c>
      <c r="DD305" s="88"/>
      <c r="DE305" s="88"/>
      <c r="DF305" s="88"/>
      <c r="DG305" s="88"/>
      <c r="DH305" s="88"/>
      <c r="DI305" s="88"/>
      <c r="DJ305" s="88"/>
      <c r="DK305" s="88"/>
      <c r="DL305" s="88"/>
      <c r="DM305" s="88"/>
      <c r="DN305" s="88"/>
      <c r="DO305" s="88"/>
      <c r="DP305" s="88"/>
      <c r="DQ305" s="88"/>
      <c r="DR305" s="88"/>
      <c r="DS305" s="88"/>
      <c r="DT305" s="89"/>
      <c r="DU305" s="84"/>
      <c r="DV305" s="75"/>
      <c r="DW305" s="75"/>
      <c r="DX305" s="75"/>
      <c r="DY305" s="75"/>
      <c r="DZ305" s="77"/>
      <c r="EA305" s="71"/>
      <c r="EB305" s="71"/>
      <c r="EC305" s="71"/>
      <c r="ED305" s="71"/>
      <c r="EE305" s="71"/>
      <c r="EF305" s="71"/>
      <c r="EG305" s="71"/>
      <c r="EH305" s="71"/>
      <c r="EI305" s="71"/>
      <c r="EJ305" s="71"/>
      <c r="EK305" s="71"/>
    </row>
    <row r="306" spans="1:141" ht="30" customHeight="1">
      <c r="A306" s="2" t="s">
        <v>2064</v>
      </c>
      <c r="B306" s="87">
        <v>2026</v>
      </c>
      <c r="C306" s="88" t="s">
        <v>3640</v>
      </c>
      <c r="D306" s="88" t="e">
        <v>#REF!</v>
      </c>
      <c r="E306" s="88" t="s">
        <v>125</v>
      </c>
      <c r="F306" s="88">
        <v>147286</v>
      </c>
      <c r="G306" s="92">
        <v>46036</v>
      </c>
      <c r="H306" s="88" t="s">
        <v>3641</v>
      </c>
      <c r="I306" s="88" t="s">
        <v>3642</v>
      </c>
      <c r="J306" s="95" t="s">
        <v>3643</v>
      </c>
      <c r="K306" s="95" t="s">
        <v>3644</v>
      </c>
      <c r="L306" s="88" t="s">
        <v>3645</v>
      </c>
      <c r="M306" s="88" t="s">
        <v>3646</v>
      </c>
      <c r="N306" s="88">
        <v>80111700</v>
      </c>
      <c r="O306" s="88" t="s">
        <v>3647</v>
      </c>
      <c r="P306" s="88" t="s">
        <v>3648</v>
      </c>
      <c r="Q306" s="88">
        <v>143</v>
      </c>
      <c r="R306" s="92">
        <v>46028</v>
      </c>
      <c r="S306" s="88">
        <v>324</v>
      </c>
      <c r="T306" s="92">
        <v>46041</v>
      </c>
      <c r="U306" s="88" t="s">
        <v>3082</v>
      </c>
      <c r="V306" s="88" t="s">
        <v>135</v>
      </c>
      <c r="W306" s="88" t="s">
        <v>460</v>
      </c>
      <c r="X306" s="88">
        <v>1</v>
      </c>
      <c r="Y306" s="88" t="s">
        <v>3649</v>
      </c>
      <c r="Z306" s="88" t="s">
        <v>3645</v>
      </c>
      <c r="AA306" s="88" t="s">
        <v>138</v>
      </c>
      <c r="AB306" s="88" t="s">
        <v>164</v>
      </c>
      <c r="AC306" s="88" t="s">
        <v>218</v>
      </c>
      <c r="AD306" s="88"/>
      <c r="AE306" s="88">
        <v>15668760</v>
      </c>
      <c r="AF306" s="88">
        <v>1</v>
      </c>
      <c r="AG306" s="92">
        <v>23548</v>
      </c>
      <c r="AH306" s="88" t="s">
        <v>3650</v>
      </c>
      <c r="AI306" s="88"/>
      <c r="AJ306" s="95">
        <v>3138352174</v>
      </c>
      <c r="AK306" s="88" t="s">
        <v>3651</v>
      </c>
      <c r="AL306" s="88" t="s">
        <v>3187</v>
      </c>
      <c r="AM306" s="88" t="s">
        <v>222</v>
      </c>
      <c r="AN306" s="88" t="s">
        <v>2984</v>
      </c>
      <c r="AO306" s="88">
        <v>1063481921</v>
      </c>
      <c r="AP306" s="88" t="s">
        <v>3007</v>
      </c>
      <c r="AQ306" s="88"/>
      <c r="AR306" s="88"/>
      <c r="AS306" s="92">
        <v>46062</v>
      </c>
      <c r="AT306" s="88"/>
      <c r="AU306" s="88"/>
      <c r="AV306" s="88"/>
      <c r="AW306" s="88"/>
      <c r="AX306" s="88" t="s">
        <v>3008</v>
      </c>
      <c r="AY306" s="88" t="s">
        <v>147</v>
      </c>
      <c r="AZ306" s="108">
        <v>46038</v>
      </c>
      <c r="BA306" s="108">
        <v>46038</v>
      </c>
      <c r="BB306" s="118">
        <v>24520000</v>
      </c>
      <c r="BC306" s="108">
        <v>46043</v>
      </c>
      <c r="BD306" s="108">
        <v>46285</v>
      </c>
      <c r="BE306" s="108">
        <f t="shared" si="12"/>
        <v>46285</v>
      </c>
      <c r="BF306" s="125"/>
      <c r="BG306" s="88" t="s">
        <v>929</v>
      </c>
      <c r="BH306" s="113">
        <v>3065000</v>
      </c>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v>0</v>
      </c>
      <c r="CM306" s="113">
        <v>24520000</v>
      </c>
      <c r="CN306" s="88"/>
      <c r="CO306" s="92">
        <v>46285</v>
      </c>
      <c r="CP306" s="92">
        <f t="shared" si="11"/>
        <v>46465</v>
      </c>
      <c r="CQ306" s="118">
        <v>24520000</v>
      </c>
      <c r="CR306" s="88" t="s">
        <v>149</v>
      </c>
      <c r="CS306" s="92">
        <v>46042</v>
      </c>
      <c r="CT306" s="131">
        <v>1446101159534</v>
      </c>
      <c r="CU306" s="88"/>
      <c r="CV306" s="88"/>
      <c r="CW306" s="88" t="s">
        <v>3652</v>
      </c>
      <c r="CX306" s="88" t="s">
        <v>218</v>
      </c>
      <c r="CY306" s="88" t="s">
        <v>1214</v>
      </c>
      <c r="CZ306" s="88">
        <v>2467</v>
      </c>
      <c r="DA306" s="88" t="s">
        <v>3087</v>
      </c>
      <c r="DB306" s="88">
        <v>1</v>
      </c>
      <c r="DC306" s="88" t="s">
        <v>153</v>
      </c>
      <c r="DD306" s="88"/>
      <c r="DE306" s="88"/>
      <c r="DF306" s="88"/>
      <c r="DG306" s="88"/>
      <c r="DH306" s="88"/>
      <c r="DI306" s="88"/>
      <c r="DJ306" s="88"/>
      <c r="DK306" s="88"/>
      <c r="DL306" s="88"/>
      <c r="DM306" s="88"/>
      <c r="DN306" s="88"/>
      <c r="DO306" s="88"/>
      <c r="DP306" s="88"/>
      <c r="DQ306" s="88"/>
      <c r="DR306" s="88"/>
      <c r="DS306" s="88"/>
      <c r="DT306" s="89"/>
      <c r="DU306" s="84"/>
      <c r="DV306" s="75"/>
      <c r="DW306" s="75"/>
      <c r="DX306" s="75"/>
      <c r="DY306" s="75"/>
      <c r="DZ306" s="77"/>
      <c r="EA306" s="71"/>
      <c r="EB306" s="71"/>
      <c r="EC306" s="71"/>
      <c r="ED306" s="71"/>
      <c r="EE306" s="71"/>
      <c r="EF306" s="71"/>
      <c r="EG306" s="71"/>
      <c r="EH306" s="71"/>
      <c r="EI306" s="71"/>
      <c r="EJ306" s="71"/>
      <c r="EK306" s="71"/>
    </row>
    <row r="307" spans="1:141" ht="30" customHeight="1">
      <c r="A307" s="2" t="s">
        <v>2064</v>
      </c>
      <c r="B307" s="87">
        <v>2026</v>
      </c>
      <c r="C307" s="88" t="s">
        <v>3653</v>
      </c>
      <c r="D307" s="88" t="e">
        <v>#REF!</v>
      </c>
      <c r="E307" s="88" t="s">
        <v>125</v>
      </c>
      <c r="F307" s="88">
        <v>147286</v>
      </c>
      <c r="G307" s="92">
        <v>46038</v>
      </c>
      <c r="H307" s="88" t="s">
        <v>3641</v>
      </c>
      <c r="I307" s="88" t="s">
        <v>3654</v>
      </c>
      <c r="J307" s="95" t="s">
        <v>3655</v>
      </c>
      <c r="K307" s="95" t="s">
        <v>3656</v>
      </c>
      <c r="L307" s="88" t="s">
        <v>3657</v>
      </c>
      <c r="M307" s="88" t="s">
        <v>3646</v>
      </c>
      <c r="N307" s="88">
        <v>80111700</v>
      </c>
      <c r="O307" s="88" t="s">
        <v>3647</v>
      </c>
      <c r="P307" s="88" t="s">
        <v>3658</v>
      </c>
      <c r="Q307" s="88">
        <v>143</v>
      </c>
      <c r="R307" s="92">
        <v>46028</v>
      </c>
      <c r="S307" s="88">
        <v>325</v>
      </c>
      <c r="T307" s="92">
        <v>46041</v>
      </c>
      <c r="U307" s="88" t="s">
        <v>3082</v>
      </c>
      <c r="V307" s="88" t="s">
        <v>135</v>
      </c>
      <c r="W307" s="88" t="s">
        <v>460</v>
      </c>
      <c r="X307" s="88">
        <v>1</v>
      </c>
      <c r="Y307" s="88" t="s">
        <v>3649</v>
      </c>
      <c r="Z307" s="88" t="s">
        <v>3657</v>
      </c>
      <c r="AA307" s="88" t="s">
        <v>138</v>
      </c>
      <c r="AB307" s="88" t="s">
        <v>164</v>
      </c>
      <c r="AC307" s="88" t="s">
        <v>461</v>
      </c>
      <c r="AD307" s="88"/>
      <c r="AE307" s="88">
        <v>1019020566</v>
      </c>
      <c r="AF307" s="88">
        <v>2</v>
      </c>
      <c r="AG307" s="92">
        <v>32128</v>
      </c>
      <c r="AH307" s="88" t="s">
        <v>3659</v>
      </c>
      <c r="AI307" s="88"/>
      <c r="AJ307" s="95">
        <v>3058643102</v>
      </c>
      <c r="AK307" s="88" t="s">
        <v>3660</v>
      </c>
      <c r="AL307" s="88" t="s">
        <v>3187</v>
      </c>
      <c r="AM307" s="88" t="s">
        <v>144</v>
      </c>
      <c r="AN307" s="88" t="s">
        <v>2984</v>
      </c>
      <c r="AO307" s="88">
        <v>1063481921</v>
      </c>
      <c r="AP307" s="88" t="s">
        <v>3007</v>
      </c>
      <c r="AQ307" s="88"/>
      <c r="AR307" s="88"/>
      <c r="AS307" s="92">
        <v>46062</v>
      </c>
      <c r="AT307" s="88"/>
      <c r="AU307" s="88"/>
      <c r="AV307" s="88"/>
      <c r="AW307" s="88"/>
      <c r="AX307" s="88" t="s">
        <v>3008</v>
      </c>
      <c r="AY307" s="88" t="s">
        <v>147</v>
      </c>
      <c r="AZ307" s="108">
        <v>46038</v>
      </c>
      <c r="BA307" s="108">
        <v>46038</v>
      </c>
      <c r="BB307" s="118">
        <v>24520000</v>
      </c>
      <c r="BC307" s="108">
        <v>46043</v>
      </c>
      <c r="BD307" s="108">
        <v>46285</v>
      </c>
      <c r="BE307" s="108">
        <f t="shared" si="12"/>
        <v>46285</v>
      </c>
      <c r="BF307" s="125"/>
      <c r="BG307" s="88" t="s">
        <v>929</v>
      </c>
      <c r="BH307" s="113">
        <v>3065000</v>
      </c>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v>0</v>
      </c>
      <c r="CM307" s="113">
        <v>24520000</v>
      </c>
      <c r="CN307" s="88"/>
      <c r="CO307" s="92">
        <v>46285</v>
      </c>
      <c r="CP307" s="92">
        <f t="shared" si="11"/>
        <v>46465</v>
      </c>
      <c r="CQ307" s="118">
        <v>24520000</v>
      </c>
      <c r="CR307" s="88" t="s">
        <v>149</v>
      </c>
      <c r="CS307" s="92">
        <v>46042</v>
      </c>
      <c r="CT307" s="131">
        <v>1446101159859</v>
      </c>
      <c r="CU307" s="88"/>
      <c r="CV307" s="88"/>
      <c r="CW307" s="88" t="s">
        <v>3652</v>
      </c>
      <c r="CX307" s="88" t="s">
        <v>461</v>
      </c>
      <c r="CY307" s="88" t="s">
        <v>957</v>
      </c>
      <c r="CZ307" s="88">
        <v>2467</v>
      </c>
      <c r="DA307" s="88" t="s">
        <v>3087</v>
      </c>
      <c r="DB307" s="88">
        <v>1</v>
      </c>
      <c r="DC307" s="88" t="s">
        <v>153</v>
      </c>
      <c r="DD307" s="88"/>
      <c r="DE307" s="88"/>
      <c r="DF307" s="88"/>
      <c r="DG307" s="88"/>
      <c r="DH307" s="88"/>
      <c r="DI307" s="88"/>
      <c r="DJ307" s="88"/>
      <c r="DK307" s="88"/>
      <c r="DL307" s="88"/>
      <c r="DM307" s="88"/>
      <c r="DN307" s="88"/>
      <c r="DO307" s="88"/>
      <c r="DP307" s="88"/>
      <c r="DQ307" s="88"/>
      <c r="DR307" s="88"/>
      <c r="DS307" s="88"/>
      <c r="DT307" s="89"/>
      <c r="DU307" s="84"/>
      <c r="DV307" s="75"/>
      <c r="DW307" s="75"/>
      <c r="DX307" s="75"/>
      <c r="DY307" s="75"/>
      <c r="DZ307" s="77"/>
      <c r="EA307" s="71"/>
      <c r="EB307" s="71"/>
      <c r="EC307" s="71"/>
      <c r="ED307" s="71"/>
      <c r="EE307" s="71"/>
      <c r="EF307" s="71"/>
      <c r="EG307" s="71"/>
      <c r="EH307" s="71"/>
      <c r="EI307" s="71"/>
      <c r="EJ307" s="71"/>
      <c r="EK307" s="71"/>
    </row>
    <row r="308" spans="1:141" ht="30" customHeight="1">
      <c r="A308" s="2" t="s">
        <v>2064</v>
      </c>
      <c r="B308" s="87">
        <v>2026</v>
      </c>
      <c r="C308" s="88" t="s">
        <v>3661</v>
      </c>
      <c r="D308" s="88" t="e">
        <v>#REF!</v>
      </c>
      <c r="E308" s="88" t="s">
        <v>125</v>
      </c>
      <c r="F308" s="88">
        <v>144902</v>
      </c>
      <c r="G308" s="92">
        <v>46044</v>
      </c>
      <c r="H308" s="88" t="s">
        <v>1796</v>
      </c>
      <c r="I308" s="88" t="s">
        <v>3662</v>
      </c>
      <c r="J308" s="95" t="s">
        <v>3663</v>
      </c>
      <c r="K308" s="95" t="s">
        <v>3664</v>
      </c>
      <c r="L308" s="88" t="s">
        <v>3665</v>
      </c>
      <c r="M308" s="88" t="s">
        <v>1801</v>
      </c>
      <c r="N308" s="88">
        <v>80111700</v>
      </c>
      <c r="O308" s="88" t="s">
        <v>1802</v>
      </c>
      <c r="P308" s="88" t="s">
        <v>3666</v>
      </c>
      <c r="Q308" s="88">
        <v>125</v>
      </c>
      <c r="R308" s="92">
        <v>46028</v>
      </c>
      <c r="S308" s="88">
        <v>313</v>
      </c>
      <c r="T308" s="92">
        <v>46041</v>
      </c>
      <c r="U308" s="88" t="s">
        <v>134</v>
      </c>
      <c r="V308" s="88" t="s">
        <v>135</v>
      </c>
      <c r="W308" s="88" t="s">
        <v>136</v>
      </c>
      <c r="X308" s="88">
        <v>1</v>
      </c>
      <c r="Y308" s="88" t="s">
        <v>1804</v>
      </c>
      <c r="Z308" s="88" t="s">
        <v>3665</v>
      </c>
      <c r="AA308" s="88" t="s">
        <v>138</v>
      </c>
      <c r="AB308" s="88" t="s">
        <v>164</v>
      </c>
      <c r="AC308" s="88" t="s">
        <v>203</v>
      </c>
      <c r="AD308" s="88"/>
      <c r="AE308" s="88">
        <v>1013647190</v>
      </c>
      <c r="AF308" s="88">
        <v>7</v>
      </c>
      <c r="AG308" s="92">
        <v>34327</v>
      </c>
      <c r="AH308" s="88" t="s">
        <v>3667</v>
      </c>
      <c r="AI308" s="88"/>
      <c r="AJ308" s="95">
        <v>3208674076</v>
      </c>
      <c r="AK308" s="88" t="s">
        <v>3668</v>
      </c>
      <c r="AL308" s="88" t="s">
        <v>3187</v>
      </c>
      <c r="AM308" s="88" t="s">
        <v>234</v>
      </c>
      <c r="AN308" s="88" t="s">
        <v>1790</v>
      </c>
      <c r="AO308" s="88">
        <v>20533153</v>
      </c>
      <c r="AP308" s="88" t="s">
        <v>1791</v>
      </c>
      <c r="AQ308" s="88"/>
      <c r="AR308" s="88"/>
      <c r="AS308" s="92">
        <v>46062</v>
      </c>
      <c r="AT308" s="88"/>
      <c r="AU308" s="88"/>
      <c r="AV308" s="88"/>
      <c r="AW308" s="88"/>
      <c r="AX308" s="88" t="s">
        <v>1792</v>
      </c>
      <c r="AY308" s="88" t="s">
        <v>147</v>
      </c>
      <c r="AZ308" s="108">
        <v>46031</v>
      </c>
      <c r="BA308" s="108">
        <v>46038</v>
      </c>
      <c r="BB308" s="118">
        <v>46432000</v>
      </c>
      <c r="BC308" s="108">
        <v>46042</v>
      </c>
      <c r="BD308" s="108">
        <v>46284</v>
      </c>
      <c r="BE308" s="108">
        <f t="shared" si="12"/>
        <v>46284</v>
      </c>
      <c r="BF308" s="125"/>
      <c r="BG308" s="88" t="s">
        <v>929</v>
      </c>
      <c r="BH308" s="113">
        <v>5804000</v>
      </c>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v>0</v>
      </c>
      <c r="CM308" s="113">
        <v>46432000</v>
      </c>
      <c r="CN308" s="88"/>
      <c r="CO308" s="92">
        <v>46284</v>
      </c>
      <c r="CP308" s="92">
        <f t="shared" si="11"/>
        <v>46464</v>
      </c>
      <c r="CQ308" s="118">
        <v>46432000</v>
      </c>
      <c r="CR308" s="88" t="s">
        <v>172</v>
      </c>
      <c r="CS308" s="92">
        <v>46038</v>
      </c>
      <c r="CT308" s="131" t="s">
        <v>3669</v>
      </c>
      <c r="CU308" s="88"/>
      <c r="CV308" s="88"/>
      <c r="CW308" s="88" t="s">
        <v>1807</v>
      </c>
      <c r="CX308" s="88" t="s">
        <v>203</v>
      </c>
      <c r="CY308" s="88" t="s">
        <v>957</v>
      </c>
      <c r="CZ308" s="88">
        <v>2537</v>
      </c>
      <c r="DA308" s="88" t="s">
        <v>152</v>
      </c>
      <c r="DB308" s="88">
        <v>5</v>
      </c>
      <c r="DC308" s="88" t="s">
        <v>153</v>
      </c>
      <c r="DD308" s="88"/>
      <c r="DE308" s="88"/>
      <c r="DF308" s="88"/>
      <c r="DG308" s="88"/>
      <c r="DH308" s="88"/>
      <c r="DI308" s="88"/>
      <c r="DJ308" s="88"/>
      <c r="DK308" s="88"/>
      <c r="DL308" s="88"/>
      <c r="DM308" s="88"/>
      <c r="DN308" s="88"/>
      <c r="DO308" s="88"/>
      <c r="DP308" s="88"/>
      <c r="DQ308" s="88"/>
      <c r="DR308" s="88"/>
      <c r="DS308" s="88"/>
      <c r="DT308" s="89"/>
      <c r="DU308" s="84"/>
      <c r="DV308" s="75"/>
      <c r="DW308" s="75"/>
      <c r="DX308" s="75"/>
      <c r="DY308" s="75"/>
      <c r="DZ308" s="77"/>
      <c r="EA308" s="71"/>
      <c r="EB308" s="71"/>
      <c r="EC308" s="71"/>
      <c r="ED308" s="71"/>
      <c r="EE308" s="71"/>
      <c r="EF308" s="71"/>
      <c r="EG308" s="71"/>
      <c r="EH308" s="71"/>
      <c r="EI308" s="71"/>
      <c r="EJ308" s="71"/>
      <c r="EK308" s="71"/>
    </row>
    <row r="309" spans="1:141" ht="30" customHeight="1">
      <c r="A309" s="2" t="s">
        <v>2064</v>
      </c>
      <c r="B309" s="87">
        <v>2026</v>
      </c>
      <c r="C309" s="88" t="s">
        <v>3670</v>
      </c>
      <c r="D309" s="88" t="e">
        <v>#REF!</v>
      </c>
      <c r="E309" s="88" t="s">
        <v>125</v>
      </c>
      <c r="F309" s="88">
        <v>147286</v>
      </c>
      <c r="G309" s="92">
        <v>46038</v>
      </c>
      <c r="H309" s="88" t="s">
        <v>3641</v>
      </c>
      <c r="I309" s="88" t="s">
        <v>3671</v>
      </c>
      <c r="J309" s="95" t="s">
        <v>3672</v>
      </c>
      <c r="K309" s="95" t="s">
        <v>3673</v>
      </c>
      <c r="L309" s="88" t="s">
        <v>3674</v>
      </c>
      <c r="M309" s="88" t="s">
        <v>3646</v>
      </c>
      <c r="N309" s="88">
        <v>80111700</v>
      </c>
      <c r="O309" s="88" t="s">
        <v>3647</v>
      </c>
      <c r="P309" s="88" t="s">
        <v>3675</v>
      </c>
      <c r="Q309" s="88">
        <v>143</v>
      </c>
      <c r="R309" s="92">
        <v>46028</v>
      </c>
      <c r="S309" s="88">
        <v>327</v>
      </c>
      <c r="T309" s="92">
        <v>46041</v>
      </c>
      <c r="U309" s="88" t="s">
        <v>3082</v>
      </c>
      <c r="V309" s="88" t="s">
        <v>135</v>
      </c>
      <c r="W309" s="88" t="s">
        <v>460</v>
      </c>
      <c r="X309" s="88">
        <v>1</v>
      </c>
      <c r="Y309" s="88" t="s">
        <v>3649</v>
      </c>
      <c r="Z309" s="88" t="s">
        <v>3674</v>
      </c>
      <c r="AA309" s="88" t="s">
        <v>138</v>
      </c>
      <c r="AB309" s="88" t="s">
        <v>139</v>
      </c>
      <c r="AC309" s="88" t="s">
        <v>218</v>
      </c>
      <c r="AD309" s="88"/>
      <c r="AE309" s="88">
        <v>1018445475</v>
      </c>
      <c r="AF309" s="88">
        <v>1</v>
      </c>
      <c r="AG309" s="92">
        <v>33407</v>
      </c>
      <c r="AH309" s="88" t="s">
        <v>3676</v>
      </c>
      <c r="AI309" s="88"/>
      <c r="AJ309" s="95">
        <v>3004984793</v>
      </c>
      <c r="AK309" s="88" t="s">
        <v>3677</v>
      </c>
      <c r="AL309" s="88" t="s">
        <v>3187</v>
      </c>
      <c r="AM309" s="88" t="s">
        <v>144</v>
      </c>
      <c r="AN309" s="88" t="s">
        <v>2984</v>
      </c>
      <c r="AO309" s="88">
        <v>1063481921</v>
      </c>
      <c r="AP309" s="88" t="s">
        <v>3007</v>
      </c>
      <c r="AQ309" s="88"/>
      <c r="AR309" s="88"/>
      <c r="AS309" s="92">
        <v>46062</v>
      </c>
      <c r="AT309" s="88"/>
      <c r="AU309" s="88"/>
      <c r="AV309" s="88"/>
      <c r="AW309" s="88"/>
      <c r="AX309" s="88" t="s">
        <v>3008</v>
      </c>
      <c r="AY309" s="88" t="s">
        <v>147</v>
      </c>
      <c r="AZ309" s="108">
        <v>46038</v>
      </c>
      <c r="BA309" s="108">
        <v>46038</v>
      </c>
      <c r="BB309" s="118">
        <v>24520000</v>
      </c>
      <c r="BC309" s="108">
        <v>46043</v>
      </c>
      <c r="BD309" s="108">
        <v>46285</v>
      </c>
      <c r="BE309" s="108">
        <f t="shared" si="12"/>
        <v>46285</v>
      </c>
      <c r="BF309" s="125"/>
      <c r="BG309" s="88" t="s">
        <v>929</v>
      </c>
      <c r="BH309" s="113">
        <v>3065000</v>
      </c>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v>0</v>
      </c>
      <c r="CM309" s="113">
        <v>24520000</v>
      </c>
      <c r="CN309" s="88"/>
      <c r="CO309" s="92">
        <v>46285</v>
      </c>
      <c r="CP309" s="92">
        <f t="shared" si="11"/>
        <v>46465</v>
      </c>
      <c r="CQ309" s="118">
        <v>24520000</v>
      </c>
      <c r="CR309" s="88" t="s">
        <v>149</v>
      </c>
      <c r="CS309" s="92">
        <v>46042</v>
      </c>
      <c r="CT309" s="131">
        <v>1446101159524</v>
      </c>
      <c r="CU309" s="88"/>
      <c r="CV309" s="88"/>
      <c r="CW309" s="88" t="s">
        <v>3652</v>
      </c>
      <c r="CX309" s="88" t="s">
        <v>218</v>
      </c>
      <c r="CY309" s="88" t="s">
        <v>2209</v>
      </c>
      <c r="CZ309" s="88">
        <v>2467</v>
      </c>
      <c r="DA309" s="88" t="s">
        <v>3087</v>
      </c>
      <c r="DB309" s="88">
        <v>1</v>
      </c>
      <c r="DC309" s="88" t="s">
        <v>153</v>
      </c>
      <c r="DD309" s="88"/>
      <c r="DE309" s="88"/>
      <c r="DF309" s="88"/>
      <c r="DG309" s="88"/>
      <c r="DH309" s="88"/>
      <c r="DI309" s="88"/>
      <c r="DJ309" s="88"/>
      <c r="DK309" s="88"/>
      <c r="DL309" s="88"/>
      <c r="DM309" s="88"/>
      <c r="DN309" s="88"/>
      <c r="DO309" s="88"/>
      <c r="DP309" s="88"/>
      <c r="DQ309" s="88"/>
      <c r="DR309" s="88"/>
      <c r="DS309" s="88"/>
      <c r="DT309" s="89"/>
      <c r="DU309" s="84"/>
      <c r="DV309" s="75"/>
      <c r="DW309" s="75"/>
      <c r="DX309" s="75"/>
      <c r="DY309" s="75"/>
      <c r="DZ309" s="77"/>
      <c r="EA309" s="71"/>
      <c r="EB309" s="71"/>
      <c r="EC309" s="71"/>
      <c r="ED309" s="71"/>
      <c r="EE309" s="71"/>
      <c r="EF309" s="71"/>
      <c r="EG309" s="71"/>
      <c r="EH309" s="71"/>
      <c r="EI309" s="71"/>
      <c r="EJ309" s="71"/>
      <c r="EK309" s="71"/>
    </row>
    <row r="310" spans="1:141" ht="30" customHeight="1">
      <c r="A310" s="2" t="s">
        <v>2064</v>
      </c>
      <c r="B310" s="87">
        <v>2026</v>
      </c>
      <c r="C310" s="88" t="s">
        <v>3678</v>
      </c>
      <c r="D310" s="88" t="e">
        <v>#REF!</v>
      </c>
      <c r="E310" s="88" t="s">
        <v>125</v>
      </c>
      <c r="F310" s="88">
        <v>145894</v>
      </c>
      <c r="G310" s="92">
        <v>46038</v>
      </c>
      <c r="H310" s="88" t="s">
        <v>2921</v>
      </c>
      <c r="I310" s="88" t="s">
        <v>3679</v>
      </c>
      <c r="J310" s="95" t="s">
        <v>3680</v>
      </c>
      <c r="K310" s="95" t="s">
        <v>3681</v>
      </c>
      <c r="L310" s="88" t="s">
        <v>3682</v>
      </c>
      <c r="M310" s="88" t="s">
        <v>2926</v>
      </c>
      <c r="N310" s="88">
        <v>80111700</v>
      </c>
      <c r="O310" s="88" t="s">
        <v>2927</v>
      </c>
      <c r="P310" s="88" t="s">
        <v>3683</v>
      </c>
      <c r="Q310" s="88">
        <v>171</v>
      </c>
      <c r="R310" s="92">
        <v>46031</v>
      </c>
      <c r="S310" s="88">
        <v>1718</v>
      </c>
      <c r="T310" s="92">
        <v>46042</v>
      </c>
      <c r="U310" s="88" t="s">
        <v>134</v>
      </c>
      <c r="V310" s="88" t="s">
        <v>135</v>
      </c>
      <c r="W310" s="88" t="s">
        <v>460</v>
      </c>
      <c r="X310" s="88">
        <v>1</v>
      </c>
      <c r="Y310" s="88" t="s">
        <v>2943</v>
      </c>
      <c r="Z310" s="88" t="s">
        <v>3682</v>
      </c>
      <c r="AA310" s="88" t="s">
        <v>138</v>
      </c>
      <c r="AB310" s="88" t="s">
        <v>139</v>
      </c>
      <c r="AC310" s="88" t="s">
        <v>461</v>
      </c>
      <c r="AD310" s="88"/>
      <c r="AE310" s="88">
        <v>52928159</v>
      </c>
      <c r="AF310" s="88">
        <v>5</v>
      </c>
      <c r="AG310" s="92">
        <v>33768</v>
      </c>
      <c r="AH310" s="88" t="s">
        <v>3684</v>
      </c>
      <c r="AI310" s="88"/>
      <c r="AJ310" s="95">
        <v>3018535236</v>
      </c>
      <c r="AK310" s="88" t="s">
        <v>3685</v>
      </c>
      <c r="AL310" s="88" t="s">
        <v>3187</v>
      </c>
      <c r="AM310" s="88" t="s">
        <v>144</v>
      </c>
      <c r="AN310" s="88" t="s">
        <v>2932</v>
      </c>
      <c r="AO310" s="88">
        <v>1026285767</v>
      </c>
      <c r="AP310" s="88" t="s">
        <v>2933</v>
      </c>
      <c r="AQ310" s="88"/>
      <c r="AR310" s="88"/>
      <c r="AS310" s="92">
        <v>46062</v>
      </c>
      <c r="AT310" s="88"/>
      <c r="AU310" s="88"/>
      <c r="AV310" s="88"/>
      <c r="AW310" s="88"/>
      <c r="AX310" s="88" t="s">
        <v>2934</v>
      </c>
      <c r="AY310" s="88" t="s">
        <v>147</v>
      </c>
      <c r="AZ310" s="108">
        <v>46035</v>
      </c>
      <c r="BA310" s="108">
        <v>46039</v>
      </c>
      <c r="BB310" s="118">
        <v>24520000</v>
      </c>
      <c r="BC310" s="108">
        <v>46043</v>
      </c>
      <c r="BD310" s="108">
        <v>46285</v>
      </c>
      <c r="BE310" s="108">
        <f t="shared" si="12"/>
        <v>46285</v>
      </c>
      <c r="BF310" s="125"/>
      <c r="BG310" s="88" t="s">
        <v>929</v>
      </c>
      <c r="BH310" s="113">
        <v>3065000</v>
      </c>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v>0</v>
      </c>
      <c r="CM310" s="113">
        <v>24520000</v>
      </c>
      <c r="CN310" s="88"/>
      <c r="CO310" s="92">
        <v>46285</v>
      </c>
      <c r="CP310" s="92">
        <f t="shared" si="11"/>
        <v>46465</v>
      </c>
      <c r="CQ310" s="118">
        <v>24520000</v>
      </c>
      <c r="CR310" s="88" t="s">
        <v>223</v>
      </c>
      <c r="CS310" s="92">
        <v>46041</v>
      </c>
      <c r="CT310" s="131">
        <v>1146101097817</v>
      </c>
      <c r="CU310" s="88"/>
      <c r="CV310" s="88"/>
      <c r="CW310" s="88" t="s">
        <v>2936</v>
      </c>
      <c r="CX310" s="88" t="s">
        <v>461</v>
      </c>
      <c r="CY310" s="88" t="s">
        <v>957</v>
      </c>
      <c r="CZ310" s="88">
        <v>2537</v>
      </c>
      <c r="DA310" s="88" t="s">
        <v>152</v>
      </c>
      <c r="DB310" s="88">
        <v>1</v>
      </c>
      <c r="DC310" s="88" t="s">
        <v>153</v>
      </c>
      <c r="DD310" s="88"/>
      <c r="DE310" s="88"/>
      <c r="DF310" s="88"/>
      <c r="DG310" s="88"/>
      <c r="DH310" s="88"/>
      <c r="DI310" s="88"/>
      <c r="DJ310" s="88"/>
      <c r="DK310" s="88"/>
      <c r="DL310" s="88"/>
      <c r="DM310" s="88"/>
      <c r="DN310" s="88"/>
      <c r="DO310" s="88"/>
      <c r="DP310" s="88"/>
      <c r="DQ310" s="88"/>
      <c r="DR310" s="88"/>
      <c r="DS310" s="88"/>
      <c r="DT310" s="89"/>
      <c r="DU310" s="84"/>
      <c r="DV310" s="75"/>
      <c r="DW310" s="75"/>
      <c r="DX310" s="75"/>
      <c r="DY310" s="75"/>
      <c r="DZ310" s="77"/>
      <c r="EA310" s="71"/>
      <c r="EB310" s="71"/>
      <c r="EC310" s="71"/>
      <c r="ED310" s="71"/>
      <c r="EE310" s="71"/>
      <c r="EF310" s="71"/>
      <c r="EG310" s="71"/>
      <c r="EH310" s="71"/>
      <c r="EI310" s="71"/>
      <c r="EJ310" s="71"/>
      <c r="EK310" s="71"/>
    </row>
    <row r="311" spans="1:141" ht="30" customHeight="1">
      <c r="A311" s="2" t="s">
        <v>2064</v>
      </c>
      <c r="B311" s="87">
        <v>2026</v>
      </c>
      <c r="C311" s="88" t="s">
        <v>3686</v>
      </c>
      <c r="D311" s="88" t="e">
        <v>#REF!</v>
      </c>
      <c r="E311" s="88" t="s">
        <v>125</v>
      </c>
      <c r="F311" s="88">
        <v>147281</v>
      </c>
      <c r="G311" s="92">
        <v>46031</v>
      </c>
      <c r="H311" s="88" t="s">
        <v>3687</v>
      </c>
      <c r="I311" s="88" t="s">
        <v>3688</v>
      </c>
      <c r="J311" s="95" t="s">
        <v>3689</v>
      </c>
      <c r="K311" s="95" t="s">
        <v>3690</v>
      </c>
      <c r="L311" s="88" t="s">
        <v>3691</v>
      </c>
      <c r="M311" s="88" t="s">
        <v>3692</v>
      </c>
      <c r="N311" s="88">
        <v>80111700</v>
      </c>
      <c r="O311" s="88" t="s">
        <v>3693</v>
      </c>
      <c r="P311" s="88" t="s">
        <v>3694</v>
      </c>
      <c r="Q311" s="88">
        <v>181</v>
      </c>
      <c r="R311" s="92">
        <v>46031</v>
      </c>
      <c r="S311" s="88">
        <v>293</v>
      </c>
      <c r="T311" s="92">
        <v>46038</v>
      </c>
      <c r="U311" s="88" t="s">
        <v>3609</v>
      </c>
      <c r="V311" s="88" t="s">
        <v>135</v>
      </c>
      <c r="W311" s="88" t="s">
        <v>136</v>
      </c>
      <c r="X311" s="88">
        <v>1</v>
      </c>
      <c r="Y311" s="88" t="s">
        <v>3695</v>
      </c>
      <c r="Z311" s="88" t="s">
        <v>3691</v>
      </c>
      <c r="AA311" s="88" t="s">
        <v>138</v>
      </c>
      <c r="AB311" s="88" t="s">
        <v>164</v>
      </c>
      <c r="AC311" s="88" t="s">
        <v>203</v>
      </c>
      <c r="AD311" s="88"/>
      <c r="AE311" s="88">
        <v>79553844</v>
      </c>
      <c r="AF311" s="88">
        <v>1</v>
      </c>
      <c r="AG311" s="92">
        <v>25886</v>
      </c>
      <c r="AH311" s="88" t="s">
        <v>3696</v>
      </c>
      <c r="AI311" s="88"/>
      <c r="AJ311" s="95">
        <v>3143574310</v>
      </c>
      <c r="AK311" s="88" t="s">
        <v>3697</v>
      </c>
      <c r="AL311" s="88" t="s">
        <v>3187</v>
      </c>
      <c r="AM311" s="88" t="s">
        <v>234</v>
      </c>
      <c r="AN311" s="88" t="s">
        <v>145</v>
      </c>
      <c r="AO311" s="88">
        <v>0</v>
      </c>
      <c r="AP311" s="88">
        <v>0</v>
      </c>
      <c r="AQ311" s="88"/>
      <c r="AR311" s="88"/>
      <c r="AS311" s="92">
        <v>46062</v>
      </c>
      <c r="AT311" s="88"/>
      <c r="AU311" s="88"/>
      <c r="AV311" s="88"/>
      <c r="AW311" s="88"/>
      <c r="AX311" s="88" t="s">
        <v>146</v>
      </c>
      <c r="AY311" s="88" t="s">
        <v>147</v>
      </c>
      <c r="AZ311" s="108">
        <v>46038</v>
      </c>
      <c r="BA311" s="108">
        <v>46038</v>
      </c>
      <c r="BB311" s="118">
        <v>127974000</v>
      </c>
      <c r="BC311" s="108">
        <v>46039</v>
      </c>
      <c r="BD311" s="108">
        <v>46372</v>
      </c>
      <c r="BE311" s="108">
        <f t="shared" si="12"/>
        <v>46372</v>
      </c>
      <c r="BF311" s="125"/>
      <c r="BG311" s="88" t="s">
        <v>148</v>
      </c>
      <c r="BH311" s="113">
        <v>11634000</v>
      </c>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v>0</v>
      </c>
      <c r="CM311" s="113">
        <v>127974000</v>
      </c>
      <c r="CN311" s="88"/>
      <c r="CO311" s="92">
        <v>46372</v>
      </c>
      <c r="CP311" s="92">
        <f t="shared" si="11"/>
        <v>46552</v>
      </c>
      <c r="CQ311" s="118">
        <v>127974000</v>
      </c>
      <c r="CR311" s="88" t="s">
        <v>484</v>
      </c>
      <c r="CS311" s="92">
        <v>46038</v>
      </c>
      <c r="CT311" s="131" t="s">
        <v>3698</v>
      </c>
      <c r="CU311" s="88"/>
      <c r="CV311" s="88"/>
      <c r="CW311" s="88" t="s">
        <v>3699</v>
      </c>
      <c r="CX311" s="88" t="s">
        <v>203</v>
      </c>
      <c r="CY311" s="88" t="s">
        <v>867</v>
      </c>
      <c r="CZ311" s="88">
        <v>2583</v>
      </c>
      <c r="DA311" s="88" t="s">
        <v>3614</v>
      </c>
      <c r="DB311" s="88">
        <v>5</v>
      </c>
      <c r="DC311" s="88" t="s">
        <v>153</v>
      </c>
      <c r="DD311" s="88"/>
      <c r="DE311" s="88"/>
      <c r="DF311" s="88"/>
      <c r="DG311" s="88"/>
      <c r="DH311" s="88"/>
      <c r="DI311" s="88"/>
      <c r="DJ311" s="88"/>
      <c r="DK311" s="88"/>
      <c r="DL311" s="88"/>
      <c r="DM311" s="88"/>
      <c r="DN311" s="88"/>
      <c r="DO311" s="88"/>
      <c r="DP311" s="88"/>
      <c r="DQ311" s="88"/>
      <c r="DR311" s="88"/>
      <c r="DS311" s="88"/>
      <c r="DT311" s="89"/>
      <c r="DU311" s="84"/>
      <c r="DV311" s="75"/>
      <c r="DW311" s="75"/>
      <c r="DX311" s="75"/>
      <c r="DY311" s="75"/>
      <c r="DZ311" s="77"/>
      <c r="EA311" s="71"/>
      <c r="EB311" s="71"/>
      <c r="EC311" s="71"/>
      <c r="ED311" s="71"/>
      <c r="EE311" s="71"/>
      <c r="EF311" s="71"/>
      <c r="EG311" s="71"/>
      <c r="EH311" s="71"/>
      <c r="EI311" s="71"/>
      <c r="EJ311" s="71"/>
      <c r="EK311" s="71"/>
    </row>
    <row r="312" spans="1:141" ht="30" customHeight="1">
      <c r="A312" s="2" t="s">
        <v>2064</v>
      </c>
      <c r="B312" s="87">
        <v>2026</v>
      </c>
      <c r="C312" s="88" t="s">
        <v>3700</v>
      </c>
      <c r="D312" s="88" t="e">
        <v>#REF!</v>
      </c>
      <c r="E312" s="88" t="s">
        <v>125</v>
      </c>
      <c r="F312" s="88">
        <v>152147</v>
      </c>
      <c r="G312" s="92">
        <v>46031</v>
      </c>
      <c r="H312" s="88" t="s">
        <v>3701</v>
      </c>
      <c r="I312" s="88" t="s">
        <v>3702</v>
      </c>
      <c r="J312" s="95" t="s">
        <v>3703</v>
      </c>
      <c r="K312" s="95" t="s">
        <v>3704</v>
      </c>
      <c r="L312" s="88" t="s">
        <v>3705</v>
      </c>
      <c r="M312" s="88" t="s">
        <v>3706</v>
      </c>
      <c r="N312" s="88">
        <v>80111700</v>
      </c>
      <c r="O312" s="88" t="s">
        <v>3707</v>
      </c>
      <c r="P312" s="88" t="s">
        <v>3708</v>
      </c>
      <c r="Q312" s="88">
        <v>2138</v>
      </c>
      <c r="R312" s="92">
        <v>46041</v>
      </c>
      <c r="S312" s="88">
        <v>1805</v>
      </c>
      <c r="T312" s="92">
        <v>46048</v>
      </c>
      <c r="U312" s="88" t="s">
        <v>3609</v>
      </c>
      <c r="V312" s="88" t="s">
        <v>135</v>
      </c>
      <c r="W312" s="88" t="s">
        <v>136</v>
      </c>
      <c r="X312" s="88">
        <v>1</v>
      </c>
      <c r="Y312" s="88" t="s">
        <v>3709</v>
      </c>
      <c r="Z312" s="88" t="s">
        <v>3705</v>
      </c>
      <c r="AA312" s="88" t="s">
        <v>138</v>
      </c>
      <c r="AB312" s="88" t="s">
        <v>139</v>
      </c>
      <c r="AC312" s="88" t="s">
        <v>203</v>
      </c>
      <c r="AD312" s="88"/>
      <c r="AE312" s="88">
        <v>1136888268</v>
      </c>
      <c r="AF312" s="88">
        <v>2</v>
      </c>
      <c r="AG312" s="92">
        <v>35509</v>
      </c>
      <c r="AH312" s="88" t="s">
        <v>3710</v>
      </c>
      <c r="AI312" s="88"/>
      <c r="AJ312" s="95">
        <v>3212891088</v>
      </c>
      <c r="AK312" s="88" t="s">
        <v>3711</v>
      </c>
      <c r="AL312" s="88" t="s">
        <v>3187</v>
      </c>
      <c r="AM312" s="88" t="s">
        <v>144</v>
      </c>
      <c r="AN312" s="88" t="s">
        <v>3712</v>
      </c>
      <c r="AO312" s="88">
        <v>79553844</v>
      </c>
      <c r="AP312" s="88" t="s">
        <v>3713</v>
      </c>
      <c r="AQ312" s="88"/>
      <c r="AR312" s="88"/>
      <c r="AS312" s="92">
        <v>46062</v>
      </c>
      <c r="AT312" s="88"/>
      <c r="AU312" s="88"/>
      <c r="AV312" s="88"/>
      <c r="AW312" s="88"/>
      <c r="AX312" s="88" t="s">
        <v>3714</v>
      </c>
      <c r="AY312" s="88" t="s">
        <v>147</v>
      </c>
      <c r="AZ312" s="108">
        <v>46043</v>
      </c>
      <c r="BA312" s="108">
        <v>46044</v>
      </c>
      <c r="BB312" s="118">
        <v>50400000</v>
      </c>
      <c r="BC312" s="108">
        <v>46048</v>
      </c>
      <c r="BD312" s="108">
        <v>46290</v>
      </c>
      <c r="BE312" s="108">
        <f t="shared" si="12"/>
        <v>46290</v>
      </c>
      <c r="BF312" s="125"/>
      <c r="BG312" s="88" t="s">
        <v>929</v>
      </c>
      <c r="BH312" s="113">
        <v>6300000</v>
      </c>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v>0</v>
      </c>
      <c r="CM312" s="113">
        <v>50400000</v>
      </c>
      <c r="CN312" s="88"/>
      <c r="CO312" s="92">
        <v>46290</v>
      </c>
      <c r="CP312" s="92">
        <f t="shared" si="11"/>
        <v>46470</v>
      </c>
      <c r="CQ312" s="118">
        <v>50400000</v>
      </c>
      <c r="CR312" s="88" t="s">
        <v>149</v>
      </c>
      <c r="CS312" s="92">
        <v>46044</v>
      </c>
      <c r="CT312" s="131">
        <v>2144101490321</v>
      </c>
      <c r="CU312" s="88"/>
      <c r="CV312" s="88"/>
      <c r="CW312" s="88" t="s">
        <v>3715</v>
      </c>
      <c r="CX312" s="88" t="s">
        <v>203</v>
      </c>
      <c r="CY312" s="88" t="s">
        <v>2542</v>
      </c>
      <c r="CZ312" s="88">
        <v>2583</v>
      </c>
      <c r="DA312" s="88" t="s">
        <v>3614</v>
      </c>
      <c r="DB312" s="88">
        <v>5</v>
      </c>
      <c r="DC312" s="88" t="s">
        <v>153</v>
      </c>
      <c r="DD312" s="88"/>
      <c r="DE312" s="88"/>
      <c r="DF312" s="88"/>
      <c r="DG312" s="88"/>
      <c r="DH312" s="88"/>
      <c r="DI312" s="88"/>
      <c r="DJ312" s="88"/>
      <c r="DK312" s="88"/>
      <c r="DL312" s="88"/>
      <c r="DM312" s="88"/>
      <c r="DN312" s="88"/>
      <c r="DO312" s="88"/>
      <c r="DP312" s="88"/>
      <c r="DQ312" s="88"/>
      <c r="DR312" s="88"/>
      <c r="DS312" s="88"/>
      <c r="DT312" s="89"/>
      <c r="DU312" s="84"/>
      <c r="DV312" s="75"/>
      <c r="DW312" s="75"/>
      <c r="DX312" s="75"/>
      <c r="DY312" s="75"/>
      <c r="DZ312" s="77"/>
      <c r="EA312" s="71"/>
      <c r="EB312" s="71"/>
      <c r="EC312" s="71"/>
      <c r="ED312" s="71"/>
      <c r="EE312" s="71"/>
      <c r="EF312" s="71"/>
      <c r="EG312" s="71"/>
      <c r="EH312" s="71"/>
      <c r="EI312" s="71"/>
      <c r="EJ312" s="71"/>
      <c r="EK312" s="71"/>
    </row>
    <row r="313" spans="1:141" ht="30" customHeight="1">
      <c r="A313" s="2" t="s">
        <v>2064</v>
      </c>
      <c r="B313" s="87">
        <v>2026</v>
      </c>
      <c r="C313" s="88" t="s">
        <v>3716</v>
      </c>
      <c r="D313" s="88" t="e">
        <v>#REF!</v>
      </c>
      <c r="E313" s="88" t="s">
        <v>125</v>
      </c>
      <c r="F313" s="88">
        <v>147318</v>
      </c>
      <c r="G313" s="92">
        <v>46031</v>
      </c>
      <c r="H313" s="88" t="s">
        <v>3717</v>
      </c>
      <c r="I313" s="88" t="s">
        <v>3718</v>
      </c>
      <c r="J313" s="95" t="s">
        <v>3719</v>
      </c>
      <c r="K313" s="95" t="s">
        <v>3720</v>
      </c>
      <c r="L313" s="88" t="s">
        <v>3721</v>
      </c>
      <c r="M313" s="88" t="s">
        <v>3722</v>
      </c>
      <c r="N313" s="88">
        <v>80111700</v>
      </c>
      <c r="O313" s="88" t="s">
        <v>3723</v>
      </c>
      <c r="P313" s="88" t="s">
        <v>3724</v>
      </c>
      <c r="Q313" s="88">
        <v>183</v>
      </c>
      <c r="R313" s="92">
        <v>46031</v>
      </c>
      <c r="S313" s="88">
        <v>329</v>
      </c>
      <c r="T313" s="92">
        <v>46041</v>
      </c>
      <c r="U313" s="88" t="s">
        <v>3609</v>
      </c>
      <c r="V313" s="88" t="s">
        <v>135</v>
      </c>
      <c r="W313" s="88" t="s">
        <v>136</v>
      </c>
      <c r="X313" s="88">
        <v>1</v>
      </c>
      <c r="Y313" s="88" t="s">
        <v>3725</v>
      </c>
      <c r="Z313" s="88" t="s">
        <v>3721</v>
      </c>
      <c r="AA313" s="88" t="s">
        <v>138</v>
      </c>
      <c r="AB313" s="88" t="s">
        <v>139</v>
      </c>
      <c r="AC313" s="88" t="s">
        <v>186</v>
      </c>
      <c r="AD313" s="88"/>
      <c r="AE313" s="88">
        <v>1080934931</v>
      </c>
      <c r="AF313" s="88">
        <v>2</v>
      </c>
      <c r="AG313" s="92">
        <v>34544</v>
      </c>
      <c r="AH313" s="88" t="s">
        <v>3726</v>
      </c>
      <c r="AI313" s="88"/>
      <c r="AJ313" s="95">
        <v>3106188102</v>
      </c>
      <c r="AK313" s="88" t="s">
        <v>3727</v>
      </c>
      <c r="AL313" s="88" t="s">
        <v>3187</v>
      </c>
      <c r="AM313" s="88" t="s">
        <v>144</v>
      </c>
      <c r="AN313" s="88" t="s">
        <v>3712</v>
      </c>
      <c r="AO313" s="88">
        <v>79553844</v>
      </c>
      <c r="AP313" s="88" t="s">
        <v>3713</v>
      </c>
      <c r="AQ313" s="88"/>
      <c r="AR313" s="88"/>
      <c r="AS313" s="92">
        <v>46062</v>
      </c>
      <c r="AT313" s="88"/>
      <c r="AU313" s="88"/>
      <c r="AV313" s="88"/>
      <c r="AW313" s="88"/>
      <c r="AX313" s="88" t="s">
        <v>3714</v>
      </c>
      <c r="AY313" s="88" t="s">
        <v>147</v>
      </c>
      <c r="AZ313" s="108">
        <v>46038</v>
      </c>
      <c r="BA313" s="108">
        <v>46038</v>
      </c>
      <c r="BB313" s="118">
        <v>63352000</v>
      </c>
      <c r="BC313" s="108">
        <v>46042</v>
      </c>
      <c r="BD313" s="108">
        <v>46284</v>
      </c>
      <c r="BE313" s="108">
        <f t="shared" si="12"/>
        <v>46284</v>
      </c>
      <c r="BF313" s="125"/>
      <c r="BG313" s="88" t="s">
        <v>929</v>
      </c>
      <c r="BH313" s="113">
        <v>7919000</v>
      </c>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v>0</v>
      </c>
      <c r="CM313" s="113">
        <v>63352000</v>
      </c>
      <c r="CN313" s="88"/>
      <c r="CO313" s="92">
        <v>46284</v>
      </c>
      <c r="CP313" s="92">
        <f t="shared" si="11"/>
        <v>46464</v>
      </c>
      <c r="CQ313" s="118">
        <v>63352000</v>
      </c>
      <c r="CR313" s="88" t="s">
        <v>149</v>
      </c>
      <c r="CS313" s="92">
        <v>46038</v>
      </c>
      <c r="CT313" s="131">
        <v>1446101157969</v>
      </c>
      <c r="CU313" s="88"/>
      <c r="CV313" s="88"/>
      <c r="CW313" s="88" t="s">
        <v>3728</v>
      </c>
      <c r="CX313" s="88" t="s">
        <v>186</v>
      </c>
      <c r="CY313" s="88" t="s">
        <v>3729</v>
      </c>
      <c r="CZ313" s="88">
        <v>2583</v>
      </c>
      <c r="DA313" s="88" t="s">
        <v>3614</v>
      </c>
      <c r="DB313" s="88">
        <v>1</v>
      </c>
      <c r="DC313" s="88" t="s">
        <v>153</v>
      </c>
      <c r="DD313" s="88"/>
      <c r="DE313" s="88"/>
      <c r="DF313" s="88"/>
      <c r="DG313" s="88"/>
      <c r="DH313" s="88"/>
      <c r="DI313" s="88"/>
      <c r="DJ313" s="88"/>
      <c r="DK313" s="88"/>
      <c r="DL313" s="88"/>
      <c r="DM313" s="88"/>
      <c r="DN313" s="88"/>
      <c r="DO313" s="88"/>
      <c r="DP313" s="88"/>
      <c r="DQ313" s="88"/>
      <c r="DR313" s="88"/>
      <c r="DS313" s="88"/>
      <c r="DT313" s="89"/>
      <c r="DU313" s="84"/>
      <c r="DV313" s="75"/>
      <c r="DW313" s="75"/>
      <c r="DX313" s="75"/>
      <c r="DY313" s="75"/>
      <c r="DZ313" s="77"/>
      <c r="EA313" s="71"/>
      <c r="EB313" s="71"/>
      <c r="EC313" s="71"/>
      <c r="ED313" s="71"/>
      <c r="EE313" s="71"/>
      <c r="EF313" s="71"/>
      <c r="EG313" s="71"/>
      <c r="EH313" s="71"/>
      <c r="EI313" s="71"/>
      <c r="EJ313" s="71"/>
      <c r="EK313" s="71"/>
    </row>
    <row r="314" spans="1:141" ht="30" customHeight="1">
      <c r="A314" s="2" t="s">
        <v>2064</v>
      </c>
      <c r="B314" s="87">
        <v>2026</v>
      </c>
      <c r="C314" s="88" t="s">
        <v>3730</v>
      </c>
      <c r="D314" s="88" t="e">
        <v>#REF!</v>
      </c>
      <c r="E314" s="88" t="s">
        <v>125</v>
      </c>
      <c r="F314" s="88">
        <v>147318</v>
      </c>
      <c r="G314" s="92">
        <v>46031</v>
      </c>
      <c r="H314" s="88" t="s">
        <v>3717</v>
      </c>
      <c r="I314" s="88" t="s">
        <v>3731</v>
      </c>
      <c r="J314" s="95" t="s">
        <v>3732</v>
      </c>
      <c r="K314" s="95" t="s">
        <v>3733</v>
      </c>
      <c r="L314" s="88" t="s">
        <v>3734</v>
      </c>
      <c r="M314" s="88" t="s">
        <v>3722</v>
      </c>
      <c r="N314" s="88">
        <v>80111700</v>
      </c>
      <c r="O314" s="88" t="s">
        <v>3723</v>
      </c>
      <c r="P314" s="88" t="s">
        <v>3735</v>
      </c>
      <c r="Q314" s="88">
        <v>183</v>
      </c>
      <c r="R314" s="92">
        <v>46031</v>
      </c>
      <c r="S314" s="88">
        <v>330</v>
      </c>
      <c r="T314" s="92">
        <v>46041</v>
      </c>
      <c r="U314" s="88" t="s">
        <v>3609</v>
      </c>
      <c r="V314" s="88" t="s">
        <v>135</v>
      </c>
      <c r="W314" s="88" t="s">
        <v>136</v>
      </c>
      <c r="X314" s="88">
        <v>1</v>
      </c>
      <c r="Y314" s="88" t="s">
        <v>3725</v>
      </c>
      <c r="Z314" s="88" t="s">
        <v>3734</v>
      </c>
      <c r="AA314" s="88" t="s">
        <v>138</v>
      </c>
      <c r="AB314" s="88" t="s">
        <v>164</v>
      </c>
      <c r="AC314" s="88" t="s">
        <v>203</v>
      </c>
      <c r="AD314" s="88"/>
      <c r="AE314" s="88">
        <v>1019136929</v>
      </c>
      <c r="AF314" s="88">
        <v>1</v>
      </c>
      <c r="AG314" s="92">
        <v>35408</v>
      </c>
      <c r="AH314" s="88" t="s">
        <v>3736</v>
      </c>
      <c r="AI314" s="88"/>
      <c r="AJ314" s="95">
        <v>3012473679</v>
      </c>
      <c r="AK314" s="88" t="s">
        <v>3737</v>
      </c>
      <c r="AL314" s="88" t="s">
        <v>3187</v>
      </c>
      <c r="AM314" s="88" t="s">
        <v>385</v>
      </c>
      <c r="AN314" s="88" t="s">
        <v>3712</v>
      </c>
      <c r="AO314" s="88">
        <v>79553844</v>
      </c>
      <c r="AP314" s="88" t="s">
        <v>3713</v>
      </c>
      <c r="AQ314" s="88"/>
      <c r="AR314" s="88"/>
      <c r="AS314" s="92">
        <v>46062</v>
      </c>
      <c r="AT314" s="88"/>
      <c r="AU314" s="88"/>
      <c r="AV314" s="88"/>
      <c r="AW314" s="88"/>
      <c r="AX314" s="88" t="s">
        <v>3714</v>
      </c>
      <c r="AY314" s="88" t="s">
        <v>147</v>
      </c>
      <c r="AZ314" s="108">
        <v>46038</v>
      </c>
      <c r="BA314" s="108">
        <v>46038</v>
      </c>
      <c r="BB314" s="118">
        <v>63352000</v>
      </c>
      <c r="BC314" s="108">
        <v>46042</v>
      </c>
      <c r="BD314" s="108">
        <v>46284</v>
      </c>
      <c r="BE314" s="108">
        <f t="shared" si="12"/>
        <v>46284</v>
      </c>
      <c r="BF314" s="125"/>
      <c r="BG314" s="88" t="s">
        <v>929</v>
      </c>
      <c r="BH314" s="113">
        <v>7919000</v>
      </c>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v>0</v>
      </c>
      <c r="CM314" s="113">
        <v>63352000</v>
      </c>
      <c r="CN314" s="88"/>
      <c r="CO314" s="92">
        <v>46284</v>
      </c>
      <c r="CP314" s="92">
        <f t="shared" si="11"/>
        <v>46464</v>
      </c>
      <c r="CQ314" s="118">
        <v>63352000</v>
      </c>
      <c r="CR314" s="88" t="s">
        <v>149</v>
      </c>
      <c r="CS314" s="92">
        <v>46041</v>
      </c>
      <c r="CT314" s="131">
        <v>1444101254053</v>
      </c>
      <c r="CU314" s="88"/>
      <c r="CV314" s="88"/>
      <c r="CW314" s="88" t="s">
        <v>3728</v>
      </c>
      <c r="CX314" s="88" t="s">
        <v>203</v>
      </c>
      <c r="CY314" s="88" t="s">
        <v>3738</v>
      </c>
      <c r="CZ314" s="88">
        <v>2583</v>
      </c>
      <c r="DA314" s="88" t="s">
        <v>3614</v>
      </c>
      <c r="DB314" s="88">
        <v>1</v>
      </c>
      <c r="DC314" s="88" t="s">
        <v>153</v>
      </c>
      <c r="DD314" s="88"/>
      <c r="DE314" s="88"/>
      <c r="DF314" s="88"/>
      <c r="DG314" s="88"/>
      <c r="DH314" s="88"/>
      <c r="DI314" s="88"/>
      <c r="DJ314" s="88"/>
      <c r="DK314" s="88"/>
      <c r="DL314" s="88"/>
      <c r="DM314" s="88"/>
      <c r="DN314" s="88"/>
      <c r="DO314" s="88"/>
      <c r="DP314" s="88"/>
      <c r="DQ314" s="88"/>
      <c r="DR314" s="88"/>
      <c r="DS314" s="88"/>
      <c r="DT314" s="89"/>
      <c r="DU314" s="84"/>
      <c r="DV314" s="75"/>
      <c r="DW314" s="75"/>
      <c r="DX314" s="75"/>
      <c r="DY314" s="75"/>
      <c r="DZ314" s="77"/>
      <c r="EA314" s="71"/>
      <c r="EB314" s="71"/>
      <c r="EC314" s="71"/>
      <c r="ED314" s="71"/>
      <c r="EE314" s="71"/>
      <c r="EF314" s="71"/>
      <c r="EG314" s="71"/>
      <c r="EH314" s="71"/>
      <c r="EI314" s="71"/>
      <c r="EJ314" s="71"/>
      <c r="EK314" s="71"/>
    </row>
    <row r="315" spans="1:141" ht="30" customHeight="1">
      <c r="A315" s="2" t="s">
        <v>2064</v>
      </c>
      <c r="B315" s="87">
        <v>2026</v>
      </c>
      <c r="C315" s="88" t="s">
        <v>3739</v>
      </c>
      <c r="D315" s="88" t="e">
        <v>#REF!</v>
      </c>
      <c r="E315" s="88" t="s">
        <v>125</v>
      </c>
      <c r="F315" s="88">
        <v>147350</v>
      </c>
      <c r="G315" s="92">
        <v>46031</v>
      </c>
      <c r="H315" s="88" t="s">
        <v>3740</v>
      </c>
      <c r="I315" s="88" t="s">
        <v>3741</v>
      </c>
      <c r="J315" s="95" t="s">
        <v>3742</v>
      </c>
      <c r="K315" s="95" t="s">
        <v>3743</v>
      </c>
      <c r="L315" s="88" t="s">
        <v>3744</v>
      </c>
      <c r="M315" s="88" t="s">
        <v>3745</v>
      </c>
      <c r="N315" s="88">
        <v>80111700</v>
      </c>
      <c r="O315" s="88" t="s">
        <v>3746</v>
      </c>
      <c r="P315" s="88" t="s">
        <v>3747</v>
      </c>
      <c r="Q315" s="88">
        <v>155</v>
      </c>
      <c r="R315" s="92">
        <v>46030</v>
      </c>
      <c r="S315" s="88">
        <v>25</v>
      </c>
      <c r="T315" s="92">
        <v>46035</v>
      </c>
      <c r="U315" s="88" t="s">
        <v>3609</v>
      </c>
      <c r="V315" s="88" t="s">
        <v>135</v>
      </c>
      <c r="W315" s="88" t="s">
        <v>460</v>
      </c>
      <c r="X315" s="88">
        <v>1</v>
      </c>
      <c r="Y315" s="88" t="s">
        <v>3748</v>
      </c>
      <c r="Z315" s="88" t="s">
        <v>3744</v>
      </c>
      <c r="AA315" s="88" t="s">
        <v>138</v>
      </c>
      <c r="AB315" s="88" t="s">
        <v>164</v>
      </c>
      <c r="AC315" s="88" t="s">
        <v>218</v>
      </c>
      <c r="AD315" s="88"/>
      <c r="AE315" s="88">
        <v>1016945159</v>
      </c>
      <c r="AF315" s="88">
        <v>7</v>
      </c>
      <c r="AG315" s="92">
        <v>38233</v>
      </c>
      <c r="AH315" s="88" t="s">
        <v>3749</v>
      </c>
      <c r="AI315" s="88"/>
      <c r="AJ315" s="95">
        <v>3106923499</v>
      </c>
      <c r="AK315" s="88" t="s">
        <v>3750</v>
      </c>
      <c r="AL315" s="88" t="s">
        <v>3187</v>
      </c>
      <c r="AM315" s="88" t="s">
        <v>144</v>
      </c>
      <c r="AN315" s="88" t="s">
        <v>3712</v>
      </c>
      <c r="AO315" s="88">
        <v>79553844</v>
      </c>
      <c r="AP315" s="88" t="s">
        <v>3713</v>
      </c>
      <c r="AQ315" s="88"/>
      <c r="AR315" s="88"/>
      <c r="AS315" s="92">
        <v>46062</v>
      </c>
      <c r="AT315" s="88"/>
      <c r="AU315" s="88"/>
      <c r="AV315" s="88"/>
      <c r="AW315" s="88"/>
      <c r="AX315" s="88" t="s">
        <v>3714</v>
      </c>
      <c r="AY315" s="88" t="s">
        <v>147</v>
      </c>
      <c r="AZ315" s="108">
        <v>46031</v>
      </c>
      <c r="BA315" s="108">
        <v>46031</v>
      </c>
      <c r="BB315" s="118">
        <v>17000000</v>
      </c>
      <c r="BC315" s="108">
        <v>46035</v>
      </c>
      <c r="BD315" s="108">
        <v>46277</v>
      </c>
      <c r="BE315" s="108">
        <f t="shared" si="12"/>
        <v>46277</v>
      </c>
      <c r="BF315" s="125"/>
      <c r="BG315" s="88" t="s">
        <v>929</v>
      </c>
      <c r="BH315" s="113">
        <v>2125000</v>
      </c>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v>0</v>
      </c>
      <c r="CM315" s="113">
        <v>17000000</v>
      </c>
      <c r="CN315" s="88"/>
      <c r="CO315" s="92">
        <v>46277</v>
      </c>
      <c r="CP315" s="92">
        <f t="shared" si="11"/>
        <v>46457</v>
      </c>
      <c r="CQ315" s="118">
        <v>17000000</v>
      </c>
      <c r="CR315" s="88" t="s">
        <v>484</v>
      </c>
      <c r="CS315" s="92">
        <v>46032</v>
      </c>
      <c r="CT315" s="131" t="s">
        <v>3751</v>
      </c>
      <c r="CU315" s="88"/>
      <c r="CV315" s="88"/>
      <c r="CW315" s="88" t="s">
        <v>3752</v>
      </c>
      <c r="CX315" s="88" t="s">
        <v>218</v>
      </c>
      <c r="CY315" s="88" t="s">
        <v>3753</v>
      </c>
      <c r="CZ315" s="88">
        <v>2583</v>
      </c>
      <c r="DA315" s="88" t="s">
        <v>3614</v>
      </c>
      <c r="DB315" s="88">
        <v>5</v>
      </c>
      <c r="DC315" s="88" t="s">
        <v>153</v>
      </c>
      <c r="DD315" s="88"/>
      <c r="DE315" s="88"/>
      <c r="DF315" s="88"/>
      <c r="DG315" s="88"/>
      <c r="DH315" s="88"/>
      <c r="DI315" s="88"/>
      <c r="DJ315" s="88"/>
      <c r="DK315" s="88"/>
      <c r="DL315" s="88"/>
      <c r="DM315" s="88"/>
      <c r="DN315" s="88"/>
      <c r="DO315" s="88"/>
      <c r="DP315" s="88"/>
      <c r="DQ315" s="88"/>
      <c r="DR315" s="88"/>
      <c r="DS315" s="88"/>
      <c r="DT315" s="89"/>
      <c r="DU315" s="84"/>
      <c r="DV315" s="75"/>
      <c r="DW315" s="75"/>
      <c r="DX315" s="75"/>
      <c r="DY315" s="75"/>
      <c r="DZ315" s="77"/>
      <c r="EA315" s="71"/>
      <c r="EB315" s="71"/>
      <c r="EC315" s="71"/>
      <c r="ED315" s="71"/>
      <c r="EE315" s="71"/>
      <c r="EF315" s="71"/>
      <c r="EG315" s="71"/>
      <c r="EH315" s="71"/>
      <c r="EI315" s="71"/>
      <c r="EJ315" s="71"/>
      <c r="EK315" s="71"/>
    </row>
    <row r="316" spans="1:141" ht="30" customHeight="1">
      <c r="A316" s="2" t="s">
        <v>2064</v>
      </c>
      <c r="B316" s="87">
        <v>2026</v>
      </c>
      <c r="C316" s="88" t="s">
        <v>3754</v>
      </c>
      <c r="D316" s="88" t="e">
        <v>#REF!</v>
      </c>
      <c r="E316" s="88" t="s">
        <v>125</v>
      </c>
      <c r="F316" s="88">
        <v>147350</v>
      </c>
      <c r="G316" s="92">
        <v>46031</v>
      </c>
      <c r="H316" s="88" t="s">
        <v>3740</v>
      </c>
      <c r="I316" s="88" t="s">
        <v>3755</v>
      </c>
      <c r="J316" s="95" t="s">
        <v>3756</v>
      </c>
      <c r="K316" s="95" t="s">
        <v>3757</v>
      </c>
      <c r="L316" s="88" t="s">
        <v>3758</v>
      </c>
      <c r="M316" s="88" t="s">
        <v>3745</v>
      </c>
      <c r="N316" s="88">
        <v>80111700</v>
      </c>
      <c r="O316" s="88" t="s">
        <v>3746</v>
      </c>
      <c r="P316" s="88" t="s">
        <v>3759</v>
      </c>
      <c r="Q316" s="88">
        <v>155</v>
      </c>
      <c r="R316" s="92">
        <v>46030</v>
      </c>
      <c r="S316" s="88">
        <v>26</v>
      </c>
      <c r="T316" s="92">
        <v>46035</v>
      </c>
      <c r="U316" s="88" t="s">
        <v>3609</v>
      </c>
      <c r="V316" s="88" t="s">
        <v>135</v>
      </c>
      <c r="W316" s="88" t="s">
        <v>460</v>
      </c>
      <c r="X316" s="88">
        <v>1</v>
      </c>
      <c r="Y316" s="88" t="s">
        <v>3760</v>
      </c>
      <c r="Z316" s="88" t="s">
        <v>3758</v>
      </c>
      <c r="AA316" s="88" t="s">
        <v>138</v>
      </c>
      <c r="AB316" s="88" t="s">
        <v>164</v>
      </c>
      <c r="AC316" s="88" t="s">
        <v>461</v>
      </c>
      <c r="AD316" s="88"/>
      <c r="AE316" s="88">
        <v>1233904720</v>
      </c>
      <c r="AF316" s="88">
        <v>1</v>
      </c>
      <c r="AG316" s="92">
        <v>36194</v>
      </c>
      <c r="AH316" s="88" t="s">
        <v>3761</v>
      </c>
      <c r="AI316" s="88"/>
      <c r="AJ316" s="95">
        <v>3017151731</v>
      </c>
      <c r="AK316" s="88" t="s">
        <v>3762</v>
      </c>
      <c r="AL316" s="88" t="s">
        <v>3187</v>
      </c>
      <c r="AM316" s="88" t="s">
        <v>144</v>
      </c>
      <c r="AN316" s="88" t="s">
        <v>3712</v>
      </c>
      <c r="AO316" s="88">
        <v>79553844</v>
      </c>
      <c r="AP316" s="88" t="s">
        <v>3713</v>
      </c>
      <c r="AQ316" s="88"/>
      <c r="AR316" s="88"/>
      <c r="AS316" s="92">
        <v>46062</v>
      </c>
      <c r="AT316" s="88"/>
      <c r="AU316" s="88"/>
      <c r="AV316" s="88"/>
      <c r="AW316" s="88"/>
      <c r="AX316" s="88" t="s">
        <v>3714</v>
      </c>
      <c r="AY316" s="88" t="s">
        <v>147</v>
      </c>
      <c r="AZ316" s="108">
        <v>46031</v>
      </c>
      <c r="BA316" s="108">
        <v>46031</v>
      </c>
      <c r="BB316" s="118">
        <v>17000000</v>
      </c>
      <c r="BC316" s="108">
        <v>46035</v>
      </c>
      <c r="BD316" s="108">
        <v>46277</v>
      </c>
      <c r="BE316" s="108">
        <f t="shared" si="12"/>
        <v>46277</v>
      </c>
      <c r="BF316" s="125"/>
      <c r="BG316" s="88" t="s">
        <v>929</v>
      </c>
      <c r="BH316" s="113">
        <v>2125000</v>
      </c>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v>0</v>
      </c>
      <c r="CM316" s="113">
        <v>17000000</v>
      </c>
      <c r="CN316" s="88"/>
      <c r="CO316" s="92">
        <v>46277</v>
      </c>
      <c r="CP316" s="92">
        <f t="shared" si="11"/>
        <v>46457</v>
      </c>
      <c r="CQ316" s="118">
        <v>17000000</v>
      </c>
      <c r="CR316" s="88" t="s">
        <v>172</v>
      </c>
      <c r="CS316" s="92">
        <v>46032</v>
      </c>
      <c r="CT316" s="131" t="s">
        <v>3763</v>
      </c>
      <c r="CU316" s="88"/>
      <c r="CV316" s="88"/>
      <c r="CW316" s="88" t="s">
        <v>3752</v>
      </c>
      <c r="CX316" s="88" t="s">
        <v>461</v>
      </c>
      <c r="CY316" s="88" t="s">
        <v>957</v>
      </c>
      <c r="CZ316" s="88">
        <v>2583</v>
      </c>
      <c r="DA316" s="88" t="s">
        <v>3614</v>
      </c>
      <c r="DB316" s="88">
        <v>5</v>
      </c>
      <c r="DC316" s="88" t="s">
        <v>153</v>
      </c>
      <c r="DD316" s="88"/>
      <c r="DE316" s="88"/>
      <c r="DF316" s="88"/>
      <c r="DG316" s="88"/>
      <c r="DH316" s="88"/>
      <c r="DI316" s="88"/>
      <c r="DJ316" s="88"/>
      <c r="DK316" s="88"/>
      <c r="DL316" s="88"/>
      <c r="DM316" s="88"/>
      <c r="DN316" s="88"/>
      <c r="DO316" s="88"/>
      <c r="DP316" s="88"/>
      <c r="DQ316" s="88"/>
      <c r="DR316" s="88"/>
      <c r="DS316" s="88"/>
      <c r="DT316" s="89"/>
      <c r="DU316" s="84"/>
      <c r="DV316" s="75"/>
      <c r="DW316" s="75"/>
      <c r="DX316" s="75"/>
      <c r="DY316" s="75"/>
      <c r="DZ316" s="77"/>
      <c r="EA316" s="71"/>
      <c r="EB316" s="71"/>
      <c r="EC316" s="71"/>
      <c r="ED316" s="71"/>
      <c r="EE316" s="71"/>
      <c r="EF316" s="71"/>
      <c r="EG316" s="71"/>
      <c r="EH316" s="71"/>
      <c r="EI316" s="71"/>
      <c r="EJ316" s="71"/>
      <c r="EK316" s="71"/>
    </row>
    <row r="317" spans="1:141" ht="30" customHeight="1">
      <c r="A317" s="2" t="s">
        <v>2064</v>
      </c>
      <c r="B317" s="87">
        <v>2026</v>
      </c>
      <c r="C317" s="88" t="s">
        <v>3764</v>
      </c>
      <c r="D317" s="88" t="e">
        <v>#REF!</v>
      </c>
      <c r="E317" s="88" t="s">
        <v>125</v>
      </c>
      <c r="F317" s="88">
        <v>147350</v>
      </c>
      <c r="G317" s="92">
        <v>46031</v>
      </c>
      <c r="H317" s="88" t="s">
        <v>3740</v>
      </c>
      <c r="I317" s="88" t="s">
        <v>3765</v>
      </c>
      <c r="J317" s="95" t="s">
        <v>3766</v>
      </c>
      <c r="K317" s="95" t="s">
        <v>3767</v>
      </c>
      <c r="L317" s="88" t="s">
        <v>3768</v>
      </c>
      <c r="M317" s="88" t="s">
        <v>3745</v>
      </c>
      <c r="N317" s="88">
        <v>80111700</v>
      </c>
      <c r="O317" s="88" t="s">
        <v>3746</v>
      </c>
      <c r="P317" s="88" t="s">
        <v>3769</v>
      </c>
      <c r="Q317" s="88">
        <v>155</v>
      </c>
      <c r="R317" s="92">
        <v>46030</v>
      </c>
      <c r="S317" s="88">
        <v>28</v>
      </c>
      <c r="T317" s="92">
        <v>46035</v>
      </c>
      <c r="U317" s="88" t="s">
        <v>3609</v>
      </c>
      <c r="V317" s="88" t="s">
        <v>135</v>
      </c>
      <c r="W317" s="88" t="s">
        <v>460</v>
      </c>
      <c r="X317" s="88">
        <v>1</v>
      </c>
      <c r="Y317" s="88" t="s">
        <v>3760</v>
      </c>
      <c r="Z317" s="88" t="s">
        <v>3768</v>
      </c>
      <c r="AA317" s="88" t="s">
        <v>138</v>
      </c>
      <c r="AB317" s="88" t="s">
        <v>164</v>
      </c>
      <c r="AC317" s="88" t="s">
        <v>447</v>
      </c>
      <c r="AD317" s="88"/>
      <c r="AE317" s="88">
        <v>1014480001</v>
      </c>
      <c r="AF317" s="88">
        <v>8</v>
      </c>
      <c r="AG317" s="92">
        <v>38795</v>
      </c>
      <c r="AH317" s="88" t="s">
        <v>3770</v>
      </c>
      <c r="AI317" s="88"/>
      <c r="AJ317" s="95">
        <v>3028666786</v>
      </c>
      <c r="AK317" s="88" t="s">
        <v>3771</v>
      </c>
      <c r="AL317" s="88" t="s">
        <v>3187</v>
      </c>
      <c r="AM317" s="88" t="s">
        <v>144</v>
      </c>
      <c r="AN317" s="88" t="s">
        <v>3712</v>
      </c>
      <c r="AO317" s="88">
        <v>79553844</v>
      </c>
      <c r="AP317" s="88" t="s">
        <v>3713</v>
      </c>
      <c r="AQ317" s="88"/>
      <c r="AR317" s="88"/>
      <c r="AS317" s="92">
        <v>46062</v>
      </c>
      <c r="AT317" s="88"/>
      <c r="AU317" s="88"/>
      <c r="AV317" s="88"/>
      <c r="AW317" s="88"/>
      <c r="AX317" s="88" t="s">
        <v>3714</v>
      </c>
      <c r="AY317" s="88" t="s">
        <v>147</v>
      </c>
      <c r="AZ317" s="108">
        <v>46031</v>
      </c>
      <c r="BA317" s="108">
        <v>46031</v>
      </c>
      <c r="BB317" s="118">
        <v>17000000</v>
      </c>
      <c r="BC317" s="108">
        <v>46035</v>
      </c>
      <c r="BD317" s="108">
        <v>46277</v>
      </c>
      <c r="BE317" s="108">
        <f t="shared" si="12"/>
        <v>46277</v>
      </c>
      <c r="BF317" s="125"/>
      <c r="BG317" s="88" t="s">
        <v>929</v>
      </c>
      <c r="BH317" s="113">
        <v>2125000</v>
      </c>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v>0</v>
      </c>
      <c r="CM317" s="113">
        <v>17000000</v>
      </c>
      <c r="CN317" s="88"/>
      <c r="CO317" s="92">
        <v>46277</v>
      </c>
      <c r="CP317" s="92">
        <f t="shared" si="11"/>
        <v>46457</v>
      </c>
      <c r="CQ317" s="118">
        <v>17000000</v>
      </c>
      <c r="CR317" s="88" t="s">
        <v>149</v>
      </c>
      <c r="CS317" s="92">
        <v>46032</v>
      </c>
      <c r="CT317" s="131">
        <v>1146101094883</v>
      </c>
      <c r="CU317" s="88"/>
      <c r="CV317" s="88"/>
      <c r="CW317" s="88" t="s">
        <v>3752</v>
      </c>
      <c r="CX317" s="88" t="s">
        <v>447</v>
      </c>
      <c r="CY317" s="88" t="s">
        <v>957</v>
      </c>
      <c r="CZ317" s="88">
        <v>2583</v>
      </c>
      <c r="DA317" s="88" t="s">
        <v>3614</v>
      </c>
      <c r="DB317" s="88">
        <v>5</v>
      </c>
      <c r="DC317" s="88" t="s">
        <v>153</v>
      </c>
      <c r="DD317" s="88"/>
      <c r="DE317" s="88"/>
      <c r="DF317" s="88"/>
      <c r="DG317" s="88"/>
      <c r="DH317" s="88"/>
      <c r="DI317" s="88"/>
      <c r="DJ317" s="88"/>
      <c r="DK317" s="88"/>
      <c r="DL317" s="88"/>
      <c r="DM317" s="88"/>
      <c r="DN317" s="88"/>
      <c r="DO317" s="88"/>
      <c r="DP317" s="88"/>
      <c r="DQ317" s="88"/>
      <c r="DR317" s="88"/>
      <c r="DS317" s="88"/>
      <c r="DT317" s="89"/>
      <c r="DU317" s="84"/>
      <c r="DV317" s="75"/>
      <c r="DW317" s="75"/>
      <c r="DX317" s="75"/>
      <c r="DY317" s="75"/>
      <c r="DZ317" s="77"/>
      <c r="EA317" s="71"/>
      <c r="EB317" s="71"/>
      <c r="EC317" s="71"/>
      <c r="ED317" s="71"/>
      <c r="EE317" s="71"/>
      <c r="EF317" s="71"/>
      <c r="EG317" s="71"/>
      <c r="EH317" s="71"/>
      <c r="EI317" s="71"/>
      <c r="EJ317" s="71"/>
      <c r="EK317" s="71"/>
    </row>
    <row r="318" spans="1:141" ht="30" customHeight="1">
      <c r="A318" s="2" t="s">
        <v>2064</v>
      </c>
      <c r="B318" s="87">
        <v>2026</v>
      </c>
      <c r="C318" s="88" t="s">
        <v>3772</v>
      </c>
      <c r="D318" s="88" t="e">
        <v>#REF!</v>
      </c>
      <c r="E318" s="88" t="s">
        <v>125</v>
      </c>
      <c r="F318" s="88">
        <v>147350</v>
      </c>
      <c r="G318" s="92">
        <v>46031</v>
      </c>
      <c r="H318" s="88" t="s">
        <v>3740</v>
      </c>
      <c r="I318" s="88" t="s">
        <v>3773</v>
      </c>
      <c r="J318" s="95" t="s">
        <v>3774</v>
      </c>
      <c r="K318" s="95" t="s">
        <v>3775</v>
      </c>
      <c r="L318" s="88" t="s">
        <v>3776</v>
      </c>
      <c r="M318" s="88" t="s">
        <v>3745</v>
      </c>
      <c r="N318" s="88">
        <v>80111700</v>
      </c>
      <c r="O318" s="88" t="s">
        <v>3746</v>
      </c>
      <c r="P318" s="88" t="s">
        <v>3777</v>
      </c>
      <c r="Q318" s="88">
        <v>155</v>
      </c>
      <c r="R318" s="92">
        <v>46030</v>
      </c>
      <c r="S318" s="88">
        <v>29</v>
      </c>
      <c r="T318" s="92">
        <v>46035</v>
      </c>
      <c r="U318" s="88" t="s">
        <v>3609</v>
      </c>
      <c r="V318" s="88" t="s">
        <v>135</v>
      </c>
      <c r="W318" s="88" t="s">
        <v>460</v>
      </c>
      <c r="X318" s="88">
        <v>1</v>
      </c>
      <c r="Y318" s="88" t="s">
        <v>3778</v>
      </c>
      <c r="Z318" s="88" t="s">
        <v>3776</v>
      </c>
      <c r="AA318" s="88" t="s">
        <v>138</v>
      </c>
      <c r="AB318" s="88" t="s">
        <v>164</v>
      </c>
      <c r="AC318" s="88" t="s">
        <v>447</v>
      </c>
      <c r="AD318" s="88"/>
      <c r="AE318" s="88">
        <v>1031806725</v>
      </c>
      <c r="AF318" s="88">
        <v>5</v>
      </c>
      <c r="AG318" s="92">
        <v>38815</v>
      </c>
      <c r="AH318" s="88" t="s">
        <v>3779</v>
      </c>
      <c r="AI318" s="88"/>
      <c r="AJ318" s="95">
        <v>3227158411</v>
      </c>
      <c r="AK318" s="88" t="s">
        <v>3780</v>
      </c>
      <c r="AL318" s="88" t="s">
        <v>3187</v>
      </c>
      <c r="AM318" s="88" t="s">
        <v>144</v>
      </c>
      <c r="AN318" s="88" t="s">
        <v>3712</v>
      </c>
      <c r="AO318" s="88">
        <v>79553844</v>
      </c>
      <c r="AP318" s="88" t="s">
        <v>3713</v>
      </c>
      <c r="AQ318" s="88"/>
      <c r="AR318" s="88"/>
      <c r="AS318" s="92">
        <v>46062</v>
      </c>
      <c r="AT318" s="88"/>
      <c r="AU318" s="88"/>
      <c r="AV318" s="88"/>
      <c r="AW318" s="88"/>
      <c r="AX318" s="88" t="s">
        <v>3714</v>
      </c>
      <c r="AY318" s="88" t="s">
        <v>147</v>
      </c>
      <c r="AZ318" s="108">
        <v>46031</v>
      </c>
      <c r="BA318" s="108">
        <v>46031</v>
      </c>
      <c r="BB318" s="118">
        <v>17000000</v>
      </c>
      <c r="BC318" s="108">
        <v>46035</v>
      </c>
      <c r="BD318" s="108">
        <v>46277</v>
      </c>
      <c r="BE318" s="108">
        <f t="shared" si="12"/>
        <v>46277</v>
      </c>
      <c r="BF318" s="125"/>
      <c r="BG318" s="88" t="s">
        <v>929</v>
      </c>
      <c r="BH318" s="113">
        <v>2125000</v>
      </c>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v>0</v>
      </c>
      <c r="CM318" s="113">
        <v>17000000</v>
      </c>
      <c r="CN318" s="88"/>
      <c r="CO318" s="92">
        <v>46277</v>
      </c>
      <c r="CP318" s="92">
        <f t="shared" si="11"/>
        <v>46457</v>
      </c>
      <c r="CQ318" s="118">
        <v>17000000</v>
      </c>
      <c r="CR318" s="88" t="s">
        <v>223</v>
      </c>
      <c r="CS318" s="92">
        <v>46032</v>
      </c>
      <c r="CT318" s="131">
        <v>9646101033547</v>
      </c>
      <c r="CU318" s="88"/>
      <c r="CV318" s="88"/>
      <c r="CW318" s="88" t="s">
        <v>3752</v>
      </c>
      <c r="CX318" s="88" t="s">
        <v>447</v>
      </c>
      <c r="CY318" s="88" t="s">
        <v>957</v>
      </c>
      <c r="CZ318" s="88">
        <v>2583</v>
      </c>
      <c r="DA318" s="88" t="s">
        <v>3614</v>
      </c>
      <c r="DB318" s="88">
        <v>5</v>
      </c>
      <c r="DC318" s="88" t="s">
        <v>153</v>
      </c>
      <c r="DD318" s="88"/>
      <c r="DE318" s="88"/>
      <c r="DF318" s="88"/>
      <c r="DG318" s="88"/>
      <c r="DH318" s="88"/>
      <c r="DI318" s="88"/>
      <c r="DJ318" s="88"/>
      <c r="DK318" s="88"/>
      <c r="DL318" s="88"/>
      <c r="DM318" s="88"/>
      <c r="DN318" s="88"/>
      <c r="DO318" s="88"/>
      <c r="DP318" s="88"/>
      <c r="DQ318" s="88"/>
      <c r="DR318" s="88"/>
      <c r="DS318" s="88"/>
      <c r="DT318" s="89"/>
      <c r="DU318" s="84"/>
      <c r="DV318" s="75"/>
      <c r="DW318" s="75"/>
      <c r="DX318" s="75"/>
      <c r="DY318" s="75"/>
      <c r="DZ318" s="77"/>
      <c r="EA318" s="71"/>
      <c r="EB318" s="71"/>
      <c r="EC318" s="71"/>
      <c r="ED318" s="71"/>
      <c r="EE318" s="71"/>
      <c r="EF318" s="71"/>
      <c r="EG318" s="71"/>
      <c r="EH318" s="71"/>
      <c r="EI318" s="71"/>
      <c r="EJ318" s="71"/>
      <c r="EK318" s="71"/>
    </row>
    <row r="319" spans="1:141" ht="30" customHeight="1">
      <c r="A319" s="2" t="s">
        <v>2064</v>
      </c>
      <c r="B319" s="87">
        <v>2026</v>
      </c>
      <c r="C319" s="88" t="s">
        <v>3781</v>
      </c>
      <c r="D319" s="88" t="e">
        <v>#REF!</v>
      </c>
      <c r="E319" s="88" t="s">
        <v>125</v>
      </c>
      <c r="F319" s="88">
        <v>147350</v>
      </c>
      <c r="G319" s="92">
        <v>46031</v>
      </c>
      <c r="H319" s="88" t="s">
        <v>3740</v>
      </c>
      <c r="I319" s="88" t="s">
        <v>3782</v>
      </c>
      <c r="J319" s="95" t="s">
        <v>3783</v>
      </c>
      <c r="K319" s="95" t="s">
        <v>3784</v>
      </c>
      <c r="L319" s="88" t="s">
        <v>3785</v>
      </c>
      <c r="M319" s="88" t="s">
        <v>3745</v>
      </c>
      <c r="N319" s="88">
        <v>80111700</v>
      </c>
      <c r="O319" s="88" t="s">
        <v>3746</v>
      </c>
      <c r="P319" s="88" t="s">
        <v>3786</v>
      </c>
      <c r="Q319" s="88">
        <v>155</v>
      </c>
      <c r="R319" s="92">
        <v>46030</v>
      </c>
      <c r="S319" s="88">
        <v>30</v>
      </c>
      <c r="T319" s="92">
        <v>46035</v>
      </c>
      <c r="U319" s="88" t="s">
        <v>3609</v>
      </c>
      <c r="V319" s="88" t="s">
        <v>135</v>
      </c>
      <c r="W319" s="88" t="s">
        <v>460</v>
      </c>
      <c r="X319" s="88">
        <v>1</v>
      </c>
      <c r="Y319" s="88" t="s">
        <v>3778</v>
      </c>
      <c r="Z319" s="88" t="s">
        <v>3785</v>
      </c>
      <c r="AA319" s="88" t="s">
        <v>138</v>
      </c>
      <c r="AB319" s="88" t="s">
        <v>139</v>
      </c>
      <c r="AC319" s="88" t="s">
        <v>218</v>
      </c>
      <c r="AD319" s="88"/>
      <c r="AE319" s="88">
        <v>1031650224</v>
      </c>
      <c r="AF319" s="88">
        <v>5</v>
      </c>
      <c r="AG319" s="92">
        <v>38906</v>
      </c>
      <c r="AH319" s="88" t="s">
        <v>3787</v>
      </c>
      <c r="AI319" s="88"/>
      <c r="AJ319" s="95">
        <v>3228267123</v>
      </c>
      <c r="AK319" s="88" t="s">
        <v>3788</v>
      </c>
      <c r="AL319" s="88" t="s">
        <v>3187</v>
      </c>
      <c r="AM319" s="88" t="s">
        <v>234</v>
      </c>
      <c r="AN319" s="88" t="s">
        <v>3712</v>
      </c>
      <c r="AO319" s="88">
        <v>79553844</v>
      </c>
      <c r="AP319" s="88" t="s">
        <v>3713</v>
      </c>
      <c r="AQ319" s="88"/>
      <c r="AR319" s="88"/>
      <c r="AS319" s="92">
        <v>46062</v>
      </c>
      <c r="AT319" s="88"/>
      <c r="AU319" s="88"/>
      <c r="AV319" s="88"/>
      <c r="AW319" s="88"/>
      <c r="AX319" s="88" t="s">
        <v>3714</v>
      </c>
      <c r="AY319" s="88" t="s">
        <v>147</v>
      </c>
      <c r="AZ319" s="108">
        <v>46031</v>
      </c>
      <c r="BA319" s="108">
        <v>46031</v>
      </c>
      <c r="BB319" s="118">
        <v>17000000</v>
      </c>
      <c r="BC319" s="108">
        <v>46035</v>
      </c>
      <c r="BD319" s="108">
        <v>46277</v>
      </c>
      <c r="BE319" s="108">
        <f t="shared" si="12"/>
        <v>46277</v>
      </c>
      <c r="BF319" s="125"/>
      <c r="BG319" s="88" t="s">
        <v>929</v>
      </c>
      <c r="BH319" s="113">
        <v>2125000</v>
      </c>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v>0</v>
      </c>
      <c r="CM319" s="113">
        <v>17000000</v>
      </c>
      <c r="CN319" s="88"/>
      <c r="CO319" s="92">
        <v>46277</v>
      </c>
      <c r="CP319" s="92">
        <f t="shared" si="11"/>
        <v>46457</v>
      </c>
      <c r="CQ319" s="118">
        <v>17000000</v>
      </c>
      <c r="CR319" s="88" t="s">
        <v>484</v>
      </c>
      <c r="CS319" s="92">
        <v>46032</v>
      </c>
      <c r="CT319" s="131" t="s">
        <v>3789</v>
      </c>
      <c r="CU319" s="88"/>
      <c r="CV319" s="88"/>
      <c r="CW319" s="88" t="s">
        <v>3752</v>
      </c>
      <c r="CX319" s="88" t="s">
        <v>218</v>
      </c>
      <c r="CY319" s="88" t="s">
        <v>957</v>
      </c>
      <c r="CZ319" s="88">
        <v>2583</v>
      </c>
      <c r="DA319" s="88" t="s">
        <v>3614</v>
      </c>
      <c r="DB319" s="88">
        <v>5</v>
      </c>
      <c r="DC319" s="88" t="s">
        <v>153</v>
      </c>
      <c r="DD319" s="88"/>
      <c r="DE319" s="88"/>
      <c r="DF319" s="88"/>
      <c r="DG319" s="88"/>
      <c r="DH319" s="88"/>
      <c r="DI319" s="88"/>
      <c r="DJ319" s="88"/>
      <c r="DK319" s="88"/>
      <c r="DL319" s="88"/>
      <c r="DM319" s="88"/>
      <c r="DN319" s="88"/>
      <c r="DO319" s="88"/>
      <c r="DP319" s="88"/>
      <c r="DQ319" s="88"/>
      <c r="DR319" s="88"/>
      <c r="DS319" s="88"/>
      <c r="DT319" s="89"/>
      <c r="DU319" s="84"/>
      <c r="DV319" s="75"/>
      <c r="DW319" s="75"/>
      <c r="DX319" s="75"/>
      <c r="DY319" s="75"/>
      <c r="DZ319" s="77"/>
      <c r="EA319" s="71"/>
      <c r="EB319" s="71"/>
      <c r="EC319" s="71"/>
      <c r="ED319" s="71"/>
      <c r="EE319" s="71"/>
      <c r="EF319" s="71"/>
      <c r="EG319" s="71"/>
      <c r="EH319" s="71"/>
      <c r="EI319" s="71"/>
      <c r="EJ319" s="71"/>
      <c r="EK319" s="71"/>
    </row>
    <row r="320" spans="1:141" ht="30" customHeight="1">
      <c r="A320" s="2" t="s">
        <v>2064</v>
      </c>
      <c r="B320" s="87">
        <v>2026</v>
      </c>
      <c r="C320" s="88" t="s">
        <v>3790</v>
      </c>
      <c r="D320" s="88" t="e">
        <v>#REF!</v>
      </c>
      <c r="E320" s="88" t="s">
        <v>125</v>
      </c>
      <c r="F320" s="88">
        <v>147350</v>
      </c>
      <c r="G320" s="92">
        <v>46031</v>
      </c>
      <c r="H320" s="88" t="s">
        <v>3740</v>
      </c>
      <c r="I320" s="88" t="s">
        <v>3791</v>
      </c>
      <c r="J320" s="95" t="s">
        <v>3792</v>
      </c>
      <c r="K320" s="95" t="s">
        <v>3793</v>
      </c>
      <c r="L320" s="88" t="s">
        <v>3794</v>
      </c>
      <c r="M320" s="88" t="s">
        <v>3745</v>
      </c>
      <c r="N320" s="88">
        <v>80111700</v>
      </c>
      <c r="O320" s="88" t="s">
        <v>3746</v>
      </c>
      <c r="P320" s="88" t="s">
        <v>3795</v>
      </c>
      <c r="Q320" s="88">
        <v>155</v>
      </c>
      <c r="R320" s="92">
        <v>46030</v>
      </c>
      <c r="S320" s="88">
        <v>31</v>
      </c>
      <c r="T320" s="92">
        <v>46035</v>
      </c>
      <c r="U320" s="88" t="s">
        <v>3609</v>
      </c>
      <c r="V320" s="88" t="s">
        <v>135</v>
      </c>
      <c r="W320" s="88" t="s">
        <v>460</v>
      </c>
      <c r="X320" s="88">
        <v>1</v>
      </c>
      <c r="Y320" s="88" t="s">
        <v>3778</v>
      </c>
      <c r="Z320" s="88" t="s">
        <v>3794</v>
      </c>
      <c r="AA320" s="88" t="s">
        <v>138</v>
      </c>
      <c r="AB320" s="88" t="s">
        <v>139</v>
      </c>
      <c r="AC320" s="88" t="s">
        <v>218</v>
      </c>
      <c r="AD320" s="88"/>
      <c r="AE320" s="88">
        <v>1117019360</v>
      </c>
      <c r="AF320" s="88">
        <v>6</v>
      </c>
      <c r="AG320" s="92">
        <v>39308</v>
      </c>
      <c r="AH320" s="88" t="s">
        <v>3796</v>
      </c>
      <c r="AI320" s="88"/>
      <c r="AJ320" s="95">
        <v>3114967789</v>
      </c>
      <c r="AK320" s="88" t="s">
        <v>3797</v>
      </c>
      <c r="AL320" s="88" t="s">
        <v>3187</v>
      </c>
      <c r="AM320" s="88" t="s">
        <v>234</v>
      </c>
      <c r="AN320" s="88" t="s">
        <v>3712</v>
      </c>
      <c r="AO320" s="88">
        <v>79553844</v>
      </c>
      <c r="AP320" s="88" t="s">
        <v>3713</v>
      </c>
      <c r="AQ320" s="88"/>
      <c r="AR320" s="88"/>
      <c r="AS320" s="92">
        <v>46062</v>
      </c>
      <c r="AT320" s="88"/>
      <c r="AU320" s="88"/>
      <c r="AV320" s="88"/>
      <c r="AW320" s="88"/>
      <c r="AX320" s="88" t="s">
        <v>3714</v>
      </c>
      <c r="AY320" s="88" t="s">
        <v>147</v>
      </c>
      <c r="AZ320" s="108">
        <v>46031</v>
      </c>
      <c r="BA320" s="108">
        <v>46031</v>
      </c>
      <c r="BB320" s="118">
        <v>17000000</v>
      </c>
      <c r="BC320" s="108">
        <v>46035</v>
      </c>
      <c r="BD320" s="108">
        <v>46277</v>
      </c>
      <c r="BE320" s="108">
        <f t="shared" si="12"/>
        <v>46277</v>
      </c>
      <c r="BF320" s="125"/>
      <c r="BG320" s="88" t="s">
        <v>929</v>
      </c>
      <c r="BH320" s="113">
        <v>2125000</v>
      </c>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v>0</v>
      </c>
      <c r="CM320" s="113">
        <v>17000000</v>
      </c>
      <c r="CN320" s="88"/>
      <c r="CO320" s="92">
        <v>46277</v>
      </c>
      <c r="CP320" s="92">
        <f t="shared" si="11"/>
        <v>46457</v>
      </c>
      <c r="CQ320" s="118">
        <v>17000000</v>
      </c>
      <c r="CR320" s="88" t="s">
        <v>172</v>
      </c>
      <c r="CS320" s="92">
        <v>46032</v>
      </c>
      <c r="CT320" s="131" t="s">
        <v>3798</v>
      </c>
      <c r="CU320" s="88"/>
      <c r="CV320" s="88"/>
      <c r="CW320" s="88" t="s">
        <v>3752</v>
      </c>
      <c r="CX320" s="88" t="s">
        <v>218</v>
      </c>
      <c r="CY320" s="88" t="s">
        <v>2705</v>
      </c>
      <c r="CZ320" s="88">
        <v>2583</v>
      </c>
      <c r="DA320" s="88" t="s">
        <v>3614</v>
      </c>
      <c r="DB320" s="88">
        <v>5</v>
      </c>
      <c r="DC320" s="88" t="s">
        <v>153</v>
      </c>
      <c r="DD320" s="88"/>
      <c r="DE320" s="88"/>
      <c r="DF320" s="88"/>
      <c r="DG320" s="88"/>
      <c r="DH320" s="88"/>
      <c r="DI320" s="88"/>
      <c r="DJ320" s="88"/>
      <c r="DK320" s="88"/>
      <c r="DL320" s="88"/>
      <c r="DM320" s="88"/>
      <c r="DN320" s="88"/>
      <c r="DO320" s="88"/>
      <c r="DP320" s="88"/>
      <c r="DQ320" s="88"/>
      <c r="DR320" s="88"/>
      <c r="DS320" s="88"/>
      <c r="DT320" s="89"/>
      <c r="DU320" s="84"/>
      <c r="DV320" s="75"/>
      <c r="DW320" s="75"/>
      <c r="DX320" s="75"/>
      <c r="DY320" s="75"/>
      <c r="DZ320" s="77"/>
      <c r="EA320" s="71"/>
      <c r="EB320" s="71"/>
      <c r="EC320" s="71"/>
      <c r="ED320" s="71"/>
      <c r="EE320" s="71"/>
      <c r="EF320" s="71"/>
      <c r="EG320" s="71"/>
      <c r="EH320" s="71"/>
      <c r="EI320" s="71"/>
      <c r="EJ320" s="71"/>
      <c r="EK320" s="71"/>
    </row>
    <row r="321" spans="1:141" ht="30" customHeight="1">
      <c r="A321" s="2" t="s">
        <v>2064</v>
      </c>
      <c r="B321" s="87">
        <v>2026</v>
      </c>
      <c r="C321" s="88" t="s">
        <v>3799</v>
      </c>
      <c r="D321" s="88" t="e">
        <v>#REF!</v>
      </c>
      <c r="E321" s="88" t="s">
        <v>125</v>
      </c>
      <c r="F321" s="88">
        <v>147350</v>
      </c>
      <c r="G321" s="92">
        <v>46031</v>
      </c>
      <c r="H321" s="88" t="s">
        <v>3740</v>
      </c>
      <c r="I321" s="88" t="s">
        <v>3800</v>
      </c>
      <c r="J321" s="95" t="s">
        <v>3801</v>
      </c>
      <c r="K321" s="95" t="s">
        <v>3802</v>
      </c>
      <c r="L321" s="88" t="s">
        <v>3803</v>
      </c>
      <c r="M321" s="88" t="s">
        <v>3745</v>
      </c>
      <c r="N321" s="88">
        <v>80111700</v>
      </c>
      <c r="O321" s="88" t="s">
        <v>3746</v>
      </c>
      <c r="P321" s="88" t="s">
        <v>3804</v>
      </c>
      <c r="Q321" s="88">
        <v>155</v>
      </c>
      <c r="R321" s="92">
        <v>46030</v>
      </c>
      <c r="S321" s="88">
        <v>32</v>
      </c>
      <c r="T321" s="92">
        <v>46035</v>
      </c>
      <c r="U321" s="88" t="s">
        <v>3609</v>
      </c>
      <c r="V321" s="88" t="s">
        <v>135</v>
      </c>
      <c r="W321" s="88" t="s">
        <v>460</v>
      </c>
      <c r="X321" s="88">
        <v>1</v>
      </c>
      <c r="Y321" s="88" t="s">
        <v>3778</v>
      </c>
      <c r="Z321" s="88" t="s">
        <v>3803</v>
      </c>
      <c r="AA321" s="88" t="s">
        <v>138</v>
      </c>
      <c r="AB321" s="88" t="s">
        <v>139</v>
      </c>
      <c r="AC321" s="88" t="s">
        <v>461</v>
      </c>
      <c r="AD321" s="88"/>
      <c r="AE321" s="88">
        <v>1028660673</v>
      </c>
      <c r="AF321" s="88">
        <v>0</v>
      </c>
      <c r="AG321" s="92">
        <v>38399</v>
      </c>
      <c r="AH321" s="88" t="s">
        <v>3805</v>
      </c>
      <c r="AI321" s="88"/>
      <c r="AJ321" s="95">
        <v>3113184399</v>
      </c>
      <c r="AK321" s="88" t="s">
        <v>3806</v>
      </c>
      <c r="AL321" s="88" t="s">
        <v>3187</v>
      </c>
      <c r="AM321" s="88" t="s">
        <v>144</v>
      </c>
      <c r="AN321" s="88" t="s">
        <v>3712</v>
      </c>
      <c r="AO321" s="88">
        <v>79553844</v>
      </c>
      <c r="AP321" s="88" t="s">
        <v>3713</v>
      </c>
      <c r="AQ321" s="88"/>
      <c r="AR321" s="88"/>
      <c r="AS321" s="92">
        <v>46062</v>
      </c>
      <c r="AT321" s="88"/>
      <c r="AU321" s="88"/>
      <c r="AV321" s="88"/>
      <c r="AW321" s="88"/>
      <c r="AX321" s="88" t="s">
        <v>3714</v>
      </c>
      <c r="AY321" s="88" t="s">
        <v>147</v>
      </c>
      <c r="AZ321" s="108">
        <v>46031</v>
      </c>
      <c r="BA321" s="108">
        <v>46031</v>
      </c>
      <c r="BB321" s="118">
        <v>17000000</v>
      </c>
      <c r="BC321" s="108">
        <v>46035</v>
      </c>
      <c r="BD321" s="108">
        <v>46277</v>
      </c>
      <c r="BE321" s="108">
        <f t="shared" si="12"/>
        <v>46277</v>
      </c>
      <c r="BF321" s="125"/>
      <c r="BG321" s="88" t="s">
        <v>929</v>
      </c>
      <c r="BH321" s="113">
        <v>2125000</v>
      </c>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v>0</v>
      </c>
      <c r="CM321" s="113">
        <v>17000000</v>
      </c>
      <c r="CN321" s="88"/>
      <c r="CO321" s="92">
        <v>46277</v>
      </c>
      <c r="CP321" s="92">
        <f t="shared" si="11"/>
        <v>46457</v>
      </c>
      <c r="CQ321" s="118">
        <v>17000000</v>
      </c>
      <c r="CR321" s="88" t="s">
        <v>149</v>
      </c>
      <c r="CS321" s="92">
        <v>46034</v>
      </c>
      <c r="CT321" s="131">
        <v>1444101252942</v>
      </c>
      <c r="CU321" s="88"/>
      <c r="CV321" s="88"/>
      <c r="CW321" s="88" t="s">
        <v>3752</v>
      </c>
      <c r="CX321" s="88" t="s">
        <v>461</v>
      </c>
      <c r="CY321" s="88" t="s">
        <v>957</v>
      </c>
      <c r="CZ321" s="88">
        <v>2583</v>
      </c>
      <c r="DA321" s="88" t="s">
        <v>3614</v>
      </c>
      <c r="DB321" s="88">
        <v>5</v>
      </c>
      <c r="DC321" s="88" t="s">
        <v>153</v>
      </c>
      <c r="DD321" s="88"/>
      <c r="DE321" s="88"/>
      <c r="DF321" s="88"/>
      <c r="DG321" s="88"/>
      <c r="DH321" s="88"/>
      <c r="DI321" s="88"/>
      <c r="DJ321" s="88"/>
      <c r="DK321" s="88"/>
      <c r="DL321" s="88"/>
      <c r="DM321" s="88"/>
      <c r="DN321" s="88"/>
      <c r="DO321" s="88"/>
      <c r="DP321" s="88"/>
      <c r="DQ321" s="88"/>
      <c r="DR321" s="88"/>
      <c r="DS321" s="88"/>
      <c r="DT321" s="89"/>
      <c r="DU321" s="84"/>
      <c r="DV321" s="75"/>
      <c r="DW321" s="75"/>
      <c r="DX321" s="75"/>
      <c r="DY321" s="75"/>
      <c r="DZ321" s="77"/>
      <c r="EA321" s="71"/>
      <c r="EB321" s="71"/>
      <c r="EC321" s="71"/>
      <c r="ED321" s="71"/>
      <c r="EE321" s="71"/>
      <c r="EF321" s="71"/>
      <c r="EG321" s="71"/>
      <c r="EH321" s="71"/>
      <c r="EI321" s="71"/>
      <c r="EJ321" s="71"/>
      <c r="EK321" s="71"/>
    </row>
    <row r="322" spans="1:141" ht="30" customHeight="1">
      <c r="A322" s="2" t="s">
        <v>2064</v>
      </c>
      <c r="B322" s="87">
        <v>2026</v>
      </c>
      <c r="C322" s="88" t="s">
        <v>3807</v>
      </c>
      <c r="D322" s="88" t="e">
        <v>#REF!</v>
      </c>
      <c r="E322" s="88" t="s">
        <v>125</v>
      </c>
      <c r="F322" s="88">
        <v>147350</v>
      </c>
      <c r="G322" s="92">
        <v>46031</v>
      </c>
      <c r="H322" s="88" t="s">
        <v>3740</v>
      </c>
      <c r="I322" s="88" t="s">
        <v>3808</v>
      </c>
      <c r="J322" s="95" t="s">
        <v>3809</v>
      </c>
      <c r="K322" s="95" t="s">
        <v>3810</v>
      </c>
      <c r="L322" s="88" t="s">
        <v>3811</v>
      </c>
      <c r="M322" s="88" t="s">
        <v>3745</v>
      </c>
      <c r="N322" s="88">
        <v>80111700</v>
      </c>
      <c r="O322" s="88" t="s">
        <v>3746</v>
      </c>
      <c r="P322" s="88" t="s">
        <v>3812</v>
      </c>
      <c r="Q322" s="88">
        <v>155</v>
      </c>
      <c r="R322" s="92">
        <v>46030</v>
      </c>
      <c r="S322" s="88">
        <v>33</v>
      </c>
      <c r="T322" s="92">
        <v>46035</v>
      </c>
      <c r="U322" s="88" t="s">
        <v>3609</v>
      </c>
      <c r="V322" s="88" t="s">
        <v>135</v>
      </c>
      <c r="W322" s="88" t="s">
        <v>460</v>
      </c>
      <c r="X322" s="88">
        <v>1</v>
      </c>
      <c r="Y322" s="88" t="s">
        <v>3778</v>
      </c>
      <c r="Z322" s="88" t="s">
        <v>3811</v>
      </c>
      <c r="AA322" s="88" t="s">
        <v>138</v>
      </c>
      <c r="AB322" s="88" t="s">
        <v>164</v>
      </c>
      <c r="AC322" s="88" t="s">
        <v>461</v>
      </c>
      <c r="AD322" s="88"/>
      <c r="AE322" s="88">
        <v>1030540337</v>
      </c>
      <c r="AF322" s="88">
        <v>3</v>
      </c>
      <c r="AG322" s="92">
        <v>38599</v>
      </c>
      <c r="AH322" s="88" t="s">
        <v>3813</v>
      </c>
      <c r="AI322" s="88" t="e">
        <v>#REF!</v>
      </c>
      <c r="AJ322" s="95">
        <v>3218964962</v>
      </c>
      <c r="AK322" s="88" t="s">
        <v>3814</v>
      </c>
      <c r="AL322" s="88" t="s">
        <v>3187</v>
      </c>
      <c r="AM322" s="88" t="s">
        <v>385</v>
      </c>
      <c r="AN322" s="88" t="s">
        <v>3712</v>
      </c>
      <c r="AO322" s="88">
        <v>79553844</v>
      </c>
      <c r="AP322" s="88" t="s">
        <v>3713</v>
      </c>
      <c r="AQ322" s="88"/>
      <c r="AR322" s="88"/>
      <c r="AS322" s="92">
        <v>46062</v>
      </c>
      <c r="AT322" s="88"/>
      <c r="AU322" s="88"/>
      <c r="AV322" s="88"/>
      <c r="AW322" s="88"/>
      <c r="AX322" s="88" t="s">
        <v>3714</v>
      </c>
      <c r="AY322" s="88" t="s">
        <v>147</v>
      </c>
      <c r="AZ322" s="108">
        <v>46031</v>
      </c>
      <c r="BA322" s="108">
        <v>46031</v>
      </c>
      <c r="BB322" s="118">
        <v>17000000</v>
      </c>
      <c r="BC322" s="108">
        <v>46035</v>
      </c>
      <c r="BD322" s="108">
        <v>46277</v>
      </c>
      <c r="BE322" s="108">
        <f t="shared" si="12"/>
        <v>46277</v>
      </c>
      <c r="BF322" s="125"/>
      <c r="BG322" s="88" t="s">
        <v>929</v>
      </c>
      <c r="BH322" s="113">
        <v>2125000</v>
      </c>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v>0</v>
      </c>
      <c r="CM322" s="113">
        <v>17000000</v>
      </c>
      <c r="CN322" s="88"/>
      <c r="CO322" s="92">
        <v>46277</v>
      </c>
      <c r="CP322" s="92">
        <f t="shared" si="11"/>
        <v>46457</v>
      </c>
      <c r="CQ322" s="118">
        <v>17000000</v>
      </c>
      <c r="CR322" s="88" t="s">
        <v>172</v>
      </c>
      <c r="CS322" s="92">
        <v>46032</v>
      </c>
      <c r="CT322" s="131" t="s">
        <v>3815</v>
      </c>
      <c r="CU322" s="88"/>
      <c r="CV322" s="88"/>
      <c r="CW322" s="88" t="s">
        <v>3752</v>
      </c>
      <c r="CX322" s="88" t="s">
        <v>461</v>
      </c>
      <c r="CY322" s="88" t="s">
        <v>957</v>
      </c>
      <c r="CZ322" s="88">
        <v>2583</v>
      </c>
      <c r="DA322" s="88" t="s">
        <v>3614</v>
      </c>
      <c r="DB322" s="88">
        <v>5</v>
      </c>
      <c r="DC322" s="88" t="s">
        <v>153</v>
      </c>
      <c r="DD322" s="88"/>
      <c r="DE322" s="88"/>
      <c r="DF322" s="88"/>
      <c r="DG322" s="88"/>
      <c r="DH322" s="88"/>
      <c r="DI322" s="88"/>
      <c r="DJ322" s="88"/>
      <c r="DK322" s="88"/>
      <c r="DL322" s="88"/>
      <c r="DM322" s="88"/>
      <c r="DN322" s="88"/>
      <c r="DO322" s="88"/>
      <c r="DP322" s="88"/>
      <c r="DQ322" s="88"/>
      <c r="DR322" s="88"/>
      <c r="DS322" s="88"/>
      <c r="DT322" s="89"/>
      <c r="DU322" s="84"/>
      <c r="DV322" s="75"/>
      <c r="DW322" s="75"/>
      <c r="DX322" s="75"/>
      <c r="DY322" s="75"/>
      <c r="DZ322" s="77"/>
      <c r="EA322" s="71"/>
      <c r="EB322" s="71"/>
      <c r="EC322" s="71"/>
      <c r="ED322" s="71"/>
      <c r="EE322" s="71"/>
      <c r="EF322" s="71"/>
      <c r="EG322" s="71"/>
      <c r="EH322" s="71"/>
      <c r="EI322" s="71"/>
      <c r="EJ322" s="71"/>
      <c r="EK322" s="71"/>
    </row>
    <row r="323" spans="1:141" ht="30" customHeight="1">
      <c r="A323" s="2" t="s">
        <v>2064</v>
      </c>
      <c r="B323" s="87">
        <v>2026</v>
      </c>
      <c r="C323" s="88" t="s">
        <v>3816</v>
      </c>
      <c r="D323" s="88" t="e">
        <v>#REF!</v>
      </c>
      <c r="E323" s="88" t="s">
        <v>125</v>
      </c>
      <c r="F323" s="88">
        <v>147350</v>
      </c>
      <c r="G323" s="92">
        <v>46031</v>
      </c>
      <c r="H323" s="88" t="s">
        <v>3740</v>
      </c>
      <c r="I323" s="88" t="s">
        <v>3817</v>
      </c>
      <c r="J323" s="95" t="s">
        <v>3818</v>
      </c>
      <c r="K323" s="95" t="s">
        <v>3819</v>
      </c>
      <c r="L323" s="88" t="s">
        <v>3820</v>
      </c>
      <c r="M323" s="88" t="s">
        <v>3745</v>
      </c>
      <c r="N323" s="88">
        <v>80111700</v>
      </c>
      <c r="O323" s="88" t="s">
        <v>3746</v>
      </c>
      <c r="P323" s="88" t="s">
        <v>3821</v>
      </c>
      <c r="Q323" s="88">
        <v>155</v>
      </c>
      <c r="R323" s="92">
        <v>46030</v>
      </c>
      <c r="S323" s="88">
        <v>34</v>
      </c>
      <c r="T323" s="92">
        <v>46035</v>
      </c>
      <c r="U323" s="88" t="s">
        <v>3609</v>
      </c>
      <c r="V323" s="88" t="s">
        <v>135</v>
      </c>
      <c r="W323" s="88" t="s">
        <v>460</v>
      </c>
      <c r="X323" s="88">
        <v>1</v>
      </c>
      <c r="Y323" s="88" t="s">
        <v>3778</v>
      </c>
      <c r="Z323" s="88" t="s">
        <v>3820</v>
      </c>
      <c r="AA323" s="88" t="s">
        <v>138</v>
      </c>
      <c r="AB323" s="88" t="s">
        <v>139</v>
      </c>
      <c r="AC323" s="88" t="s">
        <v>218</v>
      </c>
      <c r="AD323" s="88"/>
      <c r="AE323" s="88">
        <v>1233911424</v>
      </c>
      <c r="AF323" s="88">
        <v>5</v>
      </c>
      <c r="AG323" s="92">
        <v>36428</v>
      </c>
      <c r="AH323" s="88" t="s">
        <v>3822</v>
      </c>
      <c r="AI323" s="88"/>
      <c r="AJ323" s="95">
        <v>3045921567</v>
      </c>
      <c r="AK323" s="88" t="s">
        <v>3660</v>
      </c>
      <c r="AL323" s="88" t="s">
        <v>3187</v>
      </c>
      <c r="AM323" s="88" t="s">
        <v>222</v>
      </c>
      <c r="AN323" s="88" t="s">
        <v>3712</v>
      </c>
      <c r="AO323" s="88">
        <v>79553844</v>
      </c>
      <c r="AP323" s="88" t="s">
        <v>3713</v>
      </c>
      <c r="AQ323" s="88"/>
      <c r="AR323" s="88"/>
      <c r="AS323" s="92">
        <v>46062</v>
      </c>
      <c r="AT323" s="88"/>
      <c r="AU323" s="88"/>
      <c r="AV323" s="88"/>
      <c r="AW323" s="88"/>
      <c r="AX323" s="88" t="s">
        <v>3714</v>
      </c>
      <c r="AY323" s="88" t="s">
        <v>147</v>
      </c>
      <c r="AZ323" s="108">
        <v>46031</v>
      </c>
      <c r="BA323" s="108">
        <v>46031</v>
      </c>
      <c r="BB323" s="118">
        <v>17000000</v>
      </c>
      <c r="BC323" s="108">
        <v>46035</v>
      </c>
      <c r="BD323" s="108">
        <v>46277</v>
      </c>
      <c r="BE323" s="108">
        <f t="shared" si="12"/>
        <v>46277</v>
      </c>
      <c r="BF323" s="125"/>
      <c r="BG323" s="88" t="s">
        <v>929</v>
      </c>
      <c r="BH323" s="113">
        <v>2125000</v>
      </c>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v>0</v>
      </c>
      <c r="CM323" s="113">
        <v>17000000</v>
      </c>
      <c r="CN323" s="88"/>
      <c r="CO323" s="92">
        <v>46277</v>
      </c>
      <c r="CP323" s="92">
        <f t="shared" si="11"/>
        <v>46457</v>
      </c>
      <c r="CQ323" s="118">
        <v>17000000</v>
      </c>
      <c r="CR323" s="88" t="s">
        <v>172</v>
      </c>
      <c r="CS323" s="92">
        <v>46032</v>
      </c>
      <c r="CT323" s="131" t="s">
        <v>3823</v>
      </c>
      <c r="CU323" s="88"/>
      <c r="CV323" s="88"/>
      <c r="CW323" s="88" t="s">
        <v>3752</v>
      </c>
      <c r="CX323" s="88" t="s">
        <v>218</v>
      </c>
      <c r="CY323" s="88" t="s">
        <v>3824</v>
      </c>
      <c r="CZ323" s="88">
        <v>2583</v>
      </c>
      <c r="DA323" s="88" t="s">
        <v>3614</v>
      </c>
      <c r="DB323" s="88">
        <v>5</v>
      </c>
      <c r="DC323" s="88" t="s">
        <v>153</v>
      </c>
      <c r="DD323" s="88"/>
      <c r="DE323" s="88"/>
      <c r="DF323" s="88"/>
      <c r="DG323" s="88"/>
      <c r="DH323" s="88"/>
      <c r="DI323" s="88"/>
      <c r="DJ323" s="88"/>
      <c r="DK323" s="88"/>
      <c r="DL323" s="88"/>
      <c r="DM323" s="88"/>
      <c r="DN323" s="88"/>
      <c r="DO323" s="88"/>
      <c r="DP323" s="88"/>
      <c r="DQ323" s="88"/>
      <c r="DR323" s="88"/>
      <c r="DS323" s="88"/>
      <c r="DT323" s="89"/>
      <c r="DU323" s="84"/>
      <c r="DV323" s="75"/>
      <c r="DW323" s="75"/>
      <c r="DX323" s="75"/>
      <c r="DY323" s="75"/>
      <c r="DZ323" s="77"/>
      <c r="EA323" s="71"/>
      <c r="EB323" s="71"/>
      <c r="EC323" s="71"/>
      <c r="ED323" s="71"/>
      <c r="EE323" s="71"/>
      <c r="EF323" s="71"/>
      <c r="EG323" s="71"/>
      <c r="EH323" s="71"/>
      <c r="EI323" s="71"/>
      <c r="EJ323" s="71"/>
      <c r="EK323" s="71"/>
    </row>
    <row r="324" spans="1:141" ht="30" customHeight="1">
      <c r="A324" s="2" t="s">
        <v>2064</v>
      </c>
      <c r="B324" s="87">
        <v>2026</v>
      </c>
      <c r="C324" s="88" t="s">
        <v>3825</v>
      </c>
      <c r="D324" s="88" t="e">
        <v>#REF!</v>
      </c>
      <c r="E324" s="88" t="s">
        <v>125</v>
      </c>
      <c r="F324" s="88">
        <v>147350</v>
      </c>
      <c r="G324" s="92">
        <v>46031</v>
      </c>
      <c r="H324" s="88" t="s">
        <v>3740</v>
      </c>
      <c r="I324" s="88" t="s">
        <v>3826</v>
      </c>
      <c r="J324" s="95" t="s">
        <v>3827</v>
      </c>
      <c r="K324" s="95" t="s">
        <v>3828</v>
      </c>
      <c r="L324" s="88" t="s">
        <v>3829</v>
      </c>
      <c r="M324" s="88" t="s">
        <v>3745</v>
      </c>
      <c r="N324" s="88">
        <v>80111700</v>
      </c>
      <c r="O324" s="88" t="s">
        <v>3746</v>
      </c>
      <c r="P324" s="88" t="s">
        <v>3830</v>
      </c>
      <c r="Q324" s="88">
        <v>155</v>
      </c>
      <c r="R324" s="92">
        <v>46030</v>
      </c>
      <c r="S324" s="88">
        <v>35</v>
      </c>
      <c r="T324" s="92">
        <v>46035</v>
      </c>
      <c r="U324" s="88" t="s">
        <v>3609</v>
      </c>
      <c r="V324" s="88" t="s">
        <v>135</v>
      </c>
      <c r="W324" s="88" t="s">
        <v>460</v>
      </c>
      <c r="X324" s="88">
        <v>1</v>
      </c>
      <c r="Y324" s="88" t="s">
        <v>3778</v>
      </c>
      <c r="Z324" s="88" t="s">
        <v>3829</v>
      </c>
      <c r="AA324" s="88" t="s">
        <v>138</v>
      </c>
      <c r="AB324" s="88" t="s">
        <v>164</v>
      </c>
      <c r="AC324" s="88" t="s">
        <v>461</v>
      </c>
      <c r="AD324" s="88"/>
      <c r="AE324" s="88">
        <v>80250350</v>
      </c>
      <c r="AF324" s="88">
        <v>6</v>
      </c>
      <c r="AG324" s="92">
        <v>30893</v>
      </c>
      <c r="AH324" s="88" t="s">
        <v>3831</v>
      </c>
      <c r="AI324" s="88"/>
      <c r="AJ324" s="95">
        <v>3223426480</v>
      </c>
      <c r="AK324" s="88" t="s">
        <v>3832</v>
      </c>
      <c r="AL324" s="88" t="s">
        <v>3187</v>
      </c>
      <c r="AM324" s="88" t="s">
        <v>144</v>
      </c>
      <c r="AN324" s="88" t="s">
        <v>3712</v>
      </c>
      <c r="AO324" s="88">
        <v>79553844</v>
      </c>
      <c r="AP324" s="88" t="s">
        <v>3713</v>
      </c>
      <c r="AQ324" s="88"/>
      <c r="AR324" s="88"/>
      <c r="AS324" s="92">
        <v>46062</v>
      </c>
      <c r="AT324" s="88"/>
      <c r="AU324" s="88"/>
      <c r="AV324" s="88"/>
      <c r="AW324" s="88"/>
      <c r="AX324" s="88" t="s">
        <v>3714</v>
      </c>
      <c r="AY324" s="88" t="s">
        <v>147</v>
      </c>
      <c r="AZ324" s="108">
        <v>46031</v>
      </c>
      <c r="BA324" s="108">
        <v>46031</v>
      </c>
      <c r="BB324" s="118">
        <v>17000000</v>
      </c>
      <c r="BC324" s="108">
        <v>46035</v>
      </c>
      <c r="BD324" s="108">
        <v>46277</v>
      </c>
      <c r="BE324" s="108">
        <f t="shared" si="12"/>
        <v>46277</v>
      </c>
      <c r="BF324" s="125"/>
      <c r="BG324" s="88" t="s">
        <v>929</v>
      </c>
      <c r="BH324" s="113">
        <v>2125000</v>
      </c>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v>0</v>
      </c>
      <c r="CM324" s="113">
        <v>17000000</v>
      </c>
      <c r="CN324" s="88"/>
      <c r="CO324" s="92">
        <v>46277</v>
      </c>
      <c r="CP324" s="92">
        <f t="shared" ref="CP324:CP387" si="13">+$CO324+180</f>
        <v>46457</v>
      </c>
      <c r="CQ324" s="118">
        <v>17000000</v>
      </c>
      <c r="CR324" s="88" t="s">
        <v>3833</v>
      </c>
      <c r="CS324" s="92">
        <v>46032</v>
      </c>
      <c r="CT324" s="131" t="s">
        <v>3834</v>
      </c>
      <c r="CU324" s="88"/>
      <c r="CV324" s="88"/>
      <c r="CW324" s="88" t="s">
        <v>3752</v>
      </c>
      <c r="CX324" s="88" t="s">
        <v>461</v>
      </c>
      <c r="CY324" s="88" t="s">
        <v>957</v>
      </c>
      <c r="CZ324" s="88">
        <v>2583</v>
      </c>
      <c r="DA324" s="88" t="s">
        <v>3614</v>
      </c>
      <c r="DB324" s="88">
        <v>5</v>
      </c>
      <c r="DC324" s="88" t="s">
        <v>153</v>
      </c>
      <c r="DD324" s="88"/>
      <c r="DE324" s="88"/>
      <c r="DF324" s="88"/>
      <c r="DG324" s="88"/>
      <c r="DH324" s="88"/>
      <c r="DI324" s="88"/>
      <c r="DJ324" s="88"/>
      <c r="DK324" s="88"/>
      <c r="DL324" s="88"/>
      <c r="DM324" s="88"/>
      <c r="DN324" s="88"/>
      <c r="DO324" s="88"/>
      <c r="DP324" s="88"/>
      <c r="DQ324" s="88"/>
      <c r="DR324" s="88"/>
      <c r="DS324" s="88"/>
      <c r="DT324" s="89"/>
      <c r="DU324" s="84"/>
      <c r="DV324" s="75"/>
      <c r="DW324" s="75"/>
      <c r="DX324" s="75"/>
      <c r="DY324" s="75"/>
      <c r="DZ324" s="77"/>
      <c r="EA324" s="71"/>
      <c r="EB324" s="71"/>
      <c r="EC324" s="71"/>
      <c r="ED324" s="71"/>
      <c r="EE324" s="71"/>
      <c r="EF324" s="71"/>
      <c r="EG324" s="71"/>
      <c r="EH324" s="71"/>
      <c r="EI324" s="71"/>
      <c r="EJ324" s="71"/>
      <c r="EK324" s="71"/>
    </row>
    <row r="325" spans="1:141" ht="30" customHeight="1">
      <c r="A325" s="2" t="s">
        <v>2064</v>
      </c>
      <c r="B325" s="87">
        <v>2026</v>
      </c>
      <c r="C325" s="88" t="s">
        <v>3835</v>
      </c>
      <c r="D325" s="88" t="e">
        <v>#REF!</v>
      </c>
      <c r="E325" s="88" t="s">
        <v>125</v>
      </c>
      <c r="F325" s="88">
        <v>147365</v>
      </c>
      <c r="G325" s="92">
        <v>46031</v>
      </c>
      <c r="H325" s="88" t="s">
        <v>3836</v>
      </c>
      <c r="I325" s="88" t="s">
        <v>3837</v>
      </c>
      <c r="J325" s="95" t="s">
        <v>3838</v>
      </c>
      <c r="K325" s="95" t="s">
        <v>3839</v>
      </c>
      <c r="L325" s="88" t="s">
        <v>3840</v>
      </c>
      <c r="M325" s="88" t="s">
        <v>3841</v>
      </c>
      <c r="N325" s="88">
        <v>80111700</v>
      </c>
      <c r="O325" s="88" t="s">
        <v>3842</v>
      </c>
      <c r="P325" s="88" t="s">
        <v>3843</v>
      </c>
      <c r="Q325" s="88">
        <v>156</v>
      </c>
      <c r="R325" s="92">
        <v>46030</v>
      </c>
      <c r="S325" s="88">
        <v>37</v>
      </c>
      <c r="T325" s="92">
        <v>46035</v>
      </c>
      <c r="U325" s="88" t="s">
        <v>3609</v>
      </c>
      <c r="V325" s="88" t="s">
        <v>135</v>
      </c>
      <c r="W325" s="88" t="s">
        <v>460</v>
      </c>
      <c r="X325" s="88">
        <v>1</v>
      </c>
      <c r="Y325" s="88" t="s">
        <v>3778</v>
      </c>
      <c r="Z325" s="88" t="s">
        <v>3840</v>
      </c>
      <c r="AA325" s="88" t="s">
        <v>138</v>
      </c>
      <c r="AB325" s="88" t="s">
        <v>164</v>
      </c>
      <c r="AC325" s="88" t="s">
        <v>461</v>
      </c>
      <c r="AD325" s="88"/>
      <c r="AE325" s="88">
        <v>1019130103</v>
      </c>
      <c r="AF325" s="88">
        <v>8</v>
      </c>
      <c r="AG325" s="92">
        <v>35564</v>
      </c>
      <c r="AH325" s="88" t="s">
        <v>3844</v>
      </c>
      <c r="AI325" s="88"/>
      <c r="AJ325" s="95">
        <v>3115676011</v>
      </c>
      <c r="AK325" s="88" t="s">
        <v>3845</v>
      </c>
      <c r="AL325" s="88" t="s">
        <v>3187</v>
      </c>
      <c r="AM325" s="88" t="s">
        <v>144</v>
      </c>
      <c r="AN325" s="88" t="s">
        <v>3712</v>
      </c>
      <c r="AO325" s="88">
        <v>79553844</v>
      </c>
      <c r="AP325" s="88" t="s">
        <v>3713</v>
      </c>
      <c r="AQ325" s="88"/>
      <c r="AR325" s="88"/>
      <c r="AS325" s="92">
        <v>46062</v>
      </c>
      <c r="AT325" s="88"/>
      <c r="AU325" s="88"/>
      <c r="AV325" s="88"/>
      <c r="AW325" s="88"/>
      <c r="AX325" s="88" t="s">
        <v>3714</v>
      </c>
      <c r="AY325" s="88" t="s">
        <v>147</v>
      </c>
      <c r="AZ325" s="108">
        <v>46031</v>
      </c>
      <c r="BA325" s="108">
        <v>46031</v>
      </c>
      <c r="BB325" s="118">
        <v>24520000</v>
      </c>
      <c r="BC325" s="108">
        <v>46035</v>
      </c>
      <c r="BD325" s="108">
        <v>46277</v>
      </c>
      <c r="BE325" s="108">
        <f t="shared" si="12"/>
        <v>46277</v>
      </c>
      <c r="BF325" s="125"/>
      <c r="BG325" s="88" t="s">
        <v>929</v>
      </c>
      <c r="BH325" s="113">
        <v>3065000</v>
      </c>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v>0</v>
      </c>
      <c r="CM325" s="113">
        <v>24520000</v>
      </c>
      <c r="CN325" s="88"/>
      <c r="CO325" s="92">
        <v>46277</v>
      </c>
      <c r="CP325" s="92">
        <f t="shared" si="13"/>
        <v>46457</v>
      </c>
      <c r="CQ325" s="118">
        <v>24520000</v>
      </c>
      <c r="CR325" s="88" t="s">
        <v>1134</v>
      </c>
      <c r="CS325" s="92">
        <v>46032</v>
      </c>
      <c r="CT325" s="131">
        <v>1446101154621</v>
      </c>
      <c r="CU325" s="88"/>
      <c r="CV325" s="88"/>
      <c r="CW325" s="88" t="s">
        <v>3846</v>
      </c>
      <c r="CX325" s="88" t="s">
        <v>461</v>
      </c>
      <c r="CY325" s="88" t="s">
        <v>1214</v>
      </c>
      <c r="CZ325" s="88">
        <v>2583</v>
      </c>
      <c r="DA325" s="88" t="s">
        <v>3614</v>
      </c>
      <c r="DB325" s="88">
        <v>5</v>
      </c>
      <c r="DC325" s="88" t="s">
        <v>153</v>
      </c>
      <c r="DD325" s="88"/>
      <c r="DE325" s="88"/>
      <c r="DF325" s="88"/>
      <c r="DG325" s="88"/>
      <c r="DH325" s="88"/>
      <c r="DI325" s="88"/>
      <c r="DJ325" s="88"/>
      <c r="DK325" s="88"/>
      <c r="DL325" s="88"/>
      <c r="DM325" s="88"/>
      <c r="DN325" s="88"/>
      <c r="DO325" s="88"/>
      <c r="DP325" s="88"/>
      <c r="DQ325" s="88"/>
      <c r="DR325" s="88"/>
      <c r="DS325" s="88"/>
      <c r="DT325" s="89"/>
      <c r="DU325" s="84"/>
      <c r="DV325" s="75"/>
      <c r="DW325" s="75"/>
      <c r="DX325" s="75"/>
      <c r="DY325" s="75"/>
      <c r="DZ325" s="77"/>
      <c r="EA325" s="71"/>
      <c r="EB325" s="71"/>
      <c r="EC325" s="71"/>
      <c r="ED325" s="71"/>
      <c r="EE325" s="71"/>
      <c r="EF325" s="71"/>
      <c r="EG325" s="71"/>
      <c r="EH325" s="71"/>
      <c r="EI325" s="71"/>
      <c r="EJ325" s="71"/>
      <c r="EK325" s="71"/>
    </row>
    <row r="326" spans="1:141" ht="30" customHeight="1">
      <c r="A326" s="2" t="s">
        <v>2064</v>
      </c>
      <c r="B326" s="87">
        <v>2026</v>
      </c>
      <c r="C326" s="88" t="s">
        <v>3847</v>
      </c>
      <c r="D326" s="88" t="e">
        <v>#REF!</v>
      </c>
      <c r="E326" s="88" t="s">
        <v>125</v>
      </c>
      <c r="F326" s="88">
        <v>147365</v>
      </c>
      <c r="G326" s="92">
        <v>46031</v>
      </c>
      <c r="H326" s="88" t="s">
        <v>3836</v>
      </c>
      <c r="I326" s="88" t="s">
        <v>3848</v>
      </c>
      <c r="J326" s="95" t="s">
        <v>3849</v>
      </c>
      <c r="K326" s="95" t="s">
        <v>3850</v>
      </c>
      <c r="L326" s="88" t="s">
        <v>3851</v>
      </c>
      <c r="M326" s="88" t="s">
        <v>3841</v>
      </c>
      <c r="N326" s="88">
        <v>80111700</v>
      </c>
      <c r="O326" s="88" t="s">
        <v>3842</v>
      </c>
      <c r="P326" s="88" t="s">
        <v>3852</v>
      </c>
      <c r="Q326" s="88">
        <v>156</v>
      </c>
      <c r="R326" s="92">
        <v>46030</v>
      </c>
      <c r="S326" s="88">
        <v>38</v>
      </c>
      <c r="T326" s="92">
        <v>46035</v>
      </c>
      <c r="U326" s="88" t="s">
        <v>3609</v>
      </c>
      <c r="V326" s="88" t="s">
        <v>135</v>
      </c>
      <c r="W326" s="88" t="s">
        <v>460</v>
      </c>
      <c r="X326" s="88">
        <v>1</v>
      </c>
      <c r="Y326" s="88" t="s">
        <v>3778</v>
      </c>
      <c r="Z326" s="88" t="s">
        <v>3851</v>
      </c>
      <c r="AA326" s="88" t="s">
        <v>138</v>
      </c>
      <c r="AB326" s="88" t="s">
        <v>164</v>
      </c>
      <c r="AC326" s="88" t="s">
        <v>846</v>
      </c>
      <c r="AD326" s="88"/>
      <c r="AE326" s="88">
        <v>1019081112</v>
      </c>
      <c r="AF326" s="88">
        <v>3</v>
      </c>
      <c r="AG326" s="92">
        <v>34059</v>
      </c>
      <c r="AH326" s="88" t="s">
        <v>3853</v>
      </c>
      <c r="AI326" s="88"/>
      <c r="AJ326" s="95">
        <v>3058181678</v>
      </c>
      <c r="AK326" s="88" t="s">
        <v>3854</v>
      </c>
      <c r="AL326" s="88" t="s">
        <v>3187</v>
      </c>
      <c r="AM326" s="88" t="s">
        <v>144</v>
      </c>
      <c r="AN326" s="88" t="s">
        <v>3712</v>
      </c>
      <c r="AO326" s="88">
        <v>79553844</v>
      </c>
      <c r="AP326" s="88" t="s">
        <v>3713</v>
      </c>
      <c r="AQ326" s="88"/>
      <c r="AR326" s="88"/>
      <c r="AS326" s="92">
        <v>46062</v>
      </c>
      <c r="AT326" s="88"/>
      <c r="AU326" s="88"/>
      <c r="AV326" s="88"/>
      <c r="AW326" s="88"/>
      <c r="AX326" s="88" t="s">
        <v>3714</v>
      </c>
      <c r="AY326" s="88" t="s">
        <v>147</v>
      </c>
      <c r="AZ326" s="108">
        <v>46031</v>
      </c>
      <c r="BA326" s="108">
        <v>46031</v>
      </c>
      <c r="BB326" s="118">
        <v>24520000</v>
      </c>
      <c r="BC326" s="108">
        <v>46035</v>
      </c>
      <c r="BD326" s="108">
        <v>46277</v>
      </c>
      <c r="BE326" s="108">
        <f t="shared" si="12"/>
        <v>46277</v>
      </c>
      <c r="BF326" s="125"/>
      <c r="BG326" s="88" t="s">
        <v>929</v>
      </c>
      <c r="BH326" s="113">
        <v>3065000</v>
      </c>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v>0</v>
      </c>
      <c r="CM326" s="113">
        <v>24520000</v>
      </c>
      <c r="CN326" s="88"/>
      <c r="CO326" s="92">
        <v>46277</v>
      </c>
      <c r="CP326" s="92">
        <f t="shared" si="13"/>
        <v>46457</v>
      </c>
      <c r="CQ326" s="118">
        <v>24520000</v>
      </c>
      <c r="CR326" s="88" t="s">
        <v>172</v>
      </c>
      <c r="CS326" s="92">
        <v>46032</v>
      </c>
      <c r="CT326" s="131" t="s">
        <v>3855</v>
      </c>
      <c r="CU326" s="88"/>
      <c r="CV326" s="88"/>
      <c r="CW326" s="88" t="s">
        <v>3846</v>
      </c>
      <c r="CX326" s="88" t="s">
        <v>846</v>
      </c>
      <c r="CY326" s="88" t="s">
        <v>1849</v>
      </c>
      <c r="CZ326" s="88">
        <v>2583</v>
      </c>
      <c r="DA326" s="88" t="s">
        <v>3614</v>
      </c>
      <c r="DB326" s="88">
        <v>5</v>
      </c>
      <c r="DC326" s="88" t="s">
        <v>153</v>
      </c>
      <c r="DD326" s="88"/>
      <c r="DE326" s="88"/>
      <c r="DF326" s="88"/>
      <c r="DG326" s="88"/>
      <c r="DH326" s="88"/>
      <c r="DI326" s="88"/>
      <c r="DJ326" s="88"/>
      <c r="DK326" s="88"/>
      <c r="DL326" s="88"/>
      <c r="DM326" s="88"/>
      <c r="DN326" s="88"/>
      <c r="DO326" s="88"/>
      <c r="DP326" s="88"/>
      <c r="DQ326" s="88"/>
      <c r="DR326" s="88"/>
      <c r="DS326" s="88"/>
      <c r="DT326" s="89"/>
      <c r="DU326" s="84"/>
      <c r="DV326" s="75"/>
      <c r="DW326" s="75"/>
      <c r="DX326" s="75"/>
      <c r="DY326" s="75"/>
      <c r="DZ326" s="77"/>
      <c r="EA326" s="71"/>
      <c r="EB326" s="71"/>
      <c r="EC326" s="71"/>
      <c r="ED326" s="71"/>
      <c r="EE326" s="71"/>
      <c r="EF326" s="71"/>
      <c r="EG326" s="71"/>
      <c r="EH326" s="71"/>
      <c r="EI326" s="71"/>
      <c r="EJ326" s="71"/>
      <c r="EK326" s="71"/>
    </row>
    <row r="327" spans="1:141" ht="30" customHeight="1">
      <c r="A327" s="2" t="s">
        <v>2064</v>
      </c>
      <c r="B327" s="87">
        <v>2026</v>
      </c>
      <c r="C327" s="88" t="s">
        <v>3856</v>
      </c>
      <c r="D327" s="88" t="e">
        <v>#REF!</v>
      </c>
      <c r="E327" s="88" t="s">
        <v>125</v>
      </c>
      <c r="F327" s="88">
        <v>147365</v>
      </c>
      <c r="G327" s="92">
        <v>46031</v>
      </c>
      <c r="H327" s="88" t="s">
        <v>3836</v>
      </c>
      <c r="I327" s="88" t="s">
        <v>3857</v>
      </c>
      <c r="J327" s="95" t="s">
        <v>3858</v>
      </c>
      <c r="K327" s="95" t="s">
        <v>3859</v>
      </c>
      <c r="L327" s="88" t="s">
        <v>3860</v>
      </c>
      <c r="M327" s="88" t="s">
        <v>3841</v>
      </c>
      <c r="N327" s="88">
        <v>80111700</v>
      </c>
      <c r="O327" s="88" t="s">
        <v>3842</v>
      </c>
      <c r="P327" s="88" t="s">
        <v>3861</v>
      </c>
      <c r="Q327" s="88">
        <v>156</v>
      </c>
      <c r="R327" s="92">
        <v>46030</v>
      </c>
      <c r="S327" s="88">
        <v>39</v>
      </c>
      <c r="T327" s="92">
        <v>46035</v>
      </c>
      <c r="U327" s="88" t="s">
        <v>3609</v>
      </c>
      <c r="V327" s="88" t="s">
        <v>135</v>
      </c>
      <c r="W327" s="88" t="s">
        <v>460</v>
      </c>
      <c r="X327" s="88">
        <v>1</v>
      </c>
      <c r="Y327" s="88" t="s">
        <v>3778</v>
      </c>
      <c r="Z327" s="88" t="s">
        <v>3860</v>
      </c>
      <c r="AA327" s="88" t="s">
        <v>138</v>
      </c>
      <c r="AB327" s="88" t="s">
        <v>164</v>
      </c>
      <c r="AC327" s="88" t="s">
        <v>218</v>
      </c>
      <c r="AD327" s="88"/>
      <c r="AE327" s="88">
        <v>79573265</v>
      </c>
      <c r="AF327" s="88">
        <v>0</v>
      </c>
      <c r="AG327" s="92">
        <v>25797</v>
      </c>
      <c r="AH327" s="88" t="s">
        <v>3862</v>
      </c>
      <c r="AI327" s="88" t="e">
        <v>#REF!</v>
      </c>
      <c r="AJ327" s="95" t="s">
        <v>3863</v>
      </c>
      <c r="AK327" s="88" t="s">
        <v>3864</v>
      </c>
      <c r="AL327" s="88" t="s">
        <v>3187</v>
      </c>
      <c r="AM327" s="88" t="s">
        <v>3865</v>
      </c>
      <c r="AN327" s="88" t="s">
        <v>3712</v>
      </c>
      <c r="AO327" s="88">
        <v>79553844</v>
      </c>
      <c r="AP327" s="88" t="s">
        <v>3713</v>
      </c>
      <c r="AQ327" s="88"/>
      <c r="AR327" s="88"/>
      <c r="AS327" s="92">
        <v>46062</v>
      </c>
      <c r="AT327" s="88"/>
      <c r="AU327" s="88"/>
      <c r="AV327" s="88"/>
      <c r="AW327" s="88"/>
      <c r="AX327" s="88" t="s">
        <v>3714</v>
      </c>
      <c r="AY327" s="88" t="s">
        <v>147</v>
      </c>
      <c r="AZ327" s="108">
        <v>46031</v>
      </c>
      <c r="BA327" s="108">
        <v>46031</v>
      </c>
      <c r="BB327" s="118">
        <v>24520000</v>
      </c>
      <c r="BC327" s="108">
        <v>46035</v>
      </c>
      <c r="BD327" s="108">
        <v>46277</v>
      </c>
      <c r="BE327" s="108">
        <f t="shared" si="12"/>
        <v>46277</v>
      </c>
      <c r="BF327" s="125"/>
      <c r="BG327" s="88" t="s">
        <v>929</v>
      </c>
      <c r="BH327" s="113">
        <v>3065000</v>
      </c>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v>0</v>
      </c>
      <c r="CM327" s="113">
        <v>24520000</v>
      </c>
      <c r="CN327" s="88"/>
      <c r="CO327" s="92">
        <v>46277</v>
      </c>
      <c r="CP327" s="92">
        <f t="shared" si="13"/>
        <v>46457</v>
      </c>
      <c r="CQ327" s="118">
        <v>24520000</v>
      </c>
      <c r="CR327" s="88" t="s">
        <v>342</v>
      </c>
      <c r="CS327" s="92">
        <v>46032</v>
      </c>
      <c r="CT327" s="131" t="s">
        <v>3866</v>
      </c>
      <c r="CU327" s="88"/>
      <c r="CV327" s="88"/>
      <c r="CW327" s="88" t="s">
        <v>3846</v>
      </c>
      <c r="CX327" s="88" t="s">
        <v>218</v>
      </c>
      <c r="CY327" s="88" t="s">
        <v>3867</v>
      </c>
      <c r="CZ327" s="88">
        <v>2583</v>
      </c>
      <c r="DA327" s="88" t="s">
        <v>3614</v>
      </c>
      <c r="DB327" s="88">
        <v>5</v>
      </c>
      <c r="DC327" s="88" t="s">
        <v>153</v>
      </c>
      <c r="DD327" s="88"/>
      <c r="DE327" s="88"/>
      <c r="DF327" s="88"/>
      <c r="DG327" s="88"/>
      <c r="DH327" s="88"/>
      <c r="DI327" s="88"/>
      <c r="DJ327" s="88"/>
      <c r="DK327" s="88"/>
      <c r="DL327" s="88"/>
      <c r="DM327" s="88"/>
      <c r="DN327" s="88"/>
      <c r="DO327" s="88"/>
      <c r="DP327" s="88"/>
      <c r="DQ327" s="88"/>
      <c r="DR327" s="88"/>
      <c r="DS327" s="88"/>
      <c r="DT327" s="89"/>
      <c r="DU327" s="84"/>
      <c r="DV327" s="75"/>
      <c r="DW327" s="75"/>
      <c r="DX327" s="75"/>
      <c r="DY327" s="75"/>
      <c r="DZ327" s="77"/>
      <c r="EA327" s="71"/>
      <c r="EB327" s="71"/>
      <c r="EC327" s="71"/>
      <c r="ED327" s="71"/>
      <c r="EE327" s="71"/>
      <c r="EF327" s="71"/>
      <c r="EG327" s="71"/>
      <c r="EH327" s="71"/>
      <c r="EI327" s="71"/>
      <c r="EJ327" s="71"/>
      <c r="EK327" s="71"/>
    </row>
    <row r="328" spans="1:141" ht="30" customHeight="1">
      <c r="A328" s="2" t="s">
        <v>2064</v>
      </c>
      <c r="B328" s="87">
        <v>2026</v>
      </c>
      <c r="C328" s="88" t="s">
        <v>3868</v>
      </c>
      <c r="D328" s="88" t="e">
        <v>#REF!</v>
      </c>
      <c r="E328" s="88" t="s">
        <v>125</v>
      </c>
      <c r="F328" s="88">
        <v>147365</v>
      </c>
      <c r="G328" s="92">
        <v>46031</v>
      </c>
      <c r="H328" s="88" t="s">
        <v>3836</v>
      </c>
      <c r="I328" s="88" t="s">
        <v>3869</v>
      </c>
      <c r="J328" s="95" t="s">
        <v>3870</v>
      </c>
      <c r="K328" s="95" t="s">
        <v>3871</v>
      </c>
      <c r="L328" s="88" t="s">
        <v>3872</v>
      </c>
      <c r="M328" s="88" t="s">
        <v>3841</v>
      </c>
      <c r="N328" s="88">
        <v>80111700</v>
      </c>
      <c r="O328" s="88" t="s">
        <v>3842</v>
      </c>
      <c r="P328" s="88" t="s">
        <v>3873</v>
      </c>
      <c r="Q328" s="88">
        <v>156</v>
      </c>
      <c r="R328" s="92">
        <v>46030</v>
      </c>
      <c r="S328" s="88">
        <v>40</v>
      </c>
      <c r="T328" s="92">
        <v>46035</v>
      </c>
      <c r="U328" s="88" t="s">
        <v>3609</v>
      </c>
      <c r="V328" s="88" t="s">
        <v>135</v>
      </c>
      <c r="W328" s="88" t="s">
        <v>460</v>
      </c>
      <c r="X328" s="88">
        <v>1</v>
      </c>
      <c r="Y328" s="88" t="s">
        <v>3778</v>
      </c>
      <c r="Z328" s="88" t="s">
        <v>3872</v>
      </c>
      <c r="AA328" s="88" t="s">
        <v>138</v>
      </c>
      <c r="AB328" s="88" t="s">
        <v>164</v>
      </c>
      <c r="AC328" s="88" t="s">
        <v>203</v>
      </c>
      <c r="AD328" s="88"/>
      <c r="AE328" s="88">
        <v>1019028360</v>
      </c>
      <c r="AF328" s="88">
        <v>9</v>
      </c>
      <c r="AG328" s="92">
        <v>32441</v>
      </c>
      <c r="AH328" s="88" t="s">
        <v>3874</v>
      </c>
      <c r="AI328" s="88"/>
      <c r="AJ328" s="95" t="s">
        <v>3875</v>
      </c>
      <c r="AK328" s="88" t="s">
        <v>3876</v>
      </c>
      <c r="AL328" s="88" t="s">
        <v>3187</v>
      </c>
      <c r="AM328" s="88" t="s">
        <v>234</v>
      </c>
      <c r="AN328" s="88" t="s">
        <v>3712</v>
      </c>
      <c r="AO328" s="88">
        <v>79553844</v>
      </c>
      <c r="AP328" s="88" t="s">
        <v>3713</v>
      </c>
      <c r="AQ328" s="88"/>
      <c r="AR328" s="88"/>
      <c r="AS328" s="92">
        <v>46062</v>
      </c>
      <c r="AT328" s="88"/>
      <c r="AU328" s="88"/>
      <c r="AV328" s="88"/>
      <c r="AW328" s="88"/>
      <c r="AX328" s="88" t="s">
        <v>3714</v>
      </c>
      <c r="AY328" s="88" t="s">
        <v>147</v>
      </c>
      <c r="AZ328" s="108">
        <v>46031</v>
      </c>
      <c r="BA328" s="108">
        <v>46031</v>
      </c>
      <c r="BB328" s="118">
        <v>24520000</v>
      </c>
      <c r="BC328" s="108">
        <v>46035</v>
      </c>
      <c r="BD328" s="108">
        <v>46277</v>
      </c>
      <c r="BE328" s="108">
        <f t="shared" si="12"/>
        <v>46277</v>
      </c>
      <c r="BF328" s="125"/>
      <c r="BG328" s="88" t="s">
        <v>929</v>
      </c>
      <c r="BH328" s="113">
        <v>3065000</v>
      </c>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v>0</v>
      </c>
      <c r="CM328" s="113">
        <v>24520000</v>
      </c>
      <c r="CN328" s="88"/>
      <c r="CO328" s="92">
        <v>46277</v>
      </c>
      <c r="CP328" s="92">
        <f t="shared" si="13"/>
        <v>46457</v>
      </c>
      <c r="CQ328" s="118">
        <v>24520000</v>
      </c>
      <c r="CR328" s="88" t="s">
        <v>3221</v>
      </c>
      <c r="CS328" s="92">
        <v>46032</v>
      </c>
      <c r="CT328" s="131">
        <v>3344101271414</v>
      </c>
      <c r="CU328" s="88"/>
      <c r="CV328" s="88"/>
      <c r="CW328" s="88" t="s">
        <v>3846</v>
      </c>
      <c r="CX328" s="88" t="s">
        <v>203</v>
      </c>
      <c r="CY328" s="88" t="s">
        <v>324</v>
      </c>
      <c r="CZ328" s="88">
        <v>2583</v>
      </c>
      <c r="DA328" s="88" t="s">
        <v>3614</v>
      </c>
      <c r="DB328" s="88">
        <v>5</v>
      </c>
      <c r="DC328" s="88" t="s">
        <v>153</v>
      </c>
      <c r="DD328" s="88"/>
      <c r="DE328" s="88"/>
      <c r="DF328" s="88"/>
      <c r="DG328" s="88"/>
      <c r="DH328" s="88"/>
      <c r="DI328" s="88"/>
      <c r="DJ328" s="88"/>
      <c r="DK328" s="88"/>
      <c r="DL328" s="88"/>
      <c r="DM328" s="88"/>
      <c r="DN328" s="88"/>
      <c r="DO328" s="88"/>
      <c r="DP328" s="88"/>
      <c r="DQ328" s="88"/>
      <c r="DR328" s="88"/>
      <c r="DS328" s="88"/>
      <c r="DT328" s="89"/>
      <c r="DU328" s="84"/>
      <c r="DV328" s="75"/>
      <c r="DW328" s="75"/>
      <c r="DX328" s="75"/>
      <c r="DY328" s="75"/>
      <c r="DZ328" s="77"/>
      <c r="EA328" s="71"/>
      <c r="EB328" s="71"/>
      <c r="EC328" s="71"/>
      <c r="ED328" s="71"/>
      <c r="EE328" s="71"/>
      <c r="EF328" s="71"/>
      <c r="EG328" s="71"/>
      <c r="EH328" s="71"/>
      <c r="EI328" s="71"/>
      <c r="EJ328" s="71"/>
      <c r="EK328" s="71"/>
    </row>
    <row r="329" spans="1:141" ht="30" customHeight="1">
      <c r="A329" s="2" t="s">
        <v>2064</v>
      </c>
      <c r="B329" s="87">
        <v>2026</v>
      </c>
      <c r="C329" s="88" t="s">
        <v>3877</v>
      </c>
      <c r="D329" s="88" t="e">
        <v>#REF!</v>
      </c>
      <c r="E329" s="88" t="s">
        <v>125</v>
      </c>
      <c r="F329" s="88">
        <v>147365</v>
      </c>
      <c r="G329" s="92">
        <v>46031</v>
      </c>
      <c r="H329" s="88" t="s">
        <v>3836</v>
      </c>
      <c r="I329" s="88" t="s">
        <v>3878</v>
      </c>
      <c r="J329" s="95" t="s">
        <v>3879</v>
      </c>
      <c r="K329" s="95" t="s">
        <v>3880</v>
      </c>
      <c r="L329" s="88" t="s">
        <v>3881</v>
      </c>
      <c r="M329" s="88" t="s">
        <v>3841</v>
      </c>
      <c r="N329" s="88">
        <v>80111700</v>
      </c>
      <c r="O329" s="88" t="s">
        <v>3842</v>
      </c>
      <c r="P329" s="88" t="s">
        <v>3882</v>
      </c>
      <c r="Q329" s="88">
        <v>156</v>
      </c>
      <c r="R329" s="92">
        <v>46030</v>
      </c>
      <c r="S329" s="88">
        <v>41</v>
      </c>
      <c r="T329" s="92">
        <v>46035</v>
      </c>
      <c r="U329" s="88" t="s">
        <v>3609</v>
      </c>
      <c r="V329" s="88" t="s">
        <v>135</v>
      </c>
      <c r="W329" s="88" t="s">
        <v>460</v>
      </c>
      <c r="X329" s="88">
        <v>1</v>
      </c>
      <c r="Y329" s="88" t="s">
        <v>3778</v>
      </c>
      <c r="Z329" s="88" t="s">
        <v>3881</v>
      </c>
      <c r="AA329" s="88" t="s">
        <v>138</v>
      </c>
      <c r="AB329" s="88" t="s">
        <v>164</v>
      </c>
      <c r="AC329" s="88" t="s">
        <v>218</v>
      </c>
      <c r="AD329" s="88"/>
      <c r="AE329" s="88">
        <v>1001196773</v>
      </c>
      <c r="AF329" s="88">
        <v>0</v>
      </c>
      <c r="AG329" s="92">
        <v>36733</v>
      </c>
      <c r="AH329" s="88" t="s">
        <v>3883</v>
      </c>
      <c r="AI329" s="88"/>
      <c r="AJ329" s="95">
        <v>3225124821</v>
      </c>
      <c r="AK329" s="88" t="s">
        <v>3884</v>
      </c>
      <c r="AL329" s="88" t="s">
        <v>3187</v>
      </c>
      <c r="AM329" s="88" t="s">
        <v>144</v>
      </c>
      <c r="AN329" s="88" t="s">
        <v>3712</v>
      </c>
      <c r="AO329" s="88">
        <v>79553844</v>
      </c>
      <c r="AP329" s="88" t="s">
        <v>3713</v>
      </c>
      <c r="AQ329" s="88"/>
      <c r="AR329" s="88"/>
      <c r="AS329" s="92">
        <v>46062</v>
      </c>
      <c r="AT329" s="88"/>
      <c r="AU329" s="88"/>
      <c r="AV329" s="88"/>
      <c r="AW329" s="88"/>
      <c r="AX329" s="88" t="s">
        <v>3714</v>
      </c>
      <c r="AY329" s="88" t="s">
        <v>147</v>
      </c>
      <c r="AZ329" s="108">
        <v>46031</v>
      </c>
      <c r="BA329" s="108">
        <v>46031</v>
      </c>
      <c r="BB329" s="118">
        <v>24520000</v>
      </c>
      <c r="BC329" s="108">
        <v>46035</v>
      </c>
      <c r="BD329" s="108">
        <v>46277</v>
      </c>
      <c r="BE329" s="108">
        <f t="shared" si="12"/>
        <v>46277</v>
      </c>
      <c r="BF329" s="125"/>
      <c r="BG329" s="88" t="s">
        <v>929</v>
      </c>
      <c r="BH329" s="113">
        <v>3065000</v>
      </c>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v>0</v>
      </c>
      <c r="CM329" s="113">
        <v>24520000</v>
      </c>
      <c r="CN329" s="88"/>
      <c r="CO329" s="92">
        <v>46277</v>
      </c>
      <c r="CP329" s="92">
        <f t="shared" si="13"/>
        <v>46457</v>
      </c>
      <c r="CQ329" s="118">
        <v>24520000</v>
      </c>
      <c r="CR329" s="88" t="s">
        <v>149</v>
      </c>
      <c r="CS329" s="92">
        <v>46032</v>
      </c>
      <c r="CT329" s="131">
        <v>1444101252939</v>
      </c>
      <c r="CU329" s="88"/>
      <c r="CV329" s="88"/>
      <c r="CW329" s="88" t="s">
        <v>3846</v>
      </c>
      <c r="CX329" s="88" t="s">
        <v>218</v>
      </c>
      <c r="CY329" s="88" t="s">
        <v>1214</v>
      </c>
      <c r="CZ329" s="88">
        <v>2583</v>
      </c>
      <c r="DA329" s="88" t="s">
        <v>3614</v>
      </c>
      <c r="DB329" s="88">
        <v>5</v>
      </c>
      <c r="DC329" s="88" t="s">
        <v>153</v>
      </c>
      <c r="DD329" s="88"/>
      <c r="DE329" s="88"/>
      <c r="DF329" s="88"/>
      <c r="DG329" s="88"/>
      <c r="DH329" s="88"/>
      <c r="DI329" s="88"/>
      <c r="DJ329" s="88"/>
      <c r="DK329" s="88"/>
      <c r="DL329" s="88"/>
      <c r="DM329" s="88"/>
      <c r="DN329" s="88"/>
      <c r="DO329" s="88"/>
      <c r="DP329" s="88"/>
      <c r="DQ329" s="88"/>
      <c r="DR329" s="88"/>
      <c r="DS329" s="88"/>
      <c r="DT329" s="89"/>
      <c r="DU329" s="84"/>
      <c r="DV329" s="75"/>
      <c r="DW329" s="75"/>
      <c r="DX329" s="75"/>
      <c r="DY329" s="75"/>
      <c r="DZ329" s="77"/>
      <c r="EA329" s="71"/>
      <c r="EB329" s="71"/>
      <c r="EC329" s="71"/>
      <c r="ED329" s="71"/>
      <c r="EE329" s="71"/>
      <c r="EF329" s="71"/>
      <c r="EG329" s="71"/>
      <c r="EH329" s="71"/>
      <c r="EI329" s="71"/>
      <c r="EJ329" s="71"/>
      <c r="EK329" s="71"/>
    </row>
    <row r="330" spans="1:141" ht="30" customHeight="1">
      <c r="A330" s="2" t="s">
        <v>2064</v>
      </c>
      <c r="B330" s="87">
        <v>2026</v>
      </c>
      <c r="C330" s="88" t="s">
        <v>3885</v>
      </c>
      <c r="D330" s="88" t="e">
        <v>#REF!</v>
      </c>
      <c r="E330" s="88" t="s">
        <v>125</v>
      </c>
      <c r="F330" s="88">
        <v>147365</v>
      </c>
      <c r="G330" s="92">
        <v>46031</v>
      </c>
      <c r="H330" s="88" t="s">
        <v>3836</v>
      </c>
      <c r="I330" s="88" t="s">
        <v>3886</v>
      </c>
      <c r="J330" s="95" t="s">
        <v>3887</v>
      </c>
      <c r="K330" s="95" t="s">
        <v>3888</v>
      </c>
      <c r="L330" s="88" t="s">
        <v>3889</v>
      </c>
      <c r="M330" s="88" t="s">
        <v>3841</v>
      </c>
      <c r="N330" s="88">
        <v>80111700</v>
      </c>
      <c r="O330" s="88" t="s">
        <v>3842</v>
      </c>
      <c r="P330" s="88" t="s">
        <v>3890</v>
      </c>
      <c r="Q330" s="88">
        <v>156</v>
      </c>
      <c r="R330" s="92">
        <v>46030</v>
      </c>
      <c r="S330" s="88">
        <v>42</v>
      </c>
      <c r="T330" s="92">
        <v>46035</v>
      </c>
      <c r="U330" s="88" t="s">
        <v>3609</v>
      </c>
      <c r="V330" s="88" t="s">
        <v>135</v>
      </c>
      <c r="W330" s="88" t="s">
        <v>460</v>
      </c>
      <c r="X330" s="88">
        <v>1</v>
      </c>
      <c r="Y330" s="88" t="s">
        <v>3778</v>
      </c>
      <c r="Z330" s="88" t="s">
        <v>3889</v>
      </c>
      <c r="AA330" s="88" t="s">
        <v>138</v>
      </c>
      <c r="AB330" s="88" t="s">
        <v>164</v>
      </c>
      <c r="AC330" s="88" t="s">
        <v>218</v>
      </c>
      <c r="AD330" s="88"/>
      <c r="AE330" s="88">
        <v>1000575275</v>
      </c>
      <c r="AF330" s="88">
        <v>7</v>
      </c>
      <c r="AG330" s="92">
        <v>36769</v>
      </c>
      <c r="AH330" s="88" t="s">
        <v>3891</v>
      </c>
      <c r="AI330" s="88"/>
      <c r="AJ330" s="95">
        <v>304737940</v>
      </c>
      <c r="AK330" s="88" t="s">
        <v>3892</v>
      </c>
      <c r="AL330" s="88" t="s">
        <v>3187</v>
      </c>
      <c r="AM330" s="88" t="s">
        <v>234</v>
      </c>
      <c r="AN330" s="88" t="s">
        <v>3712</v>
      </c>
      <c r="AO330" s="88">
        <v>79553844</v>
      </c>
      <c r="AP330" s="88" t="s">
        <v>3713</v>
      </c>
      <c r="AQ330" s="88"/>
      <c r="AR330" s="88"/>
      <c r="AS330" s="92">
        <v>46062</v>
      </c>
      <c r="AT330" s="88"/>
      <c r="AU330" s="88"/>
      <c r="AV330" s="88"/>
      <c r="AW330" s="88"/>
      <c r="AX330" s="88" t="s">
        <v>3714</v>
      </c>
      <c r="AY330" s="88" t="s">
        <v>147</v>
      </c>
      <c r="AZ330" s="108">
        <v>46031</v>
      </c>
      <c r="BA330" s="108">
        <v>46031</v>
      </c>
      <c r="BB330" s="118">
        <v>24520000</v>
      </c>
      <c r="BC330" s="108">
        <v>46035</v>
      </c>
      <c r="BD330" s="108">
        <v>46277</v>
      </c>
      <c r="BE330" s="108">
        <f t="shared" si="12"/>
        <v>46277</v>
      </c>
      <c r="BF330" s="125"/>
      <c r="BG330" s="88" t="s">
        <v>929</v>
      </c>
      <c r="BH330" s="113">
        <v>3065000</v>
      </c>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v>0</v>
      </c>
      <c r="CM330" s="113">
        <v>24520000</v>
      </c>
      <c r="CN330" s="88"/>
      <c r="CO330" s="92">
        <v>46277</v>
      </c>
      <c r="CP330" s="92">
        <f t="shared" si="13"/>
        <v>46457</v>
      </c>
      <c r="CQ330" s="118">
        <v>24520000</v>
      </c>
      <c r="CR330" s="88" t="s">
        <v>149</v>
      </c>
      <c r="CS330" s="92">
        <v>46032</v>
      </c>
      <c r="CT330" s="131">
        <v>2546101046131</v>
      </c>
      <c r="CU330" s="88"/>
      <c r="CV330" s="88"/>
      <c r="CW330" s="88" t="s">
        <v>3846</v>
      </c>
      <c r="CX330" s="88" t="s">
        <v>218</v>
      </c>
      <c r="CY330" s="88" t="s">
        <v>3893</v>
      </c>
      <c r="CZ330" s="88">
        <v>2583</v>
      </c>
      <c r="DA330" s="88" t="s">
        <v>3614</v>
      </c>
      <c r="DB330" s="88">
        <v>5</v>
      </c>
      <c r="DC330" s="88" t="s">
        <v>153</v>
      </c>
      <c r="DD330" s="88"/>
      <c r="DE330" s="88"/>
      <c r="DF330" s="88"/>
      <c r="DG330" s="88"/>
      <c r="DH330" s="88"/>
      <c r="DI330" s="88"/>
      <c r="DJ330" s="88"/>
      <c r="DK330" s="88"/>
      <c r="DL330" s="88"/>
      <c r="DM330" s="88"/>
      <c r="DN330" s="88"/>
      <c r="DO330" s="88"/>
      <c r="DP330" s="88"/>
      <c r="DQ330" s="88"/>
      <c r="DR330" s="88"/>
      <c r="DS330" s="88"/>
      <c r="DT330" s="89"/>
      <c r="DU330" s="84"/>
      <c r="DV330" s="75"/>
      <c r="DW330" s="75"/>
      <c r="DX330" s="75"/>
      <c r="DY330" s="75"/>
      <c r="DZ330" s="77"/>
      <c r="EA330" s="71"/>
      <c r="EB330" s="71"/>
      <c r="EC330" s="71"/>
      <c r="ED330" s="71"/>
      <c r="EE330" s="71"/>
      <c r="EF330" s="71"/>
      <c r="EG330" s="71"/>
      <c r="EH330" s="71"/>
      <c r="EI330" s="71"/>
      <c r="EJ330" s="71"/>
      <c r="EK330" s="71"/>
    </row>
    <row r="331" spans="1:141" ht="30" customHeight="1">
      <c r="A331" s="2" t="s">
        <v>2064</v>
      </c>
      <c r="B331" s="87">
        <v>2026</v>
      </c>
      <c r="C331" s="88" t="s">
        <v>3894</v>
      </c>
      <c r="D331" s="88" t="e">
        <v>#REF!</v>
      </c>
      <c r="E331" s="88" t="s">
        <v>125</v>
      </c>
      <c r="F331" s="88">
        <v>147365</v>
      </c>
      <c r="G331" s="92">
        <v>46031</v>
      </c>
      <c r="H331" s="88" t="s">
        <v>3836</v>
      </c>
      <c r="I331" s="88" t="s">
        <v>3895</v>
      </c>
      <c r="J331" s="95" t="s">
        <v>3896</v>
      </c>
      <c r="K331" s="95" t="s">
        <v>3897</v>
      </c>
      <c r="L331" s="88" t="s">
        <v>3898</v>
      </c>
      <c r="M331" s="88" t="s">
        <v>3841</v>
      </c>
      <c r="N331" s="88">
        <v>80111700</v>
      </c>
      <c r="O331" s="88" t="s">
        <v>3842</v>
      </c>
      <c r="P331" s="88" t="s">
        <v>3899</v>
      </c>
      <c r="Q331" s="88">
        <v>156</v>
      </c>
      <c r="R331" s="92">
        <v>46030</v>
      </c>
      <c r="S331" s="88">
        <v>43</v>
      </c>
      <c r="T331" s="92">
        <v>46035</v>
      </c>
      <c r="U331" s="88" t="s">
        <v>3609</v>
      </c>
      <c r="V331" s="88" t="s">
        <v>135</v>
      </c>
      <c r="W331" s="88" t="s">
        <v>460</v>
      </c>
      <c r="X331" s="88">
        <v>1</v>
      </c>
      <c r="Y331" s="88" t="s">
        <v>3748</v>
      </c>
      <c r="Z331" s="88" t="s">
        <v>3898</v>
      </c>
      <c r="AA331" s="88" t="s">
        <v>138</v>
      </c>
      <c r="AB331" s="88" t="s">
        <v>164</v>
      </c>
      <c r="AC331" s="88" t="s">
        <v>218</v>
      </c>
      <c r="AD331" s="88"/>
      <c r="AE331" s="88">
        <v>1012445138</v>
      </c>
      <c r="AF331" s="88">
        <v>2</v>
      </c>
      <c r="AG331" s="92">
        <v>35602</v>
      </c>
      <c r="AH331" s="88" t="s">
        <v>3900</v>
      </c>
      <c r="AI331" s="88"/>
      <c r="AJ331" s="95">
        <v>3133622563</v>
      </c>
      <c r="AK331" s="88" t="s">
        <v>3901</v>
      </c>
      <c r="AL331" s="88" t="s">
        <v>3187</v>
      </c>
      <c r="AM331" s="88" t="s">
        <v>234</v>
      </c>
      <c r="AN331" s="88" t="s">
        <v>3712</v>
      </c>
      <c r="AO331" s="88">
        <v>79553844</v>
      </c>
      <c r="AP331" s="88" t="s">
        <v>3713</v>
      </c>
      <c r="AQ331" s="88"/>
      <c r="AR331" s="88"/>
      <c r="AS331" s="92">
        <v>46062</v>
      </c>
      <c r="AT331" s="88"/>
      <c r="AU331" s="88"/>
      <c r="AV331" s="88"/>
      <c r="AW331" s="88"/>
      <c r="AX331" s="88" t="s">
        <v>3714</v>
      </c>
      <c r="AY331" s="88" t="s">
        <v>147</v>
      </c>
      <c r="AZ331" s="108">
        <v>46031</v>
      </c>
      <c r="BA331" s="108">
        <v>46032</v>
      </c>
      <c r="BB331" s="118">
        <v>24520000</v>
      </c>
      <c r="BC331" s="108">
        <v>46035</v>
      </c>
      <c r="BD331" s="108">
        <v>46277</v>
      </c>
      <c r="BE331" s="108">
        <f t="shared" ref="BE331:BE394" si="14">$CO331</f>
        <v>46277</v>
      </c>
      <c r="BF331" s="125"/>
      <c r="BG331" s="88" t="s">
        <v>929</v>
      </c>
      <c r="BH331" s="113">
        <v>3065000</v>
      </c>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v>0</v>
      </c>
      <c r="CM331" s="113">
        <v>24520000</v>
      </c>
      <c r="CN331" s="88"/>
      <c r="CO331" s="92">
        <v>46277</v>
      </c>
      <c r="CP331" s="92">
        <f t="shared" si="13"/>
        <v>46457</v>
      </c>
      <c r="CQ331" s="118">
        <v>24520000</v>
      </c>
      <c r="CR331" s="88" t="s">
        <v>149</v>
      </c>
      <c r="CS331" s="92">
        <v>46032</v>
      </c>
      <c r="CT331" s="131">
        <v>3344101271419</v>
      </c>
      <c r="CU331" s="88"/>
      <c r="CV331" s="88"/>
      <c r="CW331" s="88" t="s">
        <v>3846</v>
      </c>
      <c r="CX331" s="88" t="s">
        <v>218</v>
      </c>
      <c r="CY331" s="88" t="s">
        <v>1849</v>
      </c>
      <c r="CZ331" s="88">
        <v>2583</v>
      </c>
      <c r="DA331" s="88" t="s">
        <v>3614</v>
      </c>
      <c r="DB331" s="88">
        <v>5</v>
      </c>
      <c r="DC331" s="88" t="s">
        <v>153</v>
      </c>
      <c r="DD331" s="88"/>
      <c r="DE331" s="88"/>
      <c r="DF331" s="88"/>
      <c r="DG331" s="88"/>
      <c r="DH331" s="88"/>
      <c r="DI331" s="88"/>
      <c r="DJ331" s="88"/>
      <c r="DK331" s="88"/>
      <c r="DL331" s="88"/>
      <c r="DM331" s="88"/>
      <c r="DN331" s="88"/>
      <c r="DO331" s="88"/>
      <c r="DP331" s="88"/>
      <c r="DQ331" s="88"/>
      <c r="DR331" s="88"/>
      <c r="DS331" s="88"/>
      <c r="DT331" s="89"/>
      <c r="DU331" s="84"/>
      <c r="DV331" s="75"/>
      <c r="DW331" s="75"/>
      <c r="DX331" s="75"/>
      <c r="DY331" s="75"/>
      <c r="DZ331" s="77"/>
      <c r="EA331" s="71"/>
      <c r="EB331" s="71"/>
      <c r="EC331" s="71"/>
      <c r="ED331" s="71"/>
      <c r="EE331" s="71"/>
      <c r="EF331" s="71"/>
      <c r="EG331" s="71"/>
      <c r="EH331" s="71"/>
      <c r="EI331" s="71"/>
      <c r="EJ331" s="71"/>
      <c r="EK331" s="71"/>
    </row>
    <row r="332" spans="1:141" ht="30" customHeight="1">
      <c r="A332" s="2" t="s">
        <v>2064</v>
      </c>
      <c r="B332" s="87">
        <v>2026</v>
      </c>
      <c r="C332" s="88" t="s">
        <v>3902</v>
      </c>
      <c r="D332" s="88" t="e">
        <v>#REF!</v>
      </c>
      <c r="E332" s="88" t="s">
        <v>125</v>
      </c>
      <c r="F332" s="88">
        <v>147365</v>
      </c>
      <c r="G332" s="92">
        <v>46031</v>
      </c>
      <c r="H332" s="88" t="s">
        <v>3836</v>
      </c>
      <c r="I332" s="88" t="s">
        <v>3903</v>
      </c>
      <c r="J332" s="95" t="s">
        <v>3904</v>
      </c>
      <c r="K332" s="95" t="s">
        <v>3905</v>
      </c>
      <c r="L332" s="88" t="s">
        <v>3906</v>
      </c>
      <c r="M332" s="88" t="s">
        <v>3841</v>
      </c>
      <c r="N332" s="88">
        <v>80111700</v>
      </c>
      <c r="O332" s="88" t="s">
        <v>3842</v>
      </c>
      <c r="P332" s="88" t="s">
        <v>3907</v>
      </c>
      <c r="Q332" s="88">
        <v>156</v>
      </c>
      <c r="R332" s="92">
        <v>46030</v>
      </c>
      <c r="S332" s="88">
        <v>44</v>
      </c>
      <c r="T332" s="92">
        <v>46035</v>
      </c>
      <c r="U332" s="88" t="s">
        <v>3609</v>
      </c>
      <c r="V332" s="88" t="s">
        <v>135</v>
      </c>
      <c r="W332" s="88" t="s">
        <v>460</v>
      </c>
      <c r="X332" s="88">
        <v>1</v>
      </c>
      <c r="Y332" s="88" t="s">
        <v>3748</v>
      </c>
      <c r="Z332" s="88" t="s">
        <v>3906</v>
      </c>
      <c r="AA332" s="88" t="s">
        <v>138</v>
      </c>
      <c r="AB332" s="88" t="s">
        <v>139</v>
      </c>
      <c r="AC332" s="88" t="s">
        <v>218</v>
      </c>
      <c r="AD332" s="88"/>
      <c r="AE332" s="88">
        <v>1020781915</v>
      </c>
      <c r="AF332" s="88">
        <v>8</v>
      </c>
      <c r="AG332" s="92">
        <v>34044</v>
      </c>
      <c r="AH332" s="88" t="s">
        <v>3908</v>
      </c>
      <c r="AI332" s="88"/>
      <c r="AJ332" s="95" t="s">
        <v>3909</v>
      </c>
      <c r="AK332" s="88" t="s">
        <v>3910</v>
      </c>
      <c r="AL332" s="88" t="s">
        <v>3187</v>
      </c>
      <c r="AM332" s="88" t="s">
        <v>222</v>
      </c>
      <c r="AN332" s="88" t="s">
        <v>3712</v>
      </c>
      <c r="AO332" s="88">
        <v>79553844</v>
      </c>
      <c r="AP332" s="88" t="s">
        <v>3713</v>
      </c>
      <c r="AQ332" s="88"/>
      <c r="AR332" s="88"/>
      <c r="AS332" s="92">
        <v>46062</v>
      </c>
      <c r="AT332" s="88"/>
      <c r="AU332" s="88"/>
      <c r="AV332" s="88"/>
      <c r="AW332" s="88"/>
      <c r="AX332" s="88" t="s">
        <v>3714</v>
      </c>
      <c r="AY332" s="88" t="s">
        <v>147</v>
      </c>
      <c r="AZ332" s="108">
        <v>46031</v>
      </c>
      <c r="BA332" s="108">
        <v>46032</v>
      </c>
      <c r="BB332" s="118">
        <v>24520000</v>
      </c>
      <c r="BC332" s="108">
        <v>46036</v>
      </c>
      <c r="BD332" s="108">
        <v>46278</v>
      </c>
      <c r="BE332" s="108">
        <f t="shared" si="14"/>
        <v>46278</v>
      </c>
      <c r="BF332" s="125"/>
      <c r="BG332" s="88" t="s">
        <v>929</v>
      </c>
      <c r="BH332" s="113">
        <v>3065000</v>
      </c>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v>0</v>
      </c>
      <c r="CM332" s="113">
        <v>24520000</v>
      </c>
      <c r="CN332" s="88"/>
      <c r="CO332" s="92">
        <v>46278</v>
      </c>
      <c r="CP332" s="92">
        <f t="shared" si="13"/>
        <v>46458</v>
      </c>
      <c r="CQ332" s="118">
        <v>24520000</v>
      </c>
      <c r="CR332" s="88" t="s">
        <v>149</v>
      </c>
      <c r="CS332" s="92">
        <v>46035</v>
      </c>
      <c r="CT332" s="131">
        <v>1444101253007</v>
      </c>
      <c r="CU332" s="88"/>
      <c r="CV332" s="88"/>
      <c r="CW332" s="88" t="s">
        <v>3846</v>
      </c>
      <c r="CX332" s="88" t="s">
        <v>218</v>
      </c>
      <c r="CY332" s="88" t="s">
        <v>3911</v>
      </c>
      <c r="CZ332" s="88">
        <v>2583</v>
      </c>
      <c r="DA332" s="88" t="s">
        <v>3614</v>
      </c>
      <c r="DB332" s="88">
        <v>5</v>
      </c>
      <c r="DC332" s="88" t="s">
        <v>153</v>
      </c>
      <c r="DD332" s="88"/>
      <c r="DE332" s="88"/>
      <c r="DF332" s="88"/>
      <c r="DG332" s="88"/>
      <c r="DH332" s="88"/>
      <c r="DI332" s="88"/>
      <c r="DJ332" s="88"/>
      <c r="DK332" s="88"/>
      <c r="DL332" s="88"/>
      <c r="DM332" s="88"/>
      <c r="DN332" s="88"/>
      <c r="DO332" s="88"/>
      <c r="DP332" s="88"/>
      <c r="DQ332" s="88"/>
      <c r="DR332" s="88"/>
      <c r="DS332" s="88"/>
      <c r="DT332" s="89"/>
      <c r="DU332" s="84"/>
      <c r="DV332" s="75"/>
      <c r="DW332" s="75"/>
      <c r="DX332" s="75"/>
      <c r="DY332" s="75"/>
      <c r="DZ332" s="77"/>
      <c r="EA332" s="71"/>
      <c r="EB332" s="71"/>
      <c r="EC332" s="71"/>
      <c r="ED332" s="71"/>
      <c r="EE332" s="71"/>
      <c r="EF332" s="71"/>
      <c r="EG332" s="71"/>
      <c r="EH332" s="71"/>
      <c r="EI332" s="71"/>
      <c r="EJ332" s="71"/>
      <c r="EK332" s="71"/>
    </row>
    <row r="333" spans="1:141" ht="30" customHeight="1">
      <c r="A333" s="2" t="s">
        <v>2064</v>
      </c>
      <c r="B333" s="87">
        <v>2026</v>
      </c>
      <c r="C333" s="88" t="s">
        <v>3912</v>
      </c>
      <c r="D333" s="88" t="e">
        <v>#REF!</v>
      </c>
      <c r="E333" s="88" t="s">
        <v>125</v>
      </c>
      <c r="F333" s="88">
        <v>147365</v>
      </c>
      <c r="G333" s="92">
        <v>46031</v>
      </c>
      <c r="H333" s="88" t="s">
        <v>3836</v>
      </c>
      <c r="I333" s="88" t="s">
        <v>3913</v>
      </c>
      <c r="J333" s="95" t="s">
        <v>3914</v>
      </c>
      <c r="K333" s="95" t="s">
        <v>3915</v>
      </c>
      <c r="L333" s="88" t="s">
        <v>3916</v>
      </c>
      <c r="M333" s="88" t="s">
        <v>3841</v>
      </c>
      <c r="N333" s="88">
        <v>80111700</v>
      </c>
      <c r="O333" s="88" t="s">
        <v>3842</v>
      </c>
      <c r="P333" s="88" t="s">
        <v>3917</v>
      </c>
      <c r="Q333" s="88">
        <v>156</v>
      </c>
      <c r="R333" s="92">
        <v>46030</v>
      </c>
      <c r="S333" s="88">
        <v>45</v>
      </c>
      <c r="T333" s="92">
        <v>46035</v>
      </c>
      <c r="U333" s="88" t="s">
        <v>3609</v>
      </c>
      <c r="V333" s="88" t="s">
        <v>135</v>
      </c>
      <c r="W333" s="88" t="s">
        <v>460</v>
      </c>
      <c r="X333" s="88">
        <v>1</v>
      </c>
      <c r="Y333" s="88" t="s">
        <v>3748</v>
      </c>
      <c r="Z333" s="88" t="s">
        <v>3916</v>
      </c>
      <c r="AA333" s="88" t="s">
        <v>138</v>
      </c>
      <c r="AB333" s="88" t="s">
        <v>164</v>
      </c>
      <c r="AC333" s="88" t="s">
        <v>447</v>
      </c>
      <c r="AD333" s="88"/>
      <c r="AE333" s="88">
        <v>1019109735</v>
      </c>
      <c r="AF333" s="88">
        <v>5</v>
      </c>
      <c r="AG333" s="92">
        <v>34903</v>
      </c>
      <c r="AH333" s="88" t="s">
        <v>3918</v>
      </c>
      <c r="AI333" s="88"/>
      <c r="AJ333" s="95">
        <v>3214261384</v>
      </c>
      <c r="AK333" s="88" t="s">
        <v>3919</v>
      </c>
      <c r="AL333" s="88" t="s">
        <v>3187</v>
      </c>
      <c r="AM333" s="88" t="s">
        <v>222</v>
      </c>
      <c r="AN333" s="88" t="s">
        <v>3712</v>
      </c>
      <c r="AO333" s="88">
        <v>79553844</v>
      </c>
      <c r="AP333" s="88" t="s">
        <v>3713</v>
      </c>
      <c r="AQ333" s="88"/>
      <c r="AR333" s="88"/>
      <c r="AS333" s="92">
        <v>46062</v>
      </c>
      <c r="AT333" s="88"/>
      <c r="AU333" s="88"/>
      <c r="AV333" s="88"/>
      <c r="AW333" s="88"/>
      <c r="AX333" s="88" t="s">
        <v>3714</v>
      </c>
      <c r="AY333" s="88" t="s">
        <v>147</v>
      </c>
      <c r="AZ333" s="108">
        <v>46031</v>
      </c>
      <c r="BA333" s="108">
        <v>46032</v>
      </c>
      <c r="BB333" s="118">
        <v>24520000</v>
      </c>
      <c r="BC333" s="108">
        <v>46035</v>
      </c>
      <c r="BD333" s="108">
        <v>46277</v>
      </c>
      <c r="BE333" s="108">
        <f t="shared" si="14"/>
        <v>46277</v>
      </c>
      <c r="BF333" s="125"/>
      <c r="BG333" s="88" t="s">
        <v>929</v>
      </c>
      <c r="BH333" s="113">
        <v>3065000</v>
      </c>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v>0</v>
      </c>
      <c r="CM333" s="113">
        <v>24520000</v>
      </c>
      <c r="CN333" s="88"/>
      <c r="CO333" s="92">
        <v>46277</v>
      </c>
      <c r="CP333" s="92">
        <f t="shared" si="13"/>
        <v>46457</v>
      </c>
      <c r="CQ333" s="118">
        <v>24520000</v>
      </c>
      <c r="CR333" s="88" t="s">
        <v>223</v>
      </c>
      <c r="CS333" s="92">
        <v>46032</v>
      </c>
      <c r="CT333" s="131">
        <v>1146101094936</v>
      </c>
      <c r="CU333" s="88"/>
      <c r="CV333" s="88"/>
      <c r="CW333" s="88" t="s">
        <v>3846</v>
      </c>
      <c r="CX333" s="88" t="s">
        <v>447</v>
      </c>
      <c r="CY333" s="88" t="s">
        <v>2333</v>
      </c>
      <c r="CZ333" s="88">
        <v>2583</v>
      </c>
      <c r="DA333" s="88" t="s">
        <v>3614</v>
      </c>
      <c r="DB333" s="88">
        <v>5</v>
      </c>
      <c r="DC333" s="88" t="s">
        <v>153</v>
      </c>
      <c r="DD333" s="88"/>
      <c r="DE333" s="88"/>
      <c r="DF333" s="88"/>
      <c r="DG333" s="88"/>
      <c r="DH333" s="88"/>
      <c r="DI333" s="88"/>
      <c r="DJ333" s="88"/>
      <c r="DK333" s="88"/>
      <c r="DL333" s="88"/>
      <c r="DM333" s="88"/>
      <c r="DN333" s="88"/>
      <c r="DO333" s="88"/>
      <c r="DP333" s="88"/>
      <c r="DQ333" s="88"/>
      <c r="DR333" s="88"/>
      <c r="DS333" s="88"/>
      <c r="DT333" s="89"/>
      <c r="DU333" s="84"/>
      <c r="DV333" s="75"/>
      <c r="DW333" s="75"/>
      <c r="DX333" s="75"/>
      <c r="DY333" s="75"/>
      <c r="DZ333" s="77"/>
      <c r="EA333" s="71"/>
      <c r="EB333" s="71"/>
      <c r="EC333" s="71"/>
      <c r="ED333" s="71"/>
      <c r="EE333" s="71"/>
      <c r="EF333" s="71"/>
      <c r="EG333" s="71"/>
      <c r="EH333" s="71"/>
      <c r="EI333" s="71"/>
      <c r="EJ333" s="71"/>
      <c r="EK333" s="71"/>
    </row>
    <row r="334" spans="1:141" ht="30" customHeight="1">
      <c r="A334" s="2" t="s">
        <v>2064</v>
      </c>
      <c r="B334" s="87">
        <v>2026</v>
      </c>
      <c r="C334" s="88" t="s">
        <v>3920</v>
      </c>
      <c r="D334" s="88" t="e">
        <v>#REF!</v>
      </c>
      <c r="E334" s="88" t="s">
        <v>125</v>
      </c>
      <c r="F334" s="88">
        <v>147365</v>
      </c>
      <c r="G334" s="92">
        <v>46031</v>
      </c>
      <c r="H334" s="88" t="s">
        <v>3836</v>
      </c>
      <c r="I334" s="88" t="s">
        <v>3921</v>
      </c>
      <c r="J334" s="95" t="s">
        <v>3922</v>
      </c>
      <c r="K334" s="95" t="s">
        <v>3923</v>
      </c>
      <c r="L334" s="88" t="s">
        <v>3924</v>
      </c>
      <c r="M334" s="88" t="s">
        <v>3841</v>
      </c>
      <c r="N334" s="88">
        <v>80111700</v>
      </c>
      <c r="O334" s="88" t="s">
        <v>3842</v>
      </c>
      <c r="P334" s="88" t="s">
        <v>3925</v>
      </c>
      <c r="Q334" s="88">
        <v>156</v>
      </c>
      <c r="R334" s="92">
        <v>46030</v>
      </c>
      <c r="S334" s="88">
        <v>46</v>
      </c>
      <c r="T334" s="92">
        <v>46035</v>
      </c>
      <c r="U334" s="88" t="s">
        <v>3609</v>
      </c>
      <c r="V334" s="88" t="s">
        <v>135</v>
      </c>
      <c r="W334" s="88" t="s">
        <v>460</v>
      </c>
      <c r="X334" s="88">
        <v>1</v>
      </c>
      <c r="Y334" s="88" t="s">
        <v>3748</v>
      </c>
      <c r="Z334" s="88" t="s">
        <v>3924</v>
      </c>
      <c r="AA334" s="88" t="s">
        <v>138</v>
      </c>
      <c r="AB334" s="88" t="s">
        <v>139</v>
      </c>
      <c r="AC334" s="88" t="s">
        <v>218</v>
      </c>
      <c r="AD334" s="88"/>
      <c r="AE334" s="88">
        <v>52586736</v>
      </c>
      <c r="AF334" s="88">
        <v>6</v>
      </c>
      <c r="AG334" s="92">
        <v>26475</v>
      </c>
      <c r="AH334" s="88" t="s">
        <v>3926</v>
      </c>
      <c r="AI334" s="88"/>
      <c r="AJ334" s="95">
        <v>3142893010</v>
      </c>
      <c r="AK334" s="88" t="s">
        <v>3927</v>
      </c>
      <c r="AL334" s="88" t="s">
        <v>3187</v>
      </c>
      <c r="AM334" s="88" t="s">
        <v>385</v>
      </c>
      <c r="AN334" s="88" t="s">
        <v>3712</v>
      </c>
      <c r="AO334" s="88">
        <v>79553844</v>
      </c>
      <c r="AP334" s="88" t="s">
        <v>3713</v>
      </c>
      <c r="AQ334" s="88"/>
      <c r="AR334" s="88"/>
      <c r="AS334" s="92">
        <v>46062</v>
      </c>
      <c r="AT334" s="88"/>
      <c r="AU334" s="88"/>
      <c r="AV334" s="88"/>
      <c r="AW334" s="88"/>
      <c r="AX334" s="88" t="s">
        <v>3714</v>
      </c>
      <c r="AY334" s="88" t="s">
        <v>147</v>
      </c>
      <c r="AZ334" s="108">
        <v>46031</v>
      </c>
      <c r="BA334" s="108">
        <v>46032</v>
      </c>
      <c r="BB334" s="118">
        <v>24520000</v>
      </c>
      <c r="BC334" s="108">
        <v>46035</v>
      </c>
      <c r="BD334" s="108">
        <v>46277</v>
      </c>
      <c r="BE334" s="108">
        <f t="shared" si="14"/>
        <v>46277</v>
      </c>
      <c r="BF334" s="125"/>
      <c r="BG334" s="88" t="s">
        <v>929</v>
      </c>
      <c r="BH334" s="113">
        <v>3065000</v>
      </c>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v>0</v>
      </c>
      <c r="CM334" s="113">
        <v>24520000</v>
      </c>
      <c r="CN334" s="88"/>
      <c r="CO334" s="92">
        <v>46277</v>
      </c>
      <c r="CP334" s="92">
        <f t="shared" si="13"/>
        <v>46457</v>
      </c>
      <c r="CQ334" s="118">
        <v>24520000</v>
      </c>
      <c r="CR334" s="88" t="s">
        <v>149</v>
      </c>
      <c r="CS334" s="92">
        <v>46032</v>
      </c>
      <c r="CT334" s="131">
        <v>2146101126911</v>
      </c>
      <c r="CU334" s="88"/>
      <c r="CV334" s="88"/>
      <c r="CW334" s="88" t="s">
        <v>3846</v>
      </c>
      <c r="CX334" s="88" t="s">
        <v>218</v>
      </c>
      <c r="CY334" s="88" t="s">
        <v>1849</v>
      </c>
      <c r="CZ334" s="88">
        <v>2583</v>
      </c>
      <c r="DA334" s="88" t="s">
        <v>3614</v>
      </c>
      <c r="DB334" s="88">
        <v>5</v>
      </c>
      <c r="DC334" s="88" t="s">
        <v>153</v>
      </c>
      <c r="DD334" s="88"/>
      <c r="DE334" s="88"/>
      <c r="DF334" s="88"/>
      <c r="DG334" s="88"/>
      <c r="DH334" s="88"/>
      <c r="DI334" s="88"/>
      <c r="DJ334" s="88"/>
      <c r="DK334" s="88"/>
      <c r="DL334" s="88"/>
      <c r="DM334" s="88"/>
      <c r="DN334" s="88"/>
      <c r="DO334" s="88"/>
      <c r="DP334" s="88"/>
      <c r="DQ334" s="88"/>
      <c r="DR334" s="88"/>
      <c r="DS334" s="88"/>
      <c r="DT334" s="89"/>
      <c r="DU334" s="84"/>
      <c r="DV334" s="75"/>
      <c r="DW334" s="75"/>
      <c r="DX334" s="75"/>
      <c r="DY334" s="75"/>
      <c r="DZ334" s="77"/>
      <c r="EA334" s="71"/>
      <c r="EB334" s="71"/>
      <c r="EC334" s="71"/>
      <c r="ED334" s="71"/>
      <c r="EE334" s="71"/>
      <c r="EF334" s="71"/>
      <c r="EG334" s="71"/>
      <c r="EH334" s="71"/>
      <c r="EI334" s="71"/>
      <c r="EJ334" s="71"/>
      <c r="EK334" s="71"/>
    </row>
    <row r="335" spans="1:141" ht="30" customHeight="1">
      <c r="A335" s="2" t="s">
        <v>2064</v>
      </c>
      <c r="B335" s="87">
        <v>2026</v>
      </c>
      <c r="C335" s="88" t="s">
        <v>3928</v>
      </c>
      <c r="D335" s="88" t="e">
        <v>#REF!</v>
      </c>
      <c r="E335" s="88" t="s">
        <v>125</v>
      </c>
      <c r="F335" s="88">
        <v>147365</v>
      </c>
      <c r="G335" s="92">
        <v>46031</v>
      </c>
      <c r="H335" s="88" t="s">
        <v>3836</v>
      </c>
      <c r="I335" s="88" t="s">
        <v>3929</v>
      </c>
      <c r="J335" s="95" t="s">
        <v>3930</v>
      </c>
      <c r="K335" s="95" t="s">
        <v>3931</v>
      </c>
      <c r="L335" s="88" t="s">
        <v>3932</v>
      </c>
      <c r="M335" s="88" t="s">
        <v>3841</v>
      </c>
      <c r="N335" s="88">
        <v>80111700</v>
      </c>
      <c r="O335" s="88" t="s">
        <v>3842</v>
      </c>
      <c r="P335" s="88" t="s">
        <v>3933</v>
      </c>
      <c r="Q335" s="88">
        <v>156</v>
      </c>
      <c r="R335" s="92">
        <v>46030</v>
      </c>
      <c r="S335" s="88">
        <v>47</v>
      </c>
      <c r="T335" s="92">
        <v>46035</v>
      </c>
      <c r="U335" s="88" t="s">
        <v>3609</v>
      </c>
      <c r="V335" s="88" t="s">
        <v>135</v>
      </c>
      <c r="W335" s="88" t="s">
        <v>460</v>
      </c>
      <c r="X335" s="88">
        <v>1</v>
      </c>
      <c r="Y335" s="88" t="s">
        <v>3748</v>
      </c>
      <c r="Z335" s="88" t="s">
        <v>3932</v>
      </c>
      <c r="AA335" s="88" t="s">
        <v>138</v>
      </c>
      <c r="AB335" s="88" t="s">
        <v>164</v>
      </c>
      <c r="AC335" s="88" t="s">
        <v>203</v>
      </c>
      <c r="AD335" s="88"/>
      <c r="AE335" s="88">
        <v>79620012</v>
      </c>
      <c r="AF335" s="88">
        <v>6</v>
      </c>
      <c r="AG335" s="92">
        <v>26748</v>
      </c>
      <c r="AH335" s="88" t="s">
        <v>3934</v>
      </c>
      <c r="AI335" s="88"/>
      <c r="AJ335" s="95">
        <v>3134873535</v>
      </c>
      <c r="AK335" s="88" t="s">
        <v>3935</v>
      </c>
      <c r="AL335" s="88" t="s">
        <v>3187</v>
      </c>
      <c r="AM335" s="88" t="s">
        <v>169</v>
      </c>
      <c r="AN335" s="88" t="s">
        <v>3712</v>
      </c>
      <c r="AO335" s="88">
        <v>79553844</v>
      </c>
      <c r="AP335" s="88" t="s">
        <v>3713</v>
      </c>
      <c r="AQ335" s="88"/>
      <c r="AR335" s="88"/>
      <c r="AS335" s="92">
        <v>46062</v>
      </c>
      <c r="AT335" s="88"/>
      <c r="AU335" s="88"/>
      <c r="AV335" s="88"/>
      <c r="AW335" s="88"/>
      <c r="AX335" s="88" t="s">
        <v>3714</v>
      </c>
      <c r="AY335" s="88" t="s">
        <v>147</v>
      </c>
      <c r="AZ335" s="108">
        <v>46031</v>
      </c>
      <c r="BA335" s="108">
        <v>46032</v>
      </c>
      <c r="BB335" s="118">
        <v>24520000</v>
      </c>
      <c r="BC335" s="108">
        <v>46035</v>
      </c>
      <c r="BD335" s="108">
        <v>46277</v>
      </c>
      <c r="BE335" s="108">
        <f t="shared" si="14"/>
        <v>46277</v>
      </c>
      <c r="BF335" s="125"/>
      <c r="BG335" s="88" t="s">
        <v>929</v>
      </c>
      <c r="BH335" s="113">
        <v>3065000</v>
      </c>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v>0</v>
      </c>
      <c r="CM335" s="113">
        <v>24520000</v>
      </c>
      <c r="CN335" s="88"/>
      <c r="CO335" s="92">
        <v>46277</v>
      </c>
      <c r="CP335" s="92">
        <f t="shared" si="13"/>
        <v>46457</v>
      </c>
      <c r="CQ335" s="118">
        <v>24520000</v>
      </c>
      <c r="CR335" s="88" t="s">
        <v>149</v>
      </c>
      <c r="CS335" s="92">
        <v>46033</v>
      </c>
      <c r="CT335" s="131">
        <v>3344101271438</v>
      </c>
      <c r="CU335" s="88"/>
      <c r="CV335" s="88"/>
      <c r="CW335" s="88" t="s">
        <v>3846</v>
      </c>
      <c r="CX335" s="88" t="s">
        <v>203</v>
      </c>
      <c r="CY335" s="88" t="s">
        <v>1251</v>
      </c>
      <c r="CZ335" s="88">
        <v>2583</v>
      </c>
      <c r="DA335" s="88" t="s">
        <v>3614</v>
      </c>
      <c r="DB335" s="88">
        <v>5</v>
      </c>
      <c r="DC335" s="88" t="s">
        <v>153</v>
      </c>
      <c r="DD335" s="88"/>
      <c r="DE335" s="88"/>
      <c r="DF335" s="88"/>
      <c r="DG335" s="88"/>
      <c r="DH335" s="88"/>
      <c r="DI335" s="88"/>
      <c r="DJ335" s="88"/>
      <c r="DK335" s="88"/>
      <c r="DL335" s="88"/>
      <c r="DM335" s="88"/>
      <c r="DN335" s="88"/>
      <c r="DO335" s="88"/>
      <c r="DP335" s="88"/>
      <c r="DQ335" s="88"/>
      <c r="DR335" s="88"/>
      <c r="DS335" s="88"/>
      <c r="DT335" s="89"/>
      <c r="DU335" s="84"/>
      <c r="DV335" s="75"/>
      <c r="DW335" s="75"/>
      <c r="DX335" s="75"/>
      <c r="DY335" s="75"/>
      <c r="DZ335" s="77"/>
      <c r="EA335" s="71"/>
      <c r="EB335" s="71"/>
      <c r="EC335" s="71"/>
      <c r="ED335" s="71"/>
      <c r="EE335" s="71"/>
      <c r="EF335" s="71"/>
      <c r="EG335" s="71"/>
      <c r="EH335" s="71"/>
      <c r="EI335" s="71"/>
      <c r="EJ335" s="71"/>
      <c r="EK335" s="71"/>
    </row>
    <row r="336" spans="1:141" ht="30" customHeight="1">
      <c r="A336" s="2" t="s">
        <v>2064</v>
      </c>
      <c r="B336" s="87">
        <v>2026</v>
      </c>
      <c r="C336" s="88" t="s">
        <v>3936</v>
      </c>
      <c r="D336" s="88" t="e">
        <v>#REF!</v>
      </c>
      <c r="E336" s="88" t="s">
        <v>125</v>
      </c>
      <c r="F336" s="88">
        <v>147365</v>
      </c>
      <c r="G336" s="92">
        <v>46031</v>
      </c>
      <c r="H336" s="88" t="s">
        <v>3836</v>
      </c>
      <c r="I336" s="88" t="s">
        <v>3937</v>
      </c>
      <c r="J336" s="95" t="s">
        <v>3938</v>
      </c>
      <c r="K336" s="95" t="s">
        <v>3939</v>
      </c>
      <c r="L336" s="88" t="s">
        <v>3940</v>
      </c>
      <c r="M336" s="88" t="s">
        <v>3841</v>
      </c>
      <c r="N336" s="88">
        <v>80111700</v>
      </c>
      <c r="O336" s="88" t="s">
        <v>3842</v>
      </c>
      <c r="P336" s="88" t="s">
        <v>3941</v>
      </c>
      <c r="Q336" s="88">
        <v>156</v>
      </c>
      <c r="R336" s="92">
        <v>46030</v>
      </c>
      <c r="S336" s="88">
        <v>48</v>
      </c>
      <c r="T336" s="92">
        <v>46035</v>
      </c>
      <c r="U336" s="88" t="s">
        <v>3609</v>
      </c>
      <c r="V336" s="88" t="s">
        <v>135</v>
      </c>
      <c r="W336" s="88" t="s">
        <v>460</v>
      </c>
      <c r="X336" s="88">
        <v>1</v>
      </c>
      <c r="Y336" s="88" t="s">
        <v>3748</v>
      </c>
      <c r="Z336" s="88" t="s">
        <v>3940</v>
      </c>
      <c r="AA336" s="88" t="s">
        <v>138</v>
      </c>
      <c r="AB336" s="88" t="s">
        <v>164</v>
      </c>
      <c r="AC336" s="88" t="s">
        <v>218</v>
      </c>
      <c r="AD336" s="88"/>
      <c r="AE336" s="88">
        <v>79372964</v>
      </c>
      <c r="AF336" s="88">
        <v>8</v>
      </c>
      <c r="AG336" s="92">
        <v>23718</v>
      </c>
      <c r="AH336" s="88" t="s">
        <v>3942</v>
      </c>
      <c r="AI336" s="88"/>
      <c r="AJ336" s="95">
        <v>3103338727</v>
      </c>
      <c r="AK336" s="88" t="s">
        <v>3943</v>
      </c>
      <c r="AL336" s="88" t="s">
        <v>3187</v>
      </c>
      <c r="AM336" s="88" t="s">
        <v>144</v>
      </c>
      <c r="AN336" s="88" t="s">
        <v>3712</v>
      </c>
      <c r="AO336" s="88">
        <v>79553844</v>
      </c>
      <c r="AP336" s="88" t="s">
        <v>3713</v>
      </c>
      <c r="AQ336" s="88"/>
      <c r="AR336" s="88"/>
      <c r="AS336" s="92">
        <v>46062</v>
      </c>
      <c r="AT336" s="88"/>
      <c r="AU336" s="88"/>
      <c r="AV336" s="88"/>
      <c r="AW336" s="88"/>
      <c r="AX336" s="88" t="s">
        <v>3714</v>
      </c>
      <c r="AY336" s="88" t="s">
        <v>147</v>
      </c>
      <c r="AZ336" s="108">
        <v>46031</v>
      </c>
      <c r="BA336" s="108">
        <v>46032</v>
      </c>
      <c r="BB336" s="118">
        <v>24520000</v>
      </c>
      <c r="BC336" s="108">
        <v>46036</v>
      </c>
      <c r="BD336" s="108">
        <v>46278</v>
      </c>
      <c r="BE336" s="108">
        <f t="shared" si="14"/>
        <v>46278</v>
      </c>
      <c r="BF336" s="125"/>
      <c r="BG336" s="88" t="s">
        <v>929</v>
      </c>
      <c r="BH336" s="113">
        <v>3065000</v>
      </c>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v>0</v>
      </c>
      <c r="CM336" s="113">
        <v>24520000</v>
      </c>
      <c r="CN336" s="88"/>
      <c r="CO336" s="92">
        <v>46278</v>
      </c>
      <c r="CP336" s="92">
        <f t="shared" si="13"/>
        <v>46458</v>
      </c>
      <c r="CQ336" s="118">
        <v>24520000</v>
      </c>
      <c r="CR336" s="88" t="s">
        <v>149</v>
      </c>
      <c r="CS336" s="92">
        <v>46035</v>
      </c>
      <c r="CT336" s="131">
        <v>3344101271440</v>
      </c>
      <c r="CU336" s="88"/>
      <c r="CV336" s="88"/>
      <c r="CW336" s="88" t="s">
        <v>3846</v>
      </c>
      <c r="CX336" s="88" t="s">
        <v>218</v>
      </c>
      <c r="CY336" s="88" t="s">
        <v>3944</v>
      </c>
      <c r="CZ336" s="88">
        <v>2583</v>
      </c>
      <c r="DA336" s="88" t="s">
        <v>3614</v>
      </c>
      <c r="DB336" s="88">
        <v>5</v>
      </c>
      <c r="DC336" s="88" t="s">
        <v>153</v>
      </c>
      <c r="DD336" s="88"/>
      <c r="DE336" s="88"/>
      <c r="DF336" s="88"/>
      <c r="DG336" s="88"/>
      <c r="DH336" s="88"/>
      <c r="DI336" s="88"/>
      <c r="DJ336" s="88"/>
      <c r="DK336" s="88"/>
      <c r="DL336" s="88"/>
      <c r="DM336" s="88"/>
      <c r="DN336" s="88"/>
      <c r="DO336" s="88"/>
      <c r="DP336" s="88"/>
      <c r="DQ336" s="88"/>
      <c r="DR336" s="88"/>
      <c r="DS336" s="88"/>
      <c r="DT336" s="89"/>
      <c r="DU336" s="84"/>
      <c r="DV336" s="75"/>
      <c r="DW336" s="75"/>
      <c r="DX336" s="75"/>
      <c r="DY336" s="75"/>
      <c r="DZ336" s="77"/>
      <c r="EA336" s="71"/>
      <c r="EB336" s="71"/>
      <c r="EC336" s="71"/>
      <c r="ED336" s="71"/>
      <c r="EE336" s="71"/>
      <c r="EF336" s="71"/>
      <c r="EG336" s="71"/>
      <c r="EH336" s="71"/>
      <c r="EI336" s="71"/>
      <c r="EJ336" s="71"/>
      <c r="EK336" s="71"/>
    </row>
    <row r="337" spans="1:141" ht="30" customHeight="1">
      <c r="A337" s="2" t="s">
        <v>2064</v>
      </c>
      <c r="B337" s="87">
        <v>2026</v>
      </c>
      <c r="C337" s="88" t="s">
        <v>3945</v>
      </c>
      <c r="D337" s="88" t="e">
        <v>#REF!</v>
      </c>
      <c r="E337" s="88" t="s">
        <v>125</v>
      </c>
      <c r="F337" s="88">
        <v>147365</v>
      </c>
      <c r="G337" s="92">
        <v>46031</v>
      </c>
      <c r="H337" s="88" t="s">
        <v>3836</v>
      </c>
      <c r="I337" s="88" t="s">
        <v>3946</v>
      </c>
      <c r="J337" s="95" t="s">
        <v>3947</v>
      </c>
      <c r="K337" s="95" t="s">
        <v>3948</v>
      </c>
      <c r="L337" s="88" t="s">
        <v>3949</v>
      </c>
      <c r="M337" s="88" t="s">
        <v>3841</v>
      </c>
      <c r="N337" s="88">
        <v>80111700</v>
      </c>
      <c r="O337" s="88" t="s">
        <v>3842</v>
      </c>
      <c r="P337" s="88" t="s">
        <v>3950</v>
      </c>
      <c r="Q337" s="88">
        <v>156</v>
      </c>
      <c r="R337" s="92">
        <v>46030</v>
      </c>
      <c r="S337" s="88">
        <v>49</v>
      </c>
      <c r="T337" s="92">
        <v>46035</v>
      </c>
      <c r="U337" s="88" t="s">
        <v>3609</v>
      </c>
      <c r="V337" s="88" t="s">
        <v>135</v>
      </c>
      <c r="W337" s="88" t="s">
        <v>460</v>
      </c>
      <c r="X337" s="88">
        <v>1</v>
      </c>
      <c r="Y337" s="88" t="s">
        <v>3748</v>
      </c>
      <c r="Z337" s="88" t="s">
        <v>3949</v>
      </c>
      <c r="AA337" s="88" t="s">
        <v>138</v>
      </c>
      <c r="AB337" s="88" t="s">
        <v>164</v>
      </c>
      <c r="AC337" s="88" t="s">
        <v>218</v>
      </c>
      <c r="AD337" s="88"/>
      <c r="AE337" s="88">
        <v>87942747</v>
      </c>
      <c r="AF337" s="88">
        <v>1</v>
      </c>
      <c r="AG337" s="92">
        <v>29677</v>
      </c>
      <c r="AH337" s="88" t="s">
        <v>3951</v>
      </c>
      <c r="AI337" s="88"/>
      <c r="AJ337" s="95">
        <v>3218259874</v>
      </c>
      <c r="AK337" s="88" t="s">
        <v>3952</v>
      </c>
      <c r="AL337" s="88" t="s">
        <v>3187</v>
      </c>
      <c r="AM337" s="88" t="s">
        <v>169</v>
      </c>
      <c r="AN337" s="88" t="s">
        <v>3712</v>
      </c>
      <c r="AO337" s="88">
        <v>79553844</v>
      </c>
      <c r="AP337" s="88" t="s">
        <v>3713</v>
      </c>
      <c r="AQ337" s="88"/>
      <c r="AR337" s="88"/>
      <c r="AS337" s="92">
        <v>46062</v>
      </c>
      <c r="AT337" s="88"/>
      <c r="AU337" s="88"/>
      <c r="AV337" s="88"/>
      <c r="AW337" s="88"/>
      <c r="AX337" s="88" t="s">
        <v>3714</v>
      </c>
      <c r="AY337" s="88" t="s">
        <v>147</v>
      </c>
      <c r="AZ337" s="108">
        <v>46031</v>
      </c>
      <c r="BA337" s="108">
        <v>46032</v>
      </c>
      <c r="BB337" s="118">
        <v>24520000</v>
      </c>
      <c r="BC337" s="108">
        <v>46035</v>
      </c>
      <c r="BD337" s="108">
        <v>46277</v>
      </c>
      <c r="BE337" s="108">
        <f t="shared" si="14"/>
        <v>46277</v>
      </c>
      <c r="BF337" s="125"/>
      <c r="BG337" s="88" t="s">
        <v>929</v>
      </c>
      <c r="BH337" s="113">
        <v>3065000</v>
      </c>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v>0</v>
      </c>
      <c r="CM337" s="113">
        <v>24520000</v>
      </c>
      <c r="CN337" s="88"/>
      <c r="CO337" s="92">
        <v>46277</v>
      </c>
      <c r="CP337" s="92">
        <f t="shared" si="13"/>
        <v>46457</v>
      </c>
      <c r="CQ337" s="118">
        <v>24520000</v>
      </c>
      <c r="CR337" s="88" t="s">
        <v>1651</v>
      </c>
      <c r="CS337" s="92">
        <v>46032</v>
      </c>
      <c r="CT337" s="131">
        <v>3344101271418</v>
      </c>
      <c r="CU337" s="88"/>
      <c r="CV337" s="88"/>
      <c r="CW337" s="88" t="s">
        <v>3846</v>
      </c>
      <c r="CX337" s="88" t="s">
        <v>218</v>
      </c>
      <c r="CY337" s="88" t="s">
        <v>3953</v>
      </c>
      <c r="CZ337" s="88">
        <v>2583</v>
      </c>
      <c r="DA337" s="88" t="s">
        <v>3614</v>
      </c>
      <c r="DB337" s="88">
        <v>5</v>
      </c>
      <c r="DC337" s="88" t="s">
        <v>153</v>
      </c>
      <c r="DD337" s="88"/>
      <c r="DE337" s="88"/>
      <c r="DF337" s="88"/>
      <c r="DG337" s="88"/>
      <c r="DH337" s="88"/>
      <c r="DI337" s="88"/>
      <c r="DJ337" s="88"/>
      <c r="DK337" s="88"/>
      <c r="DL337" s="88"/>
      <c r="DM337" s="88"/>
      <c r="DN337" s="88"/>
      <c r="DO337" s="88"/>
      <c r="DP337" s="88"/>
      <c r="DQ337" s="88"/>
      <c r="DR337" s="88"/>
      <c r="DS337" s="88"/>
      <c r="DT337" s="89"/>
      <c r="DU337" s="84"/>
      <c r="DV337" s="75"/>
      <c r="DW337" s="75"/>
      <c r="DX337" s="75"/>
      <c r="DY337" s="75"/>
      <c r="DZ337" s="77"/>
      <c r="EA337" s="71"/>
      <c r="EB337" s="71"/>
      <c r="EC337" s="71"/>
      <c r="ED337" s="71"/>
      <c r="EE337" s="71"/>
      <c r="EF337" s="71"/>
      <c r="EG337" s="71"/>
      <c r="EH337" s="71"/>
      <c r="EI337" s="71"/>
      <c r="EJ337" s="71"/>
      <c r="EK337" s="71"/>
    </row>
    <row r="338" spans="1:141" ht="30" customHeight="1">
      <c r="A338" s="2" t="s">
        <v>2064</v>
      </c>
      <c r="B338" s="87">
        <v>2026</v>
      </c>
      <c r="C338" s="88" t="s">
        <v>3954</v>
      </c>
      <c r="D338" s="88" t="e">
        <v>#REF!</v>
      </c>
      <c r="E338" s="88" t="s">
        <v>125</v>
      </c>
      <c r="F338" s="88">
        <v>147365</v>
      </c>
      <c r="G338" s="92">
        <v>46031</v>
      </c>
      <c r="H338" s="88" t="s">
        <v>3836</v>
      </c>
      <c r="I338" s="88" t="s">
        <v>3955</v>
      </c>
      <c r="J338" s="95" t="s">
        <v>3956</v>
      </c>
      <c r="K338" s="95" t="s">
        <v>3957</v>
      </c>
      <c r="L338" s="88" t="s">
        <v>3958</v>
      </c>
      <c r="M338" s="88" t="s">
        <v>3841</v>
      </c>
      <c r="N338" s="88">
        <v>80111700</v>
      </c>
      <c r="O338" s="88" t="s">
        <v>3842</v>
      </c>
      <c r="P338" s="88" t="s">
        <v>3959</v>
      </c>
      <c r="Q338" s="88">
        <v>156</v>
      </c>
      <c r="R338" s="92">
        <v>46030</v>
      </c>
      <c r="S338" s="88">
        <v>50</v>
      </c>
      <c r="T338" s="92">
        <v>46035</v>
      </c>
      <c r="U338" s="88" t="s">
        <v>3609</v>
      </c>
      <c r="V338" s="88" t="s">
        <v>135</v>
      </c>
      <c r="W338" s="88" t="s">
        <v>460</v>
      </c>
      <c r="X338" s="88">
        <v>1</v>
      </c>
      <c r="Y338" s="88" t="s">
        <v>3748</v>
      </c>
      <c r="Z338" s="88" t="s">
        <v>3958</v>
      </c>
      <c r="AA338" s="88" t="s">
        <v>138</v>
      </c>
      <c r="AB338" s="88" t="s">
        <v>139</v>
      </c>
      <c r="AC338" s="88" t="s">
        <v>447</v>
      </c>
      <c r="AD338" s="88"/>
      <c r="AE338" s="88">
        <v>1015444103</v>
      </c>
      <c r="AF338" s="88">
        <v>1</v>
      </c>
      <c r="AG338" s="92">
        <v>34338</v>
      </c>
      <c r="AH338" s="88" t="s">
        <v>3960</v>
      </c>
      <c r="AI338" s="88" t="e">
        <v>#REF!</v>
      </c>
      <c r="AJ338" s="95">
        <v>3102746363</v>
      </c>
      <c r="AK338" s="88" t="s">
        <v>3961</v>
      </c>
      <c r="AL338" s="88" t="s">
        <v>3187</v>
      </c>
      <c r="AM338" s="88" t="s">
        <v>385</v>
      </c>
      <c r="AN338" s="88" t="s">
        <v>3712</v>
      </c>
      <c r="AO338" s="88">
        <v>79553844</v>
      </c>
      <c r="AP338" s="88" t="s">
        <v>3713</v>
      </c>
      <c r="AQ338" s="88"/>
      <c r="AR338" s="88"/>
      <c r="AS338" s="92">
        <v>46062</v>
      </c>
      <c r="AT338" s="88"/>
      <c r="AU338" s="88"/>
      <c r="AV338" s="88"/>
      <c r="AW338" s="88"/>
      <c r="AX338" s="88" t="s">
        <v>3714</v>
      </c>
      <c r="AY338" s="88" t="s">
        <v>147</v>
      </c>
      <c r="AZ338" s="108">
        <v>46031</v>
      </c>
      <c r="BA338" s="108">
        <v>46032</v>
      </c>
      <c r="BB338" s="118">
        <v>24520000</v>
      </c>
      <c r="BC338" s="108">
        <v>46036</v>
      </c>
      <c r="BD338" s="108">
        <v>46277</v>
      </c>
      <c r="BE338" s="108">
        <f t="shared" si="14"/>
        <v>46277</v>
      </c>
      <c r="BF338" s="125"/>
      <c r="BG338" s="88" t="s">
        <v>929</v>
      </c>
      <c r="BH338" s="113">
        <v>3065000</v>
      </c>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v>0</v>
      </c>
      <c r="CM338" s="113">
        <v>24520000</v>
      </c>
      <c r="CN338" s="88"/>
      <c r="CO338" s="92">
        <v>46277</v>
      </c>
      <c r="CP338" s="92">
        <f t="shared" si="13"/>
        <v>46457</v>
      </c>
      <c r="CQ338" s="118">
        <v>24520000</v>
      </c>
      <c r="CR338" s="88" t="s">
        <v>149</v>
      </c>
      <c r="CS338" s="92">
        <v>46035</v>
      </c>
      <c r="CT338" s="131">
        <v>2146101127347</v>
      </c>
      <c r="CU338" s="88"/>
      <c r="CV338" s="88"/>
      <c r="CW338" s="88" t="s">
        <v>3846</v>
      </c>
      <c r="CX338" s="88" t="s">
        <v>447</v>
      </c>
      <c r="CY338" s="88" t="s">
        <v>957</v>
      </c>
      <c r="CZ338" s="88">
        <v>2583</v>
      </c>
      <c r="DA338" s="88" t="s">
        <v>3614</v>
      </c>
      <c r="DB338" s="88">
        <v>5</v>
      </c>
      <c r="DC338" s="88" t="s">
        <v>153</v>
      </c>
      <c r="DD338" s="88"/>
      <c r="DE338" s="88"/>
      <c r="DF338" s="88"/>
      <c r="DG338" s="88"/>
      <c r="DH338" s="88"/>
      <c r="DI338" s="88"/>
      <c r="DJ338" s="88"/>
      <c r="DK338" s="88"/>
      <c r="DL338" s="88"/>
      <c r="DM338" s="88"/>
      <c r="DN338" s="88"/>
      <c r="DO338" s="88"/>
      <c r="DP338" s="88"/>
      <c r="DQ338" s="88"/>
      <c r="DR338" s="88"/>
      <c r="DS338" s="88"/>
      <c r="DT338" s="89"/>
      <c r="DU338" s="84"/>
      <c r="DV338" s="75"/>
      <c r="DW338" s="75"/>
      <c r="DX338" s="75"/>
      <c r="DY338" s="75"/>
      <c r="DZ338" s="77"/>
      <c r="EA338" s="71"/>
      <c r="EB338" s="71"/>
      <c r="EC338" s="71"/>
      <c r="ED338" s="71"/>
      <c r="EE338" s="71"/>
      <c r="EF338" s="71"/>
      <c r="EG338" s="71"/>
      <c r="EH338" s="71"/>
      <c r="EI338" s="71"/>
      <c r="EJ338" s="71"/>
      <c r="EK338" s="71"/>
    </row>
    <row r="339" spans="1:141" ht="30" customHeight="1">
      <c r="A339" s="2" t="s">
        <v>2064</v>
      </c>
      <c r="B339" s="87">
        <v>2026</v>
      </c>
      <c r="C339" s="88" t="s">
        <v>3962</v>
      </c>
      <c r="D339" s="88" t="e">
        <v>#REF!</v>
      </c>
      <c r="E339" s="88" t="s">
        <v>125</v>
      </c>
      <c r="F339" s="88">
        <v>147365</v>
      </c>
      <c r="G339" s="92">
        <v>46031</v>
      </c>
      <c r="H339" s="88" t="s">
        <v>3836</v>
      </c>
      <c r="I339" s="88" t="s">
        <v>3963</v>
      </c>
      <c r="J339" s="95" t="s">
        <v>3964</v>
      </c>
      <c r="K339" s="95" t="s">
        <v>3965</v>
      </c>
      <c r="L339" s="88" t="s">
        <v>3966</v>
      </c>
      <c r="M339" s="88" t="s">
        <v>3841</v>
      </c>
      <c r="N339" s="88">
        <v>80111700</v>
      </c>
      <c r="O339" s="88" t="s">
        <v>3842</v>
      </c>
      <c r="P339" s="88" t="s">
        <v>3967</v>
      </c>
      <c r="Q339" s="88">
        <v>156</v>
      </c>
      <c r="R339" s="92">
        <v>46030</v>
      </c>
      <c r="S339" s="88">
        <v>51</v>
      </c>
      <c r="T339" s="92">
        <v>46035</v>
      </c>
      <c r="U339" s="88" t="s">
        <v>3609</v>
      </c>
      <c r="V339" s="88" t="s">
        <v>135</v>
      </c>
      <c r="W339" s="88" t="s">
        <v>460</v>
      </c>
      <c r="X339" s="88">
        <v>1</v>
      </c>
      <c r="Y339" s="88" t="s">
        <v>3748</v>
      </c>
      <c r="Z339" s="88" t="s">
        <v>3966</v>
      </c>
      <c r="AA339" s="88" t="s">
        <v>138</v>
      </c>
      <c r="AB339" s="88" t="s">
        <v>139</v>
      </c>
      <c r="AC339" s="88" t="s">
        <v>218</v>
      </c>
      <c r="AD339" s="88"/>
      <c r="AE339" s="88">
        <v>52064851</v>
      </c>
      <c r="AF339" s="88">
        <v>5</v>
      </c>
      <c r="AG339" s="92">
        <v>25039</v>
      </c>
      <c r="AH339" s="88" t="s">
        <v>3968</v>
      </c>
      <c r="AI339" s="88"/>
      <c r="AJ339" s="95" t="s">
        <v>3969</v>
      </c>
      <c r="AK339" s="88" t="s">
        <v>3970</v>
      </c>
      <c r="AL339" s="88" t="s">
        <v>3187</v>
      </c>
      <c r="AM339" s="88" t="s">
        <v>144</v>
      </c>
      <c r="AN339" s="88" t="s">
        <v>3712</v>
      </c>
      <c r="AO339" s="88">
        <v>79553844</v>
      </c>
      <c r="AP339" s="88" t="s">
        <v>3713</v>
      </c>
      <c r="AQ339" s="88"/>
      <c r="AR339" s="88"/>
      <c r="AS339" s="92">
        <v>46062</v>
      </c>
      <c r="AT339" s="88"/>
      <c r="AU339" s="88"/>
      <c r="AV339" s="88"/>
      <c r="AW339" s="88"/>
      <c r="AX339" s="88" t="s">
        <v>3714</v>
      </c>
      <c r="AY339" s="88" t="s">
        <v>147</v>
      </c>
      <c r="AZ339" s="108">
        <v>46031</v>
      </c>
      <c r="BA339" s="108">
        <v>46032</v>
      </c>
      <c r="BB339" s="118">
        <v>24520000</v>
      </c>
      <c r="BC339" s="108">
        <v>46035</v>
      </c>
      <c r="BD339" s="108">
        <v>46277</v>
      </c>
      <c r="BE339" s="108">
        <f t="shared" si="14"/>
        <v>46277</v>
      </c>
      <c r="BF339" s="125"/>
      <c r="BG339" s="88" t="s">
        <v>929</v>
      </c>
      <c r="BH339" s="113">
        <v>3065000</v>
      </c>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v>0</v>
      </c>
      <c r="CM339" s="113">
        <v>24520000</v>
      </c>
      <c r="CN339" s="88"/>
      <c r="CO339" s="92">
        <v>46277</v>
      </c>
      <c r="CP339" s="92">
        <f t="shared" si="13"/>
        <v>46457</v>
      </c>
      <c r="CQ339" s="118">
        <v>24520000</v>
      </c>
      <c r="CR339" s="88" t="s">
        <v>149</v>
      </c>
      <c r="CS339" s="92">
        <v>46033</v>
      </c>
      <c r="CT339" s="131">
        <v>3344101271429</v>
      </c>
      <c r="CU339" s="88"/>
      <c r="CV339" s="88"/>
      <c r="CW339" s="88" t="s">
        <v>3846</v>
      </c>
      <c r="CX339" s="88" t="s">
        <v>218</v>
      </c>
      <c r="CY339" s="88" t="s">
        <v>501</v>
      </c>
      <c r="CZ339" s="88">
        <v>2583</v>
      </c>
      <c r="DA339" s="88" t="s">
        <v>3614</v>
      </c>
      <c r="DB339" s="88">
        <v>5</v>
      </c>
      <c r="DC339" s="88" t="s">
        <v>153</v>
      </c>
      <c r="DD339" s="88"/>
      <c r="DE339" s="88"/>
      <c r="DF339" s="88"/>
      <c r="DG339" s="88"/>
      <c r="DH339" s="88"/>
      <c r="DI339" s="88"/>
      <c r="DJ339" s="88"/>
      <c r="DK339" s="88"/>
      <c r="DL339" s="88"/>
      <c r="DM339" s="88"/>
      <c r="DN339" s="88"/>
      <c r="DO339" s="88"/>
      <c r="DP339" s="88"/>
      <c r="DQ339" s="88"/>
      <c r="DR339" s="88"/>
      <c r="DS339" s="88"/>
      <c r="DT339" s="89"/>
      <c r="DU339" s="84"/>
      <c r="DV339" s="75"/>
      <c r="DW339" s="75"/>
      <c r="DX339" s="75"/>
      <c r="DY339" s="75"/>
      <c r="DZ339" s="77"/>
      <c r="EA339" s="71"/>
      <c r="EB339" s="71"/>
      <c r="EC339" s="71"/>
      <c r="ED339" s="71"/>
      <c r="EE339" s="71"/>
      <c r="EF339" s="71"/>
      <c r="EG339" s="71"/>
      <c r="EH339" s="71"/>
      <c r="EI339" s="71"/>
      <c r="EJ339" s="71"/>
      <c r="EK339" s="71"/>
    </row>
    <row r="340" spans="1:141" ht="30" customHeight="1">
      <c r="A340" s="2" t="s">
        <v>2064</v>
      </c>
      <c r="B340" s="87">
        <v>2026</v>
      </c>
      <c r="C340" s="88" t="s">
        <v>3971</v>
      </c>
      <c r="D340" s="88" t="e">
        <v>#REF!</v>
      </c>
      <c r="E340" s="88" t="s">
        <v>125</v>
      </c>
      <c r="F340" s="88">
        <v>147365</v>
      </c>
      <c r="G340" s="92">
        <v>46031</v>
      </c>
      <c r="H340" s="88" t="s">
        <v>3836</v>
      </c>
      <c r="I340" s="88" t="s">
        <v>3972</v>
      </c>
      <c r="J340" s="95" t="s">
        <v>3973</v>
      </c>
      <c r="K340" s="95" t="s">
        <v>3974</v>
      </c>
      <c r="L340" s="88" t="s">
        <v>3975</v>
      </c>
      <c r="M340" s="88" t="s">
        <v>3841</v>
      </c>
      <c r="N340" s="88">
        <v>80111700</v>
      </c>
      <c r="O340" s="88" t="s">
        <v>3842</v>
      </c>
      <c r="P340" s="88" t="s">
        <v>3976</v>
      </c>
      <c r="Q340" s="88">
        <v>156</v>
      </c>
      <c r="R340" s="92">
        <v>46030</v>
      </c>
      <c r="S340" s="88">
        <v>52</v>
      </c>
      <c r="T340" s="92">
        <v>46035</v>
      </c>
      <c r="U340" s="88" t="s">
        <v>3609</v>
      </c>
      <c r="V340" s="88" t="s">
        <v>135</v>
      </c>
      <c r="W340" s="88" t="s">
        <v>460</v>
      </c>
      <c r="X340" s="88">
        <v>1</v>
      </c>
      <c r="Y340" s="88" t="s">
        <v>3748</v>
      </c>
      <c r="Z340" s="88" t="s">
        <v>3975</v>
      </c>
      <c r="AA340" s="88" t="s">
        <v>138</v>
      </c>
      <c r="AB340" s="88" t="s">
        <v>139</v>
      </c>
      <c r="AC340" s="88" t="s">
        <v>218</v>
      </c>
      <c r="AD340" s="88"/>
      <c r="AE340" s="88">
        <v>1099208734</v>
      </c>
      <c r="AF340" s="88">
        <v>3</v>
      </c>
      <c r="AG340" s="92">
        <v>33366</v>
      </c>
      <c r="AH340" s="88" t="s">
        <v>3977</v>
      </c>
      <c r="AI340" s="88"/>
      <c r="AJ340" s="95">
        <v>3158617128</v>
      </c>
      <c r="AK340" s="88" t="s">
        <v>3978</v>
      </c>
      <c r="AL340" s="88" t="s">
        <v>3187</v>
      </c>
      <c r="AM340" s="88" t="s">
        <v>234</v>
      </c>
      <c r="AN340" s="88" t="s">
        <v>3712</v>
      </c>
      <c r="AO340" s="88">
        <v>79553844</v>
      </c>
      <c r="AP340" s="88" t="s">
        <v>3713</v>
      </c>
      <c r="AQ340" s="88"/>
      <c r="AR340" s="88"/>
      <c r="AS340" s="92">
        <v>46062</v>
      </c>
      <c r="AT340" s="88"/>
      <c r="AU340" s="88"/>
      <c r="AV340" s="88"/>
      <c r="AW340" s="88"/>
      <c r="AX340" s="88" t="s">
        <v>3714</v>
      </c>
      <c r="AY340" s="88" t="s">
        <v>147</v>
      </c>
      <c r="AZ340" s="108">
        <v>46031</v>
      </c>
      <c r="BA340" s="108">
        <v>46032</v>
      </c>
      <c r="BB340" s="118">
        <v>24520000</v>
      </c>
      <c r="BC340" s="108">
        <v>46035</v>
      </c>
      <c r="BD340" s="108">
        <v>46277</v>
      </c>
      <c r="BE340" s="108">
        <f t="shared" si="14"/>
        <v>46277</v>
      </c>
      <c r="BF340" s="125"/>
      <c r="BG340" s="88" t="s">
        <v>929</v>
      </c>
      <c r="BH340" s="113">
        <v>3065000</v>
      </c>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v>0</v>
      </c>
      <c r="CM340" s="113">
        <v>24520000</v>
      </c>
      <c r="CN340" s="88"/>
      <c r="CO340" s="92">
        <v>46277</v>
      </c>
      <c r="CP340" s="92">
        <f t="shared" si="13"/>
        <v>46457</v>
      </c>
      <c r="CQ340" s="118">
        <v>24520000</v>
      </c>
      <c r="CR340" s="88" t="s">
        <v>149</v>
      </c>
      <c r="CS340" s="92">
        <v>46032</v>
      </c>
      <c r="CT340" s="131">
        <v>2146101126925</v>
      </c>
      <c r="CU340" s="88"/>
      <c r="CV340" s="88"/>
      <c r="CW340" s="88" t="s">
        <v>3846</v>
      </c>
      <c r="CX340" s="88" t="s">
        <v>218</v>
      </c>
      <c r="CY340" s="88" t="s">
        <v>1251</v>
      </c>
      <c r="CZ340" s="88">
        <v>2583</v>
      </c>
      <c r="DA340" s="88" t="s">
        <v>3614</v>
      </c>
      <c r="DB340" s="88">
        <v>5</v>
      </c>
      <c r="DC340" s="88" t="s">
        <v>153</v>
      </c>
      <c r="DD340" s="88"/>
      <c r="DE340" s="88"/>
      <c r="DF340" s="88"/>
      <c r="DG340" s="88"/>
      <c r="DH340" s="88"/>
      <c r="DI340" s="88"/>
      <c r="DJ340" s="88"/>
      <c r="DK340" s="88"/>
      <c r="DL340" s="88"/>
      <c r="DM340" s="88"/>
      <c r="DN340" s="88"/>
      <c r="DO340" s="88"/>
      <c r="DP340" s="88"/>
      <c r="DQ340" s="88"/>
      <c r="DR340" s="88"/>
      <c r="DS340" s="88"/>
      <c r="DT340" s="89"/>
      <c r="DU340" s="84"/>
      <c r="DV340" s="75"/>
      <c r="DW340" s="75"/>
      <c r="DX340" s="75"/>
      <c r="DY340" s="75"/>
      <c r="DZ340" s="77"/>
      <c r="EA340" s="71"/>
      <c r="EB340" s="71"/>
      <c r="EC340" s="71"/>
      <c r="ED340" s="71"/>
      <c r="EE340" s="71"/>
      <c r="EF340" s="71"/>
      <c r="EG340" s="71"/>
      <c r="EH340" s="71"/>
      <c r="EI340" s="71"/>
      <c r="EJ340" s="71"/>
      <c r="EK340" s="71"/>
    </row>
    <row r="341" spans="1:141" ht="30" customHeight="1">
      <c r="A341" s="2" t="s">
        <v>2064</v>
      </c>
      <c r="B341" s="87">
        <v>2026</v>
      </c>
      <c r="C341" s="88" t="s">
        <v>3979</v>
      </c>
      <c r="D341" s="88" t="e">
        <v>#REF!</v>
      </c>
      <c r="E341" s="88" t="s">
        <v>125</v>
      </c>
      <c r="F341" s="88">
        <v>147365</v>
      </c>
      <c r="G341" s="92">
        <v>46031</v>
      </c>
      <c r="H341" s="88" t="s">
        <v>3836</v>
      </c>
      <c r="I341" s="88" t="s">
        <v>3980</v>
      </c>
      <c r="J341" s="95" t="s">
        <v>3981</v>
      </c>
      <c r="K341" s="95" t="s">
        <v>3982</v>
      </c>
      <c r="L341" s="88" t="s">
        <v>3983</v>
      </c>
      <c r="M341" s="88" t="s">
        <v>3841</v>
      </c>
      <c r="N341" s="88">
        <v>80111700</v>
      </c>
      <c r="O341" s="88" t="s">
        <v>3842</v>
      </c>
      <c r="P341" s="88" t="s">
        <v>3984</v>
      </c>
      <c r="Q341" s="88">
        <v>156</v>
      </c>
      <c r="R341" s="92">
        <v>46030</v>
      </c>
      <c r="S341" s="88">
        <v>53</v>
      </c>
      <c r="T341" s="92">
        <v>46035</v>
      </c>
      <c r="U341" s="88" t="s">
        <v>3609</v>
      </c>
      <c r="V341" s="88" t="s">
        <v>135</v>
      </c>
      <c r="W341" s="88" t="s">
        <v>460</v>
      </c>
      <c r="X341" s="88">
        <v>1</v>
      </c>
      <c r="Y341" s="88" t="s">
        <v>3748</v>
      </c>
      <c r="Z341" s="88" t="s">
        <v>3983</v>
      </c>
      <c r="AA341" s="88" t="s">
        <v>138</v>
      </c>
      <c r="AB341" s="88" t="s">
        <v>139</v>
      </c>
      <c r="AC341" s="88" t="s">
        <v>218</v>
      </c>
      <c r="AD341" s="88"/>
      <c r="AE341" s="88">
        <v>1015416350</v>
      </c>
      <c r="AF341" s="88">
        <v>5</v>
      </c>
      <c r="AG341" s="92">
        <v>32930</v>
      </c>
      <c r="AH341" s="88" t="s">
        <v>3985</v>
      </c>
      <c r="AI341" s="88"/>
      <c r="AJ341" s="95">
        <v>3108553798</v>
      </c>
      <c r="AK341" s="88" t="s">
        <v>3986</v>
      </c>
      <c r="AL341" s="88" t="s">
        <v>3187</v>
      </c>
      <c r="AM341" s="88" t="s">
        <v>144</v>
      </c>
      <c r="AN341" s="88" t="s">
        <v>3712</v>
      </c>
      <c r="AO341" s="88">
        <v>79553844</v>
      </c>
      <c r="AP341" s="88" t="s">
        <v>3713</v>
      </c>
      <c r="AQ341" s="88"/>
      <c r="AR341" s="88"/>
      <c r="AS341" s="92">
        <v>46062</v>
      </c>
      <c r="AT341" s="88"/>
      <c r="AU341" s="88"/>
      <c r="AV341" s="88"/>
      <c r="AW341" s="88"/>
      <c r="AX341" s="88" t="s">
        <v>3714</v>
      </c>
      <c r="AY341" s="88" t="s">
        <v>147</v>
      </c>
      <c r="AZ341" s="108">
        <v>46031</v>
      </c>
      <c r="BA341" s="108">
        <v>46032</v>
      </c>
      <c r="BB341" s="118">
        <v>24520000</v>
      </c>
      <c r="BC341" s="108">
        <v>46035</v>
      </c>
      <c r="BD341" s="108">
        <v>46277</v>
      </c>
      <c r="BE341" s="108">
        <f t="shared" si="14"/>
        <v>46277</v>
      </c>
      <c r="BF341" s="125"/>
      <c r="BG341" s="88" t="s">
        <v>929</v>
      </c>
      <c r="BH341" s="113">
        <v>3065000</v>
      </c>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v>0</v>
      </c>
      <c r="CM341" s="113">
        <v>24520000</v>
      </c>
      <c r="CN341" s="88"/>
      <c r="CO341" s="92">
        <v>46277</v>
      </c>
      <c r="CP341" s="92">
        <f t="shared" si="13"/>
        <v>46457</v>
      </c>
      <c r="CQ341" s="118">
        <v>24520000</v>
      </c>
      <c r="CR341" s="88" t="s">
        <v>149</v>
      </c>
      <c r="CS341" s="92">
        <v>46032</v>
      </c>
      <c r="CT341" s="131">
        <v>3344101271421</v>
      </c>
      <c r="CU341" s="88"/>
      <c r="CV341" s="88"/>
      <c r="CW341" s="88" t="s">
        <v>3846</v>
      </c>
      <c r="CX341" s="88" t="s">
        <v>218</v>
      </c>
      <c r="CY341" s="88" t="s">
        <v>3987</v>
      </c>
      <c r="CZ341" s="88">
        <v>2583</v>
      </c>
      <c r="DA341" s="88" t="s">
        <v>3614</v>
      </c>
      <c r="DB341" s="88">
        <v>5</v>
      </c>
      <c r="DC341" s="88" t="s">
        <v>153</v>
      </c>
      <c r="DD341" s="88"/>
      <c r="DE341" s="88"/>
      <c r="DF341" s="88"/>
      <c r="DG341" s="88"/>
      <c r="DH341" s="88"/>
      <c r="DI341" s="88"/>
      <c r="DJ341" s="88"/>
      <c r="DK341" s="88"/>
      <c r="DL341" s="88"/>
      <c r="DM341" s="88"/>
      <c r="DN341" s="88"/>
      <c r="DO341" s="88"/>
      <c r="DP341" s="88"/>
      <c r="DQ341" s="88"/>
      <c r="DR341" s="88"/>
      <c r="DS341" s="88"/>
      <c r="DT341" s="89"/>
      <c r="DU341" s="84"/>
      <c r="DV341" s="75"/>
      <c r="DW341" s="75"/>
      <c r="DX341" s="75"/>
      <c r="DY341" s="75"/>
      <c r="DZ341" s="77"/>
      <c r="EA341" s="71"/>
      <c r="EB341" s="71"/>
      <c r="EC341" s="71"/>
      <c r="ED341" s="71"/>
      <c r="EE341" s="71"/>
      <c r="EF341" s="71"/>
      <c r="EG341" s="71"/>
      <c r="EH341" s="71"/>
      <c r="EI341" s="71"/>
      <c r="EJ341" s="71"/>
      <c r="EK341" s="71"/>
    </row>
    <row r="342" spans="1:141" ht="30" customHeight="1">
      <c r="A342" s="2" t="s">
        <v>2064</v>
      </c>
      <c r="B342" s="87">
        <v>2026</v>
      </c>
      <c r="C342" s="88" t="s">
        <v>3988</v>
      </c>
      <c r="D342" s="88" t="e">
        <v>#REF!</v>
      </c>
      <c r="E342" s="88" t="s">
        <v>125</v>
      </c>
      <c r="F342" s="88">
        <v>147365</v>
      </c>
      <c r="G342" s="92">
        <v>46031</v>
      </c>
      <c r="H342" s="88" t="s">
        <v>3836</v>
      </c>
      <c r="I342" s="88" t="s">
        <v>3989</v>
      </c>
      <c r="J342" s="95" t="s">
        <v>3990</v>
      </c>
      <c r="K342" s="95" t="s">
        <v>3991</v>
      </c>
      <c r="L342" s="88" t="s">
        <v>3992</v>
      </c>
      <c r="M342" s="88" t="s">
        <v>3841</v>
      </c>
      <c r="N342" s="88">
        <v>80111700</v>
      </c>
      <c r="O342" s="88" t="s">
        <v>3842</v>
      </c>
      <c r="P342" s="88" t="s">
        <v>3993</v>
      </c>
      <c r="Q342" s="88">
        <v>156</v>
      </c>
      <c r="R342" s="92">
        <v>46030</v>
      </c>
      <c r="S342" s="88">
        <v>54</v>
      </c>
      <c r="T342" s="92">
        <v>46035</v>
      </c>
      <c r="U342" s="88" t="s">
        <v>3609</v>
      </c>
      <c r="V342" s="88" t="s">
        <v>135</v>
      </c>
      <c r="W342" s="88" t="s">
        <v>460</v>
      </c>
      <c r="X342" s="88">
        <v>1</v>
      </c>
      <c r="Y342" s="88" t="s">
        <v>3748</v>
      </c>
      <c r="Z342" s="88" t="s">
        <v>3992</v>
      </c>
      <c r="AA342" s="88" t="s">
        <v>138</v>
      </c>
      <c r="AB342" s="88" t="s">
        <v>139</v>
      </c>
      <c r="AC342" s="88" t="s">
        <v>461</v>
      </c>
      <c r="AD342" s="88"/>
      <c r="AE342" s="88">
        <v>52273907</v>
      </c>
      <c r="AF342" s="88">
        <v>5</v>
      </c>
      <c r="AG342" s="92">
        <v>32310</v>
      </c>
      <c r="AH342" s="88" t="s">
        <v>3994</v>
      </c>
      <c r="AI342" s="88"/>
      <c r="AJ342" s="95">
        <v>3133178907</v>
      </c>
      <c r="AK342" s="88" t="s">
        <v>3995</v>
      </c>
      <c r="AL342" s="88" t="s">
        <v>3187</v>
      </c>
      <c r="AM342" s="88" t="s">
        <v>144</v>
      </c>
      <c r="AN342" s="88" t="s">
        <v>3712</v>
      </c>
      <c r="AO342" s="88">
        <v>79553844</v>
      </c>
      <c r="AP342" s="88" t="s">
        <v>3713</v>
      </c>
      <c r="AQ342" s="88"/>
      <c r="AR342" s="88"/>
      <c r="AS342" s="92">
        <v>46062</v>
      </c>
      <c r="AT342" s="88"/>
      <c r="AU342" s="88"/>
      <c r="AV342" s="88"/>
      <c r="AW342" s="88"/>
      <c r="AX342" s="88" t="s">
        <v>3714</v>
      </c>
      <c r="AY342" s="88" t="s">
        <v>147</v>
      </c>
      <c r="AZ342" s="108">
        <v>46031</v>
      </c>
      <c r="BA342" s="108">
        <v>46032</v>
      </c>
      <c r="BB342" s="118">
        <v>24520000</v>
      </c>
      <c r="BC342" s="108">
        <v>46037</v>
      </c>
      <c r="BD342" s="108">
        <v>46279</v>
      </c>
      <c r="BE342" s="108">
        <f t="shared" si="14"/>
        <v>46279</v>
      </c>
      <c r="BF342" s="125"/>
      <c r="BG342" s="88" t="s">
        <v>929</v>
      </c>
      <c r="BH342" s="113">
        <v>3065000</v>
      </c>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v>0</v>
      </c>
      <c r="CM342" s="113">
        <v>24520000</v>
      </c>
      <c r="CN342" s="88"/>
      <c r="CO342" s="92">
        <v>46279</v>
      </c>
      <c r="CP342" s="92">
        <f t="shared" si="13"/>
        <v>46459</v>
      </c>
      <c r="CQ342" s="118">
        <v>24520000</v>
      </c>
      <c r="CR342" s="88" t="s">
        <v>223</v>
      </c>
      <c r="CS342" s="92">
        <v>46032</v>
      </c>
      <c r="CT342" s="131">
        <v>1146101094921</v>
      </c>
      <c r="CU342" s="88"/>
      <c r="CV342" s="88"/>
      <c r="CW342" s="88" t="s">
        <v>3846</v>
      </c>
      <c r="CX342" s="88" t="s">
        <v>461</v>
      </c>
      <c r="CY342" s="88" t="s">
        <v>1214</v>
      </c>
      <c r="CZ342" s="88">
        <v>2583</v>
      </c>
      <c r="DA342" s="88" t="s">
        <v>3614</v>
      </c>
      <c r="DB342" s="88">
        <v>5</v>
      </c>
      <c r="DC342" s="88" t="s">
        <v>153</v>
      </c>
      <c r="DD342" s="88"/>
      <c r="DE342" s="88"/>
      <c r="DF342" s="88"/>
      <c r="DG342" s="88"/>
      <c r="DH342" s="88"/>
      <c r="DI342" s="88"/>
      <c r="DJ342" s="88"/>
      <c r="DK342" s="88"/>
      <c r="DL342" s="88"/>
      <c r="DM342" s="88"/>
      <c r="DN342" s="88"/>
      <c r="DO342" s="88"/>
      <c r="DP342" s="88"/>
      <c r="DQ342" s="88"/>
      <c r="DR342" s="88"/>
      <c r="DS342" s="88"/>
      <c r="DT342" s="89"/>
      <c r="DU342" s="84"/>
      <c r="DV342" s="75"/>
      <c r="DW342" s="75"/>
      <c r="DX342" s="75"/>
      <c r="DY342" s="75"/>
      <c r="DZ342" s="77"/>
      <c r="EA342" s="71"/>
      <c r="EB342" s="71"/>
      <c r="EC342" s="71"/>
      <c r="ED342" s="71"/>
      <c r="EE342" s="71"/>
      <c r="EF342" s="71"/>
      <c r="EG342" s="71"/>
      <c r="EH342" s="71"/>
      <c r="EI342" s="71"/>
      <c r="EJ342" s="71"/>
      <c r="EK342" s="71"/>
    </row>
    <row r="343" spans="1:141" ht="30" customHeight="1">
      <c r="A343" s="2" t="s">
        <v>2064</v>
      </c>
      <c r="B343" s="87">
        <v>2026</v>
      </c>
      <c r="C343" s="88" t="s">
        <v>3996</v>
      </c>
      <c r="D343" s="88" t="e">
        <v>#REF!</v>
      </c>
      <c r="E343" s="88" t="s">
        <v>125</v>
      </c>
      <c r="F343" s="88">
        <v>147365</v>
      </c>
      <c r="G343" s="92">
        <v>46031</v>
      </c>
      <c r="H343" s="88" t="s">
        <v>3836</v>
      </c>
      <c r="I343" s="88" t="s">
        <v>3997</v>
      </c>
      <c r="J343" s="95" t="s">
        <v>3998</v>
      </c>
      <c r="K343" s="95" t="s">
        <v>3999</v>
      </c>
      <c r="L343" s="88" t="s">
        <v>4000</v>
      </c>
      <c r="M343" s="88" t="s">
        <v>3841</v>
      </c>
      <c r="N343" s="88">
        <v>80111700</v>
      </c>
      <c r="O343" s="88" t="s">
        <v>3842</v>
      </c>
      <c r="P343" s="88" t="s">
        <v>4001</v>
      </c>
      <c r="Q343" s="88">
        <v>156</v>
      </c>
      <c r="R343" s="92">
        <v>46030</v>
      </c>
      <c r="S343" s="88">
        <v>55</v>
      </c>
      <c r="T343" s="92">
        <v>46035</v>
      </c>
      <c r="U343" s="88" t="s">
        <v>3609</v>
      </c>
      <c r="V343" s="88" t="s">
        <v>135</v>
      </c>
      <c r="W343" s="88" t="s">
        <v>460</v>
      </c>
      <c r="X343" s="88">
        <v>1</v>
      </c>
      <c r="Y343" s="88" t="s">
        <v>3748</v>
      </c>
      <c r="Z343" s="88" t="s">
        <v>4000</v>
      </c>
      <c r="AA343" s="88" t="s">
        <v>138</v>
      </c>
      <c r="AB343" s="88" t="s">
        <v>139</v>
      </c>
      <c r="AC343" s="88" t="s">
        <v>447</v>
      </c>
      <c r="AD343" s="88"/>
      <c r="AE343" s="88">
        <v>51724006</v>
      </c>
      <c r="AF343" s="88">
        <v>7</v>
      </c>
      <c r="AG343" s="92">
        <v>23090</v>
      </c>
      <c r="AH343" s="88" t="s">
        <v>4002</v>
      </c>
      <c r="AI343" s="88" t="e">
        <v>#REF!</v>
      </c>
      <c r="AJ343" s="95">
        <v>3152063564</v>
      </c>
      <c r="AK343" s="88" t="s">
        <v>4003</v>
      </c>
      <c r="AL343" s="88" t="s">
        <v>3187</v>
      </c>
      <c r="AM343" s="88" t="s">
        <v>385</v>
      </c>
      <c r="AN343" s="88" t="s">
        <v>3712</v>
      </c>
      <c r="AO343" s="88">
        <v>79553844</v>
      </c>
      <c r="AP343" s="88" t="s">
        <v>3713</v>
      </c>
      <c r="AQ343" s="88"/>
      <c r="AR343" s="88"/>
      <c r="AS343" s="92">
        <v>46062</v>
      </c>
      <c r="AT343" s="88"/>
      <c r="AU343" s="88"/>
      <c r="AV343" s="88"/>
      <c r="AW343" s="88"/>
      <c r="AX343" s="88" t="s">
        <v>3714</v>
      </c>
      <c r="AY343" s="88" t="s">
        <v>147</v>
      </c>
      <c r="AZ343" s="108">
        <v>46031</v>
      </c>
      <c r="BA343" s="108">
        <v>46032</v>
      </c>
      <c r="BB343" s="118">
        <v>24520000</v>
      </c>
      <c r="BC343" s="108">
        <v>46035</v>
      </c>
      <c r="BD343" s="108">
        <v>46277</v>
      </c>
      <c r="BE343" s="108">
        <f t="shared" si="14"/>
        <v>46277</v>
      </c>
      <c r="BF343" s="125"/>
      <c r="BG343" s="88" t="s">
        <v>929</v>
      </c>
      <c r="BH343" s="113">
        <v>3065000</v>
      </c>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v>0</v>
      </c>
      <c r="CM343" s="113">
        <v>24520000</v>
      </c>
      <c r="CN343" s="88"/>
      <c r="CO343" s="92">
        <v>46277</v>
      </c>
      <c r="CP343" s="92">
        <f t="shared" si="13"/>
        <v>46457</v>
      </c>
      <c r="CQ343" s="118">
        <v>24520000</v>
      </c>
      <c r="CR343" s="88" t="s">
        <v>172</v>
      </c>
      <c r="CS343" s="92">
        <v>46032</v>
      </c>
      <c r="CT343" s="131">
        <v>2146101126946</v>
      </c>
      <c r="CU343" s="88"/>
      <c r="CV343" s="88"/>
      <c r="CW343" s="88" t="s">
        <v>3846</v>
      </c>
      <c r="CX343" s="88" t="s">
        <v>447</v>
      </c>
      <c r="CY343" s="88" t="s">
        <v>4004</v>
      </c>
      <c r="CZ343" s="88">
        <v>2583</v>
      </c>
      <c r="DA343" s="88" t="s">
        <v>3614</v>
      </c>
      <c r="DB343" s="88">
        <v>5</v>
      </c>
      <c r="DC343" s="88" t="s">
        <v>153</v>
      </c>
      <c r="DD343" s="88"/>
      <c r="DE343" s="88"/>
      <c r="DF343" s="88"/>
      <c r="DG343" s="88"/>
      <c r="DH343" s="88"/>
      <c r="DI343" s="88"/>
      <c r="DJ343" s="88"/>
      <c r="DK343" s="88"/>
      <c r="DL343" s="88"/>
      <c r="DM343" s="88"/>
      <c r="DN343" s="88"/>
      <c r="DO343" s="88"/>
      <c r="DP343" s="88"/>
      <c r="DQ343" s="88"/>
      <c r="DR343" s="88"/>
      <c r="DS343" s="88"/>
      <c r="DT343" s="89"/>
      <c r="DU343" s="84"/>
      <c r="DV343" s="75"/>
      <c r="DW343" s="75"/>
      <c r="DX343" s="75"/>
      <c r="DY343" s="75"/>
      <c r="DZ343" s="77"/>
      <c r="EA343" s="71"/>
      <c r="EB343" s="71"/>
      <c r="EC343" s="71"/>
      <c r="ED343" s="71"/>
      <c r="EE343" s="71"/>
      <c r="EF343" s="71"/>
      <c r="EG343" s="71"/>
      <c r="EH343" s="71"/>
      <c r="EI343" s="71"/>
      <c r="EJ343" s="71"/>
      <c r="EK343" s="71"/>
    </row>
    <row r="344" spans="1:141" ht="30" customHeight="1">
      <c r="A344" s="2" t="s">
        <v>2064</v>
      </c>
      <c r="B344" s="87">
        <v>2026</v>
      </c>
      <c r="C344" s="88" t="s">
        <v>4005</v>
      </c>
      <c r="D344" s="88" t="e">
        <v>#REF!</v>
      </c>
      <c r="E344" s="88" t="s">
        <v>125</v>
      </c>
      <c r="F344" s="88">
        <v>147365</v>
      </c>
      <c r="G344" s="92">
        <v>46031</v>
      </c>
      <c r="H344" s="88" t="s">
        <v>3836</v>
      </c>
      <c r="I344" s="88" t="s">
        <v>4006</v>
      </c>
      <c r="J344" s="95" t="s">
        <v>4007</v>
      </c>
      <c r="K344" s="95" t="s">
        <v>4008</v>
      </c>
      <c r="L344" s="88" t="s">
        <v>4009</v>
      </c>
      <c r="M344" s="88" t="s">
        <v>3841</v>
      </c>
      <c r="N344" s="88">
        <v>80111700</v>
      </c>
      <c r="O344" s="88" t="s">
        <v>3842</v>
      </c>
      <c r="P344" s="88" t="s">
        <v>4010</v>
      </c>
      <c r="Q344" s="88">
        <v>156</v>
      </c>
      <c r="R344" s="92">
        <v>46030</v>
      </c>
      <c r="S344" s="88">
        <v>56</v>
      </c>
      <c r="T344" s="92">
        <v>46035</v>
      </c>
      <c r="U344" s="88" t="s">
        <v>3609</v>
      </c>
      <c r="V344" s="88" t="s">
        <v>135</v>
      </c>
      <c r="W344" s="88" t="s">
        <v>460</v>
      </c>
      <c r="X344" s="88">
        <v>1</v>
      </c>
      <c r="Y344" s="88" t="s">
        <v>3748</v>
      </c>
      <c r="Z344" s="88" t="s">
        <v>4009</v>
      </c>
      <c r="AA344" s="88" t="s">
        <v>138</v>
      </c>
      <c r="AB344" s="88" t="s">
        <v>164</v>
      </c>
      <c r="AC344" s="88" t="s">
        <v>218</v>
      </c>
      <c r="AD344" s="88"/>
      <c r="AE344" s="88">
        <v>1060417462</v>
      </c>
      <c r="AF344" s="88">
        <v>1</v>
      </c>
      <c r="AG344" s="92">
        <v>33437</v>
      </c>
      <c r="AH344" s="88" t="s">
        <v>4011</v>
      </c>
      <c r="AI344" s="88" t="e">
        <v>#REF!</v>
      </c>
      <c r="AJ344" s="95">
        <v>3118119730</v>
      </c>
      <c r="AK344" s="88" t="s">
        <v>4012</v>
      </c>
      <c r="AL344" s="88" t="s">
        <v>3187</v>
      </c>
      <c r="AM344" s="88" t="s">
        <v>385</v>
      </c>
      <c r="AN344" s="88" t="s">
        <v>3712</v>
      </c>
      <c r="AO344" s="88">
        <v>79553844</v>
      </c>
      <c r="AP344" s="88" t="s">
        <v>3713</v>
      </c>
      <c r="AQ344" s="88"/>
      <c r="AR344" s="88"/>
      <c r="AS344" s="92">
        <v>46062</v>
      </c>
      <c r="AT344" s="88"/>
      <c r="AU344" s="88"/>
      <c r="AV344" s="88"/>
      <c r="AW344" s="88"/>
      <c r="AX344" s="88" t="s">
        <v>3714</v>
      </c>
      <c r="AY344" s="88" t="s">
        <v>147</v>
      </c>
      <c r="AZ344" s="108">
        <v>46031</v>
      </c>
      <c r="BA344" s="108">
        <v>46032</v>
      </c>
      <c r="BB344" s="118">
        <v>24520000</v>
      </c>
      <c r="BC344" s="108">
        <v>46036</v>
      </c>
      <c r="BD344" s="108">
        <v>46278</v>
      </c>
      <c r="BE344" s="108">
        <f t="shared" si="14"/>
        <v>46278</v>
      </c>
      <c r="BF344" s="125"/>
      <c r="BG344" s="88" t="s">
        <v>929</v>
      </c>
      <c r="BH344" s="113">
        <v>3065000</v>
      </c>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v>0</v>
      </c>
      <c r="CM344" s="113">
        <v>24520000</v>
      </c>
      <c r="CN344" s="88"/>
      <c r="CO344" s="92">
        <v>46278</v>
      </c>
      <c r="CP344" s="92">
        <f t="shared" si="13"/>
        <v>46458</v>
      </c>
      <c r="CQ344" s="118">
        <v>24520000</v>
      </c>
      <c r="CR344" s="88" t="s">
        <v>223</v>
      </c>
      <c r="CS344" s="92">
        <v>46035</v>
      </c>
      <c r="CT344" s="131">
        <v>3746101008011</v>
      </c>
      <c r="CU344" s="88"/>
      <c r="CV344" s="88"/>
      <c r="CW344" s="88" t="s">
        <v>3846</v>
      </c>
      <c r="CX344" s="88" t="s">
        <v>218</v>
      </c>
      <c r="CY344" s="88" t="s">
        <v>1021</v>
      </c>
      <c r="CZ344" s="88">
        <v>2583</v>
      </c>
      <c r="DA344" s="88" t="s">
        <v>3614</v>
      </c>
      <c r="DB344" s="88">
        <v>5</v>
      </c>
      <c r="DC344" s="88" t="s">
        <v>153</v>
      </c>
      <c r="DD344" s="88"/>
      <c r="DE344" s="88"/>
      <c r="DF344" s="88"/>
      <c r="DG344" s="88"/>
      <c r="DH344" s="88"/>
      <c r="DI344" s="88"/>
      <c r="DJ344" s="88"/>
      <c r="DK344" s="88"/>
      <c r="DL344" s="88"/>
      <c r="DM344" s="88"/>
      <c r="DN344" s="88"/>
      <c r="DO344" s="88"/>
      <c r="DP344" s="88"/>
      <c r="DQ344" s="88"/>
      <c r="DR344" s="88"/>
      <c r="DS344" s="88"/>
      <c r="DT344" s="89"/>
      <c r="DU344" s="84"/>
      <c r="DV344" s="75"/>
      <c r="DW344" s="75"/>
      <c r="DX344" s="75"/>
      <c r="DY344" s="75"/>
      <c r="DZ344" s="77"/>
      <c r="EA344" s="71"/>
      <c r="EB344" s="71"/>
      <c r="EC344" s="71"/>
      <c r="ED344" s="71"/>
      <c r="EE344" s="71"/>
      <c r="EF344" s="71"/>
      <c r="EG344" s="71"/>
      <c r="EH344" s="71"/>
      <c r="EI344" s="71"/>
      <c r="EJ344" s="71"/>
      <c r="EK344" s="71"/>
    </row>
    <row r="345" spans="1:141" ht="30" customHeight="1">
      <c r="A345" s="2" t="s">
        <v>2064</v>
      </c>
      <c r="B345" s="87">
        <v>2026</v>
      </c>
      <c r="C345" s="88" t="s">
        <v>4013</v>
      </c>
      <c r="D345" s="88" t="e">
        <v>#REF!</v>
      </c>
      <c r="E345" s="88" t="s">
        <v>125</v>
      </c>
      <c r="F345" s="88">
        <v>147365</v>
      </c>
      <c r="G345" s="92">
        <v>46031</v>
      </c>
      <c r="H345" s="88" t="s">
        <v>3836</v>
      </c>
      <c r="I345" s="88" t="s">
        <v>4014</v>
      </c>
      <c r="J345" s="95" t="s">
        <v>4015</v>
      </c>
      <c r="K345" s="95" t="s">
        <v>4016</v>
      </c>
      <c r="L345" s="88" t="s">
        <v>4017</v>
      </c>
      <c r="M345" s="88" t="s">
        <v>3841</v>
      </c>
      <c r="N345" s="88">
        <v>80111700</v>
      </c>
      <c r="O345" s="88" t="s">
        <v>3842</v>
      </c>
      <c r="P345" s="88" t="s">
        <v>4018</v>
      </c>
      <c r="Q345" s="88">
        <v>156</v>
      </c>
      <c r="R345" s="92">
        <v>46030</v>
      </c>
      <c r="S345" s="88">
        <v>57</v>
      </c>
      <c r="T345" s="92">
        <v>46035</v>
      </c>
      <c r="U345" s="88" t="s">
        <v>3609</v>
      </c>
      <c r="V345" s="88" t="s">
        <v>135</v>
      </c>
      <c r="W345" s="88" t="s">
        <v>460</v>
      </c>
      <c r="X345" s="88">
        <v>1</v>
      </c>
      <c r="Y345" s="88" t="s">
        <v>3748</v>
      </c>
      <c r="Z345" s="88" t="s">
        <v>4017</v>
      </c>
      <c r="AA345" s="88" t="s">
        <v>138</v>
      </c>
      <c r="AB345" s="88" t="s">
        <v>139</v>
      </c>
      <c r="AC345" s="88" t="s">
        <v>218</v>
      </c>
      <c r="AD345" s="88"/>
      <c r="AE345" s="88">
        <v>35467656</v>
      </c>
      <c r="AF345" s="88">
        <v>3</v>
      </c>
      <c r="AG345" s="92">
        <v>22221</v>
      </c>
      <c r="AH345" s="88" t="s">
        <v>4019</v>
      </c>
      <c r="AI345" s="88"/>
      <c r="AJ345" s="95">
        <v>3112765348</v>
      </c>
      <c r="AK345" s="88" t="s">
        <v>4020</v>
      </c>
      <c r="AL345" s="88" t="s">
        <v>3187</v>
      </c>
      <c r="AM345" s="88" t="s">
        <v>222</v>
      </c>
      <c r="AN345" s="88" t="s">
        <v>3712</v>
      </c>
      <c r="AO345" s="88">
        <v>79553844</v>
      </c>
      <c r="AP345" s="88" t="s">
        <v>3713</v>
      </c>
      <c r="AQ345" s="88"/>
      <c r="AR345" s="88"/>
      <c r="AS345" s="92">
        <v>46062</v>
      </c>
      <c r="AT345" s="88"/>
      <c r="AU345" s="88"/>
      <c r="AV345" s="88"/>
      <c r="AW345" s="88"/>
      <c r="AX345" s="88" t="s">
        <v>3714</v>
      </c>
      <c r="AY345" s="88" t="s">
        <v>147</v>
      </c>
      <c r="AZ345" s="108">
        <v>46031</v>
      </c>
      <c r="BA345" s="108">
        <v>46032</v>
      </c>
      <c r="BB345" s="118">
        <v>24520000</v>
      </c>
      <c r="BC345" s="108">
        <v>46035</v>
      </c>
      <c r="BD345" s="108">
        <v>46277</v>
      </c>
      <c r="BE345" s="108">
        <f t="shared" si="14"/>
        <v>46277</v>
      </c>
      <c r="BF345" s="125"/>
      <c r="BG345" s="88" t="s">
        <v>929</v>
      </c>
      <c r="BH345" s="113">
        <v>3065000</v>
      </c>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v>0</v>
      </c>
      <c r="CM345" s="113">
        <v>24520000</v>
      </c>
      <c r="CN345" s="88"/>
      <c r="CO345" s="92">
        <v>46277</v>
      </c>
      <c r="CP345" s="92">
        <f t="shared" si="13"/>
        <v>46457</v>
      </c>
      <c r="CQ345" s="118">
        <v>24520000</v>
      </c>
      <c r="CR345" s="88" t="s">
        <v>1134</v>
      </c>
      <c r="CS345" s="92">
        <v>46033</v>
      </c>
      <c r="CT345" s="131">
        <v>1446101154850</v>
      </c>
      <c r="CU345" s="88"/>
      <c r="CV345" s="88"/>
      <c r="CW345" s="88" t="s">
        <v>3846</v>
      </c>
      <c r="CX345" s="88" t="s">
        <v>218</v>
      </c>
      <c r="CY345" s="88" t="s">
        <v>4021</v>
      </c>
      <c r="CZ345" s="88">
        <v>2583</v>
      </c>
      <c r="DA345" s="88" t="s">
        <v>3614</v>
      </c>
      <c r="DB345" s="88">
        <v>5</v>
      </c>
      <c r="DC345" s="88" t="s">
        <v>153</v>
      </c>
      <c r="DD345" s="88"/>
      <c r="DE345" s="88"/>
      <c r="DF345" s="88"/>
      <c r="DG345" s="88"/>
      <c r="DH345" s="88"/>
      <c r="DI345" s="88"/>
      <c r="DJ345" s="88"/>
      <c r="DK345" s="88"/>
      <c r="DL345" s="88"/>
      <c r="DM345" s="88"/>
      <c r="DN345" s="88"/>
      <c r="DO345" s="88"/>
      <c r="DP345" s="88"/>
      <c r="DQ345" s="88"/>
      <c r="DR345" s="88"/>
      <c r="DS345" s="88"/>
      <c r="DT345" s="89"/>
      <c r="DU345" s="84"/>
      <c r="DV345" s="75"/>
      <c r="DW345" s="75"/>
      <c r="DX345" s="75"/>
      <c r="DY345" s="75"/>
      <c r="DZ345" s="77"/>
      <c r="EA345" s="71"/>
      <c r="EB345" s="71"/>
      <c r="EC345" s="71"/>
      <c r="ED345" s="71"/>
      <c r="EE345" s="71"/>
      <c r="EF345" s="71"/>
      <c r="EG345" s="71"/>
      <c r="EH345" s="71"/>
      <c r="EI345" s="71"/>
      <c r="EJ345" s="71"/>
      <c r="EK345" s="71"/>
    </row>
    <row r="346" spans="1:141" ht="30" customHeight="1">
      <c r="A346" s="2" t="s">
        <v>2064</v>
      </c>
      <c r="B346" s="87">
        <v>2026</v>
      </c>
      <c r="C346" s="88" t="s">
        <v>4022</v>
      </c>
      <c r="D346" s="88" t="e">
        <v>#REF!</v>
      </c>
      <c r="E346" s="88" t="s">
        <v>125</v>
      </c>
      <c r="F346" s="88">
        <v>147365</v>
      </c>
      <c r="G346" s="92">
        <v>46031</v>
      </c>
      <c r="H346" s="88" t="s">
        <v>3836</v>
      </c>
      <c r="I346" s="88" t="s">
        <v>4023</v>
      </c>
      <c r="J346" s="95" t="s">
        <v>4024</v>
      </c>
      <c r="K346" s="95" t="s">
        <v>4025</v>
      </c>
      <c r="L346" s="88" t="s">
        <v>4026</v>
      </c>
      <c r="M346" s="88" t="s">
        <v>3841</v>
      </c>
      <c r="N346" s="88">
        <v>80111700</v>
      </c>
      <c r="O346" s="88" t="s">
        <v>3842</v>
      </c>
      <c r="P346" s="88" t="s">
        <v>4027</v>
      </c>
      <c r="Q346" s="88">
        <v>156</v>
      </c>
      <c r="R346" s="92">
        <v>46030</v>
      </c>
      <c r="S346" s="88">
        <v>58</v>
      </c>
      <c r="T346" s="92">
        <v>46035</v>
      </c>
      <c r="U346" s="88" t="s">
        <v>3609</v>
      </c>
      <c r="V346" s="88" t="s">
        <v>135</v>
      </c>
      <c r="W346" s="88" t="s">
        <v>460</v>
      </c>
      <c r="X346" s="88">
        <v>1</v>
      </c>
      <c r="Y346" s="88" t="s">
        <v>3748</v>
      </c>
      <c r="Z346" s="88" t="s">
        <v>4026</v>
      </c>
      <c r="AA346" s="88" t="s">
        <v>138</v>
      </c>
      <c r="AB346" s="88" t="s">
        <v>164</v>
      </c>
      <c r="AC346" s="88" t="s">
        <v>218</v>
      </c>
      <c r="AD346" s="88"/>
      <c r="AE346" s="88">
        <v>80175628</v>
      </c>
      <c r="AF346" s="88">
        <v>7</v>
      </c>
      <c r="AG346" s="92">
        <v>30684</v>
      </c>
      <c r="AH346" s="88" t="s">
        <v>4028</v>
      </c>
      <c r="AI346" s="88"/>
      <c r="AJ346" s="95">
        <v>3138422828</v>
      </c>
      <c r="AK346" s="88" t="s">
        <v>984</v>
      </c>
      <c r="AL346" s="88" t="s">
        <v>3187</v>
      </c>
      <c r="AM346" s="88" t="s">
        <v>144</v>
      </c>
      <c r="AN346" s="88" t="s">
        <v>3712</v>
      </c>
      <c r="AO346" s="88">
        <v>79553844</v>
      </c>
      <c r="AP346" s="88" t="s">
        <v>3713</v>
      </c>
      <c r="AQ346" s="88"/>
      <c r="AR346" s="88"/>
      <c r="AS346" s="92">
        <v>46062</v>
      </c>
      <c r="AT346" s="88"/>
      <c r="AU346" s="88"/>
      <c r="AV346" s="88"/>
      <c r="AW346" s="88"/>
      <c r="AX346" s="88" t="s">
        <v>3714</v>
      </c>
      <c r="AY346" s="88" t="s">
        <v>147</v>
      </c>
      <c r="AZ346" s="108">
        <v>46031</v>
      </c>
      <c r="BA346" s="108">
        <v>46032</v>
      </c>
      <c r="BB346" s="118">
        <v>24520000</v>
      </c>
      <c r="BC346" s="108">
        <v>46035</v>
      </c>
      <c r="BD346" s="108">
        <v>46277</v>
      </c>
      <c r="BE346" s="108">
        <f t="shared" si="14"/>
        <v>46277</v>
      </c>
      <c r="BF346" s="125"/>
      <c r="BG346" s="88" t="s">
        <v>929</v>
      </c>
      <c r="BH346" s="113">
        <v>3065000</v>
      </c>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v>0</v>
      </c>
      <c r="CM346" s="113">
        <v>24520000</v>
      </c>
      <c r="CN346" s="88"/>
      <c r="CO346" s="92">
        <v>46277</v>
      </c>
      <c r="CP346" s="92">
        <f t="shared" si="13"/>
        <v>46457</v>
      </c>
      <c r="CQ346" s="118">
        <v>24520000</v>
      </c>
      <c r="CR346" s="88" t="s">
        <v>223</v>
      </c>
      <c r="CS346" s="92">
        <v>46032</v>
      </c>
      <c r="CT346" s="131">
        <v>1146101094935</v>
      </c>
      <c r="CU346" s="88"/>
      <c r="CV346" s="88"/>
      <c r="CW346" s="88" t="s">
        <v>3846</v>
      </c>
      <c r="CX346" s="88" t="s">
        <v>218</v>
      </c>
      <c r="CY346" s="88" t="s">
        <v>4029</v>
      </c>
      <c r="CZ346" s="88">
        <v>2583</v>
      </c>
      <c r="DA346" s="88" t="s">
        <v>3614</v>
      </c>
      <c r="DB346" s="88">
        <v>5</v>
      </c>
      <c r="DC346" s="88" t="s">
        <v>153</v>
      </c>
      <c r="DD346" s="88"/>
      <c r="DE346" s="88"/>
      <c r="DF346" s="88"/>
      <c r="DG346" s="88"/>
      <c r="DH346" s="88"/>
      <c r="DI346" s="88"/>
      <c r="DJ346" s="88"/>
      <c r="DK346" s="88"/>
      <c r="DL346" s="88"/>
      <c r="DM346" s="88"/>
      <c r="DN346" s="88"/>
      <c r="DO346" s="88"/>
      <c r="DP346" s="88"/>
      <c r="DQ346" s="88"/>
      <c r="DR346" s="88"/>
      <c r="DS346" s="88"/>
      <c r="DT346" s="89"/>
      <c r="DU346" s="84"/>
      <c r="DV346" s="75"/>
      <c r="DW346" s="75"/>
      <c r="DX346" s="75"/>
      <c r="DY346" s="75"/>
      <c r="DZ346" s="77"/>
      <c r="EA346" s="71"/>
      <c r="EB346" s="71"/>
      <c r="EC346" s="71"/>
      <c r="ED346" s="71"/>
      <c r="EE346" s="71"/>
      <c r="EF346" s="71"/>
      <c r="EG346" s="71"/>
      <c r="EH346" s="71"/>
      <c r="EI346" s="71"/>
      <c r="EJ346" s="71"/>
      <c r="EK346" s="71"/>
    </row>
    <row r="347" spans="1:141" ht="30" customHeight="1">
      <c r="A347" s="2" t="s">
        <v>2064</v>
      </c>
      <c r="B347" s="87">
        <v>2026</v>
      </c>
      <c r="C347" s="88" t="s">
        <v>4030</v>
      </c>
      <c r="D347" s="88" t="e">
        <v>#REF!</v>
      </c>
      <c r="E347" s="88" t="s">
        <v>125</v>
      </c>
      <c r="F347" s="88">
        <v>147365</v>
      </c>
      <c r="G347" s="92">
        <v>46031</v>
      </c>
      <c r="H347" s="88" t="s">
        <v>3836</v>
      </c>
      <c r="I347" s="88" t="s">
        <v>4031</v>
      </c>
      <c r="J347" s="95" t="s">
        <v>4032</v>
      </c>
      <c r="K347" s="95" t="s">
        <v>4033</v>
      </c>
      <c r="L347" s="88" t="s">
        <v>4034</v>
      </c>
      <c r="M347" s="88" t="s">
        <v>3841</v>
      </c>
      <c r="N347" s="88">
        <v>80111700</v>
      </c>
      <c r="O347" s="88" t="s">
        <v>3842</v>
      </c>
      <c r="P347" s="88" t="s">
        <v>4035</v>
      </c>
      <c r="Q347" s="88">
        <v>156</v>
      </c>
      <c r="R347" s="92">
        <v>46030</v>
      </c>
      <c r="S347" s="88">
        <v>59</v>
      </c>
      <c r="T347" s="92">
        <v>46035</v>
      </c>
      <c r="U347" s="88" t="s">
        <v>3609</v>
      </c>
      <c r="V347" s="88" t="s">
        <v>135</v>
      </c>
      <c r="W347" s="88" t="s">
        <v>460</v>
      </c>
      <c r="X347" s="88">
        <v>1</v>
      </c>
      <c r="Y347" s="88" t="s">
        <v>3748</v>
      </c>
      <c r="Z347" s="88" t="s">
        <v>4034</v>
      </c>
      <c r="AA347" s="88" t="s">
        <v>138</v>
      </c>
      <c r="AB347" s="88" t="s">
        <v>164</v>
      </c>
      <c r="AC347" s="88" t="s">
        <v>218</v>
      </c>
      <c r="AD347" s="88"/>
      <c r="AE347" s="88">
        <v>80410327</v>
      </c>
      <c r="AF347" s="88">
        <v>3</v>
      </c>
      <c r="AG347" s="92">
        <v>24291</v>
      </c>
      <c r="AH347" s="88" t="s">
        <v>4036</v>
      </c>
      <c r="AI347" s="88"/>
      <c r="AJ347" s="95">
        <v>32034761970</v>
      </c>
      <c r="AK347" s="88" t="s">
        <v>4037</v>
      </c>
      <c r="AL347" s="88" t="s">
        <v>3187</v>
      </c>
      <c r="AM347" s="88" t="s">
        <v>144</v>
      </c>
      <c r="AN347" s="88" t="s">
        <v>3712</v>
      </c>
      <c r="AO347" s="88">
        <v>79553844</v>
      </c>
      <c r="AP347" s="88" t="s">
        <v>3713</v>
      </c>
      <c r="AQ347" s="88"/>
      <c r="AR347" s="88"/>
      <c r="AS347" s="92">
        <v>46062</v>
      </c>
      <c r="AT347" s="88"/>
      <c r="AU347" s="88"/>
      <c r="AV347" s="88"/>
      <c r="AW347" s="88"/>
      <c r="AX347" s="88" t="s">
        <v>3714</v>
      </c>
      <c r="AY347" s="88" t="s">
        <v>147</v>
      </c>
      <c r="AZ347" s="108">
        <v>46031</v>
      </c>
      <c r="BA347" s="108">
        <v>46032</v>
      </c>
      <c r="BB347" s="118">
        <v>24520000</v>
      </c>
      <c r="BC347" s="108">
        <v>46035</v>
      </c>
      <c r="BD347" s="108">
        <v>46277</v>
      </c>
      <c r="BE347" s="108">
        <f t="shared" si="14"/>
        <v>46277</v>
      </c>
      <c r="BF347" s="125"/>
      <c r="BG347" s="88" t="s">
        <v>929</v>
      </c>
      <c r="BH347" s="113">
        <v>3065000</v>
      </c>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v>0</v>
      </c>
      <c r="CM347" s="113">
        <v>24520000</v>
      </c>
      <c r="CN347" s="88"/>
      <c r="CO347" s="92">
        <v>46277</v>
      </c>
      <c r="CP347" s="92">
        <f t="shared" si="13"/>
        <v>46457</v>
      </c>
      <c r="CQ347" s="118">
        <v>24520000</v>
      </c>
      <c r="CR347" s="88" t="s">
        <v>223</v>
      </c>
      <c r="CS347" s="92">
        <v>46032</v>
      </c>
      <c r="CT347" s="131">
        <v>2546101046146</v>
      </c>
      <c r="CU347" s="88"/>
      <c r="CV347" s="88"/>
      <c r="CW347" s="88" t="s">
        <v>3846</v>
      </c>
      <c r="CX347" s="88" t="s">
        <v>218</v>
      </c>
      <c r="CY347" s="88" t="s">
        <v>957</v>
      </c>
      <c r="CZ347" s="88">
        <v>2583</v>
      </c>
      <c r="DA347" s="88" t="s">
        <v>3614</v>
      </c>
      <c r="DB347" s="88">
        <v>5</v>
      </c>
      <c r="DC347" s="88" t="s">
        <v>153</v>
      </c>
      <c r="DD347" s="88"/>
      <c r="DE347" s="88"/>
      <c r="DF347" s="88"/>
      <c r="DG347" s="88"/>
      <c r="DH347" s="88"/>
      <c r="DI347" s="88"/>
      <c r="DJ347" s="88"/>
      <c r="DK347" s="88"/>
      <c r="DL347" s="88"/>
      <c r="DM347" s="88"/>
      <c r="DN347" s="88"/>
      <c r="DO347" s="88"/>
      <c r="DP347" s="88"/>
      <c r="DQ347" s="88"/>
      <c r="DR347" s="88"/>
      <c r="DS347" s="88"/>
      <c r="DT347" s="89"/>
      <c r="DU347" s="84"/>
      <c r="DV347" s="75"/>
      <c r="DW347" s="75"/>
      <c r="DX347" s="75"/>
      <c r="DY347" s="75"/>
      <c r="DZ347" s="77"/>
      <c r="EA347" s="71"/>
      <c r="EB347" s="71"/>
      <c r="EC347" s="71"/>
      <c r="ED347" s="71"/>
      <c r="EE347" s="71"/>
      <c r="EF347" s="71"/>
      <c r="EG347" s="71"/>
      <c r="EH347" s="71"/>
      <c r="EI347" s="71"/>
      <c r="EJ347" s="71"/>
      <c r="EK347" s="71"/>
    </row>
    <row r="348" spans="1:141" ht="30" customHeight="1">
      <c r="A348" s="2" t="s">
        <v>2064</v>
      </c>
      <c r="B348" s="87">
        <v>2026</v>
      </c>
      <c r="C348" s="88" t="s">
        <v>4038</v>
      </c>
      <c r="D348" s="88" t="e">
        <v>#REF!</v>
      </c>
      <c r="E348" s="88" t="s">
        <v>125</v>
      </c>
      <c r="F348" s="88">
        <v>147365</v>
      </c>
      <c r="G348" s="92">
        <v>46031</v>
      </c>
      <c r="H348" s="88" t="s">
        <v>3836</v>
      </c>
      <c r="I348" s="88" t="s">
        <v>4039</v>
      </c>
      <c r="J348" s="95" t="s">
        <v>4040</v>
      </c>
      <c r="K348" s="95" t="s">
        <v>4041</v>
      </c>
      <c r="L348" s="88" t="s">
        <v>4042</v>
      </c>
      <c r="M348" s="88" t="s">
        <v>3841</v>
      </c>
      <c r="N348" s="88">
        <v>80111700</v>
      </c>
      <c r="O348" s="88" t="s">
        <v>3842</v>
      </c>
      <c r="P348" s="88" t="s">
        <v>4043</v>
      </c>
      <c r="Q348" s="88">
        <v>156</v>
      </c>
      <c r="R348" s="92">
        <v>46030</v>
      </c>
      <c r="S348" s="88">
        <v>60</v>
      </c>
      <c r="T348" s="92">
        <v>46035</v>
      </c>
      <c r="U348" s="88" t="s">
        <v>3609</v>
      </c>
      <c r="V348" s="88" t="s">
        <v>135</v>
      </c>
      <c r="W348" s="88" t="s">
        <v>460</v>
      </c>
      <c r="X348" s="88">
        <v>1</v>
      </c>
      <c r="Y348" s="88" t="s">
        <v>3748</v>
      </c>
      <c r="Z348" s="88" t="s">
        <v>4042</v>
      </c>
      <c r="AA348" s="88" t="s">
        <v>138</v>
      </c>
      <c r="AB348" s="88" t="s">
        <v>164</v>
      </c>
      <c r="AC348" s="88" t="s">
        <v>218</v>
      </c>
      <c r="AD348" s="88"/>
      <c r="AE348" s="88">
        <v>1019089880</v>
      </c>
      <c r="AF348" s="88">
        <v>8</v>
      </c>
      <c r="AG348" s="92">
        <v>34311</v>
      </c>
      <c r="AH348" s="88" t="s">
        <v>4044</v>
      </c>
      <c r="AI348" s="88"/>
      <c r="AJ348" s="95">
        <v>3044997690</v>
      </c>
      <c r="AK348" s="88" t="s">
        <v>4045</v>
      </c>
      <c r="AL348" s="88" t="s">
        <v>3187</v>
      </c>
      <c r="AM348" s="88" t="s">
        <v>144</v>
      </c>
      <c r="AN348" s="88" t="s">
        <v>3712</v>
      </c>
      <c r="AO348" s="88">
        <v>79553844</v>
      </c>
      <c r="AP348" s="88" t="s">
        <v>3713</v>
      </c>
      <c r="AQ348" s="88"/>
      <c r="AR348" s="88"/>
      <c r="AS348" s="92">
        <v>46062</v>
      </c>
      <c r="AT348" s="88"/>
      <c r="AU348" s="88"/>
      <c r="AV348" s="88"/>
      <c r="AW348" s="88"/>
      <c r="AX348" s="88" t="s">
        <v>3714</v>
      </c>
      <c r="AY348" s="88" t="s">
        <v>147</v>
      </c>
      <c r="AZ348" s="108">
        <v>46031</v>
      </c>
      <c r="BA348" s="108">
        <v>46032</v>
      </c>
      <c r="BB348" s="118">
        <v>24520000</v>
      </c>
      <c r="BC348" s="108">
        <v>46035</v>
      </c>
      <c r="BD348" s="108">
        <v>46277</v>
      </c>
      <c r="BE348" s="108">
        <f t="shared" si="14"/>
        <v>46277</v>
      </c>
      <c r="BF348" s="125"/>
      <c r="BG348" s="88" t="s">
        <v>929</v>
      </c>
      <c r="BH348" s="113">
        <v>3065000</v>
      </c>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v>0</v>
      </c>
      <c r="CM348" s="113">
        <v>24520000</v>
      </c>
      <c r="CN348" s="88"/>
      <c r="CO348" s="92">
        <v>46277</v>
      </c>
      <c r="CP348" s="92">
        <f t="shared" si="13"/>
        <v>46457</v>
      </c>
      <c r="CQ348" s="118">
        <v>24520000</v>
      </c>
      <c r="CR348" s="88" t="s">
        <v>223</v>
      </c>
      <c r="CS348" s="92">
        <v>46033</v>
      </c>
      <c r="CT348" s="131">
        <v>3344101271434</v>
      </c>
      <c r="CU348" s="88"/>
      <c r="CV348" s="88"/>
      <c r="CW348" s="88" t="s">
        <v>3846</v>
      </c>
      <c r="CX348" s="88" t="s">
        <v>218</v>
      </c>
      <c r="CY348" s="88" t="s">
        <v>1214</v>
      </c>
      <c r="CZ348" s="88">
        <v>2583</v>
      </c>
      <c r="DA348" s="88" t="s">
        <v>3614</v>
      </c>
      <c r="DB348" s="88">
        <v>5</v>
      </c>
      <c r="DC348" s="88" t="s">
        <v>153</v>
      </c>
      <c r="DD348" s="88"/>
      <c r="DE348" s="88"/>
      <c r="DF348" s="88"/>
      <c r="DG348" s="88"/>
      <c r="DH348" s="88"/>
      <c r="DI348" s="88"/>
      <c r="DJ348" s="88"/>
      <c r="DK348" s="88"/>
      <c r="DL348" s="88"/>
      <c r="DM348" s="88"/>
      <c r="DN348" s="88"/>
      <c r="DO348" s="88"/>
      <c r="DP348" s="88"/>
      <c r="DQ348" s="88"/>
      <c r="DR348" s="88"/>
      <c r="DS348" s="88"/>
      <c r="DT348" s="89"/>
      <c r="DU348" s="84"/>
      <c r="DV348" s="75"/>
      <c r="DW348" s="75"/>
      <c r="DX348" s="75"/>
      <c r="DY348" s="75"/>
      <c r="DZ348" s="77"/>
      <c r="EA348" s="71"/>
      <c r="EB348" s="71"/>
      <c r="EC348" s="71"/>
      <c r="ED348" s="71"/>
      <c r="EE348" s="71"/>
      <c r="EF348" s="71"/>
      <c r="EG348" s="71"/>
      <c r="EH348" s="71"/>
      <c r="EI348" s="71"/>
      <c r="EJ348" s="71"/>
      <c r="EK348" s="71"/>
    </row>
    <row r="349" spans="1:141" ht="30" customHeight="1">
      <c r="A349" s="2" t="s">
        <v>2064</v>
      </c>
      <c r="B349" s="87">
        <v>2026</v>
      </c>
      <c r="C349" s="88" t="s">
        <v>4046</v>
      </c>
      <c r="D349" s="88" t="e">
        <v>#REF!</v>
      </c>
      <c r="E349" s="88" t="s">
        <v>125</v>
      </c>
      <c r="F349" s="88">
        <v>147365</v>
      </c>
      <c r="G349" s="92">
        <v>46031</v>
      </c>
      <c r="H349" s="88" t="s">
        <v>3836</v>
      </c>
      <c r="I349" s="88" t="s">
        <v>4047</v>
      </c>
      <c r="J349" s="95" t="s">
        <v>4048</v>
      </c>
      <c r="K349" s="95" t="s">
        <v>4049</v>
      </c>
      <c r="L349" s="88" t="s">
        <v>4050</v>
      </c>
      <c r="M349" s="88" t="s">
        <v>3841</v>
      </c>
      <c r="N349" s="88">
        <v>80111700</v>
      </c>
      <c r="O349" s="88" t="s">
        <v>3842</v>
      </c>
      <c r="P349" s="88" t="s">
        <v>4051</v>
      </c>
      <c r="Q349" s="88">
        <v>156</v>
      </c>
      <c r="R349" s="92">
        <v>46030</v>
      </c>
      <c r="S349" s="88">
        <v>61</v>
      </c>
      <c r="T349" s="92">
        <v>46035</v>
      </c>
      <c r="U349" s="88" t="s">
        <v>3609</v>
      </c>
      <c r="V349" s="88" t="s">
        <v>135</v>
      </c>
      <c r="W349" s="88" t="s">
        <v>460</v>
      </c>
      <c r="X349" s="88">
        <v>1</v>
      </c>
      <c r="Y349" s="88" t="s">
        <v>3748</v>
      </c>
      <c r="Z349" s="88" t="s">
        <v>4050</v>
      </c>
      <c r="AA349" s="88" t="s">
        <v>138</v>
      </c>
      <c r="AB349" s="88" t="s">
        <v>164</v>
      </c>
      <c r="AC349" s="88" t="s">
        <v>461</v>
      </c>
      <c r="AD349" s="88"/>
      <c r="AE349" s="88">
        <v>1033808004</v>
      </c>
      <c r="AF349" s="88">
        <v>1</v>
      </c>
      <c r="AG349" s="92">
        <v>35977</v>
      </c>
      <c r="AH349" s="88" t="s">
        <v>4052</v>
      </c>
      <c r="AI349" s="88" t="e">
        <v>#REF!</v>
      </c>
      <c r="AJ349" s="95">
        <v>3222695786</v>
      </c>
      <c r="AK349" s="88" t="s">
        <v>4053</v>
      </c>
      <c r="AL349" s="88" t="s">
        <v>3187</v>
      </c>
      <c r="AM349" s="88" t="s">
        <v>385</v>
      </c>
      <c r="AN349" s="88" t="s">
        <v>3712</v>
      </c>
      <c r="AO349" s="88">
        <v>79553844</v>
      </c>
      <c r="AP349" s="88" t="s">
        <v>3713</v>
      </c>
      <c r="AQ349" s="88"/>
      <c r="AR349" s="88"/>
      <c r="AS349" s="92">
        <v>46062</v>
      </c>
      <c r="AT349" s="88"/>
      <c r="AU349" s="88"/>
      <c r="AV349" s="88"/>
      <c r="AW349" s="88"/>
      <c r="AX349" s="88" t="s">
        <v>3714</v>
      </c>
      <c r="AY349" s="88" t="s">
        <v>147</v>
      </c>
      <c r="AZ349" s="108">
        <v>46031</v>
      </c>
      <c r="BA349" s="108">
        <v>46032</v>
      </c>
      <c r="BB349" s="118">
        <v>24520000</v>
      </c>
      <c r="BC349" s="108">
        <v>46038</v>
      </c>
      <c r="BD349" s="108">
        <v>46280</v>
      </c>
      <c r="BE349" s="108">
        <f t="shared" si="14"/>
        <v>46280</v>
      </c>
      <c r="BF349" s="125"/>
      <c r="BG349" s="88" t="s">
        <v>929</v>
      </c>
      <c r="BH349" s="113">
        <v>3065000</v>
      </c>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v>0</v>
      </c>
      <c r="CM349" s="113">
        <v>24520000</v>
      </c>
      <c r="CN349" s="88"/>
      <c r="CO349" s="92">
        <v>46280</v>
      </c>
      <c r="CP349" s="92">
        <f t="shared" si="13"/>
        <v>46460</v>
      </c>
      <c r="CQ349" s="118">
        <v>24520000</v>
      </c>
      <c r="CR349" s="88" t="s">
        <v>149</v>
      </c>
      <c r="CS349" s="92">
        <v>46033</v>
      </c>
      <c r="CT349" s="131">
        <v>1444101252948</v>
      </c>
      <c r="CU349" s="88"/>
      <c r="CV349" s="88"/>
      <c r="CW349" s="88" t="s">
        <v>3846</v>
      </c>
      <c r="CX349" s="88" t="s">
        <v>461</v>
      </c>
      <c r="CY349" s="88" t="s">
        <v>1214</v>
      </c>
      <c r="CZ349" s="88">
        <v>2583</v>
      </c>
      <c r="DA349" s="88" t="s">
        <v>3614</v>
      </c>
      <c r="DB349" s="88">
        <v>5</v>
      </c>
      <c r="DC349" s="88" t="s">
        <v>153</v>
      </c>
      <c r="DD349" s="88"/>
      <c r="DE349" s="88"/>
      <c r="DF349" s="88"/>
      <c r="DG349" s="88"/>
      <c r="DH349" s="88"/>
      <c r="DI349" s="88"/>
      <c r="DJ349" s="88"/>
      <c r="DK349" s="88"/>
      <c r="DL349" s="88"/>
      <c r="DM349" s="88"/>
      <c r="DN349" s="88"/>
      <c r="DO349" s="88"/>
      <c r="DP349" s="88"/>
      <c r="DQ349" s="88"/>
      <c r="DR349" s="88"/>
      <c r="DS349" s="88"/>
      <c r="DT349" s="89"/>
      <c r="DU349" s="84"/>
      <c r="DV349" s="75"/>
      <c r="DW349" s="75"/>
      <c r="DX349" s="75"/>
      <c r="DY349" s="75"/>
      <c r="DZ349" s="77"/>
      <c r="EA349" s="71"/>
      <c r="EB349" s="71"/>
      <c r="EC349" s="71"/>
      <c r="ED349" s="71"/>
      <c r="EE349" s="71"/>
      <c r="EF349" s="71"/>
      <c r="EG349" s="71"/>
      <c r="EH349" s="71"/>
      <c r="EI349" s="71"/>
      <c r="EJ349" s="71"/>
      <c r="EK349" s="71"/>
    </row>
    <row r="350" spans="1:141" ht="30" customHeight="1">
      <c r="A350" s="2" t="s">
        <v>2064</v>
      </c>
      <c r="B350" s="87">
        <v>2026</v>
      </c>
      <c r="C350" s="88" t="s">
        <v>4054</v>
      </c>
      <c r="D350" s="88" t="e">
        <v>#REF!</v>
      </c>
      <c r="E350" s="88" t="s">
        <v>125</v>
      </c>
      <c r="F350" s="88">
        <v>147365</v>
      </c>
      <c r="G350" s="92">
        <v>46031</v>
      </c>
      <c r="H350" s="88" t="s">
        <v>3836</v>
      </c>
      <c r="I350" s="88" t="s">
        <v>4055</v>
      </c>
      <c r="J350" s="95" t="s">
        <v>4056</v>
      </c>
      <c r="K350" s="95" t="s">
        <v>4057</v>
      </c>
      <c r="L350" s="88" t="s">
        <v>4058</v>
      </c>
      <c r="M350" s="88" t="s">
        <v>3841</v>
      </c>
      <c r="N350" s="88">
        <v>80111700</v>
      </c>
      <c r="O350" s="88" t="s">
        <v>3842</v>
      </c>
      <c r="P350" s="88" t="s">
        <v>4059</v>
      </c>
      <c r="Q350" s="88">
        <v>156</v>
      </c>
      <c r="R350" s="92">
        <v>46030</v>
      </c>
      <c r="S350" s="88">
        <v>62</v>
      </c>
      <c r="T350" s="92">
        <v>46035</v>
      </c>
      <c r="U350" s="88" t="s">
        <v>3609</v>
      </c>
      <c r="V350" s="88" t="s">
        <v>135</v>
      </c>
      <c r="W350" s="88" t="s">
        <v>460</v>
      </c>
      <c r="X350" s="88">
        <v>1</v>
      </c>
      <c r="Y350" s="88" t="s">
        <v>3748</v>
      </c>
      <c r="Z350" s="88" t="s">
        <v>4058</v>
      </c>
      <c r="AA350" s="88" t="s">
        <v>138</v>
      </c>
      <c r="AB350" s="88" t="s">
        <v>164</v>
      </c>
      <c r="AC350" s="88" t="s">
        <v>218</v>
      </c>
      <c r="AD350" s="88"/>
      <c r="AE350" s="88">
        <v>79624441</v>
      </c>
      <c r="AF350" s="88">
        <v>0</v>
      </c>
      <c r="AG350" s="92">
        <v>26831</v>
      </c>
      <c r="AH350" s="88" t="s">
        <v>4060</v>
      </c>
      <c r="AI350" s="88"/>
      <c r="AJ350" s="95">
        <v>3105652051</v>
      </c>
      <c r="AK350" s="88" t="s">
        <v>4061</v>
      </c>
      <c r="AL350" s="88" t="s">
        <v>3187</v>
      </c>
      <c r="AM350" s="88" t="s">
        <v>144</v>
      </c>
      <c r="AN350" s="88" t="s">
        <v>3712</v>
      </c>
      <c r="AO350" s="88">
        <v>79553844</v>
      </c>
      <c r="AP350" s="88" t="s">
        <v>3713</v>
      </c>
      <c r="AQ350" s="88"/>
      <c r="AR350" s="88"/>
      <c r="AS350" s="92">
        <v>46062</v>
      </c>
      <c r="AT350" s="88"/>
      <c r="AU350" s="88"/>
      <c r="AV350" s="88"/>
      <c r="AW350" s="88"/>
      <c r="AX350" s="88" t="s">
        <v>3714</v>
      </c>
      <c r="AY350" s="88" t="s">
        <v>147</v>
      </c>
      <c r="AZ350" s="108">
        <v>46031</v>
      </c>
      <c r="BA350" s="108">
        <v>46032</v>
      </c>
      <c r="BB350" s="118">
        <v>24520000</v>
      </c>
      <c r="BC350" s="108">
        <v>46035</v>
      </c>
      <c r="BD350" s="108">
        <v>46277</v>
      </c>
      <c r="BE350" s="108">
        <f t="shared" si="14"/>
        <v>46277</v>
      </c>
      <c r="BF350" s="125"/>
      <c r="BG350" s="88" t="s">
        <v>929</v>
      </c>
      <c r="BH350" s="113">
        <v>3065000</v>
      </c>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v>0</v>
      </c>
      <c r="CM350" s="113">
        <v>24520000</v>
      </c>
      <c r="CN350" s="88"/>
      <c r="CO350" s="92">
        <v>46277</v>
      </c>
      <c r="CP350" s="92">
        <f t="shared" si="13"/>
        <v>46457</v>
      </c>
      <c r="CQ350" s="118">
        <v>24520000</v>
      </c>
      <c r="CR350" s="88" t="s">
        <v>149</v>
      </c>
      <c r="CS350" s="92">
        <v>46032</v>
      </c>
      <c r="CT350" s="131">
        <v>2146101126939</v>
      </c>
      <c r="CU350" s="88"/>
      <c r="CV350" s="88"/>
      <c r="CW350" s="88" t="s">
        <v>3846</v>
      </c>
      <c r="CX350" s="88" t="s">
        <v>218</v>
      </c>
      <c r="CY350" s="88" t="s">
        <v>2542</v>
      </c>
      <c r="CZ350" s="88">
        <v>2583</v>
      </c>
      <c r="DA350" s="88" t="s">
        <v>3614</v>
      </c>
      <c r="DB350" s="88">
        <v>5</v>
      </c>
      <c r="DC350" s="88" t="s">
        <v>153</v>
      </c>
      <c r="DD350" s="88"/>
      <c r="DE350" s="88"/>
      <c r="DF350" s="88"/>
      <c r="DG350" s="88"/>
      <c r="DH350" s="88"/>
      <c r="DI350" s="88"/>
      <c r="DJ350" s="88"/>
      <c r="DK350" s="88"/>
      <c r="DL350" s="88"/>
      <c r="DM350" s="88"/>
      <c r="DN350" s="88"/>
      <c r="DO350" s="88"/>
      <c r="DP350" s="88"/>
      <c r="DQ350" s="88"/>
      <c r="DR350" s="88"/>
      <c r="DS350" s="88"/>
      <c r="DT350" s="89"/>
      <c r="DU350" s="84"/>
      <c r="DV350" s="75"/>
      <c r="DW350" s="75"/>
      <c r="DX350" s="75"/>
      <c r="DY350" s="75"/>
      <c r="DZ350" s="77"/>
      <c r="EA350" s="71"/>
      <c r="EB350" s="71"/>
      <c r="EC350" s="71"/>
      <c r="ED350" s="71"/>
      <c r="EE350" s="71"/>
      <c r="EF350" s="71"/>
      <c r="EG350" s="71"/>
      <c r="EH350" s="71"/>
      <c r="EI350" s="71"/>
      <c r="EJ350" s="71"/>
      <c r="EK350" s="71"/>
    </row>
    <row r="351" spans="1:141" ht="30" customHeight="1">
      <c r="A351" s="2" t="s">
        <v>2064</v>
      </c>
      <c r="B351" s="87">
        <v>2026</v>
      </c>
      <c r="C351" s="88" t="s">
        <v>4062</v>
      </c>
      <c r="D351" s="88" t="e">
        <v>#REF!</v>
      </c>
      <c r="E351" s="88" t="s">
        <v>125</v>
      </c>
      <c r="F351" s="88">
        <v>147365</v>
      </c>
      <c r="G351" s="92">
        <v>46031</v>
      </c>
      <c r="H351" s="88" t="s">
        <v>3836</v>
      </c>
      <c r="I351" s="88" t="s">
        <v>4063</v>
      </c>
      <c r="J351" s="95" t="s">
        <v>4064</v>
      </c>
      <c r="K351" s="95" t="s">
        <v>4065</v>
      </c>
      <c r="L351" s="88" t="s">
        <v>4066</v>
      </c>
      <c r="M351" s="88" t="s">
        <v>3841</v>
      </c>
      <c r="N351" s="88">
        <v>80111700</v>
      </c>
      <c r="O351" s="88" t="s">
        <v>3842</v>
      </c>
      <c r="P351" s="88" t="s">
        <v>4067</v>
      </c>
      <c r="Q351" s="88">
        <v>156</v>
      </c>
      <c r="R351" s="92">
        <v>46030</v>
      </c>
      <c r="S351" s="88">
        <v>63</v>
      </c>
      <c r="T351" s="92">
        <v>46035</v>
      </c>
      <c r="U351" s="88" t="s">
        <v>3609</v>
      </c>
      <c r="V351" s="88" t="s">
        <v>135</v>
      </c>
      <c r="W351" s="88" t="s">
        <v>460</v>
      </c>
      <c r="X351" s="88">
        <v>1</v>
      </c>
      <c r="Y351" s="88" t="s">
        <v>3748</v>
      </c>
      <c r="Z351" s="88" t="s">
        <v>4066</v>
      </c>
      <c r="AA351" s="88" t="s">
        <v>138</v>
      </c>
      <c r="AB351" s="88" t="s">
        <v>139</v>
      </c>
      <c r="AC351" s="88" t="s">
        <v>218</v>
      </c>
      <c r="AD351" s="88"/>
      <c r="AE351" s="88">
        <v>1063489784</v>
      </c>
      <c r="AF351" s="88">
        <v>5</v>
      </c>
      <c r="AG351" s="92">
        <v>33694</v>
      </c>
      <c r="AH351" s="88" t="s">
        <v>4068</v>
      </c>
      <c r="AI351" s="88"/>
      <c r="AJ351" s="95">
        <v>3244747702</v>
      </c>
      <c r="AK351" s="88" t="s">
        <v>4069</v>
      </c>
      <c r="AL351" s="88" t="s">
        <v>3187</v>
      </c>
      <c r="AM351" s="88" t="s">
        <v>144</v>
      </c>
      <c r="AN351" s="88" t="s">
        <v>3712</v>
      </c>
      <c r="AO351" s="88">
        <v>79553844</v>
      </c>
      <c r="AP351" s="88" t="s">
        <v>3713</v>
      </c>
      <c r="AQ351" s="88"/>
      <c r="AR351" s="88"/>
      <c r="AS351" s="92">
        <v>46062</v>
      </c>
      <c r="AT351" s="88"/>
      <c r="AU351" s="88"/>
      <c r="AV351" s="88"/>
      <c r="AW351" s="88"/>
      <c r="AX351" s="88" t="s">
        <v>3714</v>
      </c>
      <c r="AY351" s="88" t="s">
        <v>147</v>
      </c>
      <c r="AZ351" s="108">
        <v>46031</v>
      </c>
      <c r="BA351" s="108">
        <v>46032</v>
      </c>
      <c r="BB351" s="118">
        <v>24520000</v>
      </c>
      <c r="BC351" s="108">
        <v>46036</v>
      </c>
      <c r="BD351" s="108">
        <v>46278</v>
      </c>
      <c r="BE351" s="108">
        <f t="shared" si="14"/>
        <v>46278</v>
      </c>
      <c r="BF351" s="125"/>
      <c r="BG351" s="88" t="s">
        <v>929</v>
      </c>
      <c r="BH351" s="113">
        <v>3065000</v>
      </c>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v>0</v>
      </c>
      <c r="CM351" s="113">
        <v>24520000</v>
      </c>
      <c r="CN351" s="88"/>
      <c r="CO351" s="92">
        <v>46278</v>
      </c>
      <c r="CP351" s="92">
        <f t="shared" si="13"/>
        <v>46458</v>
      </c>
      <c r="CQ351" s="118">
        <v>24520000</v>
      </c>
      <c r="CR351" s="88" t="s">
        <v>223</v>
      </c>
      <c r="CS351" s="92">
        <v>46032</v>
      </c>
      <c r="CT351" s="131">
        <v>101271426</v>
      </c>
      <c r="CU351" s="88"/>
      <c r="CV351" s="88"/>
      <c r="CW351" s="88" t="s">
        <v>3846</v>
      </c>
      <c r="CX351" s="88" t="s">
        <v>218</v>
      </c>
      <c r="CY351" s="88" t="s">
        <v>453</v>
      </c>
      <c r="CZ351" s="88">
        <v>2583</v>
      </c>
      <c r="DA351" s="88" t="s">
        <v>3614</v>
      </c>
      <c r="DB351" s="88">
        <v>5</v>
      </c>
      <c r="DC351" s="88" t="s">
        <v>153</v>
      </c>
      <c r="DD351" s="88"/>
      <c r="DE351" s="88"/>
      <c r="DF351" s="88"/>
      <c r="DG351" s="88"/>
      <c r="DH351" s="88"/>
      <c r="DI351" s="88"/>
      <c r="DJ351" s="88"/>
      <c r="DK351" s="88"/>
      <c r="DL351" s="88"/>
      <c r="DM351" s="88"/>
      <c r="DN351" s="88"/>
      <c r="DO351" s="88"/>
      <c r="DP351" s="88"/>
      <c r="DQ351" s="88"/>
      <c r="DR351" s="88"/>
      <c r="DS351" s="88"/>
      <c r="DT351" s="89"/>
      <c r="DU351" s="84"/>
      <c r="DV351" s="75"/>
      <c r="DW351" s="75"/>
      <c r="DX351" s="75"/>
      <c r="DY351" s="75"/>
      <c r="DZ351" s="77"/>
      <c r="EA351" s="71"/>
      <c r="EB351" s="71"/>
      <c r="EC351" s="71"/>
      <c r="ED351" s="71"/>
      <c r="EE351" s="71"/>
      <c r="EF351" s="71"/>
      <c r="EG351" s="71"/>
      <c r="EH351" s="71"/>
      <c r="EI351" s="71"/>
      <c r="EJ351" s="71"/>
      <c r="EK351" s="71"/>
    </row>
    <row r="352" spans="1:141" ht="30" customHeight="1">
      <c r="A352" s="2" t="s">
        <v>2064</v>
      </c>
      <c r="B352" s="87">
        <v>2026</v>
      </c>
      <c r="C352" s="88" t="s">
        <v>4070</v>
      </c>
      <c r="D352" s="88" t="e">
        <v>#REF!</v>
      </c>
      <c r="E352" s="88" t="s">
        <v>125</v>
      </c>
      <c r="F352" s="88">
        <v>147365</v>
      </c>
      <c r="G352" s="92">
        <v>46031</v>
      </c>
      <c r="H352" s="88" t="s">
        <v>3836</v>
      </c>
      <c r="I352" s="88" t="s">
        <v>4071</v>
      </c>
      <c r="J352" s="95" t="s">
        <v>4072</v>
      </c>
      <c r="K352" s="95" t="s">
        <v>4073</v>
      </c>
      <c r="L352" s="88" t="s">
        <v>4074</v>
      </c>
      <c r="M352" s="88" t="s">
        <v>3841</v>
      </c>
      <c r="N352" s="88">
        <v>80111700</v>
      </c>
      <c r="O352" s="88" t="s">
        <v>3842</v>
      </c>
      <c r="P352" s="88" t="s">
        <v>4075</v>
      </c>
      <c r="Q352" s="88">
        <v>156</v>
      </c>
      <c r="R352" s="92">
        <v>46030</v>
      </c>
      <c r="S352" s="88">
        <v>64</v>
      </c>
      <c r="T352" s="92">
        <v>46035</v>
      </c>
      <c r="U352" s="88" t="s">
        <v>3609</v>
      </c>
      <c r="V352" s="88" t="s">
        <v>135</v>
      </c>
      <c r="W352" s="88" t="s">
        <v>460</v>
      </c>
      <c r="X352" s="88">
        <v>1</v>
      </c>
      <c r="Y352" s="88" t="s">
        <v>3748</v>
      </c>
      <c r="Z352" s="88" t="s">
        <v>4074</v>
      </c>
      <c r="AA352" s="88" t="s">
        <v>138</v>
      </c>
      <c r="AB352" s="88" t="s">
        <v>139</v>
      </c>
      <c r="AC352" s="88" t="s">
        <v>218</v>
      </c>
      <c r="AD352" s="88"/>
      <c r="AE352" s="88">
        <v>52357639</v>
      </c>
      <c r="AF352" s="88">
        <v>8</v>
      </c>
      <c r="AG352" s="92">
        <v>28476</v>
      </c>
      <c r="AH352" s="88" t="s">
        <v>4076</v>
      </c>
      <c r="AI352" s="88"/>
      <c r="AJ352" s="95">
        <v>3133309194</v>
      </c>
      <c r="AK352" s="88" t="s">
        <v>4077</v>
      </c>
      <c r="AL352" s="88" t="s">
        <v>3187</v>
      </c>
      <c r="AM352" s="88" t="s">
        <v>222</v>
      </c>
      <c r="AN352" s="88" t="s">
        <v>3712</v>
      </c>
      <c r="AO352" s="88">
        <v>79553844</v>
      </c>
      <c r="AP352" s="88" t="s">
        <v>3713</v>
      </c>
      <c r="AQ352" s="88"/>
      <c r="AR352" s="88"/>
      <c r="AS352" s="92">
        <v>46062</v>
      </c>
      <c r="AT352" s="88"/>
      <c r="AU352" s="88"/>
      <c r="AV352" s="88"/>
      <c r="AW352" s="88"/>
      <c r="AX352" s="88" t="s">
        <v>3714</v>
      </c>
      <c r="AY352" s="88" t="s">
        <v>147</v>
      </c>
      <c r="AZ352" s="108">
        <v>46031</v>
      </c>
      <c r="BA352" s="108">
        <v>46032</v>
      </c>
      <c r="BB352" s="118">
        <v>24520000</v>
      </c>
      <c r="BC352" s="108">
        <v>46035</v>
      </c>
      <c r="BD352" s="108">
        <v>46277</v>
      </c>
      <c r="BE352" s="108">
        <f t="shared" si="14"/>
        <v>46277</v>
      </c>
      <c r="BF352" s="125"/>
      <c r="BG352" s="88" t="s">
        <v>929</v>
      </c>
      <c r="BH352" s="113">
        <v>3065000</v>
      </c>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v>0</v>
      </c>
      <c r="CM352" s="113">
        <v>24520000</v>
      </c>
      <c r="CN352" s="88"/>
      <c r="CO352" s="92">
        <v>46277</v>
      </c>
      <c r="CP352" s="92">
        <f t="shared" si="13"/>
        <v>46457</v>
      </c>
      <c r="CQ352" s="118">
        <v>24520000</v>
      </c>
      <c r="CR352" s="88" t="s">
        <v>149</v>
      </c>
      <c r="CS352" s="92">
        <v>46033</v>
      </c>
      <c r="CT352" s="131">
        <v>3344101271423</v>
      </c>
      <c r="CU352" s="88"/>
      <c r="CV352" s="88"/>
      <c r="CW352" s="88" t="s">
        <v>3846</v>
      </c>
      <c r="CX352" s="88" t="s">
        <v>218</v>
      </c>
      <c r="CY352" s="88" t="s">
        <v>4078</v>
      </c>
      <c r="CZ352" s="88">
        <v>2583</v>
      </c>
      <c r="DA352" s="88" t="s">
        <v>3614</v>
      </c>
      <c r="DB352" s="88">
        <v>5</v>
      </c>
      <c r="DC352" s="88" t="s">
        <v>153</v>
      </c>
      <c r="DD352" s="88"/>
      <c r="DE352" s="88"/>
      <c r="DF352" s="88"/>
      <c r="DG352" s="88"/>
      <c r="DH352" s="88"/>
      <c r="DI352" s="88"/>
      <c r="DJ352" s="88"/>
      <c r="DK352" s="88"/>
      <c r="DL352" s="88"/>
      <c r="DM352" s="88"/>
      <c r="DN352" s="88"/>
      <c r="DO352" s="88"/>
      <c r="DP352" s="88"/>
      <c r="DQ352" s="88"/>
      <c r="DR352" s="88"/>
      <c r="DS352" s="88"/>
      <c r="DT352" s="89"/>
      <c r="DU352" s="84"/>
      <c r="DV352" s="75"/>
      <c r="DW352" s="75"/>
      <c r="DX352" s="75"/>
      <c r="DY352" s="75"/>
      <c r="DZ352" s="77"/>
      <c r="EA352" s="71"/>
      <c r="EB352" s="71"/>
      <c r="EC352" s="71"/>
      <c r="ED352" s="71"/>
      <c r="EE352" s="71"/>
      <c r="EF352" s="71"/>
      <c r="EG352" s="71"/>
      <c r="EH352" s="71"/>
      <c r="EI352" s="71"/>
      <c r="EJ352" s="71"/>
      <c r="EK352" s="71"/>
    </row>
    <row r="353" spans="1:141" ht="30" customHeight="1">
      <c r="A353" s="2" t="s">
        <v>2064</v>
      </c>
      <c r="B353" s="87">
        <v>2026</v>
      </c>
      <c r="C353" s="88" t="s">
        <v>4079</v>
      </c>
      <c r="D353" s="88" t="e">
        <v>#REF!</v>
      </c>
      <c r="E353" s="88" t="s">
        <v>125</v>
      </c>
      <c r="F353" s="88">
        <v>147365</v>
      </c>
      <c r="G353" s="92">
        <v>46031</v>
      </c>
      <c r="H353" s="88" t="s">
        <v>3836</v>
      </c>
      <c r="I353" s="88" t="s">
        <v>4080</v>
      </c>
      <c r="J353" s="95" t="s">
        <v>4081</v>
      </c>
      <c r="K353" s="95" t="s">
        <v>4082</v>
      </c>
      <c r="L353" s="88" t="s">
        <v>4083</v>
      </c>
      <c r="M353" s="88" t="s">
        <v>3841</v>
      </c>
      <c r="N353" s="88">
        <v>80111700</v>
      </c>
      <c r="O353" s="88" t="s">
        <v>3842</v>
      </c>
      <c r="P353" s="88" t="s">
        <v>4084</v>
      </c>
      <c r="Q353" s="88">
        <v>156</v>
      </c>
      <c r="R353" s="92">
        <v>46030</v>
      </c>
      <c r="S353" s="88">
        <v>65</v>
      </c>
      <c r="T353" s="92">
        <v>46035</v>
      </c>
      <c r="U353" s="88" t="s">
        <v>3609</v>
      </c>
      <c r="V353" s="88" t="s">
        <v>135</v>
      </c>
      <c r="W353" s="88" t="s">
        <v>460</v>
      </c>
      <c r="X353" s="88">
        <v>1</v>
      </c>
      <c r="Y353" s="88" t="s">
        <v>3748</v>
      </c>
      <c r="Z353" s="88" t="s">
        <v>4083</v>
      </c>
      <c r="AA353" s="88" t="s">
        <v>138</v>
      </c>
      <c r="AB353" s="88" t="s">
        <v>164</v>
      </c>
      <c r="AC353" s="88" t="s">
        <v>218</v>
      </c>
      <c r="AD353" s="88"/>
      <c r="AE353" s="88">
        <v>1019051726</v>
      </c>
      <c r="AF353" s="88">
        <v>7</v>
      </c>
      <c r="AG353" s="92">
        <v>32238</v>
      </c>
      <c r="AH353" s="88" t="s">
        <v>4085</v>
      </c>
      <c r="AI353" s="88"/>
      <c r="AJ353" s="95">
        <v>3013954041</v>
      </c>
      <c r="AK353" s="88" t="s">
        <v>4086</v>
      </c>
      <c r="AL353" s="88" t="s">
        <v>3187</v>
      </c>
      <c r="AM353" s="88" t="s">
        <v>234</v>
      </c>
      <c r="AN353" s="88" t="s">
        <v>3712</v>
      </c>
      <c r="AO353" s="88">
        <v>79553844</v>
      </c>
      <c r="AP353" s="88" t="s">
        <v>3713</v>
      </c>
      <c r="AQ353" s="88"/>
      <c r="AR353" s="88"/>
      <c r="AS353" s="92">
        <v>46062</v>
      </c>
      <c r="AT353" s="88"/>
      <c r="AU353" s="88"/>
      <c r="AV353" s="88"/>
      <c r="AW353" s="88"/>
      <c r="AX353" s="88" t="s">
        <v>3714</v>
      </c>
      <c r="AY353" s="88" t="s">
        <v>147</v>
      </c>
      <c r="AZ353" s="108">
        <v>46031</v>
      </c>
      <c r="BA353" s="108">
        <v>46032</v>
      </c>
      <c r="BB353" s="118">
        <v>24520000</v>
      </c>
      <c r="BC353" s="108">
        <v>46035</v>
      </c>
      <c r="BD353" s="108">
        <v>46277</v>
      </c>
      <c r="BE353" s="108">
        <f t="shared" si="14"/>
        <v>46277</v>
      </c>
      <c r="BF353" s="125"/>
      <c r="BG353" s="88" t="s">
        <v>929</v>
      </c>
      <c r="BH353" s="113">
        <v>3065000</v>
      </c>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v>0</v>
      </c>
      <c r="CM353" s="113">
        <v>24520000</v>
      </c>
      <c r="CN353" s="88"/>
      <c r="CO353" s="92">
        <v>46277</v>
      </c>
      <c r="CP353" s="92">
        <f t="shared" si="13"/>
        <v>46457</v>
      </c>
      <c r="CQ353" s="118">
        <v>24520000</v>
      </c>
      <c r="CR353" s="88" t="s">
        <v>149</v>
      </c>
      <c r="CS353" s="92">
        <v>46033</v>
      </c>
      <c r="CT353" s="131">
        <v>2144101489221</v>
      </c>
      <c r="CU353" s="88"/>
      <c r="CV353" s="88"/>
      <c r="CW353" s="88" t="s">
        <v>3846</v>
      </c>
      <c r="CX353" s="88" t="s">
        <v>218</v>
      </c>
      <c r="CY353" s="88" t="s">
        <v>1816</v>
      </c>
      <c r="CZ353" s="88">
        <v>2583</v>
      </c>
      <c r="DA353" s="88" t="s">
        <v>3614</v>
      </c>
      <c r="DB353" s="88">
        <v>5</v>
      </c>
      <c r="DC353" s="88" t="s">
        <v>153</v>
      </c>
      <c r="DD353" s="88"/>
      <c r="DE353" s="88"/>
      <c r="DF353" s="88"/>
      <c r="DG353" s="88"/>
      <c r="DH353" s="88"/>
      <c r="DI353" s="88"/>
      <c r="DJ353" s="88"/>
      <c r="DK353" s="88"/>
      <c r="DL353" s="88"/>
      <c r="DM353" s="88"/>
      <c r="DN353" s="88"/>
      <c r="DO353" s="88"/>
      <c r="DP353" s="88"/>
      <c r="DQ353" s="88"/>
      <c r="DR353" s="88"/>
      <c r="DS353" s="88"/>
      <c r="DT353" s="89"/>
      <c r="DU353" s="84"/>
      <c r="DV353" s="75"/>
      <c r="DW353" s="75"/>
      <c r="DX353" s="75"/>
      <c r="DY353" s="75"/>
      <c r="DZ353" s="77"/>
      <c r="EA353" s="71"/>
      <c r="EB353" s="71"/>
      <c r="EC353" s="71"/>
      <c r="ED353" s="71"/>
      <c r="EE353" s="71"/>
      <c r="EF353" s="71"/>
      <c r="EG353" s="71"/>
      <c r="EH353" s="71"/>
      <c r="EI353" s="71"/>
      <c r="EJ353" s="71"/>
      <c r="EK353" s="71"/>
    </row>
    <row r="354" spans="1:141" ht="30" customHeight="1">
      <c r="A354" s="2" t="s">
        <v>2064</v>
      </c>
      <c r="B354" s="87">
        <v>2026</v>
      </c>
      <c r="C354" s="88" t="s">
        <v>4087</v>
      </c>
      <c r="D354" s="88" t="e">
        <v>#REF!</v>
      </c>
      <c r="E354" s="88" t="s">
        <v>125</v>
      </c>
      <c r="F354" s="88">
        <v>147365</v>
      </c>
      <c r="G354" s="92">
        <v>46031</v>
      </c>
      <c r="H354" s="88" t="s">
        <v>3836</v>
      </c>
      <c r="I354" s="88" t="s">
        <v>4088</v>
      </c>
      <c r="J354" s="95" t="s">
        <v>4089</v>
      </c>
      <c r="K354" s="95" t="s">
        <v>4090</v>
      </c>
      <c r="L354" s="88" t="s">
        <v>4091</v>
      </c>
      <c r="M354" s="88" t="s">
        <v>3841</v>
      </c>
      <c r="N354" s="88">
        <v>80111700</v>
      </c>
      <c r="O354" s="88" t="s">
        <v>3842</v>
      </c>
      <c r="P354" s="88" t="s">
        <v>4092</v>
      </c>
      <c r="Q354" s="88">
        <v>156</v>
      </c>
      <c r="R354" s="92">
        <v>46030</v>
      </c>
      <c r="S354" s="88">
        <v>66</v>
      </c>
      <c r="T354" s="92">
        <v>46035</v>
      </c>
      <c r="U354" s="88" t="s">
        <v>3609</v>
      </c>
      <c r="V354" s="88" t="s">
        <v>135</v>
      </c>
      <c r="W354" s="88" t="s">
        <v>460</v>
      </c>
      <c r="X354" s="88">
        <v>1</v>
      </c>
      <c r="Y354" s="88" t="s">
        <v>3748</v>
      </c>
      <c r="Z354" s="88" t="s">
        <v>4091</v>
      </c>
      <c r="AA354" s="88" t="s">
        <v>138</v>
      </c>
      <c r="AB354" s="88" t="s">
        <v>164</v>
      </c>
      <c r="AC354" s="88" t="s">
        <v>447</v>
      </c>
      <c r="AD354" s="88"/>
      <c r="AE354" s="88">
        <v>80197740</v>
      </c>
      <c r="AF354" s="88">
        <v>9</v>
      </c>
      <c r="AG354" s="92">
        <v>30349</v>
      </c>
      <c r="AH354" s="88" t="s">
        <v>4093</v>
      </c>
      <c r="AI354" s="88"/>
      <c r="AJ354" s="95">
        <v>3157216379</v>
      </c>
      <c r="AK354" s="88" t="s">
        <v>4094</v>
      </c>
      <c r="AL354" s="88" t="s">
        <v>3187</v>
      </c>
      <c r="AM354" s="88" t="s">
        <v>222</v>
      </c>
      <c r="AN354" s="88" t="s">
        <v>3712</v>
      </c>
      <c r="AO354" s="88">
        <v>79553844</v>
      </c>
      <c r="AP354" s="88" t="s">
        <v>3713</v>
      </c>
      <c r="AQ354" s="88"/>
      <c r="AR354" s="88"/>
      <c r="AS354" s="92">
        <v>46062</v>
      </c>
      <c r="AT354" s="88"/>
      <c r="AU354" s="88"/>
      <c r="AV354" s="88"/>
      <c r="AW354" s="88"/>
      <c r="AX354" s="88" t="s">
        <v>3714</v>
      </c>
      <c r="AY354" s="88" t="s">
        <v>147</v>
      </c>
      <c r="AZ354" s="108">
        <v>46031</v>
      </c>
      <c r="BA354" s="108">
        <v>46032</v>
      </c>
      <c r="BB354" s="118">
        <v>24520000</v>
      </c>
      <c r="BC354" s="108">
        <v>46035</v>
      </c>
      <c r="BD354" s="108">
        <v>46277</v>
      </c>
      <c r="BE354" s="108">
        <f t="shared" si="14"/>
        <v>46277</v>
      </c>
      <c r="BF354" s="125"/>
      <c r="BG354" s="88" t="s">
        <v>929</v>
      </c>
      <c r="BH354" s="113">
        <v>3065000</v>
      </c>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v>0</v>
      </c>
      <c r="CM354" s="113">
        <v>24520000</v>
      </c>
      <c r="CN354" s="88"/>
      <c r="CO354" s="92">
        <v>46277</v>
      </c>
      <c r="CP354" s="92">
        <f t="shared" si="13"/>
        <v>46457</v>
      </c>
      <c r="CQ354" s="118">
        <v>24520000</v>
      </c>
      <c r="CR354" s="88" t="s">
        <v>342</v>
      </c>
      <c r="CS354" s="92">
        <v>46032</v>
      </c>
      <c r="CT354" s="131" t="s">
        <v>4095</v>
      </c>
      <c r="CU354" s="88"/>
      <c r="CV354" s="88"/>
      <c r="CW354" s="88" t="s">
        <v>3846</v>
      </c>
      <c r="CX354" s="88" t="s">
        <v>447</v>
      </c>
      <c r="CY354" s="88" t="s">
        <v>2333</v>
      </c>
      <c r="CZ354" s="88">
        <v>2583</v>
      </c>
      <c r="DA354" s="88" t="s">
        <v>3614</v>
      </c>
      <c r="DB354" s="88">
        <v>5</v>
      </c>
      <c r="DC354" s="88" t="s">
        <v>153</v>
      </c>
      <c r="DD354" s="88"/>
      <c r="DE354" s="88"/>
      <c r="DF354" s="88"/>
      <c r="DG354" s="88"/>
      <c r="DH354" s="88"/>
      <c r="DI354" s="88"/>
      <c r="DJ354" s="88"/>
      <c r="DK354" s="88"/>
      <c r="DL354" s="88"/>
      <c r="DM354" s="88"/>
      <c r="DN354" s="88"/>
      <c r="DO354" s="88"/>
      <c r="DP354" s="88"/>
      <c r="DQ354" s="88"/>
      <c r="DR354" s="88"/>
      <c r="DS354" s="88"/>
      <c r="DT354" s="89"/>
      <c r="DU354" s="84"/>
      <c r="DV354" s="75"/>
      <c r="DW354" s="75"/>
      <c r="DX354" s="75"/>
      <c r="DY354" s="75"/>
      <c r="DZ354" s="77"/>
      <c r="EA354" s="71"/>
      <c r="EB354" s="71"/>
      <c r="EC354" s="71"/>
      <c r="ED354" s="71"/>
      <c r="EE354" s="71"/>
      <c r="EF354" s="71"/>
      <c r="EG354" s="71"/>
      <c r="EH354" s="71"/>
      <c r="EI354" s="71"/>
      <c r="EJ354" s="71"/>
      <c r="EK354" s="71"/>
    </row>
    <row r="355" spans="1:141" ht="30" customHeight="1">
      <c r="A355" s="2" t="s">
        <v>2064</v>
      </c>
      <c r="B355" s="87">
        <v>2026</v>
      </c>
      <c r="C355" s="88" t="s">
        <v>4096</v>
      </c>
      <c r="D355" s="88" t="e">
        <v>#REF!</v>
      </c>
      <c r="E355" s="88" t="s">
        <v>125</v>
      </c>
      <c r="F355" s="88">
        <v>147365</v>
      </c>
      <c r="G355" s="92">
        <v>46031</v>
      </c>
      <c r="H355" s="88" t="s">
        <v>3836</v>
      </c>
      <c r="I355" s="88" t="s">
        <v>4097</v>
      </c>
      <c r="J355" s="95" t="s">
        <v>4098</v>
      </c>
      <c r="K355" s="95" t="s">
        <v>4099</v>
      </c>
      <c r="L355" s="88" t="s">
        <v>4100</v>
      </c>
      <c r="M355" s="88" t="s">
        <v>3841</v>
      </c>
      <c r="N355" s="88">
        <v>80111700</v>
      </c>
      <c r="O355" s="88" t="s">
        <v>3842</v>
      </c>
      <c r="P355" s="88" t="s">
        <v>4101</v>
      </c>
      <c r="Q355" s="88">
        <v>156</v>
      </c>
      <c r="R355" s="92">
        <v>46030</v>
      </c>
      <c r="S355" s="88">
        <v>67</v>
      </c>
      <c r="T355" s="92">
        <v>46035</v>
      </c>
      <c r="U355" s="88" t="s">
        <v>3609</v>
      </c>
      <c r="V355" s="88" t="s">
        <v>135</v>
      </c>
      <c r="W355" s="88" t="s">
        <v>460</v>
      </c>
      <c r="X355" s="88">
        <v>1</v>
      </c>
      <c r="Y355" s="88" t="s">
        <v>3748</v>
      </c>
      <c r="Z355" s="88" t="s">
        <v>4100</v>
      </c>
      <c r="AA355" s="88" t="s">
        <v>138</v>
      </c>
      <c r="AB355" s="88" t="s">
        <v>139</v>
      </c>
      <c r="AC355" s="88" t="s">
        <v>203</v>
      </c>
      <c r="AD355" s="88"/>
      <c r="AE355" s="88">
        <v>1032458565</v>
      </c>
      <c r="AF355" s="88">
        <v>3</v>
      </c>
      <c r="AG355" s="92">
        <v>34208</v>
      </c>
      <c r="AH355" s="88" t="s">
        <v>4102</v>
      </c>
      <c r="AI355" s="88"/>
      <c r="AJ355" s="95">
        <v>3106985546</v>
      </c>
      <c r="AK355" s="88" t="s">
        <v>4103</v>
      </c>
      <c r="AL355" s="88" t="s">
        <v>3187</v>
      </c>
      <c r="AM355" s="88" t="s">
        <v>222</v>
      </c>
      <c r="AN355" s="88" t="s">
        <v>3712</v>
      </c>
      <c r="AO355" s="88">
        <v>79553844</v>
      </c>
      <c r="AP355" s="88" t="s">
        <v>3713</v>
      </c>
      <c r="AQ355" s="88"/>
      <c r="AR355" s="88"/>
      <c r="AS355" s="92">
        <v>46062</v>
      </c>
      <c r="AT355" s="88"/>
      <c r="AU355" s="88"/>
      <c r="AV355" s="88"/>
      <c r="AW355" s="88"/>
      <c r="AX355" s="88" t="s">
        <v>3714</v>
      </c>
      <c r="AY355" s="88" t="s">
        <v>147</v>
      </c>
      <c r="AZ355" s="108">
        <v>46031</v>
      </c>
      <c r="BA355" s="108">
        <v>46032</v>
      </c>
      <c r="BB355" s="118">
        <v>24520000</v>
      </c>
      <c r="BC355" s="108">
        <v>46035</v>
      </c>
      <c r="BD355" s="108">
        <v>46277</v>
      </c>
      <c r="BE355" s="108">
        <f t="shared" si="14"/>
        <v>46277</v>
      </c>
      <c r="BF355" s="125"/>
      <c r="BG355" s="88" t="s">
        <v>929</v>
      </c>
      <c r="BH355" s="113">
        <v>3065000</v>
      </c>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v>0</v>
      </c>
      <c r="CM355" s="113">
        <v>24520000</v>
      </c>
      <c r="CN355" s="88"/>
      <c r="CO355" s="92">
        <v>46277</v>
      </c>
      <c r="CP355" s="92">
        <f t="shared" si="13"/>
        <v>46457</v>
      </c>
      <c r="CQ355" s="118">
        <v>24520000</v>
      </c>
      <c r="CR355" s="88" t="s">
        <v>149</v>
      </c>
      <c r="CS355" s="92">
        <v>46032</v>
      </c>
      <c r="CT355" s="131">
        <v>1146101094955</v>
      </c>
      <c r="CU355" s="88"/>
      <c r="CV355" s="88"/>
      <c r="CW355" s="88" t="s">
        <v>3846</v>
      </c>
      <c r="CX355" s="88" t="s">
        <v>203</v>
      </c>
      <c r="CY355" s="88" t="s">
        <v>501</v>
      </c>
      <c r="CZ355" s="88">
        <v>2583</v>
      </c>
      <c r="DA355" s="88" t="s">
        <v>3614</v>
      </c>
      <c r="DB355" s="88">
        <v>5</v>
      </c>
      <c r="DC355" s="88" t="s">
        <v>153</v>
      </c>
      <c r="DD355" s="88"/>
      <c r="DE355" s="88"/>
      <c r="DF355" s="88"/>
      <c r="DG355" s="88"/>
      <c r="DH355" s="88"/>
      <c r="DI355" s="88"/>
      <c r="DJ355" s="88"/>
      <c r="DK355" s="88"/>
      <c r="DL355" s="88"/>
      <c r="DM355" s="88"/>
      <c r="DN355" s="88"/>
      <c r="DO355" s="88"/>
      <c r="DP355" s="88"/>
      <c r="DQ355" s="88"/>
      <c r="DR355" s="88"/>
      <c r="DS355" s="88"/>
      <c r="DT355" s="89"/>
      <c r="DU355" s="84"/>
      <c r="DV355" s="75"/>
      <c r="DW355" s="75"/>
      <c r="DX355" s="75"/>
      <c r="DY355" s="75"/>
      <c r="DZ355" s="77"/>
      <c r="EA355" s="71"/>
      <c r="EB355" s="71"/>
      <c r="EC355" s="71"/>
      <c r="ED355" s="71"/>
      <c r="EE355" s="71"/>
      <c r="EF355" s="71"/>
      <c r="EG355" s="71"/>
      <c r="EH355" s="71"/>
      <c r="EI355" s="71"/>
      <c r="EJ355" s="71"/>
      <c r="EK355" s="71"/>
    </row>
    <row r="356" spans="1:141" ht="31.5" customHeight="1">
      <c r="A356" s="3" t="s">
        <v>4104</v>
      </c>
      <c r="B356" s="87">
        <v>2026</v>
      </c>
      <c r="C356" s="88" t="s">
        <v>4105</v>
      </c>
      <c r="D356" s="88"/>
      <c r="E356" s="88" t="s">
        <v>125</v>
      </c>
      <c r="F356" s="88">
        <v>147365</v>
      </c>
      <c r="G356" s="92">
        <v>46031</v>
      </c>
      <c r="H356" s="88" t="s">
        <v>3836</v>
      </c>
      <c r="I356" s="88" t="s">
        <v>4106</v>
      </c>
      <c r="J356" s="95" t="s">
        <v>4107</v>
      </c>
      <c r="K356" s="95" t="s">
        <v>4108</v>
      </c>
      <c r="L356" s="88" t="s">
        <v>4109</v>
      </c>
      <c r="M356" s="88" t="s">
        <v>3841</v>
      </c>
      <c r="N356" s="88">
        <v>80111700</v>
      </c>
      <c r="O356" s="88" t="s">
        <v>3842</v>
      </c>
      <c r="P356" s="88" t="s">
        <v>4110</v>
      </c>
      <c r="Q356" s="88">
        <v>156</v>
      </c>
      <c r="R356" s="92">
        <v>46030</v>
      </c>
      <c r="S356" s="88">
        <v>69</v>
      </c>
      <c r="T356" s="92">
        <v>46035</v>
      </c>
      <c r="U356" s="88" t="s">
        <v>3609</v>
      </c>
      <c r="V356" s="88" t="s">
        <v>135</v>
      </c>
      <c r="W356" s="88" t="s">
        <v>460</v>
      </c>
      <c r="X356" s="88">
        <v>1</v>
      </c>
      <c r="Y356" s="88" t="s">
        <v>3748</v>
      </c>
      <c r="Z356" s="88" t="s">
        <v>4109</v>
      </c>
      <c r="AA356" s="88" t="s">
        <v>138</v>
      </c>
      <c r="AB356" s="88" t="s">
        <v>139</v>
      </c>
      <c r="AC356" s="88" t="s">
        <v>447</v>
      </c>
      <c r="AD356" s="88"/>
      <c r="AE356" s="88">
        <v>52344112</v>
      </c>
      <c r="AF356" s="88">
        <v>2</v>
      </c>
      <c r="AG356" s="92">
        <v>27661</v>
      </c>
      <c r="AH356" s="88" t="s">
        <v>4111</v>
      </c>
      <c r="AI356" s="88" t="e">
        <v>#REF!</v>
      </c>
      <c r="AJ356" s="95">
        <v>3209927661</v>
      </c>
      <c r="AK356" s="88" t="s">
        <v>4112</v>
      </c>
      <c r="AL356" s="88" t="s">
        <v>3187</v>
      </c>
      <c r="AM356" s="88" t="s">
        <v>385</v>
      </c>
      <c r="AN356" s="88" t="s">
        <v>3712</v>
      </c>
      <c r="AO356" s="88">
        <v>79553844</v>
      </c>
      <c r="AP356" s="88" t="s">
        <v>3713</v>
      </c>
      <c r="AQ356" s="88"/>
      <c r="AR356" s="88"/>
      <c r="AS356" s="92">
        <v>46062</v>
      </c>
      <c r="AT356" s="88"/>
      <c r="AU356" s="88"/>
      <c r="AV356" s="88"/>
      <c r="AW356" s="88"/>
      <c r="AX356" s="88" t="s">
        <v>3714</v>
      </c>
      <c r="AY356" s="88" t="s">
        <v>147</v>
      </c>
      <c r="AZ356" s="108">
        <v>46031</v>
      </c>
      <c r="BA356" s="108">
        <v>46032</v>
      </c>
      <c r="BB356" s="118">
        <v>24520000</v>
      </c>
      <c r="BC356" s="108">
        <v>46035</v>
      </c>
      <c r="BD356" s="108">
        <v>46277</v>
      </c>
      <c r="BE356" s="108">
        <f t="shared" si="14"/>
        <v>46277</v>
      </c>
      <c r="BF356" s="125"/>
      <c r="BG356" s="88" t="s">
        <v>929</v>
      </c>
      <c r="BH356" s="113">
        <v>3065000</v>
      </c>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v>0</v>
      </c>
      <c r="CM356" s="113">
        <v>24520000</v>
      </c>
      <c r="CN356" s="88"/>
      <c r="CO356" s="92">
        <v>46277</v>
      </c>
      <c r="CP356" s="92">
        <f t="shared" si="13"/>
        <v>46457</v>
      </c>
      <c r="CQ356" s="118">
        <v>24520000</v>
      </c>
      <c r="CR356" s="88" t="s">
        <v>149</v>
      </c>
      <c r="CS356" s="92">
        <v>46032</v>
      </c>
      <c r="CT356" s="131">
        <v>2146101126992</v>
      </c>
      <c r="CU356" s="88"/>
      <c r="CV356" s="88"/>
      <c r="CW356" s="88" t="s">
        <v>3846</v>
      </c>
      <c r="CX356" s="88" t="s">
        <v>447</v>
      </c>
      <c r="CY356" s="88" t="s">
        <v>4113</v>
      </c>
      <c r="CZ356" s="88">
        <v>2583</v>
      </c>
      <c r="DA356" s="88" t="s">
        <v>3614</v>
      </c>
      <c r="DB356" s="88">
        <v>5</v>
      </c>
      <c r="DC356" s="88" t="s">
        <v>153</v>
      </c>
      <c r="DD356" s="88"/>
      <c r="DE356" s="88"/>
      <c r="DF356" s="88"/>
      <c r="DG356" s="88"/>
      <c r="DH356" s="88"/>
      <c r="DI356" s="88"/>
      <c r="DJ356" s="88"/>
      <c r="DK356" s="88"/>
      <c r="DL356" s="88"/>
      <c r="DM356" s="88"/>
      <c r="DN356" s="88"/>
      <c r="DO356" s="88"/>
      <c r="DP356" s="88"/>
      <c r="DQ356" s="88"/>
      <c r="DR356" s="88"/>
      <c r="DS356" s="88"/>
      <c r="DT356" s="89"/>
      <c r="DU356" s="84"/>
      <c r="DV356" s="75"/>
      <c r="DW356" s="75"/>
      <c r="DX356" s="75"/>
      <c r="DY356" s="75"/>
      <c r="DZ356" s="77"/>
      <c r="EA356" s="71"/>
      <c r="EB356" s="71"/>
      <c r="EC356" s="71"/>
      <c r="ED356" s="71"/>
      <c r="EE356" s="71"/>
      <c r="EF356" s="71"/>
      <c r="EG356" s="71"/>
      <c r="EH356" s="71"/>
      <c r="EI356" s="71"/>
      <c r="EJ356" s="71"/>
      <c r="EK356" s="71"/>
    </row>
    <row r="357" spans="1:141" ht="30.75" customHeight="1">
      <c r="A357" s="3" t="s">
        <v>4104</v>
      </c>
      <c r="B357" s="87">
        <v>2026</v>
      </c>
      <c r="C357" s="88" t="s">
        <v>4114</v>
      </c>
      <c r="D357" s="88"/>
      <c r="E357" s="88" t="s">
        <v>125</v>
      </c>
      <c r="F357" s="88">
        <v>147365</v>
      </c>
      <c r="G357" s="92">
        <v>46031</v>
      </c>
      <c r="H357" s="88" t="s">
        <v>3836</v>
      </c>
      <c r="I357" s="88" t="s">
        <v>4115</v>
      </c>
      <c r="J357" s="95" t="s">
        <v>4116</v>
      </c>
      <c r="K357" s="95" t="s">
        <v>4117</v>
      </c>
      <c r="L357" s="88" t="s">
        <v>4118</v>
      </c>
      <c r="M357" s="88" t="s">
        <v>3841</v>
      </c>
      <c r="N357" s="88">
        <v>80111700</v>
      </c>
      <c r="O357" s="88" t="s">
        <v>3842</v>
      </c>
      <c r="P357" s="88" t="s">
        <v>4119</v>
      </c>
      <c r="Q357" s="88">
        <v>156</v>
      </c>
      <c r="R357" s="92">
        <v>46030</v>
      </c>
      <c r="S357" s="88">
        <v>70</v>
      </c>
      <c r="T357" s="92">
        <v>46035</v>
      </c>
      <c r="U357" s="88" t="s">
        <v>3609</v>
      </c>
      <c r="V357" s="88" t="s">
        <v>135</v>
      </c>
      <c r="W357" s="88" t="s">
        <v>460</v>
      </c>
      <c r="X357" s="88">
        <v>1</v>
      </c>
      <c r="Y357" s="88" t="s">
        <v>3748</v>
      </c>
      <c r="Z357" s="88" t="s">
        <v>4118</v>
      </c>
      <c r="AA357" s="88" t="s">
        <v>138</v>
      </c>
      <c r="AB357" s="88" t="s">
        <v>139</v>
      </c>
      <c r="AC357" s="88" t="s">
        <v>461</v>
      </c>
      <c r="AD357" s="88"/>
      <c r="AE357" s="88">
        <v>1019047447</v>
      </c>
      <c r="AF357" s="88">
        <v>1</v>
      </c>
      <c r="AG357" s="92">
        <v>32933</v>
      </c>
      <c r="AH357" s="88" t="s">
        <v>4120</v>
      </c>
      <c r="AI357" s="88"/>
      <c r="AJ357" s="95">
        <v>3192092941</v>
      </c>
      <c r="AK357" s="88" t="s">
        <v>4121</v>
      </c>
      <c r="AL357" s="88" t="s">
        <v>3187</v>
      </c>
      <c r="AM357" s="88" t="s">
        <v>385</v>
      </c>
      <c r="AN357" s="88" t="s">
        <v>3712</v>
      </c>
      <c r="AO357" s="88">
        <v>79553844</v>
      </c>
      <c r="AP357" s="88" t="s">
        <v>3713</v>
      </c>
      <c r="AQ357" s="88"/>
      <c r="AR357" s="88"/>
      <c r="AS357" s="92">
        <v>46062</v>
      </c>
      <c r="AT357" s="88"/>
      <c r="AU357" s="88"/>
      <c r="AV357" s="88"/>
      <c r="AW357" s="88"/>
      <c r="AX357" s="88" t="s">
        <v>3714</v>
      </c>
      <c r="AY357" s="88" t="s">
        <v>147</v>
      </c>
      <c r="AZ357" s="108">
        <v>46031</v>
      </c>
      <c r="BA357" s="108">
        <v>46032</v>
      </c>
      <c r="BB357" s="118">
        <v>24520000</v>
      </c>
      <c r="BC357" s="108">
        <v>46035</v>
      </c>
      <c r="BD357" s="108">
        <v>46277</v>
      </c>
      <c r="BE357" s="108">
        <f t="shared" si="14"/>
        <v>46277</v>
      </c>
      <c r="BF357" s="125"/>
      <c r="BG357" s="88" t="s">
        <v>929</v>
      </c>
      <c r="BH357" s="113">
        <v>3065000</v>
      </c>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v>0</v>
      </c>
      <c r="CM357" s="113">
        <v>24520000</v>
      </c>
      <c r="CN357" s="88"/>
      <c r="CO357" s="92">
        <v>46277</v>
      </c>
      <c r="CP357" s="92">
        <f t="shared" si="13"/>
        <v>46457</v>
      </c>
      <c r="CQ357" s="118">
        <v>24520000</v>
      </c>
      <c r="CR357" s="88" t="s">
        <v>4122</v>
      </c>
      <c r="CS357" s="92">
        <v>46036</v>
      </c>
      <c r="CT357" s="131">
        <v>3346101069684</v>
      </c>
      <c r="CU357" s="88"/>
      <c r="CV357" s="88"/>
      <c r="CW357" s="88" t="s">
        <v>3846</v>
      </c>
      <c r="CX357" s="88" t="s">
        <v>461</v>
      </c>
      <c r="CY357" s="88" t="s">
        <v>2333</v>
      </c>
      <c r="CZ357" s="88">
        <v>2583</v>
      </c>
      <c r="DA357" s="88" t="s">
        <v>3614</v>
      </c>
      <c r="DB357" s="88">
        <v>5</v>
      </c>
      <c r="DC357" s="88" t="s">
        <v>153</v>
      </c>
      <c r="DD357" s="88"/>
      <c r="DE357" s="88"/>
      <c r="DF357" s="88"/>
      <c r="DG357" s="88"/>
      <c r="DH357" s="88"/>
      <c r="DI357" s="88"/>
      <c r="DJ357" s="88"/>
      <c r="DK357" s="88"/>
      <c r="DL357" s="88"/>
      <c r="DM357" s="88"/>
      <c r="DN357" s="88"/>
      <c r="DO357" s="88"/>
      <c r="DP357" s="88"/>
      <c r="DQ357" s="88"/>
      <c r="DR357" s="88"/>
      <c r="DS357" s="88"/>
      <c r="DT357" s="89"/>
      <c r="DU357" s="84"/>
      <c r="DV357" s="75"/>
      <c r="DW357" s="75"/>
      <c r="DX357" s="75"/>
      <c r="DY357" s="75"/>
      <c r="DZ357" s="77"/>
      <c r="EA357" s="71"/>
      <c r="EB357" s="71"/>
      <c r="EC357" s="71"/>
      <c r="ED357" s="71"/>
      <c r="EE357" s="71"/>
      <c r="EF357" s="71"/>
      <c r="EG357" s="71"/>
      <c r="EH357" s="71"/>
      <c r="EI357" s="71"/>
      <c r="EJ357" s="71"/>
      <c r="EK357" s="71"/>
    </row>
    <row r="358" spans="1:141" ht="30" customHeight="1">
      <c r="A358" s="3" t="s">
        <v>4104</v>
      </c>
      <c r="B358" s="87">
        <v>2026</v>
      </c>
      <c r="C358" s="88" t="s">
        <v>4123</v>
      </c>
      <c r="D358" s="88"/>
      <c r="E358" s="88" t="s">
        <v>125</v>
      </c>
      <c r="F358" s="88">
        <v>147365</v>
      </c>
      <c r="G358" s="92">
        <v>46031</v>
      </c>
      <c r="H358" s="88" t="s">
        <v>3836</v>
      </c>
      <c r="I358" s="88" t="s">
        <v>4124</v>
      </c>
      <c r="J358" s="95" t="s">
        <v>4125</v>
      </c>
      <c r="K358" s="95" t="s">
        <v>4126</v>
      </c>
      <c r="L358" s="88" t="s">
        <v>4127</v>
      </c>
      <c r="M358" s="88" t="s">
        <v>3841</v>
      </c>
      <c r="N358" s="88">
        <v>80111700</v>
      </c>
      <c r="O358" s="88" t="s">
        <v>3842</v>
      </c>
      <c r="P358" s="88" t="s">
        <v>4128</v>
      </c>
      <c r="Q358" s="88">
        <v>156</v>
      </c>
      <c r="R358" s="92">
        <v>46030</v>
      </c>
      <c r="S358" s="88">
        <v>71</v>
      </c>
      <c r="T358" s="92">
        <v>46035</v>
      </c>
      <c r="U358" s="88" t="s">
        <v>3609</v>
      </c>
      <c r="V358" s="88" t="s">
        <v>135</v>
      </c>
      <c r="W358" s="88" t="s">
        <v>460</v>
      </c>
      <c r="X358" s="88">
        <v>1</v>
      </c>
      <c r="Y358" s="88" t="s">
        <v>3748</v>
      </c>
      <c r="Z358" s="88" t="s">
        <v>4127</v>
      </c>
      <c r="AA358" s="88" t="s">
        <v>138</v>
      </c>
      <c r="AB358" s="88" t="s">
        <v>139</v>
      </c>
      <c r="AC358" s="88" t="s">
        <v>447</v>
      </c>
      <c r="AD358" s="88"/>
      <c r="AE358" s="88">
        <v>37935388</v>
      </c>
      <c r="AF358" s="88">
        <v>1</v>
      </c>
      <c r="AG358" s="92">
        <v>24296</v>
      </c>
      <c r="AH358" s="88" t="s">
        <v>4129</v>
      </c>
      <c r="AI358" s="88"/>
      <c r="AJ358" s="95">
        <v>3054420363</v>
      </c>
      <c r="AK358" s="88" t="s">
        <v>449</v>
      </c>
      <c r="AL358" s="88" t="s">
        <v>3187</v>
      </c>
      <c r="AM358" s="88" t="s">
        <v>234</v>
      </c>
      <c r="AN358" s="88" t="s">
        <v>3712</v>
      </c>
      <c r="AO358" s="88">
        <v>79553844</v>
      </c>
      <c r="AP358" s="88" t="s">
        <v>3713</v>
      </c>
      <c r="AQ358" s="88"/>
      <c r="AR358" s="88"/>
      <c r="AS358" s="92">
        <v>46062</v>
      </c>
      <c r="AT358" s="88"/>
      <c r="AU358" s="88"/>
      <c r="AV358" s="88"/>
      <c r="AW358" s="88"/>
      <c r="AX358" s="88" t="s">
        <v>3714</v>
      </c>
      <c r="AY358" s="88" t="s">
        <v>147</v>
      </c>
      <c r="AZ358" s="108">
        <v>46031</v>
      </c>
      <c r="BA358" s="108">
        <v>46032</v>
      </c>
      <c r="BB358" s="118">
        <v>24520000</v>
      </c>
      <c r="BC358" s="108">
        <v>46035</v>
      </c>
      <c r="BD358" s="108">
        <v>46277</v>
      </c>
      <c r="BE358" s="108">
        <f t="shared" si="14"/>
        <v>46277</v>
      </c>
      <c r="BF358" s="125"/>
      <c r="BG358" s="88" t="s">
        <v>929</v>
      </c>
      <c r="BH358" s="113">
        <v>3065000</v>
      </c>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v>0</v>
      </c>
      <c r="CM358" s="113">
        <v>24520000</v>
      </c>
      <c r="CN358" s="88"/>
      <c r="CO358" s="92">
        <v>46277</v>
      </c>
      <c r="CP358" s="92">
        <f t="shared" si="13"/>
        <v>46457</v>
      </c>
      <c r="CQ358" s="118">
        <v>24520000</v>
      </c>
      <c r="CR358" s="88" t="s">
        <v>149</v>
      </c>
      <c r="CS358" s="92">
        <v>46032</v>
      </c>
      <c r="CT358" s="131">
        <v>1144101274365</v>
      </c>
      <c r="CU358" s="88"/>
      <c r="CV358" s="88"/>
      <c r="CW358" s="88" t="s">
        <v>3846</v>
      </c>
      <c r="CX358" s="88" t="s">
        <v>447</v>
      </c>
      <c r="CY358" s="88" t="s">
        <v>4130</v>
      </c>
      <c r="CZ358" s="88">
        <v>2583</v>
      </c>
      <c r="DA358" s="88" t="s">
        <v>3614</v>
      </c>
      <c r="DB358" s="88">
        <v>5</v>
      </c>
      <c r="DC358" s="88" t="s">
        <v>153</v>
      </c>
      <c r="DD358" s="88"/>
      <c r="DE358" s="88"/>
      <c r="DF358" s="88"/>
      <c r="DG358" s="88"/>
      <c r="DH358" s="88"/>
      <c r="DI358" s="88"/>
      <c r="DJ358" s="88"/>
      <c r="DK358" s="88"/>
      <c r="DL358" s="88"/>
      <c r="DM358" s="88"/>
      <c r="DN358" s="88"/>
      <c r="DO358" s="88"/>
      <c r="DP358" s="88"/>
      <c r="DQ358" s="88"/>
      <c r="DR358" s="88"/>
      <c r="DS358" s="88"/>
      <c r="DT358" s="89"/>
      <c r="DU358" s="84"/>
      <c r="DV358" s="75"/>
      <c r="DW358" s="75"/>
      <c r="DX358" s="75"/>
      <c r="DY358" s="75"/>
      <c r="DZ358" s="77"/>
      <c r="EA358" s="71"/>
      <c r="EB358" s="71"/>
      <c r="EC358" s="71"/>
      <c r="ED358" s="71"/>
      <c r="EE358" s="71"/>
      <c r="EF358" s="71"/>
      <c r="EG358" s="71"/>
      <c r="EH358" s="71"/>
      <c r="EI358" s="71"/>
      <c r="EJ358" s="71"/>
      <c r="EK358" s="71"/>
    </row>
    <row r="359" spans="1:141" ht="30" customHeight="1">
      <c r="A359" s="3" t="s">
        <v>4104</v>
      </c>
      <c r="B359" s="87">
        <v>2026</v>
      </c>
      <c r="C359" s="88" t="s">
        <v>4131</v>
      </c>
      <c r="D359" s="88"/>
      <c r="E359" s="88" t="s">
        <v>125</v>
      </c>
      <c r="F359" s="88">
        <v>147365</v>
      </c>
      <c r="G359" s="92">
        <v>46031</v>
      </c>
      <c r="H359" s="88" t="s">
        <v>3836</v>
      </c>
      <c r="I359" s="88" t="s">
        <v>4132</v>
      </c>
      <c r="J359" s="95" t="s">
        <v>4133</v>
      </c>
      <c r="K359" s="95" t="s">
        <v>4134</v>
      </c>
      <c r="L359" s="88" t="s">
        <v>4135</v>
      </c>
      <c r="M359" s="88" t="s">
        <v>3841</v>
      </c>
      <c r="N359" s="88">
        <v>80111700</v>
      </c>
      <c r="O359" s="88" t="s">
        <v>3842</v>
      </c>
      <c r="P359" s="88" t="s">
        <v>4136</v>
      </c>
      <c r="Q359" s="88">
        <v>156</v>
      </c>
      <c r="R359" s="92">
        <v>46030</v>
      </c>
      <c r="S359" s="88">
        <v>72</v>
      </c>
      <c r="T359" s="92">
        <v>46035</v>
      </c>
      <c r="U359" s="88" t="s">
        <v>3609</v>
      </c>
      <c r="V359" s="88" t="s">
        <v>135</v>
      </c>
      <c r="W359" s="88" t="s">
        <v>460</v>
      </c>
      <c r="X359" s="88">
        <v>1</v>
      </c>
      <c r="Y359" s="88" t="s">
        <v>3748</v>
      </c>
      <c r="Z359" s="88" t="s">
        <v>4135</v>
      </c>
      <c r="AA359" s="88" t="s">
        <v>138</v>
      </c>
      <c r="AB359" s="88" t="s">
        <v>164</v>
      </c>
      <c r="AC359" s="88" t="s">
        <v>218</v>
      </c>
      <c r="AD359" s="88"/>
      <c r="AE359" s="88">
        <v>79878516</v>
      </c>
      <c r="AF359" s="88">
        <v>4</v>
      </c>
      <c r="AG359" s="92">
        <v>28746</v>
      </c>
      <c r="AH359" s="88" t="s">
        <v>4137</v>
      </c>
      <c r="AI359" s="88"/>
      <c r="AJ359" s="95">
        <v>3507370175</v>
      </c>
      <c r="AK359" s="88" t="s">
        <v>4138</v>
      </c>
      <c r="AL359" s="88" t="s">
        <v>3187</v>
      </c>
      <c r="AM359" s="88" t="s">
        <v>234</v>
      </c>
      <c r="AN359" s="88" t="s">
        <v>3712</v>
      </c>
      <c r="AO359" s="88">
        <v>79553844</v>
      </c>
      <c r="AP359" s="88" t="s">
        <v>3713</v>
      </c>
      <c r="AQ359" s="88"/>
      <c r="AR359" s="88"/>
      <c r="AS359" s="92">
        <v>46062</v>
      </c>
      <c r="AT359" s="88"/>
      <c r="AU359" s="88"/>
      <c r="AV359" s="88"/>
      <c r="AW359" s="88"/>
      <c r="AX359" s="88" t="s">
        <v>3714</v>
      </c>
      <c r="AY359" s="88" t="s">
        <v>147</v>
      </c>
      <c r="AZ359" s="108">
        <v>46031</v>
      </c>
      <c r="BA359" s="108">
        <v>46032</v>
      </c>
      <c r="BB359" s="118">
        <v>24520000</v>
      </c>
      <c r="BC359" s="108">
        <v>46035</v>
      </c>
      <c r="BD359" s="108">
        <v>46277</v>
      </c>
      <c r="BE359" s="108">
        <f t="shared" si="14"/>
        <v>46277</v>
      </c>
      <c r="BF359" s="125"/>
      <c r="BG359" s="88" t="s">
        <v>929</v>
      </c>
      <c r="BH359" s="113">
        <v>3065000</v>
      </c>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v>0</v>
      </c>
      <c r="CM359" s="113">
        <v>24520000</v>
      </c>
      <c r="CN359" s="88"/>
      <c r="CO359" s="92">
        <v>46277</v>
      </c>
      <c r="CP359" s="92">
        <f t="shared" si="13"/>
        <v>46457</v>
      </c>
      <c r="CQ359" s="118">
        <v>24520000</v>
      </c>
      <c r="CR359" s="88" t="s">
        <v>149</v>
      </c>
      <c r="CS359" s="92">
        <v>46033</v>
      </c>
      <c r="CT359" s="131">
        <v>3344101271439</v>
      </c>
      <c r="CU359" s="88"/>
      <c r="CV359" s="88"/>
      <c r="CW359" s="88" t="s">
        <v>3846</v>
      </c>
      <c r="CX359" s="88" t="s">
        <v>218</v>
      </c>
      <c r="CY359" s="88" t="s">
        <v>1251</v>
      </c>
      <c r="CZ359" s="88">
        <v>2583</v>
      </c>
      <c r="DA359" s="88" t="s">
        <v>3614</v>
      </c>
      <c r="DB359" s="88">
        <v>5</v>
      </c>
      <c r="DC359" s="88" t="s">
        <v>153</v>
      </c>
      <c r="DD359" s="88"/>
      <c r="DE359" s="88"/>
      <c r="DF359" s="88"/>
      <c r="DG359" s="88"/>
      <c r="DH359" s="88"/>
      <c r="DI359" s="88"/>
      <c r="DJ359" s="88"/>
      <c r="DK359" s="88"/>
      <c r="DL359" s="88"/>
      <c r="DM359" s="88"/>
      <c r="DN359" s="88"/>
      <c r="DO359" s="88"/>
      <c r="DP359" s="88"/>
      <c r="DQ359" s="88"/>
      <c r="DR359" s="88"/>
      <c r="DS359" s="88"/>
      <c r="DT359" s="89"/>
      <c r="DU359" s="84"/>
      <c r="DV359" s="75"/>
      <c r="DW359" s="75"/>
      <c r="DX359" s="75"/>
      <c r="DY359" s="75"/>
      <c r="DZ359" s="77"/>
      <c r="EA359" s="71"/>
      <c r="EB359" s="71"/>
      <c r="EC359" s="71"/>
      <c r="ED359" s="71"/>
      <c r="EE359" s="71"/>
      <c r="EF359" s="71"/>
      <c r="EG359" s="71"/>
      <c r="EH359" s="71"/>
      <c r="EI359" s="71"/>
      <c r="EJ359" s="71"/>
      <c r="EK359" s="71"/>
    </row>
    <row r="360" spans="1:141" ht="30" customHeight="1">
      <c r="A360" s="3" t="s">
        <v>4104</v>
      </c>
      <c r="B360" s="87">
        <v>2026</v>
      </c>
      <c r="C360" s="88" t="s">
        <v>4139</v>
      </c>
      <c r="D360" s="88"/>
      <c r="E360" s="88" t="s">
        <v>125</v>
      </c>
      <c r="F360" s="88">
        <v>147365</v>
      </c>
      <c r="G360" s="92">
        <v>46031</v>
      </c>
      <c r="H360" s="88" t="s">
        <v>3836</v>
      </c>
      <c r="I360" s="88" t="s">
        <v>4140</v>
      </c>
      <c r="J360" s="95" t="s">
        <v>4141</v>
      </c>
      <c r="K360" s="95" t="s">
        <v>4142</v>
      </c>
      <c r="L360" s="88" t="s">
        <v>4143</v>
      </c>
      <c r="M360" s="88" t="s">
        <v>3841</v>
      </c>
      <c r="N360" s="88">
        <v>80111700</v>
      </c>
      <c r="O360" s="88" t="s">
        <v>3842</v>
      </c>
      <c r="P360" s="88" t="s">
        <v>4144</v>
      </c>
      <c r="Q360" s="88">
        <v>156</v>
      </c>
      <c r="R360" s="92">
        <v>46030</v>
      </c>
      <c r="S360" s="88">
        <v>73</v>
      </c>
      <c r="T360" s="92">
        <v>46035</v>
      </c>
      <c r="U360" s="88" t="s">
        <v>3609</v>
      </c>
      <c r="V360" s="88" t="s">
        <v>135</v>
      </c>
      <c r="W360" s="88" t="s">
        <v>460</v>
      </c>
      <c r="X360" s="88">
        <v>1</v>
      </c>
      <c r="Y360" s="88" t="s">
        <v>3748</v>
      </c>
      <c r="Z360" s="88" t="s">
        <v>4143</v>
      </c>
      <c r="AA360" s="88" t="s">
        <v>138</v>
      </c>
      <c r="AB360" s="88" t="s">
        <v>164</v>
      </c>
      <c r="AC360" s="88" t="s">
        <v>218</v>
      </c>
      <c r="AD360" s="88"/>
      <c r="AE360" s="88">
        <v>1030556385</v>
      </c>
      <c r="AF360" s="88">
        <v>7</v>
      </c>
      <c r="AG360" s="92">
        <v>32626</v>
      </c>
      <c r="AH360" s="88" t="s">
        <v>4137</v>
      </c>
      <c r="AI360" s="88"/>
      <c r="AJ360" s="95">
        <v>3507370175</v>
      </c>
      <c r="AK360" s="88" t="s">
        <v>4145</v>
      </c>
      <c r="AL360" s="88" t="s">
        <v>3187</v>
      </c>
      <c r="AM360" s="88" t="s">
        <v>144</v>
      </c>
      <c r="AN360" s="88" t="s">
        <v>3712</v>
      </c>
      <c r="AO360" s="88">
        <v>79553844</v>
      </c>
      <c r="AP360" s="88" t="s">
        <v>3713</v>
      </c>
      <c r="AQ360" s="88"/>
      <c r="AR360" s="88"/>
      <c r="AS360" s="92">
        <v>46062</v>
      </c>
      <c r="AT360" s="88"/>
      <c r="AU360" s="88"/>
      <c r="AV360" s="88"/>
      <c r="AW360" s="88"/>
      <c r="AX360" s="88" t="s">
        <v>3714</v>
      </c>
      <c r="AY360" s="88" t="s">
        <v>147</v>
      </c>
      <c r="AZ360" s="108">
        <v>46031</v>
      </c>
      <c r="BA360" s="108">
        <v>46032</v>
      </c>
      <c r="BB360" s="118">
        <v>24520000</v>
      </c>
      <c r="BC360" s="108">
        <v>46035</v>
      </c>
      <c r="BD360" s="108">
        <v>46277</v>
      </c>
      <c r="BE360" s="108">
        <f t="shared" si="14"/>
        <v>46277</v>
      </c>
      <c r="BF360" s="125"/>
      <c r="BG360" s="88" t="s">
        <v>929</v>
      </c>
      <c r="BH360" s="113">
        <v>3065000</v>
      </c>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v>0</v>
      </c>
      <c r="CM360" s="113">
        <v>24520000</v>
      </c>
      <c r="CN360" s="88"/>
      <c r="CO360" s="92">
        <v>46277</v>
      </c>
      <c r="CP360" s="92">
        <f t="shared" si="13"/>
        <v>46457</v>
      </c>
      <c r="CQ360" s="118">
        <v>24520000</v>
      </c>
      <c r="CR360" s="88" t="s">
        <v>149</v>
      </c>
      <c r="CS360" s="92">
        <v>46032</v>
      </c>
      <c r="CT360" s="131">
        <v>1146101094951</v>
      </c>
      <c r="CU360" s="88"/>
      <c r="CV360" s="88"/>
      <c r="CW360" s="88" t="s">
        <v>3846</v>
      </c>
      <c r="CX360" s="88" t="s">
        <v>218</v>
      </c>
      <c r="CY360" s="88" t="s">
        <v>4146</v>
      </c>
      <c r="CZ360" s="88">
        <v>2583</v>
      </c>
      <c r="DA360" s="88" t="s">
        <v>3614</v>
      </c>
      <c r="DB360" s="88">
        <v>5</v>
      </c>
      <c r="DC360" s="88" t="s">
        <v>153</v>
      </c>
      <c r="DD360" s="88"/>
      <c r="DE360" s="88"/>
      <c r="DF360" s="88"/>
      <c r="DG360" s="88"/>
      <c r="DH360" s="88"/>
      <c r="DI360" s="88"/>
      <c r="DJ360" s="88"/>
      <c r="DK360" s="88"/>
      <c r="DL360" s="88"/>
      <c r="DM360" s="88"/>
      <c r="DN360" s="88"/>
      <c r="DO360" s="88"/>
      <c r="DP360" s="88"/>
      <c r="DQ360" s="88"/>
      <c r="DR360" s="88"/>
      <c r="DS360" s="88"/>
      <c r="DT360" s="89"/>
      <c r="DU360" s="84"/>
      <c r="DV360" s="75"/>
      <c r="DW360" s="75"/>
      <c r="DX360" s="75"/>
      <c r="DY360" s="75"/>
      <c r="DZ360" s="77"/>
      <c r="EA360" s="71"/>
      <c r="EB360" s="71"/>
      <c r="EC360" s="71"/>
      <c r="ED360" s="71"/>
      <c r="EE360" s="71"/>
      <c r="EF360" s="71"/>
      <c r="EG360" s="71"/>
      <c r="EH360" s="71"/>
      <c r="EI360" s="71"/>
      <c r="EJ360" s="71"/>
      <c r="EK360" s="71"/>
    </row>
    <row r="361" spans="1:141" ht="30" customHeight="1">
      <c r="A361" s="3" t="s">
        <v>4104</v>
      </c>
      <c r="B361" s="87">
        <v>2026</v>
      </c>
      <c r="C361" s="88" t="s">
        <v>4147</v>
      </c>
      <c r="D361" s="88"/>
      <c r="E361" s="88" t="s">
        <v>125</v>
      </c>
      <c r="F361" s="88">
        <v>147365</v>
      </c>
      <c r="G361" s="92">
        <v>46031</v>
      </c>
      <c r="H361" s="88" t="s">
        <v>3836</v>
      </c>
      <c r="I361" s="88" t="s">
        <v>4148</v>
      </c>
      <c r="J361" s="95" t="s">
        <v>4149</v>
      </c>
      <c r="K361" s="95" t="s">
        <v>4150</v>
      </c>
      <c r="L361" s="88" t="s">
        <v>4151</v>
      </c>
      <c r="M361" s="88" t="s">
        <v>3841</v>
      </c>
      <c r="N361" s="88">
        <v>80111700</v>
      </c>
      <c r="O361" s="88" t="s">
        <v>3842</v>
      </c>
      <c r="P361" s="88" t="s">
        <v>4152</v>
      </c>
      <c r="Q361" s="88">
        <v>156</v>
      </c>
      <c r="R361" s="92">
        <v>46030</v>
      </c>
      <c r="S361" s="88">
        <v>74</v>
      </c>
      <c r="T361" s="92">
        <v>46035</v>
      </c>
      <c r="U361" s="88" t="s">
        <v>3609</v>
      </c>
      <c r="V361" s="88" t="s">
        <v>135</v>
      </c>
      <c r="W361" s="88" t="s">
        <v>460</v>
      </c>
      <c r="X361" s="88">
        <v>1</v>
      </c>
      <c r="Y361" s="88" t="s">
        <v>3748</v>
      </c>
      <c r="Z361" s="88" t="s">
        <v>4151</v>
      </c>
      <c r="AA361" s="88" t="s">
        <v>138</v>
      </c>
      <c r="AB361" s="88" t="s">
        <v>164</v>
      </c>
      <c r="AC361" s="88" t="s">
        <v>461</v>
      </c>
      <c r="AD361" s="88"/>
      <c r="AE361" s="88">
        <v>1101175322</v>
      </c>
      <c r="AF361" s="88">
        <v>5</v>
      </c>
      <c r="AG361" s="92">
        <v>32310</v>
      </c>
      <c r="AH361" s="88" t="s">
        <v>4153</v>
      </c>
      <c r="AI361" s="88"/>
      <c r="AJ361" s="95">
        <v>3107843954</v>
      </c>
      <c r="AK361" s="88" t="s">
        <v>4154</v>
      </c>
      <c r="AL361" s="88" t="s">
        <v>3187</v>
      </c>
      <c r="AM361" s="88" t="s">
        <v>144</v>
      </c>
      <c r="AN361" s="88" t="s">
        <v>3712</v>
      </c>
      <c r="AO361" s="88">
        <v>79553844</v>
      </c>
      <c r="AP361" s="88" t="s">
        <v>3713</v>
      </c>
      <c r="AQ361" s="88"/>
      <c r="AR361" s="88"/>
      <c r="AS361" s="92">
        <v>46062</v>
      </c>
      <c r="AT361" s="88"/>
      <c r="AU361" s="88"/>
      <c r="AV361" s="88"/>
      <c r="AW361" s="88"/>
      <c r="AX361" s="88" t="s">
        <v>3714</v>
      </c>
      <c r="AY361" s="88" t="s">
        <v>147</v>
      </c>
      <c r="AZ361" s="108">
        <v>46031</v>
      </c>
      <c r="BA361" s="108">
        <v>46032</v>
      </c>
      <c r="BB361" s="118">
        <v>24520000</v>
      </c>
      <c r="BC361" s="108">
        <v>46035</v>
      </c>
      <c r="BD361" s="108">
        <v>46277</v>
      </c>
      <c r="BE361" s="108">
        <f t="shared" si="14"/>
        <v>46277</v>
      </c>
      <c r="BF361" s="125"/>
      <c r="BG361" s="88" t="s">
        <v>929</v>
      </c>
      <c r="BH361" s="113">
        <v>3065000</v>
      </c>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v>0</v>
      </c>
      <c r="CM361" s="113">
        <v>24520000</v>
      </c>
      <c r="CN361" s="88"/>
      <c r="CO361" s="92">
        <v>46277</v>
      </c>
      <c r="CP361" s="92">
        <f t="shared" si="13"/>
        <v>46457</v>
      </c>
      <c r="CQ361" s="118">
        <v>24520000</v>
      </c>
      <c r="CR361" s="88" t="s">
        <v>223</v>
      </c>
      <c r="CS361" s="92">
        <v>46034</v>
      </c>
      <c r="CT361" s="131">
        <v>2146101127111</v>
      </c>
      <c r="CU361" s="88"/>
      <c r="CV361" s="88"/>
      <c r="CW361" s="88" t="s">
        <v>3846</v>
      </c>
      <c r="CX361" s="88" t="s">
        <v>461</v>
      </c>
      <c r="CY361" s="88" t="s">
        <v>957</v>
      </c>
      <c r="CZ361" s="88">
        <v>2583</v>
      </c>
      <c r="DA361" s="88" t="s">
        <v>3614</v>
      </c>
      <c r="DB361" s="88">
        <v>5</v>
      </c>
      <c r="DC361" s="88" t="s">
        <v>153</v>
      </c>
      <c r="DD361" s="88"/>
      <c r="DE361" s="88"/>
      <c r="DF361" s="88"/>
      <c r="DG361" s="88"/>
      <c r="DH361" s="88"/>
      <c r="DI361" s="88"/>
      <c r="DJ361" s="88"/>
      <c r="DK361" s="88"/>
      <c r="DL361" s="88"/>
      <c r="DM361" s="88"/>
      <c r="DN361" s="88"/>
      <c r="DO361" s="88"/>
      <c r="DP361" s="88"/>
      <c r="DQ361" s="88"/>
      <c r="DR361" s="88"/>
      <c r="DS361" s="88"/>
      <c r="DT361" s="89"/>
      <c r="DU361" s="84"/>
      <c r="DV361" s="75"/>
      <c r="DW361" s="75"/>
      <c r="DX361" s="75"/>
      <c r="DY361" s="75"/>
      <c r="DZ361" s="77"/>
      <c r="EA361" s="71"/>
      <c r="EB361" s="71"/>
      <c r="EC361" s="71"/>
      <c r="ED361" s="71"/>
      <c r="EE361" s="71"/>
      <c r="EF361" s="71"/>
      <c r="EG361" s="71"/>
      <c r="EH361" s="71"/>
      <c r="EI361" s="71"/>
      <c r="EJ361" s="71"/>
      <c r="EK361" s="71"/>
    </row>
    <row r="362" spans="1:141" ht="30" customHeight="1">
      <c r="A362" s="3" t="s">
        <v>4104</v>
      </c>
      <c r="B362" s="87">
        <v>2026</v>
      </c>
      <c r="C362" s="88" t="s">
        <v>4155</v>
      </c>
      <c r="D362" s="88"/>
      <c r="E362" s="88" t="s">
        <v>125</v>
      </c>
      <c r="F362" s="88">
        <v>147365</v>
      </c>
      <c r="G362" s="92">
        <v>46031</v>
      </c>
      <c r="H362" s="88" t="s">
        <v>3836</v>
      </c>
      <c r="I362" s="88" t="s">
        <v>4156</v>
      </c>
      <c r="J362" s="95" t="s">
        <v>4157</v>
      </c>
      <c r="K362" s="95" t="s">
        <v>4158</v>
      </c>
      <c r="L362" s="88" t="s">
        <v>4159</v>
      </c>
      <c r="M362" s="88" t="s">
        <v>3841</v>
      </c>
      <c r="N362" s="88">
        <v>80111700</v>
      </c>
      <c r="O362" s="88" t="s">
        <v>3842</v>
      </c>
      <c r="P362" s="88" t="s">
        <v>4160</v>
      </c>
      <c r="Q362" s="88">
        <v>156</v>
      </c>
      <c r="R362" s="92">
        <v>46030</v>
      </c>
      <c r="S362" s="88">
        <v>75</v>
      </c>
      <c r="T362" s="92">
        <v>46035</v>
      </c>
      <c r="U362" s="88" t="s">
        <v>3609</v>
      </c>
      <c r="V362" s="88" t="s">
        <v>135</v>
      </c>
      <c r="W362" s="88" t="s">
        <v>460</v>
      </c>
      <c r="X362" s="88">
        <v>1</v>
      </c>
      <c r="Y362" s="88" t="s">
        <v>3748</v>
      </c>
      <c r="Z362" s="88" t="s">
        <v>4159</v>
      </c>
      <c r="AA362" s="88" t="s">
        <v>138</v>
      </c>
      <c r="AB362" s="88" t="s">
        <v>164</v>
      </c>
      <c r="AC362" s="88" t="s">
        <v>461</v>
      </c>
      <c r="AD362" s="88"/>
      <c r="AE362" s="88">
        <v>1015995755</v>
      </c>
      <c r="AF362" s="88">
        <v>7</v>
      </c>
      <c r="AG362" s="92">
        <v>31607</v>
      </c>
      <c r="AH362" s="88" t="s">
        <v>4161</v>
      </c>
      <c r="AI362" s="88"/>
      <c r="AJ362" s="95" t="s">
        <v>4162</v>
      </c>
      <c r="AK362" s="88" t="s">
        <v>4163</v>
      </c>
      <c r="AL362" s="88" t="s">
        <v>3187</v>
      </c>
      <c r="AM362" s="88" t="s">
        <v>234</v>
      </c>
      <c r="AN362" s="88" t="s">
        <v>3712</v>
      </c>
      <c r="AO362" s="88">
        <v>79553844</v>
      </c>
      <c r="AP362" s="88" t="s">
        <v>3713</v>
      </c>
      <c r="AQ362" s="88"/>
      <c r="AR362" s="88"/>
      <c r="AS362" s="92">
        <v>46062</v>
      </c>
      <c r="AT362" s="88"/>
      <c r="AU362" s="88"/>
      <c r="AV362" s="88"/>
      <c r="AW362" s="88"/>
      <c r="AX362" s="88" t="s">
        <v>3714</v>
      </c>
      <c r="AY362" s="88" t="s">
        <v>147</v>
      </c>
      <c r="AZ362" s="108">
        <v>46031</v>
      </c>
      <c r="BA362" s="108">
        <v>46032</v>
      </c>
      <c r="BB362" s="118">
        <v>24520000</v>
      </c>
      <c r="BC362" s="108">
        <v>46035</v>
      </c>
      <c r="BD362" s="108">
        <v>46277</v>
      </c>
      <c r="BE362" s="108">
        <f t="shared" si="14"/>
        <v>46277</v>
      </c>
      <c r="BF362" s="125"/>
      <c r="BG362" s="88" t="s">
        <v>929</v>
      </c>
      <c r="BH362" s="113">
        <v>3065000</v>
      </c>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v>0</v>
      </c>
      <c r="CM362" s="113">
        <v>24520000</v>
      </c>
      <c r="CN362" s="88"/>
      <c r="CO362" s="92">
        <v>46277</v>
      </c>
      <c r="CP362" s="92">
        <f t="shared" si="13"/>
        <v>46457</v>
      </c>
      <c r="CQ362" s="118">
        <v>24520000</v>
      </c>
      <c r="CR362" s="88" t="s">
        <v>149</v>
      </c>
      <c r="CS362" s="92">
        <v>46032</v>
      </c>
      <c r="CT362" s="131">
        <v>1146101094953</v>
      </c>
      <c r="CU362" s="88"/>
      <c r="CV362" s="88"/>
      <c r="CW362" s="88" t="s">
        <v>3846</v>
      </c>
      <c r="CX362" s="88" t="s">
        <v>461</v>
      </c>
      <c r="CY362" s="88" t="s">
        <v>1214</v>
      </c>
      <c r="CZ362" s="88">
        <v>2583</v>
      </c>
      <c r="DA362" s="88" t="s">
        <v>3614</v>
      </c>
      <c r="DB362" s="88">
        <v>5</v>
      </c>
      <c r="DC362" s="88" t="s">
        <v>153</v>
      </c>
      <c r="DD362" s="88"/>
      <c r="DE362" s="88"/>
      <c r="DF362" s="88"/>
      <c r="DG362" s="88"/>
      <c r="DH362" s="88"/>
      <c r="DI362" s="88"/>
      <c r="DJ362" s="88"/>
      <c r="DK362" s="88"/>
      <c r="DL362" s="88"/>
      <c r="DM362" s="88"/>
      <c r="DN362" s="88"/>
      <c r="DO362" s="88"/>
      <c r="DP362" s="88"/>
      <c r="DQ362" s="88"/>
      <c r="DR362" s="88"/>
      <c r="DS362" s="88"/>
      <c r="DT362" s="89"/>
      <c r="DU362" s="84"/>
      <c r="DV362" s="75"/>
      <c r="DW362" s="75"/>
      <c r="DX362" s="75"/>
      <c r="DY362" s="75"/>
      <c r="DZ362" s="77"/>
      <c r="EA362" s="71"/>
      <c r="EB362" s="71"/>
      <c r="EC362" s="71"/>
      <c r="ED362" s="71"/>
      <c r="EE362" s="71"/>
      <c r="EF362" s="71"/>
      <c r="EG362" s="71"/>
      <c r="EH362" s="71"/>
      <c r="EI362" s="71"/>
      <c r="EJ362" s="71"/>
      <c r="EK362" s="71"/>
    </row>
    <row r="363" spans="1:141" ht="30" customHeight="1">
      <c r="A363" s="3" t="s">
        <v>4104</v>
      </c>
      <c r="B363" s="87">
        <v>2026</v>
      </c>
      <c r="C363" s="88" t="s">
        <v>4164</v>
      </c>
      <c r="D363" s="88"/>
      <c r="E363" s="88" t="s">
        <v>125</v>
      </c>
      <c r="F363" s="88">
        <v>147365</v>
      </c>
      <c r="G363" s="92">
        <v>46031</v>
      </c>
      <c r="H363" s="88" t="s">
        <v>3836</v>
      </c>
      <c r="I363" s="88" t="s">
        <v>4165</v>
      </c>
      <c r="J363" s="95" t="s">
        <v>4166</v>
      </c>
      <c r="K363" s="95" t="s">
        <v>4167</v>
      </c>
      <c r="L363" s="88" t="s">
        <v>4168</v>
      </c>
      <c r="M363" s="88" t="s">
        <v>3841</v>
      </c>
      <c r="N363" s="88">
        <v>80111700</v>
      </c>
      <c r="O363" s="88" t="s">
        <v>3842</v>
      </c>
      <c r="P363" s="88" t="s">
        <v>4169</v>
      </c>
      <c r="Q363" s="88">
        <v>156</v>
      </c>
      <c r="R363" s="92">
        <v>46030</v>
      </c>
      <c r="S363" s="88">
        <v>76</v>
      </c>
      <c r="T363" s="92">
        <v>46035</v>
      </c>
      <c r="U363" s="88" t="s">
        <v>3609</v>
      </c>
      <c r="V363" s="88" t="s">
        <v>135</v>
      </c>
      <c r="W363" s="88" t="s">
        <v>460</v>
      </c>
      <c r="X363" s="88">
        <v>1</v>
      </c>
      <c r="Y363" s="88" t="s">
        <v>3748</v>
      </c>
      <c r="Z363" s="88" t="s">
        <v>4168</v>
      </c>
      <c r="AA363" s="88" t="s">
        <v>138</v>
      </c>
      <c r="AB363" s="88" t="s">
        <v>164</v>
      </c>
      <c r="AC363" s="88" t="s">
        <v>218</v>
      </c>
      <c r="AD363" s="88"/>
      <c r="AE363" s="88">
        <v>20993442</v>
      </c>
      <c r="AF363" s="88">
        <v>5</v>
      </c>
      <c r="AG363" s="92">
        <v>20805</v>
      </c>
      <c r="AH363" s="88" t="s">
        <v>4170</v>
      </c>
      <c r="AI363" s="88"/>
      <c r="AJ363" s="95">
        <v>3106747284</v>
      </c>
      <c r="AK363" s="88" t="s">
        <v>4171</v>
      </c>
      <c r="AL363" s="88" t="s">
        <v>3187</v>
      </c>
      <c r="AM363" s="88" t="s">
        <v>385</v>
      </c>
      <c r="AN363" s="88" t="s">
        <v>3712</v>
      </c>
      <c r="AO363" s="88">
        <v>79553844</v>
      </c>
      <c r="AP363" s="88" t="s">
        <v>3713</v>
      </c>
      <c r="AQ363" s="88"/>
      <c r="AR363" s="88"/>
      <c r="AS363" s="92">
        <v>46062</v>
      </c>
      <c r="AT363" s="88"/>
      <c r="AU363" s="88"/>
      <c r="AV363" s="88"/>
      <c r="AW363" s="88"/>
      <c r="AX363" s="88" t="s">
        <v>3714</v>
      </c>
      <c r="AY363" s="88" t="s">
        <v>147</v>
      </c>
      <c r="AZ363" s="108">
        <v>46031</v>
      </c>
      <c r="BA363" s="108">
        <v>46032</v>
      </c>
      <c r="BB363" s="118">
        <v>24520000</v>
      </c>
      <c r="BC363" s="108">
        <v>46035</v>
      </c>
      <c r="BD363" s="108">
        <v>46277</v>
      </c>
      <c r="BE363" s="108">
        <f t="shared" si="14"/>
        <v>46277</v>
      </c>
      <c r="BF363" s="125"/>
      <c r="BG363" s="88" t="s">
        <v>929</v>
      </c>
      <c r="BH363" s="113">
        <v>3065000</v>
      </c>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v>0</v>
      </c>
      <c r="CM363" s="113">
        <v>24520000</v>
      </c>
      <c r="CN363" s="88"/>
      <c r="CO363" s="92">
        <v>46277</v>
      </c>
      <c r="CP363" s="92">
        <f t="shared" si="13"/>
        <v>46457</v>
      </c>
      <c r="CQ363" s="118">
        <v>24520000</v>
      </c>
      <c r="CR363" s="88" t="s">
        <v>149</v>
      </c>
      <c r="CS363" s="92">
        <v>46032</v>
      </c>
      <c r="CT363" s="131">
        <v>101094957</v>
      </c>
      <c r="CU363" s="88"/>
      <c r="CV363" s="88"/>
      <c r="CW363" s="88" t="s">
        <v>3846</v>
      </c>
      <c r="CX363" s="88" t="s">
        <v>218</v>
      </c>
      <c r="CY363" s="88" t="s">
        <v>501</v>
      </c>
      <c r="CZ363" s="88">
        <v>2583</v>
      </c>
      <c r="DA363" s="88" t="s">
        <v>3614</v>
      </c>
      <c r="DB363" s="88">
        <v>5</v>
      </c>
      <c r="DC363" s="88" t="s">
        <v>153</v>
      </c>
      <c r="DD363" s="88"/>
      <c r="DE363" s="88"/>
      <c r="DF363" s="88"/>
      <c r="DG363" s="88"/>
      <c r="DH363" s="88"/>
      <c r="DI363" s="88"/>
      <c r="DJ363" s="88"/>
      <c r="DK363" s="88"/>
      <c r="DL363" s="88"/>
      <c r="DM363" s="88"/>
      <c r="DN363" s="88"/>
      <c r="DO363" s="88"/>
      <c r="DP363" s="88"/>
      <c r="DQ363" s="88"/>
      <c r="DR363" s="88"/>
      <c r="DS363" s="88"/>
      <c r="DT363" s="89"/>
      <c r="DU363" s="84"/>
      <c r="DV363" s="75"/>
      <c r="DW363" s="75"/>
      <c r="DX363" s="75"/>
      <c r="DY363" s="75"/>
      <c r="DZ363" s="77"/>
      <c r="EA363" s="71"/>
      <c r="EB363" s="71"/>
      <c r="EC363" s="71"/>
      <c r="ED363" s="71"/>
      <c r="EE363" s="71"/>
      <c r="EF363" s="71"/>
      <c r="EG363" s="71"/>
      <c r="EH363" s="71"/>
      <c r="EI363" s="71"/>
      <c r="EJ363" s="71"/>
      <c r="EK363" s="71"/>
    </row>
    <row r="364" spans="1:141" ht="30" customHeight="1">
      <c r="A364" s="3" t="s">
        <v>4104</v>
      </c>
      <c r="B364" s="87">
        <v>2026</v>
      </c>
      <c r="C364" s="88" t="s">
        <v>4172</v>
      </c>
      <c r="D364" s="88"/>
      <c r="E364" s="88" t="s">
        <v>125</v>
      </c>
      <c r="F364" s="88">
        <v>147365</v>
      </c>
      <c r="G364" s="92">
        <v>46031</v>
      </c>
      <c r="H364" s="88" t="s">
        <v>3836</v>
      </c>
      <c r="I364" s="88" t="s">
        <v>4173</v>
      </c>
      <c r="J364" s="95" t="s">
        <v>4174</v>
      </c>
      <c r="K364" s="95" t="s">
        <v>4175</v>
      </c>
      <c r="L364" s="88" t="s">
        <v>4176</v>
      </c>
      <c r="M364" s="88" t="s">
        <v>3841</v>
      </c>
      <c r="N364" s="88">
        <v>80111700</v>
      </c>
      <c r="O364" s="88" t="s">
        <v>3842</v>
      </c>
      <c r="P364" s="88" t="s">
        <v>4177</v>
      </c>
      <c r="Q364" s="88">
        <v>156</v>
      </c>
      <c r="R364" s="92">
        <v>46030</v>
      </c>
      <c r="S364" s="88">
        <v>78</v>
      </c>
      <c r="T364" s="92">
        <v>46035</v>
      </c>
      <c r="U364" s="88" t="s">
        <v>3609</v>
      </c>
      <c r="V364" s="88" t="s">
        <v>135</v>
      </c>
      <c r="W364" s="88" t="s">
        <v>460</v>
      </c>
      <c r="X364" s="88">
        <v>1</v>
      </c>
      <c r="Y364" s="88" t="s">
        <v>4178</v>
      </c>
      <c r="Z364" s="88" t="s">
        <v>4176</v>
      </c>
      <c r="AA364" s="88" t="s">
        <v>138</v>
      </c>
      <c r="AB364" s="88" t="s">
        <v>164</v>
      </c>
      <c r="AC364" s="88" t="s">
        <v>203</v>
      </c>
      <c r="AD364" s="88"/>
      <c r="AE364" s="88">
        <v>72208761</v>
      </c>
      <c r="AF364" s="88">
        <v>3</v>
      </c>
      <c r="AG364" s="92">
        <v>27278</v>
      </c>
      <c r="AH364" s="88" t="s">
        <v>4179</v>
      </c>
      <c r="AI364" s="88"/>
      <c r="AJ364" s="95">
        <v>3227525370</v>
      </c>
      <c r="AK364" s="88" t="s">
        <v>4180</v>
      </c>
      <c r="AL364" s="88" t="s">
        <v>3187</v>
      </c>
      <c r="AM364" s="88" t="s">
        <v>234</v>
      </c>
      <c r="AN364" s="88" t="s">
        <v>3712</v>
      </c>
      <c r="AO364" s="88">
        <v>79553844</v>
      </c>
      <c r="AP364" s="88" t="s">
        <v>3713</v>
      </c>
      <c r="AQ364" s="88"/>
      <c r="AR364" s="88"/>
      <c r="AS364" s="92">
        <v>46062</v>
      </c>
      <c r="AT364" s="88"/>
      <c r="AU364" s="88"/>
      <c r="AV364" s="88"/>
      <c r="AW364" s="88"/>
      <c r="AX364" s="88" t="s">
        <v>3714</v>
      </c>
      <c r="AY364" s="88" t="s">
        <v>147</v>
      </c>
      <c r="AZ364" s="108">
        <v>46031</v>
      </c>
      <c r="BA364" s="108">
        <v>46032</v>
      </c>
      <c r="BB364" s="118">
        <v>24520000</v>
      </c>
      <c r="BC364" s="108">
        <v>46036</v>
      </c>
      <c r="BD364" s="108">
        <v>46276</v>
      </c>
      <c r="BE364" s="108">
        <f t="shared" si="14"/>
        <v>46276</v>
      </c>
      <c r="BF364" s="125"/>
      <c r="BG364" s="88" t="s">
        <v>929</v>
      </c>
      <c r="BH364" s="113">
        <v>3065000</v>
      </c>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v>0</v>
      </c>
      <c r="CM364" s="113">
        <v>24520000</v>
      </c>
      <c r="CN364" s="88"/>
      <c r="CO364" s="92">
        <v>46276</v>
      </c>
      <c r="CP364" s="92">
        <f t="shared" si="13"/>
        <v>46456</v>
      </c>
      <c r="CQ364" s="118">
        <v>24520000</v>
      </c>
      <c r="CR364" s="88" t="s">
        <v>223</v>
      </c>
      <c r="CS364" s="92">
        <v>46033</v>
      </c>
      <c r="CT364" s="131">
        <v>3344101271441</v>
      </c>
      <c r="CU364" s="88"/>
      <c r="CV364" s="88"/>
      <c r="CW364" s="88" t="s">
        <v>3846</v>
      </c>
      <c r="CX364" s="88" t="s">
        <v>203</v>
      </c>
      <c r="CY364" s="88" t="s">
        <v>947</v>
      </c>
      <c r="CZ364" s="88">
        <v>2583</v>
      </c>
      <c r="DA364" s="88" t="s">
        <v>3614</v>
      </c>
      <c r="DB364" s="88">
        <v>5</v>
      </c>
      <c r="DC364" s="88" t="s">
        <v>153</v>
      </c>
      <c r="DD364" s="88"/>
      <c r="DE364" s="88"/>
      <c r="DF364" s="88"/>
      <c r="DG364" s="88"/>
      <c r="DH364" s="88"/>
      <c r="DI364" s="88"/>
      <c r="DJ364" s="88"/>
      <c r="DK364" s="88"/>
      <c r="DL364" s="88"/>
      <c r="DM364" s="88"/>
      <c r="DN364" s="88"/>
      <c r="DO364" s="88"/>
      <c r="DP364" s="88"/>
      <c r="DQ364" s="88"/>
      <c r="DR364" s="88"/>
      <c r="DS364" s="88"/>
      <c r="DT364" s="89"/>
      <c r="DU364" s="84"/>
      <c r="DV364" s="75"/>
      <c r="DW364" s="75"/>
      <c r="DX364" s="75"/>
      <c r="DY364" s="75"/>
      <c r="DZ364" s="77"/>
      <c r="EA364" s="71"/>
      <c r="EB364" s="71"/>
      <c r="EC364" s="71"/>
      <c r="ED364" s="71"/>
      <c r="EE364" s="71"/>
      <c r="EF364" s="71"/>
      <c r="EG364" s="71"/>
      <c r="EH364" s="71"/>
      <c r="EI364" s="71"/>
      <c r="EJ364" s="71"/>
      <c r="EK364" s="71"/>
    </row>
    <row r="365" spans="1:141" ht="30" customHeight="1">
      <c r="A365" s="3" t="s">
        <v>4104</v>
      </c>
      <c r="B365" s="87">
        <v>2026</v>
      </c>
      <c r="C365" s="88" t="s">
        <v>4181</v>
      </c>
      <c r="D365" s="88"/>
      <c r="E365" s="88" t="s">
        <v>125</v>
      </c>
      <c r="F365" s="88">
        <v>147365</v>
      </c>
      <c r="G365" s="92">
        <v>46031</v>
      </c>
      <c r="H365" s="88" t="s">
        <v>3836</v>
      </c>
      <c r="I365" s="88" t="s">
        <v>4182</v>
      </c>
      <c r="J365" s="95" t="s">
        <v>4183</v>
      </c>
      <c r="K365" s="95" t="s">
        <v>4184</v>
      </c>
      <c r="L365" s="88" t="s">
        <v>4185</v>
      </c>
      <c r="M365" s="88" t="s">
        <v>3841</v>
      </c>
      <c r="N365" s="88">
        <v>80111700</v>
      </c>
      <c r="O365" s="88" t="s">
        <v>3842</v>
      </c>
      <c r="P365" s="88" t="s">
        <v>4186</v>
      </c>
      <c r="Q365" s="88">
        <v>156</v>
      </c>
      <c r="R365" s="92">
        <v>46030</v>
      </c>
      <c r="S365" s="88">
        <v>77</v>
      </c>
      <c r="T365" s="92">
        <v>46035</v>
      </c>
      <c r="U365" s="88" t="s">
        <v>3609</v>
      </c>
      <c r="V365" s="88" t="s">
        <v>135</v>
      </c>
      <c r="W365" s="88" t="s">
        <v>460</v>
      </c>
      <c r="X365" s="88">
        <v>1</v>
      </c>
      <c r="Y365" s="88" t="s">
        <v>4178</v>
      </c>
      <c r="Z365" s="88" t="s">
        <v>4185</v>
      </c>
      <c r="AA365" s="88" t="s">
        <v>138</v>
      </c>
      <c r="AB365" s="88" t="s">
        <v>164</v>
      </c>
      <c r="AC365" s="88" t="s">
        <v>218</v>
      </c>
      <c r="AD365" s="88"/>
      <c r="AE365" s="88">
        <v>77170183</v>
      </c>
      <c r="AF365" s="88">
        <v>8</v>
      </c>
      <c r="AG365" s="92">
        <v>26435</v>
      </c>
      <c r="AH365" s="88" t="s">
        <v>4187</v>
      </c>
      <c r="AI365" s="88"/>
      <c r="AJ365" s="95">
        <v>3142113361</v>
      </c>
      <c r="AK365" s="88" t="s">
        <v>4188</v>
      </c>
      <c r="AL365" s="88" t="s">
        <v>3187</v>
      </c>
      <c r="AM365" s="88" t="s">
        <v>144</v>
      </c>
      <c r="AN365" s="88" t="s">
        <v>3712</v>
      </c>
      <c r="AO365" s="88">
        <v>79553844</v>
      </c>
      <c r="AP365" s="88" t="s">
        <v>3713</v>
      </c>
      <c r="AQ365" s="88"/>
      <c r="AR365" s="88"/>
      <c r="AS365" s="92">
        <v>46062</v>
      </c>
      <c r="AT365" s="88"/>
      <c r="AU365" s="88"/>
      <c r="AV365" s="88"/>
      <c r="AW365" s="88"/>
      <c r="AX365" s="88" t="s">
        <v>3714</v>
      </c>
      <c r="AY365" s="88" t="s">
        <v>147</v>
      </c>
      <c r="AZ365" s="108">
        <v>46031</v>
      </c>
      <c r="BA365" s="108">
        <v>46032</v>
      </c>
      <c r="BB365" s="118">
        <v>24520000</v>
      </c>
      <c r="BC365" s="108">
        <v>46036</v>
      </c>
      <c r="BD365" s="108">
        <v>46278</v>
      </c>
      <c r="BE365" s="108">
        <f t="shared" si="14"/>
        <v>46278</v>
      </c>
      <c r="BF365" s="125"/>
      <c r="BG365" s="88" t="s">
        <v>929</v>
      </c>
      <c r="BH365" s="113">
        <v>3065000</v>
      </c>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v>0</v>
      </c>
      <c r="CM365" s="113">
        <v>24520000</v>
      </c>
      <c r="CN365" s="88"/>
      <c r="CO365" s="92">
        <v>46278</v>
      </c>
      <c r="CP365" s="92">
        <f t="shared" si="13"/>
        <v>46458</v>
      </c>
      <c r="CQ365" s="118">
        <v>24520000</v>
      </c>
      <c r="CR365" s="88" t="s">
        <v>1651</v>
      </c>
      <c r="CS365" s="92">
        <v>46033</v>
      </c>
      <c r="CT365" s="131">
        <v>3346101069554</v>
      </c>
      <c r="CU365" s="88"/>
      <c r="CV365" s="88"/>
      <c r="CW365" s="88" t="s">
        <v>3846</v>
      </c>
      <c r="CX365" s="88" t="s">
        <v>218</v>
      </c>
      <c r="CY365" s="88" t="s">
        <v>550</v>
      </c>
      <c r="CZ365" s="88">
        <v>2583</v>
      </c>
      <c r="DA365" s="88" t="s">
        <v>3614</v>
      </c>
      <c r="DB365" s="88">
        <v>5</v>
      </c>
      <c r="DC365" s="88" t="s">
        <v>153</v>
      </c>
      <c r="DD365" s="88"/>
      <c r="DE365" s="88"/>
      <c r="DF365" s="88"/>
      <c r="DG365" s="88"/>
      <c r="DH365" s="88"/>
      <c r="DI365" s="88"/>
      <c r="DJ365" s="88"/>
      <c r="DK365" s="88"/>
      <c r="DL365" s="88"/>
      <c r="DM365" s="88"/>
      <c r="DN365" s="88"/>
      <c r="DO365" s="88"/>
      <c r="DP365" s="88"/>
      <c r="DQ365" s="88"/>
      <c r="DR365" s="88"/>
      <c r="DS365" s="88"/>
      <c r="DT365" s="89"/>
      <c r="DU365" s="84"/>
      <c r="DV365" s="75"/>
      <c r="DW365" s="75"/>
      <c r="DX365" s="75"/>
      <c r="DY365" s="75"/>
      <c r="DZ365" s="77"/>
      <c r="EA365" s="71"/>
      <c r="EB365" s="71"/>
      <c r="EC365" s="71"/>
      <c r="ED365" s="71"/>
      <c r="EE365" s="71"/>
      <c r="EF365" s="71"/>
      <c r="EG365" s="71"/>
      <c r="EH365" s="71"/>
      <c r="EI365" s="71"/>
      <c r="EJ365" s="71"/>
      <c r="EK365" s="71"/>
    </row>
    <row r="366" spans="1:141" ht="30" customHeight="1">
      <c r="A366" s="3" t="s">
        <v>4104</v>
      </c>
      <c r="B366" s="87">
        <v>2026</v>
      </c>
      <c r="C366" s="88" t="s">
        <v>4189</v>
      </c>
      <c r="D366" s="88"/>
      <c r="E366" s="88" t="s">
        <v>125</v>
      </c>
      <c r="F366" s="88">
        <v>147365</v>
      </c>
      <c r="G366" s="92">
        <v>46031</v>
      </c>
      <c r="H366" s="88" t="s">
        <v>3836</v>
      </c>
      <c r="I366" s="88" t="s">
        <v>4190</v>
      </c>
      <c r="J366" s="95" t="s">
        <v>4191</v>
      </c>
      <c r="K366" s="95" t="s">
        <v>4192</v>
      </c>
      <c r="L366" s="88" t="s">
        <v>4193</v>
      </c>
      <c r="M366" s="88" t="s">
        <v>3841</v>
      </c>
      <c r="N366" s="88">
        <v>80111700</v>
      </c>
      <c r="O366" s="88" t="s">
        <v>3842</v>
      </c>
      <c r="P366" s="88" t="s">
        <v>4194</v>
      </c>
      <c r="Q366" s="88">
        <v>156</v>
      </c>
      <c r="R366" s="92">
        <v>46030</v>
      </c>
      <c r="S366" s="88">
        <v>79</v>
      </c>
      <c r="T366" s="92">
        <v>46035</v>
      </c>
      <c r="U366" s="88" t="s">
        <v>3609</v>
      </c>
      <c r="V366" s="88" t="s">
        <v>135</v>
      </c>
      <c r="W366" s="88" t="s">
        <v>460</v>
      </c>
      <c r="X366" s="88">
        <v>1</v>
      </c>
      <c r="Y366" s="88" t="s">
        <v>3760</v>
      </c>
      <c r="Z366" s="88" t="s">
        <v>4193</v>
      </c>
      <c r="AA366" s="88" t="s">
        <v>138</v>
      </c>
      <c r="AB366" s="88" t="s">
        <v>139</v>
      </c>
      <c r="AC366" s="88" t="s">
        <v>461</v>
      </c>
      <c r="AD366" s="88"/>
      <c r="AE366" s="88">
        <v>52848241</v>
      </c>
      <c r="AF366" s="88">
        <v>8</v>
      </c>
      <c r="AG366" s="92">
        <v>29343</v>
      </c>
      <c r="AH366" s="88" t="s">
        <v>4195</v>
      </c>
      <c r="AI366" s="88"/>
      <c r="AJ366" s="95">
        <v>3114897036</v>
      </c>
      <c r="AK366" s="88" t="s">
        <v>4196</v>
      </c>
      <c r="AL366" s="88" t="s">
        <v>3187</v>
      </c>
      <c r="AM366" s="88" t="s">
        <v>144</v>
      </c>
      <c r="AN366" s="88" t="s">
        <v>3712</v>
      </c>
      <c r="AO366" s="88">
        <v>79553844</v>
      </c>
      <c r="AP366" s="88" t="s">
        <v>3713</v>
      </c>
      <c r="AQ366" s="88"/>
      <c r="AR366" s="88"/>
      <c r="AS366" s="92">
        <v>46062</v>
      </c>
      <c r="AT366" s="88"/>
      <c r="AU366" s="88"/>
      <c r="AV366" s="88"/>
      <c r="AW366" s="88"/>
      <c r="AX366" s="88" t="s">
        <v>3714</v>
      </c>
      <c r="AY366" s="88" t="s">
        <v>147</v>
      </c>
      <c r="AZ366" s="108">
        <v>46031</v>
      </c>
      <c r="BA366" s="108">
        <v>46032</v>
      </c>
      <c r="BB366" s="118">
        <v>24520000</v>
      </c>
      <c r="BC366" s="108">
        <v>46036</v>
      </c>
      <c r="BD366" s="108">
        <v>46278</v>
      </c>
      <c r="BE366" s="108">
        <f t="shared" si="14"/>
        <v>46278</v>
      </c>
      <c r="BF366" s="125"/>
      <c r="BG366" s="88" t="s">
        <v>929</v>
      </c>
      <c r="BH366" s="113">
        <v>3065000</v>
      </c>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v>0</v>
      </c>
      <c r="CM366" s="113">
        <v>24520000</v>
      </c>
      <c r="CN366" s="88"/>
      <c r="CO366" s="92">
        <v>46278</v>
      </c>
      <c r="CP366" s="92">
        <f t="shared" si="13"/>
        <v>46458</v>
      </c>
      <c r="CQ366" s="118">
        <v>24520000</v>
      </c>
      <c r="CR366" s="88" t="s">
        <v>223</v>
      </c>
      <c r="CS366" s="92">
        <v>46032</v>
      </c>
      <c r="CT366" s="131">
        <v>1146101094938</v>
      </c>
      <c r="CU366" s="88"/>
      <c r="CV366" s="88"/>
      <c r="CW366" s="88" t="s">
        <v>3846</v>
      </c>
      <c r="CX366" s="88" t="s">
        <v>461</v>
      </c>
      <c r="CY366" s="88" t="s">
        <v>1214</v>
      </c>
      <c r="CZ366" s="88">
        <v>2583</v>
      </c>
      <c r="DA366" s="88" t="s">
        <v>3614</v>
      </c>
      <c r="DB366" s="88">
        <v>5</v>
      </c>
      <c r="DC366" s="88" t="s">
        <v>153</v>
      </c>
      <c r="DD366" s="88"/>
      <c r="DE366" s="88"/>
      <c r="DF366" s="88"/>
      <c r="DG366" s="88"/>
      <c r="DH366" s="88"/>
      <c r="DI366" s="88"/>
      <c r="DJ366" s="88"/>
      <c r="DK366" s="88"/>
      <c r="DL366" s="88"/>
      <c r="DM366" s="88"/>
      <c r="DN366" s="88"/>
      <c r="DO366" s="88"/>
      <c r="DP366" s="88"/>
      <c r="DQ366" s="88"/>
      <c r="DR366" s="88"/>
      <c r="DS366" s="88"/>
      <c r="DT366" s="89"/>
      <c r="DU366" s="84"/>
      <c r="DV366" s="75"/>
      <c r="DW366" s="75"/>
      <c r="DX366" s="75"/>
      <c r="DY366" s="75"/>
      <c r="DZ366" s="77"/>
      <c r="EA366" s="71"/>
      <c r="EB366" s="71"/>
      <c r="EC366" s="71"/>
      <c r="ED366" s="71"/>
      <c r="EE366" s="71"/>
      <c r="EF366" s="71"/>
      <c r="EG366" s="71"/>
      <c r="EH366" s="71"/>
      <c r="EI366" s="71"/>
      <c r="EJ366" s="71"/>
      <c r="EK366" s="71"/>
    </row>
    <row r="367" spans="1:141" ht="30" customHeight="1">
      <c r="A367" s="3" t="s">
        <v>4104</v>
      </c>
      <c r="B367" s="87">
        <v>2026</v>
      </c>
      <c r="C367" s="88" t="s">
        <v>4197</v>
      </c>
      <c r="D367" s="88"/>
      <c r="E367" s="88" t="s">
        <v>125</v>
      </c>
      <c r="F367" s="88">
        <v>147365</v>
      </c>
      <c r="G367" s="92">
        <v>46031</v>
      </c>
      <c r="H367" s="88" t="s">
        <v>3836</v>
      </c>
      <c r="I367" s="88" t="s">
        <v>4198</v>
      </c>
      <c r="J367" s="95" t="s">
        <v>4199</v>
      </c>
      <c r="K367" s="95" t="s">
        <v>4200</v>
      </c>
      <c r="L367" s="88" t="s">
        <v>4201</v>
      </c>
      <c r="M367" s="88" t="s">
        <v>3841</v>
      </c>
      <c r="N367" s="88">
        <v>80111700</v>
      </c>
      <c r="O367" s="88" t="s">
        <v>3842</v>
      </c>
      <c r="P367" s="88" t="s">
        <v>4202</v>
      </c>
      <c r="Q367" s="88">
        <v>156</v>
      </c>
      <c r="R367" s="92">
        <v>46030</v>
      </c>
      <c r="S367" s="88">
        <v>80</v>
      </c>
      <c r="T367" s="92">
        <v>46035</v>
      </c>
      <c r="U367" s="88" t="s">
        <v>3609</v>
      </c>
      <c r="V367" s="88" t="s">
        <v>135</v>
      </c>
      <c r="W367" s="88" t="s">
        <v>460</v>
      </c>
      <c r="X367" s="88">
        <v>1</v>
      </c>
      <c r="Y367" s="88" t="s">
        <v>3778</v>
      </c>
      <c r="Z367" s="88" t="s">
        <v>4201</v>
      </c>
      <c r="AA367" s="88" t="s">
        <v>138</v>
      </c>
      <c r="AB367" s="88" t="s">
        <v>139</v>
      </c>
      <c r="AC367" s="88" t="s">
        <v>461</v>
      </c>
      <c r="AD367" s="88"/>
      <c r="AE367" s="88">
        <v>52561097</v>
      </c>
      <c r="AF367" s="88">
        <v>1</v>
      </c>
      <c r="AG367" s="92">
        <v>26313</v>
      </c>
      <c r="AH367" s="88" t="s">
        <v>4203</v>
      </c>
      <c r="AI367" s="88" t="e">
        <v>#REF!</v>
      </c>
      <c r="AJ367" s="95" t="s">
        <v>4204</v>
      </c>
      <c r="AK367" s="88" t="s">
        <v>2253</v>
      </c>
      <c r="AL367" s="88" t="s">
        <v>3187</v>
      </c>
      <c r="AM367" s="88" t="s">
        <v>385</v>
      </c>
      <c r="AN367" s="88" t="s">
        <v>3712</v>
      </c>
      <c r="AO367" s="88">
        <v>79553844</v>
      </c>
      <c r="AP367" s="88" t="s">
        <v>3713</v>
      </c>
      <c r="AQ367" s="88"/>
      <c r="AR367" s="88"/>
      <c r="AS367" s="92">
        <v>46062</v>
      </c>
      <c r="AT367" s="88"/>
      <c r="AU367" s="88"/>
      <c r="AV367" s="88"/>
      <c r="AW367" s="88"/>
      <c r="AX367" s="88" t="s">
        <v>3714</v>
      </c>
      <c r="AY367" s="88" t="s">
        <v>147</v>
      </c>
      <c r="AZ367" s="108">
        <v>46031</v>
      </c>
      <c r="BA367" s="108">
        <v>46032</v>
      </c>
      <c r="BB367" s="118">
        <v>24520000</v>
      </c>
      <c r="BC367" s="108">
        <v>46038</v>
      </c>
      <c r="BD367" s="108">
        <v>46280</v>
      </c>
      <c r="BE367" s="108">
        <f t="shared" si="14"/>
        <v>46280</v>
      </c>
      <c r="BF367" s="125"/>
      <c r="BG367" s="88" t="s">
        <v>929</v>
      </c>
      <c r="BH367" s="113">
        <v>3065000</v>
      </c>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v>0</v>
      </c>
      <c r="CM367" s="113">
        <v>24520000</v>
      </c>
      <c r="CN367" s="88"/>
      <c r="CO367" s="92">
        <v>46280</v>
      </c>
      <c r="CP367" s="92">
        <f t="shared" si="13"/>
        <v>46460</v>
      </c>
      <c r="CQ367" s="118">
        <v>24520000</v>
      </c>
      <c r="CR367" s="88" t="s">
        <v>149</v>
      </c>
      <c r="CS367" s="92">
        <v>46036</v>
      </c>
      <c r="CT367" s="131">
        <v>3346101069567</v>
      </c>
      <c r="CU367" s="88"/>
      <c r="CV367" s="88"/>
      <c r="CW367" s="88" t="s">
        <v>3846</v>
      </c>
      <c r="CX367" s="88" t="s">
        <v>461</v>
      </c>
      <c r="CY367" s="88" t="s">
        <v>1214</v>
      </c>
      <c r="CZ367" s="88">
        <v>2583</v>
      </c>
      <c r="DA367" s="88" t="s">
        <v>3614</v>
      </c>
      <c r="DB367" s="88">
        <v>5</v>
      </c>
      <c r="DC367" s="88" t="s">
        <v>153</v>
      </c>
      <c r="DD367" s="88"/>
      <c r="DE367" s="88"/>
      <c r="DF367" s="88"/>
      <c r="DG367" s="88"/>
      <c r="DH367" s="88"/>
      <c r="DI367" s="88"/>
      <c r="DJ367" s="88"/>
      <c r="DK367" s="88"/>
      <c r="DL367" s="88"/>
      <c r="DM367" s="88"/>
      <c r="DN367" s="88"/>
      <c r="DO367" s="88"/>
      <c r="DP367" s="88"/>
      <c r="DQ367" s="88"/>
      <c r="DR367" s="88"/>
      <c r="DS367" s="88"/>
      <c r="DT367" s="89"/>
      <c r="DU367" s="84"/>
      <c r="DV367" s="75"/>
      <c r="DW367" s="75"/>
      <c r="DX367" s="75"/>
      <c r="DY367" s="75"/>
      <c r="DZ367" s="77"/>
      <c r="EA367" s="71"/>
      <c r="EB367" s="71"/>
      <c r="EC367" s="71"/>
      <c r="ED367" s="71"/>
      <c r="EE367" s="71"/>
      <c r="EF367" s="71"/>
      <c r="EG367" s="71"/>
      <c r="EH367" s="71"/>
      <c r="EI367" s="71"/>
      <c r="EJ367" s="71"/>
      <c r="EK367" s="71"/>
    </row>
    <row r="368" spans="1:141" ht="30" customHeight="1">
      <c r="A368" s="3" t="s">
        <v>4104</v>
      </c>
      <c r="B368" s="87">
        <v>2026</v>
      </c>
      <c r="C368" s="88" t="s">
        <v>4205</v>
      </c>
      <c r="D368" s="88"/>
      <c r="E368" s="88" t="s">
        <v>125</v>
      </c>
      <c r="F368" s="88">
        <v>147365</v>
      </c>
      <c r="G368" s="92">
        <v>46031</v>
      </c>
      <c r="H368" s="88" t="s">
        <v>3836</v>
      </c>
      <c r="I368" s="88" t="s">
        <v>4206</v>
      </c>
      <c r="J368" s="95" t="s">
        <v>4207</v>
      </c>
      <c r="K368" s="95" t="s">
        <v>4208</v>
      </c>
      <c r="L368" s="88" t="s">
        <v>4209</v>
      </c>
      <c r="M368" s="88" t="s">
        <v>3841</v>
      </c>
      <c r="N368" s="88">
        <v>80111700</v>
      </c>
      <c r="O368" s="88" t="s">
        <v>3842</v>
      </c>
      <c r="P368" s="88" t="s">
        <v>4210</v>
      </c>
      <c r="Q368" s="88">
        <v>156</v>
      </c>
      <c r="R368" s="92">
        <v>46030</v>
      </c>
      <c r="S368" s="88">
        <v>82</v>
      </c>
      <c r="T368" s="92">
        <v>46035</v>
      </c>
      <c r="U368" s="88" t="s">
        <v>3609</v>
      </c>
      <c r="V368" s="88" t="s">
        <v>135</v>
      </c>
      <c r="W368" s="88" t="s">
        <v>460</v>
      </c>
      <c r="X368" s="88">
        <v>1</v>
      </c>
      <c r="Y368" s="88" t="s">
        <v>3778</v>
      </c>
      <c r="Z368" s="88" t="s">
        <v>4209</v>
      </c>
      <c r="AA368" s="88" t="s">
        <v>138</v>
      </c>
      <c r="AB368" s="88" t="s">
        <v>164</v>
      </c>
      <c r="AC368" s="88" t="s">
        <v>447</v>
      </c>
      <c r="AD368" s="88"/>
      <c r="AE368" s="88">
        <v>1233903612</v>
      </c>
      <c r="AF368" s="88">
        <v>1</v>
      </c>
      <c r="AG368" s="92">
        <v>36147</v>
      </c>
      <c r="AH368" s="88" t="s">
        <v>4211</v>
      </c>
      <c r="AI368" s="88"/>
      <c r="AJ368" s="95">
        <v>3174958698</v>
      </c>
      <c r="AK368" s="88" t="s">
        <v>4212</v>
      </c>
      <c r="AL368" s="88" t="s">
        <v>3187</v>
      </c>
      <c r="AM368" s="88" t="s">
        <v>144</v>
      </c>
      <c r="AN368" s="88" t="s">
        <v>3712</v>
      </c>
      <c r="AO368" s="88">
        <v>79553844</v>
      </c>
      <c r="AP368" s="88" t="s">
        <v>3713</v>
      </c>
      <c r="AQ368" s="88"/>
      <c r="AR368" s="88"/>
      <c r="AS368" s="92">
        <v>46062</v>
      </c>
      <c r="AT368" s="88"/>
      <c r="AU368" s="88"/>
      <c r="AV368" s="88"/>
      <c r="AW368" s="88"/>
      <c r="AX368" s="88" t="s">
        <v>3714</v>
      </c>
      <c r="AY368" s="88" t="s">
        <v>147</v>
      </c>
      <c r="AZ368" s="108">
        <v>46031</v>
      </c>
      <c r="BA368" s="108">
        <v>46032</v>
      </c>
      <c r="BB368" s="118">
        <v>24520000</v>
      </c>
      <c r="BC368" s="108">
        <v>46036</v>
      </c>
      <c r="BD368" s="108">
        <v>46278</v>
      </c>
      <c r="BE368" s="108">
        <f t="shared" si="14"/>
        <v>46278</v>
      </c>
      <c r="BF368" s="125"/>
      <c r="BG368" s="88" t="s">
        <v>929</v>
      </c>
      <c r="BH368" s="113">
        <v>3065000</v>
      </c>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v>0</v>
      </c>
      <c r="CM368" s="113">
        <v>24520000</v>
      </c>
      <c r="CN368" s="88"/>
      <c r="CO368" s="92">
        <v>46278</v>
      </c>
      <c r="CP368" s="92">
        <f t="shared" si="13"/>
        <v>46458</v>
      </c>
      <c r="CQ368" s="118">
        <v>24520000</v>
      </c>
      <c r="CR368" s="88" t="s">
        <v>223</v>
      </c>
      <c r="CS368" s="92">
        <v>46034</v>
      </c>
      <c r="CT368" s="131">
        <v>1444101252947</v>
      </c>
      <c r="CU368" s="88"/>
      <c r="CV368" s="88"/>
      <c r="CW368" s="88" t="s">
        <v>3846</v>
      </c>
      <c r="CX368" s="88" t="s">
        <v>447</v>
      </c>
      <c r="CY368" s="88" t="s">
        <v>1713</v>
      </c>
      <c r="CZ368" s="88">
        <v>2583</v>
      </c>
      <c r="DA368" s="88" t="s">
        <v>3614</v>
      </c>
      <c r="DB368" s="88">
        <v>5</v>
      </c>
      <c r="DC368" s="88" t="s">
        <v>153</v>
      </c>
      <c r="DD368" s="88"/>
      <c r="DE368" s="88"/>
      <c r="DF368" s="88"/>
      <c r="DG368" s="88"/>
      <c r="DH368" s="88"/>
      <c r="DI368" s="88"/>
      <c r="DJ368" s="88"/>
      <c r="DK368" s="88"/>
      <c r="DL368" s="88"/>
      <c r="DM368" s="88"/>
      <c r="DN368" s="88"/>
      <c r="DO368" s="88"/>
      <c r="DP368" s="88"/>
      <c r="DQ368" s="88"/>
      <c r="DR368" s="88"/>
      <c r="DS368" s="88"/>
      <c r="DT368" s="89"/>
      <c r="DU368" s="84"/>
      <c r="DV368" s="75"/>
      <c r="DW368" s="75"/>
      <c r="DX368" s="75"/>
      <c r="DY368" s="75"/>
      <c r="DZ368" s="77"/>
      <c r="EA368" s="71"/>
      <c r="EB368" s="71"/>
      <c r="EC368" s="71"/>
      <c r="ED368" s="71"/>
      <c r="EE368" s="71"/>
      <c r="EF368" s="71"/>
      <c r="EG368" s="71"/>
      <c r="EH368" s="71"/>
      <c r="EI368" s="71"/>
      <c r="EJ368" s="71"/>
      <c r="EK368" s="71"/>
    </row>
    <row r="369" spans="1:141" ht="30" customHeight="1">
      <c r="A369" s="3" t="s">
        <v>4104</v>
      </c>
      <c r="B369" s="87">
        <v>2026</v>
      </c>
      <c r="C369" s="88" t="s">
        <v>4213</v>
      </c>
      <c r="D369" s="88"/>
      <c r="E369" s="88" t="s">
        <v>125</v>
      </c>
      <c r="F369" s="88">
        <v>147365</v>
      </c>
      <c r="G369" s="92">
        <v>46031</v>
      </c>
      <c r="H369" s="88" t="s">
        <v>3836</v>
      </c>
      <c r="I369" s="88" t="s">
        <v>4214</v>
      </c>
      <c r="J369" s="95" t="s">
        <v>4215</v>
      </c>
      <c r="K369" s="95" t="s">
        <v>4216</v>
      </c>
      <c r="L369" s="88" t="s">
        <v>4217</v>
      </c>
      <c r="M369" s="88" t="s">
        <v>3841</v>
      </c>
      <c r="N369" s="88">
        <v>80111700</v>
      </c>
      <c r="O369" s="88" t="s">
        <v>3842</v>
      </c>
      <c r="P369" s="88" t="s">
        <v>4218</v>
      </c>
      <c r="Q369" s="88">
        <v>156</v>
      </c>
      <c r="R369" s="92">
        <v>46030</v>
      </c>
      <c r="S369" s="88">
        <v>83</v>
      </c>
      <c r="T369" s="92">
        <v>46035</v>
      </c>
      <c r="U369" s="88" t="s">
        <v>3609</v>
      </c>
      <c r="V369" s="88" t="s">
        <v>135</v>
      </c>
      <c r="W369" s="88" t="s">
        <v>460</v>
      </c>
      <c r="X369" s="88">
        <v>1</v>
      </c>
      <c r="Y369" s="88" t="s">
        <v>4178</v>
      </c>
      <c r="Z369" s="88" t="s">
        <v>4217</v>
      </c>
      <c r="AA369" s="88" t="s">
        <v>138</v>
      </c>
      <c r="AB369" s="88" t="s">
        <v>139</v>
      </c>
      <c r="AC369" s="88" t="s">
        <v>203</v>
      </c>
      <c r="AD369" s="88"/>
      <c r="AE369" s="88">
        <v>1019144420</v>
      </c>
      <c r="AF369" s="88">
        <v>9</v>
      </c>
      <c r="AG369" s="92">
        <v>36115</v>
      </c>
      <c r="AH369" s="88" t="s">
        <v>4219</v>
      </c>
      <c r="AI369" s="88"/>
      <c r="AJ369" s="95">
        <v>3105629625</v>
      </c>
      <c r="AK369" s="88" t="s">
        <v>4220</v>
      </c>
      <c r="AL369" s="88" t="s">
        <v>3187</v>
      </c>
      <c r="AM369" s="88" t="s">
        <v>144</v>
      </c>
      <c r="AN369" s="88" t="s">
        <v>3712</v>
      </c>
      <c r="AO369" s="88">
        <v>79553844</v>
      </c>
      <c r="AP369" s="88" t="s">
        <v>3713</v>
      </c>
      <c r="AQ369" s="88"/>
      <c r="AR369" s="88"/>
      <c r="AS369" s="92">
        <v>46062</v>
      </c>
      <c r="AT369" s="88"/>
      <c r="AU369" s="88"/>
      <c r="AV369" s="88"/>
      <c r="AW369" s="88"/>
      <c r="AX369" s="88" t="s">
        <v>3714</v>
      </c>
      <c r="AY369" s="88" t="s">
        <v>147</v>
      </c>
      <c r="AZ369" s="108">
        <v>46031</v>
      </c>
      <c r="BA369" s="108">
        <v>46032</v>
      </c>
      <c r="BB369" s="118">
        <v>24520000</v>
      </c>
      <c r="BC369" s="108">
        <v>46036</v>
      </c>
      <c r="BD369" s="108">
        <v>46278</v>
      </c>
      <c r="BE369" s="108">
        <f t="shared" si="14"/>
        <v>46278</v>
      </c>
      <c r="BF369" s="125"/>
      <c r="BG369" s="88" t="s">
        <v>929</v>
      </c>
      <c r="BH369" s="113">
        <v>3065000</v>
      </c>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v>0</v>
      </c>
      <c r="CM369" s="113">
        <v>24520000</v>
      </c>
      <c r="CN369" s="88"/>
      <c r="CO369" s="92">
        <v>46278</v>
      </c>
      <c r="CP369" s="92">
        <f t="shared" si="13"/>
        <v>46458</v>
      </c>
      <c r="CQ369" s="118">
        <v>24520000</v>
      </c>
      <c r="CR369" s="88" t="s">
        <v>149</v>
      </c>
      <c r="CS369" s="92">
        <v>46035</v>
      </c>
      <c r="CT369" s="131">
        <v>3344101271451</v>
      </c>
      <c r="CU369" s="88"/>
      <c r="CV369" s="88"/>
      <c r="CW369" s="88" t="s">
        <v>3846</v>
      </c>
      <c r="CX369" s="88" t="s">
        <v>203</v>
      </c>
      <c r="CY369" s="88" t="s">
        <v>4221</v>
      </c>
      <c r="CZ369" s="88">
        <v>2583</v>
      </c>
      <c r="DA369" s="88" t="s">
        <v>3614</v>
      </c>
      <c r="DB369" s="88">
        <v>5</v>
      </c>
      <c r="DC369" s="88" t="s">
        <v>153</v>
      </c>
      <c r="DD369" s="88"/>
      <c r="DE369" s="88"/>
      <c r="DF369" s="88"/>
      <c r="DG369" s="88"/>
      <c r="DH369" s="88"/>
      <c r="DI369" s="88"/>
      <c r="DJ369" s="88"/>
      <c r="DK369" s="88"/>
      <c r="DL369" s="88"/>
      <c r="DM369" s="88"/>
      <c r="DN369" s="88"/>
      <c r="DO369" s="88"/>
      <c r="DP369" s="88"/>
      <c r="DQ369" s="88"/>
      <c r="DR369" s="88"/>
      <c r="DS369" s="88"/>
      <c r="DT369" s="89"/>
      <c r="DU369" s="84"/>
      <c r="DV369" s="75"/>
      <c r="DW369" s="75"/>
      <c r="DX369" s="75"/>
      <c r="DY369" s="75"/>
      <c r="DZ369" s="77"/>
      <c r="EA369" s="71"/>
      <c r="EB369" s="71"/>
      <c r="EC369" s="71"/>
      <c r="ED369" s="71"/>
      <c r="EE369" s="71"/>
      <c r="EF369" s="71"/>
      <c r="EG369" s="71"/>
      <c r="EH369" s="71"/>
      <c r="EI369" s="71"/>
      <c r="EJ369" s="71"/>
      <c r="EK369" s="71"/>
    </row>
    <row r="370" spans="1:141" ht="30" customHeight="1">
      <c r="A370" s="3" t="s">
        <v>4104</v>
      </c>
      <c r="B370" s="87">
        <v>2026</v>
      </c>
      <c r="C370" s="88" t="s">
        <v>4222</v>
      </c>
      <c r="D370" s="88"/>
      <c r="E370" s="88" t="s">
        <v>125</v>
      </c>
      <c r="F370" s="88">
        <v>147365</v>
      </c>
      <c r="G370" s="92">
        <v>46031</v>
      </c>
      <c r="H370" s="88" t="s">
        <v>3836</v>
      </c>
      <c r="I370" s="88" t="s">
        <v>4223</v>
      </c>
      <c r="J370" s="95" t="s">
        <v>4224</v>
      </c>
      <c r="K370" s="95" t="s">
        <v>4225</v>
      </c>
      <c r="L370" s="88" t="s">
        <v>4226</v>
      </c>
      <c r="M370" s="88" t="s">
        <v>3841</v>
      </c>
      <c r="N370" s="88">
        <v>80111700</v>
      </c>
      <c r="O370" s="88" t="s">
        <v>3842</v>
      </c>
      <c r="P370" s="88" t="s">
        <v>4227</v>
      </c>
      <c r="Q370" s="88">
        <v>156</v>
      </c>
      <c r="R370" s="92">
        <v>46030</v>
      </c>
      <c r="S370" s="88">
        <v>84</v>
      </c>
      <c r="T370" s="92">
        <v>46035</v>
      </c>
      <c r="U370" s="88" t="s">
        <v>3609</v>
      </c>
      <c r="V370" s="88" t="s">
        <v>135</v>
      </c>
      <c r="W370" s="88" t="s">
        <v>460</v>
      </c>
      <c r="X370" s="88">
        <v>1</v>
      </c>
      <c r="Y370" s="88" t="s">
        <v>3778</v>
      </c>
      <c r="Z370" s="88" t="s">
        <v>4226</v>
      </c>
      <c r="AA370" s="88" t="s">
        <v>138</v>
      </c>
      <c r="AB370" s="88" t="s">
        <v>139</v>
      </c>
      <c r="AC370" s="88" t="s">
        <v>461</v>
      </c>
      <c r="AD370" s="88"/>
      <c r="AE370" s="88">
        <v>52803584</v>
      </c>
      <c r="AF370" s="88">
        <v>5</v>
      </c>
      <c r="AG370" s="92">
        <v>29708</v>
      </c>
      <c r="AH370" s="88" t="s">
        <v>4228</v>
      </c>
      <c r="AI370" s="88"/>
      <c r="AJ370" s="95">
        <v>3188879564</v>
      </c>
      <c r="AK370" s="88" t="s">
        <v>4229</v>
      </c>
      <c r="AL370" s="88" t="s">
        <v>3187</v>
      </c>
      <c r="AM370" s="88" t="s">
        <v>222</v>
      </c>
      <c r="AN370" s="88" t="s">
        <v>3712</v>
      </c>
      <c r="AO370" s="88">
        <v>79553844</v>
      </c>
      <c r="AP370" s="88" t="s">
        <v>3713</v>
      </c>
      <c r="AQ370" s="88"/>
      <c r="AR370" s="88"/>
      <c r="AS370" s="92">
        <v>46062</v>
      </c>
      <c r="AT370" s="88"/>
      <c r="AU370" s="88"/>
      <c r="AV370" s="88"/>
      <c r="AW370" s="88"/>
      <c r="AX370" s="88" t="s">
        <v>3714</v>
      </c>
      <c r="AY370" s="88" t="s">
        <v>147</v>
      </c>
      <c r="AZ370" s="108">
        <v>46031</v>
      </c>
      <c r="BA370" s="108">
        <v>46032</v>
      </c>
      <c r="BB370" s="118">
        <v>24520000</v>
      </c>
      <c r="BC370" s="108">
        <v>46036</v>
      </c>
      <c r="BD370" s="108">
        <v>46278</v>
      </c>
      <c r="BE370" s="108">
        <f t="shared" si="14"/>
        <v>46278</v>
      </c>
      <c r="BF370" s="125"/>
      <c r="BG370" s="88" t="s">
        <v>929</v>
      </c>
      <c r="BH370" s="113">
        <v>3065000</v>
      </c>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v>0</v>
      </c>
      <c r="CM370" s="113">
        <v>24520000</v>
      </c>
      <c r="CN370" s="88"/>
      <c r="CO370" s="92">
        <v>46278</v>
      </c>
      <c r="CP370" s="92">
        <f t="shared" si="13"/>
        <v>46458</v>
      </c>
      <c r="CQ370" s="118">
        <v>24520000</v>
      </c>
      <c r="CR370" s="88" t="s">
        <v>956</v>
      </c>
      <c r="CS370" s="92">
        <v>46033</v>
      </c>
      <c r="CT370" s="131">
        <v>3344101271433</v>
      </c>
      <c r="CU370" s="88"/>
      <c r="CV370" s="88"/>
      <c r="CW370" s="88" t="s">
        <v>3846</v>
      </c>
      <c r="CX370" s="88" t="s">
        <v>461</v>
      </c>
      <c r="CY370" s="88" t="s">
        <v>957</v>
      </c>
      <c r="CZ370" s="88">
        <v>2583</v>
      </c>
      <c r="DA370" s="88" t="s">
        <v>3614</v>
      </c>
      <c r="DB370" s="88">
        <v>5</v>
      </c>
      <c r="DC370" s="88" t="s">
        <v>153</v>
      </c>
      <c r="DD370" s="88"/>
      <c r="DE370" s="88"/>
      <c r="DF370" s="88"/>
      <c r="DG370" s="88"/>
      <c r="DH370" s="88"/>
      <c r="DI370" s="88"/>
      <c r="DJ370" s="88"/>
      <c r="DK370" s="88"/>
      <c r="DL370" s="88"/>
      <c r="DM370" s="88"/>
      <c r="DN370" s="88"/>
      <c r="DO370" s="88"/>
      <c r="DP370" s="88"/>
      <c r="DQ370" s="88"/>
      <c r="DR370" s="88"/>
      <c r="DS370" s="88"/>
      <c r="DT370" s="89"/>
      <c r="DU370" s="84"/>
      <c r="DV370" s="75"/>
      <c r="DW370" s="75"/>
      <c r="DX370" s="75"/>
      <c r="DY370" s="75"/>
      <c r="DZ370" s="77"/>
      <c r="EA370" s="71"/>
      <c r="EB370" s="71"/>
      <c r="EC370" s="71"/>
      <c r="ED370" s="71"/>
      <c r="EE370" s="71"/>
      <c r="EF370" s="71"/>
      <c r="EG370" s="71"/>
      <c r="EH370" s="71"/>
      <c r="EI370" s="71"/>
      <c r="EJ370" s="71"/>
      <c r="EK370" s="71"/>
    </row>
    <row r="371" spans="1:141" ht="30" customHeight="1">
      <c r="A371" s="3" t="s">
        <v>4104</v>
      </c>
      <c r="B371" s="87">
        <v>2026</v>
      </c>
      <c r="C371" s="88" t="s">
        <v>4230</v>
      </c>
      <c r="D371" s="88"/>
      <c r="E371" s="88" t="s">
        <v>125</v>
      </c>
      <c r="F371" s="88">
        <v>147365</v>
      </c>
      <c r="G371" s="92">
        <v>46031</v>
      </c>
      <c r="H371" s="88" t="s">
        <v>3836</v>
      </c>
      <c r="I371" s="88" t="s">
        <v>4231</v>
      </c>
      <c r="J371" s="95" t="s">
        <v>4232</v>
      </c>
      <c r="K371" s="95" t="s">
        <v>4233</v>
      </c>
      <c r="L371" s="88" t="s">
        <v>4234</v>
      </c>
      <c r="M371" s="88" t="s">
        <v>3841</v>
      </c>
      <c r="N371" s="88">
        <v>80111700</v>
      </c>
      <c r="O371" s="88" t="s">
        <v>3842</v>
      </c>
      <c r="P371" s="88" t="s">
        <v>4235</v>
      </c>
      <c r="Q371" s="88">
        <v>156</v>
      </c>
      <c r="R371" s="92">
        <v>46030</v>
      </c>
      <c r="S371" s="88">
        <v>85</v>
      </c>
      <c r="T371" s="92">
        <v>46035</v>
      </c>
      <c r="U371" s="88" t="s">
        <v>3609</v>
      </c>
      <c r="V371" s="88" t="s">
        <v>135</v>
      </c>
      <c r="W371" s="88" t="s">
        <v>460</v>
      </c>
      <c r="X371" s="88">
        <v>1</v>
      </c>
      <c r="Y371" s="88" t="s">
        <v>3778</v>
      </c>
      <c r="Z371" s="88" t="s">
        <v>4234</v>
      </c>
      <c r="AA371" s="88" t="s">
        <v>138</v>
      </c>
      <c r="AB371" s="88" t="s">
        <v>164</v>
      </c>
      <c r="AC371" s="88" t="s">
        <v>218</v>
      </c>
      <c r="AD371" s="88"/>
      <c r="AE371" s="88">
        <v>82382832</v>
      </c>
      <c r="AF371" s="88">
        <v>8</v>
      </c>
      <c r="AG371" s="92">
        <v>24033</v>
      </c>
      <c r="AH371" s="88" t="s">
        <v>4236</v>
      </c>
      <c r="AI371" s="88"/>
      <c r="AJ371" s="95">
        <v>3107992630</v>
      </c>
      <c r="AK371" s="88" t="s">
        <v>4012</v>
      </c>
      <c r="AL371" s="88" t="s">
        <v>3187</v>
      </c>
      <c r="AM371" s="88" t="s">
        <v>234</v>
      </c>
      <c r="AN371" s="88" t="s">
        <v>3712</v>
      </c>
      <c r="AO371" s="88">
        <v>79553844</v>
      </c>
      <c r="AP371" s="88" t="s">
        <v>3713</v>
      </c>
      <c r="AQ371" s="88"/>
      <c r="AR371" s="88"/>
      <c r="AS371" s="92">
        <v>46062</v>
      </c>
      <c r="AT371" s="88"/>
      <c r="AU371" s="88"/>
      <c r="AV371" s="88"/>
      <c r="AW371" s="88"/>
      <c r="AX371" s="88" t="s">
        <v>3714</v>
      </c>
      <c r="AY371" s="88" t="s">
        <v>147</v>
      </c>
      <c r="AZ371" s="108">
        <v>46031</v>
      </c>
      <c r="BA371" s="108">
        <v>46032</v>
      </c>
      <c r="BB371" s="118">
        <v>24520000</v>
      </c>
      <c r="BC371" s="108">
        <v>46036</v>
      </c>
      <c r="BD371" s="108">
        <v>46278</v>
      </c>
      <c r="BE371" s="108">
        <f t="shared" si="14"/>
        <v>46278</v>
      </c>
      <c r="BF371" s="125"/>
      <c r="BG371" s="88" t="s">
        <v>929</v>
      </c>
      <c r="BH371" s="113">
        <v>3065000</v>
      </c>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v>0</v>
      </c>
      <c r="CM371" s="113">
        <v>24520000</v>
      </c>
      <c r="CN371" s="88"/>
      <c r="CO371" s="92">
        <v>46278</v>
      </c>
      <c r="CP371" s="92">
        <f t="shared" si="13"/>
        <v>46458</v>
      </c>
      <c r="CQ371" s="118">
        <v>24520000</v>
      </c>
      <c r="CR371" s="88" t="s">
        <v>149</v>
      </c>
      <c r="CS371" s="92">
        <v>46035</v>
      </c>
      <c r="CT371" s="131">
        <v>2146101127314</v>
      </c>
      <c r="CU371" s="88"/>
      <c r="CV371" s="88"/>
      <c r="CW371" s="88" t="s">
        <v>3846</v>
      </c>
      <c r="CX371" s="88" t="s">
        <v>218</v>
      </c>
      <c r="CY371" s="88" t="s">
        <v>464</v>
      </c>
      <c r="CZ371" s="88">
        <v>2583</v>
      </c>
      <c r="DA371" s="88" t="s">
        <v>3614</v>
      </c>
      <c r="DB371" s="88">
        <v>5</v>
      </c>
      <c r="DC371" s="88" t="s">
        <v>153</v>
      </c>
      <c r="DD371" s="88"/>
      <c r="DE371" s="88"/>
      <c r="DF371" s="88"/>
      <c r="DG371" s="88"/>
      <c r="DH371" s="88"/>
      <c r="DI371" s="88"/>
      <c r="DJ371" s="88"/>
      <c r="DK371" s="88"/>
      <c r="DL371" s="88"/>
      <c r="DM371" s="88"/>
      <c r="DN371" s="88"/>
      <c r="DO371" s="88"/>
      <c r="DP371" s="88"/>
      <c r="DQ371" s="88"/>
      <c r="DR371" s="88"/>
      <c r="DS371" s="88"/>
      <c r="DT371" s="89"/>
      <c r="DU371" s="84"/>
      <c r="DV371" s="75"/>
      <c r="DW371" s="75"/>
      <c r="DX371" s="75"/>
      <c r="DY371" s="75"/>
      <c r="DZ371" s="77"/>
      <c r="EA371" s="71"/>
      <c r="EB371" s="71"/>
      <c r="EC371" s="71"/>
      <c r="ED371" s="71"/>
      <c r="EE371" s="71"/>
      <c r="EF371" s="71"/>
      <c r="EG371" s="71"/>
      <c r="EH371" s="71"/>
      <c r="EI371" s="71"/>
      <c r="EJ371" s="71"/>
      <c r="EK371" s="71"/>
    </row>
    <row r="372" spans="1:141" ht="30" customHeight="1">
      <c r="A372" s="3" t="s">
        <v>4104</v>
      </c>
      <c r="B372" s="87">
        <v>2026</v>
      </c>
      <c r="C372" s="88" t="s">
        <v>4237</v>
      </c>
      <c r="D372" s="88"/>
      <c r="E372" s="88" t="s">
        <v>125</v>
      </c>
      <c r="F372" s="88">
        <v>147365</v>
      </c>
      <c r="G372" s="92">
        <v>46031</v>
      </c>
      <c r="H372" s="88" t="s">
        <v>3836</v>
      </c>
      <c r="I372" s="88" t="s">
        <v>4238</v>
      </c>
      <c r="J372" s="95" t="s">
        <v>4239</v>
      </c>
      <c r="K372" s="95" t="s">
        <v>4240</v>
      </c>
      <c r="L372" s="88" t="s">
        <v>4241</v>
      </c>
      <c r="M372" s="88" t="s">
        <v>3841</v>
      </c>
      <c r="N372" s="88">
        <v>80111700</v>
      </c>
      <c r="O372" s="88" t="s">
        <v>3842</v>
      </c>
      <c r="P372" s="88" t="s">
        <v>4242</v>
      </c>
      <c r="Q372" s="88">
        <v>156</v>
      </c>
      <c r="R372" s="92">
        <v>46030</v>
      </c>
      <c r="S372" s="88">
        <v>86</v>
      </c>
      <c r="T372" s="92">
        <v>46035</v>
      </c>
      <c r="U372" s="88" t="s">
        <v>3609</v>
      </c>
      <c r="V372" s="88" t="s">
        <v>135</v>
      </c>
      <c r="W372" s="88" t="s">
        <v>460</v>
      </c>
      <c r="X372" s="88">
        <v>1</v>
      </c>
      <c r="Y372" s="88" t="s">
        <v>3778</v>
      </c>
      <c r="Z372" s="88" t="s">
        <v>4241</v>
      </c>
      <c r="AA372" s="88" t="s">
        <v>138</v>
      </c>
      <c r="AB372" s="88" t="s">
        <v>139</v>
      </c>
      <c r="AC372" s="88" t="s">
        <v>218</v>
      </c>
      <c r="AD372" s="88"/>
      <c r="AE372" s="88">
        <v>52584430</v>
      </c>
      <c r="AF372" s="88">
        <v>9</v>
      </c>
      <c r="AG372" s="92">
        <v>25688</v>
      </c>
      <c r="AH372" s="88" t="s">
        <v>4243</v>
      </c>
      <c r="AI372" s="88"/>
      <c r="AJ372" s="95">
        <v>3112006271</v>
      </c>
      <c r="AK372" s="88" t="s">
        <v>4244</v>
      </c>
      <c r="AL372" s="88" t="s">
        <v>3187</v>
      </c>
      <c r="AM372" s="88" t="s">
        <v>234</v>
      </c>
      <c r="AN372" s="88" t="s">
        <v>3712</v>
      </c>
      <c r="AO372" s="88">
        <v>79553844</v>
      </c>
      <c r="AP372" s="88" t="s">
        <v>3713</v>
      </c>
      <c r="AQ372" s="88"/>
      <c r="AR372" s="88"/>
      <c r="AS372" s="92">
        <v>46062</v>
      </c>
      <c r="AT372" s="88"/>
      <c r="AU372" s="88"/>
      <c r="AV372" s="88"/>
      <c r="AW372" s="88"/>
      <c r="AX372" s="88" t="s">
        <v>3714</v>
      </c>
      <c r="AY372" s="88" t="s">
        <v>147</v>
      </c>
      <c r="AZ372" s="108">
        <v>46031</v>
      </c>
      <c r="BA372" s="108">
        <v>46032</v>
      </c>
      <c r="BB372" s="118">
        <v>24520000</v>
      </c>
      <c r="BC372" s="108">
        <v>46036</v>
      </c>
      <c r="BD372" s="108">
        <v>46278</v>
      </c>
      <c r="BE372" s="108">
        <f t="shared" si="14"/>
        <v>46278</v>
      </c>
      <c r="BF372" s="125"/>
      <c r="BG372" s="88" t="s">
        <v>929</v>
      </c>
      <c r="BH372" s="113">
        <v>3065000</v>
      </c>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v>0</v>
      </c>
      <c r="CM372" s="113">
        <v>24520000</v>
      </c>
      <c r="CN372" s="88"/>
      <c r="CO372" s="92">
        <v>46278</v>
      </c>
      <c r="CP372" s="92">
        <f t="shared" si="13"/>
        <v>46458</v>
      </c>
      <c r="CQ372" s="118">
        <v>24520000</v>
      </c>
      <c r="CR372" s="88" t="e">
        <v>#N/A</v>
      </c>
      <c r="CS372" s="92" t="e">
        <v>#N/A</v>
      </c>
      <c r="CT372" s="131" t="e">
        <v>#N/A</v>
      </c>
      <c r="CU372" s="88"/>
      <c r="CV372" s="88"/>
      <c r="CW372" s="88" t="s">
        <v>3846</v>
      </c>
      <c r="CX372" s="88" t="s">
        <v>218</v>
      </c>
      <c r="CY372" s="88" t="s">
        <v>4245</v>
      </c>
      <c r="CZ372" s="88">
        <v>2583</v>
      </c>
      <c r="DA372" s="88" t="s">
        <v>3614</v>
      </c>
      <c r="DB372" s="88">
        <v>5</v>
      </c>
      <c r="DC372" s="88" t="s">
        <v>153</v>
      </c>
      <c r="DD372" s="88"/>
      <c r="DE372" s="88"/>
      <c r="DF372" s="88"/>
      <c r="DG372" s="88"/>
      <c r="DH372" s="88"/>
      <c r="DI372" s="88"/>
      <c r="DJ372" s="88"/>
      <c r="DK372" s="88"/>
      <c r="DL372" s="88"/>
      <c r="DM372" s="88"/>
      <c r="DN372" s="88"/>
      <c r="DO372" s="88"/>
      <c r="DP372" s="88"/>
      <c r="DQ372" s="88"/>
      <c r="DR372" s="88"/>
      <c r="DS372" s="88"/>
      <c r="DT372" s="89"/>
      <c r="DU372" s="84"/>
      <c r="DV372" s="75"/>
      <c r="DW372" s="75"/>
      <c r="DX372" s="75"/>
      <c r="DY372" s="75"/>
      <c r="DZ372" s="77"/>
      <c r="EA372" s="71"/>
      <c r="EB372" s="71"/>
      <c r="EC372" s="71"/>
      <c r="ED372" s="71"/>
      <c r="EE372" s="71"/>
      <c r="EF372" s="71"/>
      <c r="EG372" s="71"/>
      <c r="EH372" s="71"/>
      <c r="EI372" s="71"/>
      <c r="EJ372" s="71"/>
      <c r="EK372" s="71"/>
    </row>
    <row r="373" spans="1:141" ht="30" customHeight="1">
      <c r="A373" s="3" t="s">
        <v>4104</v>
      </c>
      <c r="B373" s="87">
        <v>2026</v>
      </c>
      <c r="C373" s="88" t="s">
        <v>4246</v>
      </c>
      <c r="D373" s="88"/>
      <c r="E373" s="88" t="s">
        <v>125</v>
      </c>
      <c r="F373" s="88">
        <v>147365</v>
      </c>
      <c r="G373" s="92">
        <v>46031</v>
      </c>
      <c r="H373" s="88" t="s">
        <v>3836</v>
      </c>
      <c r="I373" s="88" t="s">
        <v>4247</v>
      </c>
      <c r="J373" s="95" t="s">
        <v>4248</v>
      </c>
      <c r="K373" s="95" t="s">
        <v>4249</v>
      </c>
      <c r="L373" s="88" t="s">
        <v>4250</v>
      </c>
      <c r="M373" s="88" t="s">
        <v>3841</v>
      </c>
      <c r="N373" s="88">
        <v>80111700</v>
      </c>
      <c r="O373" s="88" t="s">
        <v>3842</v>
      </c>
      <c r="P373" s="88" t="s">
        <v>4251</v>
      </c>
      <c r="Q373" s="88">
        <v>156</v>
      </c>
      <c r="R373" s="92">
        <v>46030</v>
      </c>
      <c r="S373" s="88">
        <v>315</v>
      </c>
      <c r="T373" s="92">
        <v>46041</v>
      </c>
      <c r="U373" s="88" t="s">
        <v>3609</v>
      </c>
      <c r="V373" s="88" t="s">
        <v>135</v>
      </c>
      <c r="W373" s="88" t="s">
        <v>460</v>
      </c>
      <c r="X373" s="88">
        <v>1</v>
      </c>
      <c r="Y373" s="88" t="s">
        <v>4178</v>
      </c>
      <c r="Z373" s="88" t="s">
        <v>4250</v>
      </c>
      <c r="AA373" s="88" t="s">
        <v>138</v>
      </c>
      <c r="AB373" s="88" t="s">
        <v>164</v>
      </c>
      <c r="AC373" s="88" t="s">
        <v>218</v>
      </c>
      <c r="AD373" s="88"/>
      <c r="AE373" s="88">
        <v>86039504</v>
      </c>
      <c r="AF373" s="88">
        <v>2</v>
      </c>
      <c r="AG373" s="92">
        <v>26307</v>
      </c>
      <c r="AH373" s="88" t="s">
        <v>4252</v>
      </c>
      <c r="AI373" s="88"/>
      <c r="AJ373" s="95">
        <v>3143073381</v>
      </c>
      <c r="AK373" s="88" t="s">
        <v>4253</v>
      </c>
      <c r="AL373" s="88" t="s">
        <v>3187</v>
      </c>
      <c r="AM373" s="88" t="s">
        <v>234</v>
      </c>
      <c r="AN373" s="88" t="s">
        <v>3712</v>
      </c>
      <c r="AO373" s="88">
        <v>79553844</v>
      </c>
      <c r="AP373" s="88" t="s">
        <v>3713</v>
      </c>
      <c r="AQ373" s="88"/>
      <c r="AR373" s="88"/>
      <c r="AS373" s="92">
        <v>46062</v>
      </c>
      <c r="AT373" s="88"/>
      <c r="AU373" s="88"/>
      <c r="AV373" s="88"/>
      <c r="AW373" s="88"/>
      <c r="AX373" s="88" t="s">
        <v>3714</v>
      </c>
      <c r="AY373" s="88" t="s">
        <v>147</v>
      </c>
      <c r="AZ373" s="108">
        <v>46031</v>
      </c>
      <c r="BA373" s="108">
        <v>46035</v>
      </c>
      <c r="BB373" s="118">
        <v>24520000</v>
      </c>
      <c r="BC373" s="108">
        <v>46042</v>
      </c>
      <c r="BD373" s="108">
        <v>46284</v>
      </c>
      <c r="BE373" s="108">
        <f t="shared" si="14"/>
        <v>46284</v>
      </c>
      <c r="BF373" s="125"/>
      <c r="BG373" s="88" t="s">
        <v>929</v>
      </c>
      <c r="BH373" s="113">
        <v>3065000</v>
      </c>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v>0</v>
      </c>
      <c r="CM373" s="113">
        <v>24520000</v>
      </c>
      <c r="CN373" s="88"/>
      <c r="CO373" s="92">
        <v>46284</v>
      </c>
      <c r="CP373" s="92">
        <f t="shared" si="13"/>
        <v>46464</v>
      </c>
      <c r="CQ373" s="118">
        <v>24520000</v>
      </c>
      <c r="CR373" s="88" t="s">
        <v>149</v>
      </c>
      <c r="CS373" s="92">
        <v>46035</v>
      </c>
      <c r="CT373" s="131">
        <v>1146101095562</v>
      </c>
      <c r="CU373" s="88"/>
      <c r="CV373" s="88"/>
      <c r="CW373" s="88" t="s">
        <v>3846</v>
      </c>
      <c r="CX373" s="88" t="s">
        <v>218</v>
      </c>
      <c r="CY373" s="88" t="s">
        <v>3072</v>
      </c>
      <c r="CZ373" s="88">
        <v>2583</v>
      </c>
      <c r="DA373" s="88" t="s">
        <v>3614</v>
      </c>
      <c r="DB373" s="88">
        <v>5</v>
      </c>
      <c r="DC373" s="88" t="s">
        <v>153</v>
      </c>
      <c r="DD373" s="88"/>
      <c r="DE373" s="88"/>
      <c r="DF373" s="88"/>
      <c r="DG373" s="88"/>
      <c r="DH373" s="88"/>
      <c r="DI373" s="88"/>
      <c r="DJ373" s="88"/>
      <c r="DK373" s="88"/>
      <c r="DL373" s="88"/>
      <c r="DM373" s="88"/>
      <c r="DN373" s="88"/>
      <c r="DO373" s="88"/>
      <c r="DP373" s="88"/>
      <c r="DQ373" s="88"/>
      <c r="DR373" s="88"/>
      <c r="DS373" s="88"/>
      <c r="DT373" s="89"/>
      <c r="DU373" s="84"/>
      <c r="DV373" s="75"/>
      <c r="DW373" s="75"/>
      <c r="DX373" s="75"/>
      <c r="DY373" s="75"/>
      <c r="DZ373" s="77"/>
      <c r="EA373" s="71"/>
      <c r="EB373" s="71"/>
      <c r="EC373" s="71"/>
      <c r="ED373" s="71"/>
      <c r="EE373" s="71"/>
      <c r="EF373" s="71"/>
      <c r="EG373" s="71"/>
      <c r="EH373" s="71"/>
      <c r="EI373" s="71"/>
      <c r="EJ373" s="71"/>
      <c r="EK373" s="71"/>
    </row>
    <row r="374" spans="1:141" ht="30" customHeight="1">
      <c r="A374" s="3" t="s">
        <v>4104</v>
      </c>
      <c r="B374" s="87">
        <v>2026</v>
      </c>
      <c r="C374" s="88" t="s">
        <v>4254</v>
      </c>
      <c r="D374" s="88"/>
      <c r="E374" s="88" t="s">
        <v>125</v>
      </c>
      <c r="F374" s="88">
        <v>147365</v>
      </c>
      <c r="G374" s="92">
        <v>46031</v>
      </c>
      <c r="H374" s="88" t="s">
        <v>3836</v>
      </c>
      <c r="I374" s="88" t="s">
        <v>4255</v>
      </c>
      <c r="J374" s="95" t="s">
        <v>4256</v>
      </c>
      <c r="K374" s="95" t="s">
        <v>4257</v>
      </c>
      <c r="L374" s="88" t="s">
        <v>4258</v>
      </c>
      <c r="M374" s="88" t="s">
        <v>3841</v>
      </c>
      <c r="N374" s="88">
        <v>80111700</v>
      </c>
      <c r="O374" s="88" t="s">
        <v>3842</v>
      </c>
      <c r="P374" s="88" t="s">
        <v>4259</v>
      </c>
      <c r="Q374" s="88">
        <v>156</v>
      </c>
      <c r="R374" s="92">
        <v>46030</v>
      </c>
      <c r="S374" s="88">
        <v>87</v>
      </c>
      <c r="T374" s="92">
        <v>46035</v>
      </c>
      <c r="U374" s="88" t="s">
        <v>3609</v>
      </c>
      <c r="V374" s="88" t="s">
        <v>135</v>
      </c>
      <c r="W374" s="88" t="s">
        <v>460</v>
      </c>
      <c r="X374" s="88">
        <v>1</v>
      </c>
      <c r="Y374" s="88" t="s">
        <v>3778</v>
      </c>
      <c r="Z374" s="88" t="s">
        <v>4258</v>
      </c>
      <c r="AA374" s="88" t="s">
        <v>138</v>
      </c>
      <c r="AB374" s="88" t="s">
        <v>139</v>
      </c>
      <c r="AC374" s="88" t="s">
        <v>497</v>
      </c>
      <c r="AD374" s="88"/>
      <c r="AE374" s="88">
        <v>1015404226</v>
      </c>
      <c r="AF374" s="88">
        <v>8</v>
      </c>
      <c r="AG374" s="92">
        <v>32056</v>
      </c>
      <c r="AH374" s="88" t="s">
        <v>4260</v>
      </c>
      <c r="AI374" s="88"/>
      <c r="AJ374" s="95">
        <v>3205172589</v>
      </c>
      <c r="AK374" s="88" t="s">
        <v>4261</v>
      </c>
      <c r="AL374" s="88" t="s">
        <v>3187</v>
      </c>
      <c r="AM374" s="88" t="s">
        <v>144</v>
      </c>
      <c r="AN374" s="88" t="s">
        <v>3712</v>
      </c>
      <c r="AO374" s="88">
        <v>79553844</v>
      </c>
      <c r="AP374" s="88" t="s">
        <v>3713</v>
      </c>
      <c r="AQ374" s="88"/>
      <c r="AR374" s="88"/>
      <c r="AS374" s="92">
        <v>46062</v>
      </c>
      <c r="AT374" s="88"/>
      <c r="AU374" s="88"/>
      <c r="AV374" s="88"/>
      <c r="AW374" s="88"/>
      <c r="AX374" s="88" t="s">
        <v>3714</v>
      </c>
      <c r="AY374" s="88" t="s">
        <v>147</v>
      </c>
      <c r="AZ374" s="108">
        <v>46031</v>
      </c>
      <c r="BA374" s="108">
        <v>46032</v>
      </c>
      <c r="BB374" s="118">
        <v>24520000</v>
      </c>
      <c r="BC374" s="108">
        <v>46036</v>
      </c>
      <c r="BD374" s="108">
        <v>46278</v>
      </c>
      <c r="BE374" s="108">
        <f t="shared" si="14"/>
        <v>46278</v>
      </c>
      <c r="BF374" s="125"/>
      <c r="BG374" s="88" t="s">
        <v>929</v>
      </c>
      <c r="BH374" s="113">
        <v>3065000</v>
      </c>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v>0</v>
      </c>
      <c r="CM374" s="113">
        <v>24520000</v>
      </c>
      <c r="CN374" s="88"/>
      <c r="CO374" s="92">
        <v>46278</v>
      </c>
      <c r="CP374" s="92">
        <f t="shared" si="13"/>
        <v>46458</v>
      </c>
      <c r="CQ374" s="118">
        <v>24520000</v>
      </c>
      <c r="CR374" s="88" t="s">
        <v>149</v>
      </c>
      <c r="CS374" s="92">
        <v>46035</v>
      </c>
      <c r="CT374" s="131">
        <v>1846101032378</v>
      </c>
      <c r="CU374" s="88"/>
      <c r="CV374" s="88"/>
      <c r="CW374" s="88" t="s">
        <v>3846</v>
      </c>
      <c r="CX374" s="88" t="s">
        <v>497</v>
      </c>
      <c r="CY374" s="88" t="s">
        <v>501</v>
      </c>
      <c r="CZ374" s="88">
        <v>2583</v>
      </c>
      <c r="DA374" s="88" t="s">
        <v>3614</v>
      </c>
      <c r="DB374" s="88">
        <v>5</v>
      </c>
      <c r="DC374" s="88" t="s">
        <v>153</v>
      </c>
      <c r="DD374" s="88"/>
      <c r="DE374" s="88"/>
      <c r="DF374" s="88"/>
      <c r="DG374" s="88"/>
      <c r="DH374" s="88"/>
      <c r="DI374" s="88"/>
      <c r="DJ374" s="88"/>
      <c r="DK374" s="88"/>
      <c r="DL374" s="88"/>
      <c r="DM374" s="88"/>
      <c r="DN374" s="88"/>
      <c r="DO374" s="88"/>
      <c r="DP374" s="88"/>
      <c r="DQ374" s="88"/>
      <c r="DR374" s="88"/>
      <c r="DS374" s="88"/>
      <c r="DT374" s="89"/>
      <c r="DU374" s="84"/>
      <c r="DV374" s="75"/>
      <c r="DW374" s="75"/>
      <c r="DX374" s="75"/>
      <c r="DY374" s="75"/>
      <c r="DZ374" s="77"/>
      <c r="EA374" s="71"/>
      <c r="EB374" s="71"/>
      <c r="EC374" s="71"/>
      <c r="ED374" s="71"/>
      <c r="EE374" s="71"/>
      <c r="EF374" s="71"/>
      <c r="EG374" s="71"/>
      <c r="EH374" s="71"/>
      <c r="EI374" s="71"/>
      <c r="EJ374" s="71"/>
      <c r="EK374" s="71"/>
    </row>
    <row r="375" spans="1:141" ht="30" customHeight="1">
      <c r="A375" s="3" t="s">
        <v>4104</v>
      </c>
      <c r="B375" s="87">
        <v>2026</v>
      </c>
      <c r="C375" s="88" t="s">
        <v>4262</v>
      </c>
      <c r="D375" s="88"/>
      <c r="E375" s="88" t="s">
        <v>125</v>
      </c>
      <c r="F375" s="88">
        <v>147365</v>
      </c>
      <c r="G375" s="92">
        <v>46031</v>
      </c>
      <c r="H375" s="88" t="s">
        <v>3836</v>
      </c>
      <c r="I375" s="88" t="s">
        <v>4263</v>
      </c>
      <c r="J375" s="95" t="s">
        <v>4264</v>
      </c>
      <c r="K375" s="95" t="s">
        <v>4265</v>
      </c>
      <c r="L375" s="88" t="s">
        <v>4266</v>
      </c>
      <c r="M375" s="88" t="s">
        <v>3841</v>
      </c>
      <c r="N375" s="88">
        <v>80111700</v>
      </c>
      <c r="O375" s="88" t="s">
        <v>3842</v>
      </c>
      <c r="P375" s="88" t="s">
        <v>4267</v>
      </c>
      <c r="Q375" s="88">
        <v>156</v>
      </c>
      <c r="R375" s="92">
        <v>46030</v>
      </c>
      <c r="S375" s="88">
        <v>88</v>
      </c>
      <c r="T375" s="92">
        <v>46035</v>
      </c>
      <c r="U375" s="88" t="s">
        <v>3609</v>
      </c>
      <c r="V375" s="88" t="s">
        <v>135</v>
      </c>
      <c r="W375" s="88" t="s">
        <v>460</v>
      </c>
      <c r="X375" s="88">
        <v>1</v>
      </c>
      <c r="Y375" s="88" t="s">
        <v>3778</v>
      </c>
      <c r="Z375" s="88" t="s">
        <v>4266</v>
      </c>
      <c r="AA375" s="88" t="s">
        <v>138</v>
      </c>
      <c r="AB375" s="88" t="s">
        <v>164</v>
      </c>
      <c r="AC375" s="88" t="s">
        <v>360</v>
      </c>
      <c r="AD375" s="88"/>
      <c r="AE375" s="88">
        <v>1019019502</v>
      </c>
      <c r="AF375" s="88">
        <v>1</v>
      </c>
      <c r="AG375" s="92">
        <v>32084</v>
      </c>
      <c r="AH375" s="88" t="s">
        <v>4268</v>
      </c>
      <c r="AI375" s="88"/>
      <c r="AJ375" s="95">
        <v>3192103000</v>
      </c>
      <c r="AK375" s="88" t="s">
        <v>4269</v>
      </c>
      <c r="AL375" s="88" t="s">
        <v>3187</v>
      </c>
      <c r="AM375" s="88" t="s">
        <v>144</v>
      </c>
      <c r="AN375" s="88" t="s">
        <v>3712</v>
      </c>
      <c r="AO375" s="88">
        <v>79553844</v>
      </c>
      <c r="AP375" s="88" t="s">
        <v>3713</v>
      </c>
      <c r="AQ375" s="88"/>
      <c r="AR375" s="88"/>
      <c r="AS375" s="92">
        <v>46062</v>
      </c>
      <c r="AT375" s="88"/>
      <c r="AU375" s="88"/>
      <c r="AV375" s="88"/>
      <c r="AW375" s="88"/>
      <c r="AX375" s="88" t="s">
        <v>3714</v>
      </c>
      <c r="AY375" s="88" t="s">
        <v>147</v>
      </c>
      <c r="AZ375" s="108">
        <v>46031</v>
      </c>
      <c r="BA375" s="108">
        <v>46032</v>
      </c>
      <c r="BB375" s="118">
        <v>24520000</v>
      </c>
      <c r="BC375" s="108">
        <v>46036</v>
      </c>
      <c r="BD375" s="108">
        <v>46278</v>
      </c>
      <c r="BE375" s="108">
        <f t="shared" si="14"/>
        <v>46278</v>
      </c>
      <c r="BF375" s="125"/>
      <c r="BG375" s="88" t="s">
        <v>929</v>
      </c>
      <c r="BH375" s="113">
        <v>3065000</v>
      </c>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v>0</v>
      </c>
      <c r="CM375" s="113">
        <v>24520000</v>
      </c>
      <c r="CN375" s="88"/>
      <c r="CO375" s="92">
        <v>46278</v>
      </c>
      <c r="CP375" s="92">
        <f t="shared" si="13"/>
        <v>46458</v>
      </c>
      <c r="CQ375" s="118">
        <v>24520000</v>
      </c>
      <c r="CR375" s="88" t="s">
        <v>342</v>
      </c>
      <c r="CS375" s="92">
        <v>46034</v>
      </c>
      <c r="CT375" s="131" t="s">
        <v>4270</v>
      </c>
      <c r="CU375" s="88"/>
      <c r="CV375" s="88"/>
      <c r="CW375" s="88" t="s">
        <v>3846</v>
      </c>
      <c r="CX375" s="88" t="s">
        <v>360</v>
      </c>
      <c r="CY375" s="88" t="s">
        <v>957</v>
      </c>
      <c r="CZ375" s="88">
        <v>2583</v>
      </c>
      <c r="DA375" s="88" t="s">
        <v>3614</v>
      </c>
      <c r="DB375" s="88">
        <v>5</v>
      </c>
      <c r="DC375" s="88" t="s">
        <v>153</v>
      </c>
      <c r="DD375" s="88"/>
      <c r="DE375" s="88"/>
      <c r="DF375" s="88"/>
      <c r="DG375" s="88"/>
      <c r="DH375" s="88"/>
      <c r="DI375" s="88"/>
      <c r="DJ375" s="88"/>
      <c r="DK375" s="88"/>
      <c r="DL375" s="88"/>
      <c r="DM375" s="88"/>
      <c r="DN375" s="88"/>
      <c r="DO375" s="88"/>
      <c r="DP375" s="88"/>
      <c r="DQ375" s="88"/>
      <c r="DR375" s="88"/>
      <c r="DS375" s="88"/>
      <c r="DT375" s="89"/>
      <c r="DU375" s="84"/>
      <c r="DV375" s="75"/>
      <c r="DW375" s="75"/>
      <c r="DX375" s="75"/>
      <c r="DY375" s="75"/>
      <c r="DZ375" s="77"/>
      <c r="EA375" s="71"/>
      <c r="EB375" s="71"/>
      <c r="EC375" s="71"/>
      <c r="ED375" s="71"/>
      <c r="EE375" s="71"/>
      <c r="EF375" s="71"/>
      <c r="EG375" s="71"/>
      <c r="EH375" s="71"/>
      <c r="EI375" s="71"/>
      <c r="EJ375" s="71"/>
      <c r="EK375" s="71"/>
    </row>
    <row r="376" spans="1:141" ht="30" customHeight="1">
      <c r="A376" s="3" t="s">
        <v>4104</v>
      </c>
      <c r="B376" s="87">
        <v>2026</v>
      </c>
      <c r="C376" s="88" t="s">
        <v>4271</v>
      </c>
      <c r="D376" s="88"/>
      <c r="E376" s="88" t="s">
        <v>125</v>
      </c>
      <c r="F376" s="88">
        <v>147365</v>
      </c>
      <c r="G376" s="92">
        <v>46031</v>
      </c>
      <c r="H376" s="88" t="s">
        <v>3836</v>
      </c>
      <c r="I376" s="88" t="s">
        <v>4272</v>
      </c>
      <c r="J376" s="95" t="s">
        <v>4273</v>
      </c>
      <c r="K376" s="95" t="s">
        <v>4274</v>
      </c>
      <c r="L376" s="88" t="s">
        <v>4275</v>
      </c>
      <c r="M376" s="88" t="s">
        <v>3841</v>
      </c>
      <c r="N376" s="88">
        <v>80111700</v>
      </c>
      <c r="O376" s="88" t="s">
        <v>3842</v>
      </c>
      <c r="P376" s="88" t="s">
        <v>4276</v>
      </c>
      <c r="Q376" s="88">
        <v>156</v>
      </c>
      <c r="R376" s="92">
        <v>46030</v>
      </c>
      <c r="S376" s="88">
        <v>89</v>
      </c>
      <c r="T376" s="92">
        <v>46035</v>
      </c>
      <c r="U376" s="88" t="s">
        <v>3609</v>
      </c>
      <c r="V376" s="88" t="s">
        <v>135</v>
      </c>
      <c r="W376" s="88" t="s">
        <v>460</v>
      </c>
      <c r="X376" s="88">
        <v>1</v>
      </c>
      <c r="Y376" s="88" t="s">
        <v>3778</v>
      </c>
      <c r="Z376" s="88" t="s">
        <v>4275</v>
      </c>
      <c r="AA376" s="88" t="s">
        <v>138</v>
      </c>
      <c r="AB376" s="88" t="s">
        <v>139</v>
      </c>
      <c r="AC376" s="88" t="s">
        <v>461</v>
      </c>
      <c r="AD376" s="88"/>
      <c r="AE376" s="88">
        <v>1019016062</v>
      </c>
      <c r="AF376" s="88">
        <v>7</v>
      </c>
      <c r="AG376" s="92">
        <v>31943</v>
      </c>
      <c r="AH376" s="88" t="s">
        <v>4277</v>
      </c>
      <c r="AI376" s="88"/>
      <c r="AJ376" s="95">
        <v>3193344864</v>
      </c>
      <c r="AK376" s="88" t="s">
        <v>4278</v>
      </c>
      <c r="AL376" s="88" t="s">
        <v>3187</v>
      </c>
      <c r="AM376" s="88" t="s">
        <v>144</v>
      </c>
      <c r="AN376" s="88" t="s">
        <v>3712</v>
      </c>
      <c r="AO376" s="88">
        <v>79553844</v>
      </c>
      <c r="AP376" s="88" t="s">
        <v>3713</v>
      </c>
      <c r="AQ376" s="88"/>
      <c r="AR376" s="88"/>
      <c r="AS376" s="92">
        <v>46062</v>
      </c>
      <c r="AT376" s="88"/>
      <c r="AU376" s="88"/>
      <c r="AV376" s="88"/>
      <c r="AW376" s="88"/>
      <c r="AX376" s="88" t="s">
        <v>3714</v>
      </c>
      <c r="AY376" s="88" t="s">
        <v>147</v>
      </c>
      <c r="AZ376" s="108">
        <v>46031</v>
      </c>
      <c r="BA376" s="108">
        <v>46032</v>
      </c>
      <c r="BB376" s="118">
        <v>24520000</v>
      </c>
      <c r="BC376" s="108">
        <v>46036</v>
      </c>
      <c r="BD376" s="108">
        <v>46278</v>
      </c>
      <c r="BE376" s="108">
        <f t="shared" si="14"/>
        <v>46278</v>
      </c>
      <c r="BF376" s="125"/>
      <c r="BG376" s="88" t="s">
        <v>929</v>
      </c>
      <c r="BH376" s="113">
        <v>3065000</v>
      </c>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v>0</v>
      </c>
      <c r="CM376" s="113">
        <v>24520000</v>
      </c>
      <c r="CN376" s="88"/>
      <c r="CO376" s="92">
        <v>46278</v>
      </c>
      <c r="CP376" s="92">
        <f t="shared" si="13"/>
        <v>46458</v>
      </c>
      <c r="CQ376" s="118">
        <v>24520000</v>
      </c>
      <c r="CR376" s="88" t="s">
        <v>149</v>
      </c>
      <c r="CS376" s="92">
        <v>46033</v>
      </c>
      <c r="CT376" s="131">
        <v>3346101069573</v>
      </c>
      <c r="CU376" s="88"/>
      <c r="CV376" s="88"/>
      <c r="CW376" s="88" t="s">
        <v>3846</v>
      </c>
      <c r="CX376" s="88" t="s">
        <v>461</v>
      </c>
      <c r="CY376" s="88" t="s">
        <v>1214</v>
      </c>
      <c r="CZ376" s="88">
        <v>2583</v>
      </c>
      <c r="DA376" s="88" t="s">
        <v>3614</v>
      </c>
      <c r="DB376" s="88">
        <v>5</v>
      </c>
      <c r="DC376" s="88" t="s">
        <v>153</v>
      </c>
      <c r="DD376" s="88"/>
      <c r="DE376" s="88"/>
      <c r="DF376" s="88"/>
      <c r="DG376" s="88"/>
      <c r="DH376" s="88"/>
      <c r="DI376" s="88"/>
      <c r="DJ376" s="88"/>
      <c r="DK376" s="88"/>
      <c r="DL376" s="88"/>
      <c r="DM376" s="88"/>
      <c r="DN376" s="88"/>
      <c r="DO376" s="88"/>
      <c r="DP376" s="88"/>
      <c r="DQ376" s="88"/>
      <c r="DR376" s="88"/>
      <c r="DS376" s="88"/>
      <c r="DT376" s="89"/>
      <c r="DU376" s="84"/>
      <c r="DV376" s="75"/>
      <c r="DW376" s="75"/>
      <c r="DX376" s="75"/>
      <c r="DY376" s="75"/>
      <c r="DZ376" s="77"/>
      <c r="EA376" s="71"/>
      <c r="EB376" s="71"/>
      <c r="EC376" s="71"/>
      <c r="ED376" s="71"/>
      <c r="EE376" s="71"/>
      <c r="EF376" s="71"/>
      <c r="EG376" s="71"/>
      <c r="EH376" s="71"/>
      <c r="EI376" s="71"/>
      <c r="EJ376" s="71"/>
      <c r="EK376" s="71"/>
    </row>
    <row r="377" spans="1:141" ht="30" customHeight="1">
      <c r="A377" s="3" t="s">
        <v>4104</v>
      </c>
      <c r="B377" s="87">
        <v>2026</v>
      </c>
      <c r="C377" s="88" t="s">
        <v>4279</v>
      </c>
      <c r="D377" s="88"/>
      <c r="E377" s="88" t="s">
        <v>125</v>
      </c>
      <c r="F377" s="88">
        <v>147365</v>
      </c>
      <c r="G377" s="92">
        <v>46031</v>
      </c>
      <c r="H377" s="88" t="s">
        <v>3836</v>
      </c>
      <c r="I377" s="88" t="s">
        <v>4280</v>
      </c>
      <c r="J377" s="95" t="s">
        <v>4281</v>
      </c>
      <c r="K377" s="95" t="s">
        <v>4282</v>
      </c>
      <c r="L377" s="88" t="s">
        <v>4283</v>
      </c>
      <c r="M377" s="88" t="s">
        <v>3841</v>
      </c>
      <c r="N377" s="88">
        <v>80111700</v>
      </c>
      <c r="O377" s="88" t="s">
        <v>3842</v>
      </c>
      <c r="P377" s="88" t="s">
        <v>4284</v>
      </c>
      <c r="Q377" s="88">
        <v>156</v>
      </c>
      <c r="R377" s="92">
        <v>46030</v>
      </c>
      <c r="S377" s="88">
        <v>90</v>
      </c>
      <c r="T377" s="92">
        <v>46035</v>
      </c>
      <c r="U377" s="88" t="s">
        <v>3609</v>
      </c>
      <c r="V377" s="88" t="s">
        <v>135</v>
      </c>
      <c r="W377" s="88" t="s">
        <v>460</v>
      </c>
      <c r="X377" s="88">
        <v>1</v>
      </c>
      <c r="Y377" s="88" t="s">
        <v>3778</v>
      </c>
      <c r="Z377" s="88" t="s">
        <v>4283</v>
      </c>
      <c r="AA377" s="88" t="s">
        <v>138</v>
      </c>
      <c r="AB377" s="88" t="s">
        <v>164</v>
      </c>
      <c r="AC377" s="88" t="s">
        <v>165</v>
      </c>
      <c r="AD377" s="88"/>
      <c r="AE377" s="88">
        <v>1221968931</v>
      </c>
      <c r="AF377" s="88">
        <v>1</v>
      </c>
      <c r="AG377" s="92">
        <v>35131</v>
      </c>
      <c r="AH377" s="88" t="s">
        <v>4285</v>
      </c>
      <c r="AI377" s="88"/>
      <c r="AJ377" s="95">
        <v>3012673899</v>
      </c>
      <c r="AK377" s="88" t="s">
        <v>4286</v>
      </c>
      <c r="AL377" s="88" t="s">
        <v>3187</v>
      </c>
      <c r="AM377" s="88" t="s">
        <v>144</v>
      </c>
      <c r="AN377" s="88" t="s">
        <v>3712</v>
      </c>
      <c r="AO377" s="88">
        <v>79553844</v>
      </c>
      <c r="AP377" s="88" t="s">
        <v>3713</v>
      </c>
      <c r="AQ377" s="88"/>
      <c r="AR377" s="88"/>
      <c r="AS377" s="92">
        <v>46062</v>
      </c>
      <c r="AT377" s="88"/>
      <c r="AU377" s="88"/>
      <c r="AV377" s="88"/>
      <c r="AW377" s="88"/>
      <c r="AX377" s="88" t="s">
        <v>3714</v>
      </c>
      <c r="AY377" s="88" t="s">
        <v>147</v>
      </c>
      <c r="AZ377" s="108">
        <v>46031</v>
      </c>
      <c r="BA377" s="108">
        <v>46032</v>
      </c>
      <c r="BB377" s="118">
        <v>24520000</v>
      </c>
      <c r="BC377" s="108">
        <v>46036</v>
      </c>
      <c r="BD377" s="108">
        <v>46278</v>
      </c>
      <c r="BE377" s="108">
        <f t="shared" si="14"/>
        <v>46278</v>
      </c>
      <c r="BF377" s="125"/>
      <c r="BG377" s="88" t="s">
        <v>929</v>
      </c>
      <c r="BH377" s="113">
        <v>3065000</v>
      </c>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v>0</v>
      </c>
      <c r="CM377" s="113">
        <v>24520000</v>
      </c>
      <c r="CN377" s="88"/>
      <c r="CO377" s="92">
        <v>46278</v>
      </c>
      <c r="CP377" s="92">
        <f t="shared" si="13"/>
        <v>46458</v>
      </c>
      <c r="CQ377" s="118">
        <v>24520000</v>
      </c>
      <c r="CR377" s="88" t="s">
        <v>4122</v>
      </c>
      <c r="CS377" s="92">
        <v>46032</v>
      </c>
      <c r="CT377" s="131">
        <v>3346101069555</v>
      </c>
      <c r="CU377" s="88"/>
      <c r="CV377" s="88"/>
      <c r="CW377" s="88" t="s">
        <v>3846</v>
      </c>
      <c r="CX377" s="88" t="s">
        <v>165</v>
      </c>
      <c r="CY377" s="88" t="s">
        <v>957</v>
      </c>
      <c r="CZ377" s="88">
        <v>2583</v>
      </c>
      <c r="DA377" s="88" t="s">
        <v>3614</v>
      </c>
      <c r="DB377" s="88">
        <v>5</v>
      </c>
      <c r="DC377" s="88" t="s">
        <v>153</v>
      </c>
      <c r="DD377" s="88"/>
      <c r="DE377" s="88"/>
      <c r="DF377" s="88"/>
      <c r="DG377" s="88"/>
      <c r="DH377" s="88"/>
      <c r="DI377" s="88"/>
      <c r="DJ377" s="88"/>
      <c r="DK377" s="88"/>
      <c r="DL377" s="88"/>
      <c r="DM377" s="88"/>
      <c r="DN377" s="88"/>
      <c r="DO377" s="88"/>
      <c r="DP377" s="88"/>
      <c r="DQ377" s="88"/>
      <c r="DR377" s="88"/>
      <c r="DS377" s="88"/>
      <c r="DT377" s="89"/>
      <c r="DU377" s="84"/>
      <c r="DV377" s="75"/>
      <c r="DW377" s="75"/>
      <c r="DX377" s="75"/>
      <c r="DY377" s="75"/>
      <c r="DZ377" s="77"/>
      <c r="EA377" s="71"/>
      <c r="EB377" s="71"/>
      <c r="EC377" s="71"/>
      <c r="ED377" s="71"/>
      <c r="EE377" s="71"/>
      <c r="EF377" s="71"/>
      <c r="EG377" s="71"/>
      <c r="EH377" s="71"/>
      <c r="EI377" s="71"/>
      <c r="EJ377" s="71"/>
      <c r="EK377" s="71"/>
    </row>
    <row r="378" spans="1:141" ht="30" customHeight="1">
      <c r="A378" s="3" t="s">
        <v>4104</v>
      </c>
      <c r="B378" s="87">
        <v>2026</v>
      </c>
      <c r="C378" s="88" t="s">
        <v>4287</v>
      </c>
      <c r="D378" s="88"/>
      <c r="E378" s="88" t="s">
        <v>125</v>
      </c>
      <c r="F378" s="88">
        <v>147365</v>
      </c>
      <c r="G378" s="92">
        <v>46031</v>
      </c>
      <c r="H378" s="88" t="s">
        <v>3836</v>
      </c>
      <c r="I378" s="88" t="s">
        <v>4288</v>
      </c>
      <c r="J378" s="95" t="s">
        <v>4289</v>
      </c>
      <c r="K378" s="95" t="s">
        <v>4290</v>
      </c>
      <c r="L378" s="88" t="s">
        <v>4291</v>
      </c>
      <c r="M378" s="88" t="s">
        <v>3841</v>
      </c>
      <c r="N378" s="88">
        <v>80111700</v>
      </c>
      <c r="O378" s="88" t="s">
        <v>3842</v>
      </c>
      <c r="P378" s="88" t="s">
        <v>4292</v>
      </c>
      <c r="Q378" s="88">
        <v>156</v>
      </c>
      <c r="R378" s="92">
        <v>46030</v>
      </c>
      <c r="S378" s="88">
        <v>91</v>
      </c>
      <c r="T378" s="92">
        <v>46035</v>
      </c>
      <c r="U378" s="88" t="s">
        <v>3609</v>
      </c>
      <c r="V378" s="88" t="s">
        <v>135</v>
      </c>
      <c r="W378" s="88" t="s">
        <v>460</v>
      </c>
      <c r="X378" s="88">
        <v>1</v>
      </c>
      <c r="Y378" s="88" t="s">
        <v>4178</v>
      </c>
      <c r="Z378" s="88" t="s">
        <v>4291</v>
      </c>
      <c r="AA378" s="88" t="s">
        <v>138</v>
      </c>
      <c r="AB378" s="88" t="s">
        <v>164</v>
      </c>
      <c r="AC378" s="88" t="s">
        <v>218</v>
      </c>
      <c r="AD378" s="88"/>
      <c r="AE378" s="88">
        <v>1020739387</v>
      </c>
      <c r="AF378" s="88">
        <v>1</v>
      </c>
      <c r="AG378" s="92">
        <v>32548</v>
      </c>
      <c r="AH378" s="88" t="s">
        <v>4293</v>
      </c>
      <c r="AI378" s="88"/>
      <c r="AJ378" s="95">
        <v>3162487529</v>
      </c>
      <c r="AK378" s="88" t="s">
        <v>4294</v>
      </c>
      <c r="AL378" s="88" t="s">
        <v>3187</v>
      </c>
      <c r="AM378" s="88" t="s">
        <v>234</v>
      </c>
      <c r="AN378" s="88" t="s">
        <v>3712</v>
      </c>
      <c r="AO378" s="88">
        <v>79553844</v>
      </c>
      <c r="AP378" s="88" t="s">
        <v>3713</v>
      </c>
      <c r="AQ378" s="88"/>
      <c r="AR378" s="88"/>
      <c r="AS378" s="92">
        <v>46062</v>
      </c>
      <c r="AT378" s="88"/>
      <c r="AU378" s="88"/>
      <c r="AV378" s="88"/>
      <c r="AW378" s="88"/>
      <c r="AX378" s="88" t="s">
        <v>3714</v>
      </c>
      <c r="AY378" s="88" t="s">
        <v>147</v>
      </c>
      <c r="AZ378" s="108">
        <v>46031</v>
      </c>
      <c r="BA378" s="108">
        <v>46032</v>
      </c>
      <c r="BB378" s="118">
        <v>24520000</v>
      </c>
      <c r="BC378" s="108">
        <v>46036</v>
      </c>
      <c r="BD378" s="108">
        <v>46278</v>
      </c>
      <c r="BE378" s="108">
        <f t="shared" si="14"/>
        <v>46278</v>
      </c>
      <c r="BF378" s="125"/>
      <c r="BG378" s="88" t="s">
        <v>929</v>
      </c>
      <c r="BH378" s="113">
        <v>3065000</v>
      </c>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v>0</v>
      </c>
      <c r="CM378" s="113">
        <v>24520000</v>
      </c>
      <c r="CN378" s="88"/>
      <c r="CO378" s="92">
        <v>46278</v>
      </c>
      <c r="CP378" s="92">
        <f t="shared" si="13"/>
        <v>46458</v>
      </c>
      <c r="CQ378" s="118">
        <v>24520000</v>
      </c>
      <c r="CR378" s="88" t="s">
        <v>149</v>
      </c>
      <c r="CS378" s="92">
        <v>46033</v>
      </c>
      <c r="CT378" s="131">
        <v>3344101271435</v>
      </c>
      <c r="CU378" s="88"/>
      <c r="CV378" s="88"/>
      <c r="CW378" s="88" t="s">
        <v>3846</v>
      </c>
      <c r="CX378" s="88" t="s">
        <v>218</v>
      </c>
      <c r="CY378" s="88" t="s">
        <v>957</v>
      </c>
      <c r="CZ378" s="88">
        <v>2583</v>
      </c>
      <c r="DA378" s="88" t="s">
        <v>3614</v>
      </c>
      <c r="DB378" s="88">
        <v>5</v>
      </c>
      <c r="DC378" s="88" t="s">
        <v>153</v>
      </c>
      <c r="DD378" s="88"/>
      <c r="DE378" s="88"/>
      <c r="DF378" s="88"/>
      <c r="DG378" s="88"/>
      <c r="DH378" s="88"/>
      <c r="DI378" s="88"/>
      <c r="DJ378" s="88"/>
      <c r="DK378" s="88"/>
      <c r="DL378" s="88"/>
      <c r="DM378" s="88"/>
      <c r="DN378" s="88"/>
      <c r="DO378" s="88"/>
      <c r="DP378" s="88"/>
      <c r="DQ378" s="88"/>
      <c r="DR378" s="88"/>
      <c r="DS378" s="88"/>
      <c r="DT378" s="89"/>
      <c r="DU378" s="84"/>
      <c r="DV378" s="75"/>
      <c r="DW378" s="75"/>
      <c r="DX378" s="75"/>
      <c r="DY378" s="75"/>
      <c r="DZ378" s="77"/>
      <c r="EA378" s="71"/>
      <c r="EB378" s="71"/>
      <c r="EC378" s="71"/>
      <c r="ED378" s="71"/>
      <c r="EE378" s="71"/>
      <c r="EF378" s="71"/>
      <c r="EG378" s="71"/>
      <c r="EH378" s="71"/>
      <c r="EI378" s="71"/>
      <c r="EJ378" s="71"/>
      <c r="EK378" s="71"/>
    </row>
    <row r="379" spans="1:141" ht="30" customHeight="1">
      <c r="A379" s="3" t="s">
        <v>4104</v>
      </c>
      <c r="B379" s="87">
        <v>2026</v>
      </c>
      <c r="C379" s="88" t="s">
        <v>4295</v>
      </c>
      <c r="D379" s="88"/>
      <c r="E379" s="88" t="s">
        <v>125</v>
      </c>
      <c r="F379" s="88">
        <v>147365</v>
      </c>
      <c r="G379" s="92">
        <v>46031</v>
      </c>
      <c r="H379" s="88" t="s">
        <v>3836</v>
      </c>
      <c r="I379" s="88" t="s">
        <v>4296</v>
      </c>
      <c r="J379" s="95" t="s">
        <v>4297</v>
      </c>
      <c r="K379" s="95" t="s">
        <v>4298</v>
      </c>
      <c r="L379" s="88" t="s">
        <v>4299</v>
      </c>
      <c r="M379" s="88" t="s">
        <v>3841</v>
      </c>
      <c r="N379" s="88">
        <v>80111700</v>
      </c>
      <c r="O379" s="88" t="s">
        <v>3842</v>
      </c>
      <c r="P379" s="88" t="s">
        <v>4300</v>
      </c>
      <c r="Q379" s="88">
        <v>156</v>
      </c>
      <c r="R379" s="92">
        <v>46030</v>
      </c>
      <c r="S379" s="88">
        <v>92</v>
      </c>
      <c r="T379" s="92">
        <v>46035</v>
      </c>
      <c r="U379" s="88" t="s">
        <v>3609</v>
      </c>
      <c r="V379" s="88" t="s">
        <v>135</v>
      </c>
      <c r="W379" s="88" t="s">
        <v>460</v>
      </c>
      <c r="X379" s="88">
        <v>1</v>
      </c>
      <c r="Y379" s="88" t="s">
        <v>4301</v>
      </c>
      <c r="Z379" s="88" t="s">
        <v>4299</v>
      </c>
      <c r="AA379" s="88" t="s">
        <v>138</v>
      </c>
      <c r="AB379" s="88" t="s">
        <v>164</v>
      </c>
      <c r="AC379" s="88" t="s">
        <v>218</v>
      </c>
      <c r="AD379" s="88"/>
      <c r="AE379" s="88">
        <v>1014204763</v>
      </c>
      <c r="AF379" s="88">
        <v>1</v>
      </c>
      <c r="AG379" s="92">
        <v>32704</v>
      </c>
      <c r="AH379" s="88" t="s">
        <v>4302</v>
      </c>
      <c r="AI379" s="88"/>
      <c r="AJ379" s="95">
        <v>3115952980</v>
      </c>
      <c r="AK379" s="88" t="s">
        <v>4303</v>
      </c>
      <c r="AL379" s="88" t="s">
        <v>3187</v>
      </c>
      <c r="AM379" s="88" t="s">
        <v>144</v>
      </c>
      <c r="AN379" s="88" t="s">
        <v>3712</v>
      </c>
      <c r="AO379" s="88">
        <v>79553844</v>
      </c>
      <c r="AP379" s="88" t="s">
        <v>3713</v>
      </c>
      <c r="AQ379" s="88"/>
      <c r="AR379" s="88"/>
      <c r="AS379" s="92">
        <v>46062</v>
      </c>
      <c r="AT379" s="88"/>
      <c r="AU379" s="88"/>
      <c r="AV379" s="88"/>
      <c r="AW379" s="88"/>
      <c r="AX379" s="88" t="s">
        <v>3714</v>
      </c>
      <c r="AY379" s="88" t="s">
        <v>147</v>
      </c>
      <c r="AZ379" s="108">
        <v>46031</v>
      </c>
      <c r="BA379" s="108">
        <v>46032</v>
      </c>
      <c r="BB379" s="118">
        <v>24520000</v>
      </c>
      <c r="BC379" s="108">
        <v>46036</v>
      </c>
      <c r="BD379" s="108">
        <v>46278</v>
      </c>
      <c r="BE379" s="108">
        <f t="shared" si="14"/>
        <v>46278</v>
      </c>
      <c r="BF379" s="125"/>
      <c r="BG379" s="88" t="s">
        <v>929</v>
      </c>
      <c r="BH379" s="113">
        <v>3065000</v>
      </c>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v>0</v>
      </c>
      <c r="CM379" s="113">
        <v>24520000</v>
      </c>
      <c r="CN379" s="88"/>
      <c r="CO379" s="92">
        <v>46278</v>
      </c>
      <c r="CP379" s="92">
        <f t="shared" si="13"/>
        <v>46458</v>
      </c>
      <c r="CQ379" s="118">
        <v>24520000</v>
      </c>
      <c r="CR379" s="88" t="s">
        <v>149</v>
      </c>
      <c r="CS379" s="92">
        <v>46033</v>
      </c>
      <c r="CT379" s="131">
        <v>3344101271430</v>
      </c>
      <c r="CU379" s="88"/>
      <c r="CV379" s="88"/>
      <c r="CW379" s="88" t="s">
        <v>3846</v>
      </c>
      <c r="CX379" s="88" t="s">
        <v>218</v>
      </c>
      <c r="CY379" s="88" t="s">
        <v>957</v>
      </c>
      <c r="CZ379" s="88">
        <v>2583</v>
      </c>
      <c r="DA379" s="88" t="s">
        <v>3614</v>
      </c>
      <c r="DB379" s="88">
        <v>5</v>
      </c>
      <c r="DC379" s="88" t="s">
        <v>153</v>
      </c>
      <c r="DD379" s="88"/>
      <c r="DE379" s="88"/>
      <c r="DF379" s="88"/>
      <c r="DG379" s="88"/>
      <c r="DH379" s="88"/>
      <c r="DI379" s="88"/>
      <c r="DJ379" s="88"/>
      <c r="DK379" s="88"/>
      <c r="DL379" s="88"/>
      <c r="DM379" s="88"/>
      <c r="DN379" s="88"/>
      <c r="DO379" s="88"/>
      <c r="DP379" s="88"/>
      <c r="DQ379" s="88"/>
      <c r="DR379" s="88"/>
      <c r="DS379" s="88"/>
      <c r="DT379" s="89"/>
      <c r="DU379" s="84"/>
      <c r="DV379" s="75"/>
      <c r="DW379" s="75"/>
      <c r="DX379" s="75"/>
      <c r="DY379" s="75"/>
      <c r="DZ379" s="77"/>
      <c r="EA379" s="71"/>
      <c r="EB379" s="71"/>
      <c r="EC379" s="71"/>
      <c r="ED379" s="71"/>
      <c r="EE379" s="71"/>
      <c r="EF379" s="71"/>
      <c r="EG379" s="71"/>
      <c r="EH379" s="71"/>
      <c r="EI379" s="71"/>
      <c r="EJ379" s="71"/>
      <c r="EK379" s="71"/>
    </row>
    <row r="380" spans="1:141" ht="30" customHeight="1">
      <c r="A380" s="3" t="s">
        <v>4104</v>
      </c>
      <c r="B380" s="87">
        <v>2026</v>
      </c>
      <c r="C380" s="88" t="s">
        <v>4304</v>
      </c>
      <c r="D380" s="88"/>
      <c r="E380" s="88" t="s">
        <v>125</v>
      </c>
      <c r="F380" s="88">
        <v>147365</v>
      </c>
      <c r="G380" s="92">
        <v>46031</v>
      </c>
      <c r="H380" s="88" t="s">
        <v>3836</v>
      </c>
      <c r="I380" s="88" t="s">
        <v>4305</v>
      </c>
      <c r="J380" s="95" t="s">
        <v>4306</v>
      </c>
      <c r="K380" s="95" t="s">
        <v>4307</v>
      </c>
      <c r="L380" s="88" t="s">
        <v>4308</v>
      </c>
      <c r="M380" s="88" t="s">
        <v>3841</v>
      </c>
      <c r="N380" s="88">
        <v>80111700</v>
      </c>
      <c r="O380" s="88" t="s">
        <v>3842</v>
      </c>
      <c r="P380" s="88" t="s">
        <v>4309</v>
      </c>
      <c r="Q380" s="88">
        <v>156</v>
      </c>
      <c r="R380" s="92">
        <v>46030</v>
      </c>
      <c r="S380" s="88">
        <v>93</v>
      </c>
      <c r="T380" s="92">
        <v>46035</v>
      </c>
      <c r="U380" s="88" t="s">
        <v>3609</v>
      </c>
      <c r="V380" s="88" t="s">
        <v>135</v>
      </c>
      <c r="W380" s="88" t="s">
        <v>460</v>
      </c>
      <c r="X380" s="88">
        <v>1</v>
      </c>
      <c r="Y380" s="88" t="s">
        <v>3778</v>
      </c>
      <c r="Z380" s="88" t="s">
        <v>4308</v>
      </c>
      <c r="AA380" s="88" t="s">
        <v>138</v>
      </c>
      <c r="AB380" s="88" t="s">
        <v>139</v>
      </c>
      <c r="AC380" s="88" t="s">
        <v>218</v>
      </c>
      <c r="AD380" s="88"/>
      <c r="AE380" s="88">
        <v>1004916725</v>
      </c>
      <c r="AF380" s="88">
        <v>9</v>
      </c>
      <c r="AG380" s="92">
        <v>37307</v>
      </c>
      <c r="AH380" s="88" t="s">
        <v>4310</v>
      </c>
      <c r="AI380" s="88"/>
      <c r="AJ380" s="95">
        <v>3008588959</v>
      </c>
      <c r="AK380" s="88" t="s">
        <v>4311</v>
      </c>
      <c r="AL380" s="88" t="s">
        <v>3187</v>
      </c>
      <c r="AM380" s="88" t="s">
        <v>234</v>
      </c>
      <c r="AN380" s="88" t="s">
        <v>3712</v>
      </c>
      <c r="AO380" s="88">
        <v>79553844</v>
      </c>
      <c r="AP380" s="88" t="s">
        <v>3713</v>
      </c>
      <c r="AQ380" s="88"/>
      <c r="AR380" s="88"/>
      <c r="AS380" s="92">
        <v>46062</v>
      </c>
      <c r="AT380" s="88"/>
      <c r="AU380" s="88"/>
      <c r="AV380" s="88"/>
      <c r="AW380" s="88"/>
      <c r="AX380" s="88" t="s">
        <v>3714</v>
      </c>
      <c r="AY380" s="88" t="s">
        <v>147</v>
      </c>
      <c r="AZ380" s="108">
        <v>46031</v>
      </c>
      <c r="BA380" s="108">
        <v>46032</v>
      </c>
      <c r="BB380" s="118">
        <v>24520000</v>
      </c>
      <c r="BC380" s="108">
        <v>46036</v>
      </c>
      <c r="BD380" s="108">
        <v>46278</v>
      </c>
      <c r="BE380" s="108">
        <f t="shared" si="14"/>
        <v>46278</v>
      </c>
      <c r="BF380" s="125"/>
      <c r="BG380" s="88" t="s">
        <v>929</v>
      </c>
      <c r="BH380" s="113">
        <v>3065000</v>
      </c>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v>0</v>
      </c>
      <c r="CM380" s="113">
        <v>24520000</v>
      </c>
      <c r="CN380" s="88"/>
      <c r="CO380" s="92">
        <v>46278</v>
      </c>
      <c r="CP380" s="92">
        <f t="shared" si="13"/>
        <v>46458</v>
      </c>
      <c r="CQ380" s="118">
        <v>24520000</v>
      </c>
      <c r="CR380" s="88" t="s">
        <v>149</v>
      </c>
      <c r="CS380" s="92">
        <v>46035</v>
      </c>
      <c r="CT380" s="131">
        <v>1446101155731</v>
      </c>
      <c r="CU380" s="88"/>
      <c r="CV380" s="88"/>
      <c r="CW380" s="88" t="s">
        <v>3846</v>
      </c>
      <c r="CX380" s="88" t="s">
        <v>218</v>
      </c>
      <c r="CY380" s="88" t="s">
        <v>4312</v>
      </c>
      <c r="CZ380" s="88">
        <v>2583</v>
      </c>
      <c r="DA380" s="88" t="s">
        <v>3614</v>
      </c>
      <c r="DB380" s="88">
        <v>5</v>
      </c>
      <c r="DC380" s="88" t="s">
        <v>153</v>
      </c>
      <c r="DD380" s="88"/>
      <c r="DE380" s="88"/>
      <c r="DF380" s="88"/>
      <c r="DG380" s="88"/>
      <c r="DH380" s="88"/>
      <c r="DI380" s="88"/>
      <c r="DJ380" s="88"/>
      <c r="DK380" s="88"/>
      <c r="DL380" s="88"/>
      <c r="DM380" s="88"/>
      <c r="DN380" s="88"/>
      <c r="DO380" s="88"/>
      <c r="DP380" s="88"/>
      <c r="DQ380" s="88"/>
      <c r="DR380" s="88"/>
      <c r="DS380" s="88"/>
      <c r="DT380" s="89"/>
      <c r="DU380" s="84"/>
      <c r="DV380" s="75"/>
      <c r="DW380" s="75"/>
      <c r="DX380" s="75"/>
      <c r="DY380" s="75"/>
      <c r="DZ380" s="77"/>
      <c r="EA380" s="71"/>
      <c r="EB380" s="71"/>
      <c r="EC380" s="71"/>
      <c r="ED380" s="71"/>
      <c r="EE380" s="71"/>
      <c r="EF380" s="71"/>
      <c r="EG380" s="71"/>
      <c r="EH380" s="71"/>
      <c r="EI380" s="71"/>
      <c r="EJ380" s="71"/>
      <c r="EK380" s="71"/>
    </row>
    <row r="381" spans="1:141" ht="30" customHeight="1">
      <c r="A381" s="3" t="s">
        <v>4104</v>
      </c>
      <c r="B381" s="87">
        <v>2026</v>
      </c>
      <c r="C381" s="88" t="s">
        <v>4313</v>
      </c>
      <c r="D381" s="88"/>
      <c r="E381" s="88" t="s">
        <v>125</v>
      </c>
      <c r="F381" s="88">
        <v>147350</v>
      </c>
      <c r="G381" s="92">
        <v>46031</v>
      </c>
      <c r="H381" s="88" t="s">
        <v>3740</v>
      </c>
      <c r="I381" s="88" t="s">
        <v>4314</v>
      </c>
      <c r="J381" s="95" t="s">
        <v>4315</v>
      </c>
      <c r="K381" s="95" t="s">
        <v>4316</v>
      </c>
      <c r="L381" s="88" t="s">
        <v>4317</v>
      </c>
      <c r="M381" s="88" t="s">
        <v>3745</v>
      </c>
      <c r="N381" s="88">
        <v>80111700</v>
      </c>
      <c r="O381" s="88" t="s">
        <v>3746</v>
      </c>
      <c r="P381" s="88" t="s">
        <v>4318</v>
      </c>
      <c r="Q381" s="88">
        <v>155</v>
      </c>
      <c r="R381" s="92">
        <v>46030</v>
      </c>
      <c r="S381" s="88">
        <v>36</v>
      </c>
      <c r="T381" s="92">
        <v>46035</v>
      </c>
      <c r="U381" s="88" t="s">
        <v>3609</v>
      </c>
      <c r="V381" s="88" t="s">
        <v>135</v>
      </c>
      <c r="W381" s="88" t="s">
        <v>460</v>
      </c>
      <c r="X381" s="88">
        <v>1</v>
      </c>
      <c r="Y381" s="88" t="s">
        <v>3760</v>
      </c>
      <c r="Z381" s="88" t="s">
        <v>4317</v>
      </c>
      <c r="AA381" s="88" t="s">
        <v>138</v>
      </c>
      <c r="AB381" s="88" t="s">
        <v>139</v>
      </c>
      <c r="AC381" s="88" t="s">
        <v>447</v>
      </c>
      <c r="AD381" s="88"/>
      <c r="AE381" s="88">
        <v>1058058789</v>
      </c>
      <c r="AF381" s="88">
        <v>4</v>
      </c>
      <c r="AG381" s="92">
        <v>34523</v>
      </c>
      <c r="AH381" s="88" t="s">
        <v>4319</v>
      </c>
      <c r="AI381" s="88"/>
      <c r="AJ381" s="95">
        <v>3125395184</v>
      </c>
      <c r="AK381" s="88" t="s">
        <v>4320</v>
      </c>
      <c r="AL381" s="88" t="s">
        <v>3187</v>
      </c>
      <c r="AM381" s="88" t="s">
        <v>385</v>
      </c>
      <c r="AN381" s="88" t="s">
        <v>3712</v>
      </c>
      <c r="AO381" s="88">
        <v>79553844</v>
      </c>
      <c r="AP381" s="88" t="s">
        <v>3713</v>
      </c>
      <c r="AQ381" s="88"/>
      <c r="AR381" s="88"/>
      <c r="AS381" s="92">
        <v>46062</v>
      </c>
      <c r="AT381" s="88"/>
      <c r="AU381" s="88"/>
      <c r="AV381" s="88"/>
      <c r="AW381" s="88"/>
      <c r="AX381" s="88" t="s">
        <v>3714</v>
      </c>
      <c r="AY381" s="88" t="s">
        <v>147</v>
      </c>
      <c r="AZ381" s="108">
        <v>46031</v>
      </c>
      <c r="BA381" s="108">
        <v>46032</v>
      </c>
      <c r="BB381" s="118">
        <v>17000000</v>
      </c>
      <c r="BC381" s="108">
        <v>46037</v>
      </c>
      <c r="BD381" s="108">
        <v>46279</v>
      </c>
      <c r="BE381" s="108">
        <f t="shared" si="14"/>
        <v>46279</v>
      </c>
      <c r="BF381" s="125"/>
      <c r="BG381" s="88" t="s">
        <v>929</v>
      </c>
      <c r="BH381" s="113">
        <v>2125000</v>
      </c>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v>0</v>
      </c>
      <c r="CM381" s="113">
        <v>17000000</v>
      </c>
      <c r="CN381" s="88"/>
      <c r="CO381" s="92">
        <v>46279</v>
      </c>
      <c r="CP381" s="92">
        <f t="shared" si="13"/>
        <v>46459</v>
      </c>
      <c r="CQ381" s="118">
        <v>17000000</v>
      </c>
      <c r="CR381" s="88" t="e">
        <v>#N/A</v>
      </c>
      <c r="CS381" s="92" t="e">
        <v>#N/A</v>
      </c>
      <c r="CT381" s="131" t="e">
        <v>#N/A</v>
      </c>
      <c r="CU381" s="88"/>
      <c r="CV381" s="88"/>
      <c r="CW381" s="88" t="s">
        <v>3752</v>
      </c>
      <c r="CX381" s="88" t="s">
        <v>447</v>
      </c>
      <c r="CY381" s="88" t="s">
        <v>957</v>
      </c>
      <c r="CZ381" s="88">
        <v>2583</v>
      </c>
      <c r="DA381" s="88" t="s">
        <v>3614</v>
      </c>
      <c r="DB381" s="88">
        <v>5</v>
      </c>
      <c r="DC381" s="88" t="s">
        <v>153</v>
      </c>
      <c r="DD381" s="88"/>
      <c r="DE381" s="88"/>
      <c r="DF381" s="88"/>
      <c r="DG381" s="88"/>
      <c r="DH381" s="88"/>
      <c r="DI381" s="88"/>
      <c r="DJ381" s="88"/>
      <c r="DK381" s="88"/>
      <c r="DL381" s="88"/>
      <c r="DM381" s="88"/>
      <c r="DN381" s="88"/>
      <c r="DO381" s="88"/>
      <c r="DP381" s="88"/>
      <c r="DQ381" s="88"/>
      <c r="DR381" s="88"/>
      <c r="DS381" s="88"/>
      <c r="DT381" s="89"/>
      <c r="DU381" s="84"/>
      <c r="DV381" s="75"/>
      <c r="DW381" s="75"/>
      <c r="DX381" s="75"/>
      <c r="DY381" s="75"/>
      <c r="DZ381" s="77"/>
      <c r="EA381" s="71"/>
      <c r="EB381" s="71"/>
      <c r="EC381" s="71"/>
      <c r="ED381" s="71"/>
      <c r="EE381" s="71"/>
      <c r="EF381" s="71"/>
      <c r="EG381" s="71"/>
      <c r="EH381" s="71"/>
      <c r="EI381" s="71"/>
      <c r="EJ381" s="71"/>
      <c r="EK381" s="71"/>
    </row>
    <row r="382" spans="1:141" ht="30" customHeight="1">
      <c r="A382" s="3" t="s">
        <v>4104</v>
      </c>
      <c r="B382" s="87">
        <v>2026</v>
      </c>
      <c r="C382" s="88" t="s">
        <v>4321</v>
      </c>
      <c r="D382" s="88"/>
      <c r="E382" s="88" t="s">
        <v>125</v>
      </c>
      <c r="F382" s="88">
        <v>147365</v>
      </c>
      <c r="G382" s="92">
        <v>46031</v>
      </c>
      <c r="H382" s="88" t="s">
        <v>3836</v>
      </c>
      <c r="I382" s="88" t="s">
        <v>4322</v>
      </c>
      <c r="J382" s="95" t="s">
        <v>4323</v>
      </c>
      <c r="K382" s="95" t="s">
        <v>4324</v>
      </c>
      <c r="L382" s="88" t="s">
        <v>4325</v>
      </c>
      <c r="M382" s="88" t="s">
        <v>3841</v>
      </c>
      <c r="N382" s="88">
        <v>80111700</v>
      </c>
      <c r="O382" s="88" t="s">
        <v>3842</v>
      </c>
      <c r="P382" s="88" t="s">
        <v>4326</v>
      </c>
      <c r="Q382" s="88">
        <v>156</v>
      </c>
      <c r="R382" s="92">
        <v>46030</v>
      </c>
      <c r="S382" s="88">
        <v>94</v>
      </c>
      <c r="T382" s="92">
        <v>46035</v>
      </c>
      <c r="U382" s="88" t="s">
        <v>3609</v>
      </c>
      <c r="V382" s="88" t="s">
        <v>135</v>
      </c>
      <c r="W382" s="88" t="s">
        <v>460</v>
      </c>
      <c r="X382" s="88">
        <v>1</v>
      </c>
      <c r="Y382" s="88" t="s">
        <v>3778</v>
      </c>
      <c r="Z382" s="88" t="s">
        <v>4325</v>
      </c>
      <c r="AA382" s="88" t="s">
        <v>138</v>
      </c>
      <c r="AB382" s="88" t="s">
        <v>139</v>
      </c>
      <c r="AC382" s="88" t="s">
        <v>218</v>
      </c>
      <c r="AD382" s="88"/>
      <c r="AE382" s="88">
        <v>52539313</v>
      </c>
      <c r="AF382" s="88">
        <v>4</v>
      </c>
      <c r="AG382" s="92">
        <v>28944</v>
      </c>
      <c r="AH382" s="88" t="s">
        <v>4327</v>
      </c>
      <c r="AI382" s="88"/>
      <c r="AJ382" s="95">
        <v>3114021333</v>
      </c>
      <c r="AK382" s="88" t="s">
        <v>4328</v>
      </c>
      <c r="AL382" s="88" t="s">
        <v>3187</v>
      </c>
      <c r="AM382" s="88" t="s">
        <v>234</v>
      </c>
      <c r="AN382" s="88" t="s">
        <v>3712</v>
      </c>
      <c r="AO382" s="88">
        <v>79553844</v>
      </c>
      <c r="AP382" s="88" t="s">
        <v>3713</v>
      </c>
      <c r="AQ382" s="88"/>
      <c r="AR382" s="88"/>
      <c r="AS382" s="92">
        <v>46062</v>
      </c>
      <c r="AT382" s="88"/>
      <c r="AU382" s="88"/>
      <c r="AV382" s="88"/>
      <c r="AW382" s="88"/>
      <c r="AX382" s="88" t="s">
        <v>3714</v>
      </c>
      <c r="AY382" s="88" t="s">
        <v>147</v>
      </c>
      <c r="AZ382" s="108">
        <v>46031</v>
      </c>
      <c r="BA382" s="108">
        <v>46032</v>
      </c>
      <c r="BB382" s="118">
        <v>24520000</v>
      </c>
      <c r="BC382" s="108">
        <v>46037</v>
      </c>
      <c r="BD382" s="108">
        <v>46279</v>
      </c>
      <c r="BE382" s="108">
        <f t="shared" si="14"/>
        <v>46279</v>
      </c>
      <c r="BF382" s="125"/>
      <c r="BG382" s="88" t="s">
        <v>929</v>
      </c>
      <c r="BH382" s="113">
        <v>3065000</v>
      </c>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v>0</v>
      </c>
      <c r="CM382" s="113">
        <v>24520000</v>
      </c>
      <c r="CN382" s="88"/>
      <c r="CO382" s="92">
        <v>46279</v>
      </c>
      <c r="CP382" s="92">
        <f t="shared" si="13"/>
        <v>46459</v>
      </c>
      <c r="CQ382" s="118">
        <v>24520000</v>
      </c>
      <c r="CR382" s="88" t="s">
        <v>149</v>
      </c>
      <c r="CS382" s="92">
        <v>46036</v>
      </c>
      <c r="CT382" s="131">
        <v>3344101271454</v>
      </c>
      <c r="CU382" s="88"/>
      <c r="CV382" s="88"/>
      <c r="CW382" s="88" t="s">
        <v>3846</v>
      </c>
      <c r="CX382" s="88" t="s">
        <v>218</v>
      </c>
      <c r="CY382" s="88" t="s">
        <v>1214</v>
      </c>
      <c r="CZ382" s="88">
        <v>2583</v>
      </c>
      <c r="DA382" s="88" t="s">
        <v>3614</v>
      </c>
      <c r="DB382" s="88">
        <v>5</v>
      </c>
      <c r="DC382" s="88" t="s">
        <v>153</v>
      </c>
      <c r="DD382" s="88"/>
      <c r="DE382" s="88"/>
      <c r="DF382" s="88"/>
      <c r="DG382" s="88"/>
      <c r="DH382" s="88"/>
      <c r="DI382" s="88"/>
      <c r="DJ382" s="88"/>
      <c r="DK382" s="88"/>
      <c r="DL382" s="88"/>
      <c r="DM382" s="88"/>
      <c r="DN382" s="88"/>
      <c r="DO382" s="88"/>
      <c r="DP382" s="88"/>
      <c r="DQ382" s="88"/>
      <c r="DR382" s="88"/>
      <c r="DS382" s="88"/>
      <c r="DT382" s="89"/>
      <c r="DU382" s="84"/>
      <c r="DV382" s="75"/>
      <c r="DW382" s="75"/>
      <c r="DX382" s="75"/>
      <c r="DY382" s="75"/>
      <c r="DZ382" s="77"/>
      <c r="EA382" s="71"/>
      <c r="EB382" s="71"/>
      <c r="EC382" s="71"/>
      <c r="ED382" s="71"/>
      <c r="EE382" s="71"/>
      <c r="EF382" s="71"/>
      <c r="EG382" s="71"/>
      <c r="EH382" s="71"/>
      <c r="EI382" s="71"/>
      <c r="EJ382" s="71"/>
      <c r="EK382" s="71"/>
    </row>
    <row r="383" spans="1:141" ht="30" customHeight="1">
      <c r="A383" s="3" t="s">
        <v>4104</v>
      </c>
      <c r="B383" s="87">
        <v>2026</v>
      </c>
      <c r="C383" s="88" t="s">
        <v>4329</v>
      </c>
      <c r="D383" s="88"/>
      <c r="E383" s="88" t="s">
        <v>125</v>
      </c>
      <c r="F383" s="88">
        <v>147365</v>
      </c>
      <c r="G383" s="92">
        <v>46031</v>
      </c>
      <c r="H383" s="88" t="s">
        <v>3836</v>
      </c>
      <c r="I383" s="88" t="s">
        <v>4330</v>
      </c>
      <c r="J383" s="95" t="s">
        <v>4331</v>
      </c>
      <c r="K383" s="95" t="s">
        <v>4332</v>
      </c>
      <c r="L383" s="88" t="s">
        <v>4333</v>
      </c>
      <c r="M383" s="88" t="s">
        <v>3841</v>
      </c>
      <c r="N383" s="88">
        <v>80111700</v>
      </c>
      <c r="O383" s="88" t="s">
        <v>3842</v>
      </c>
      <c r="P383" s="88" t="s">
        <v>4334</v>
      </c>
      <c r="Q383" s="88">
        <v>156</v>
      </c>
      <c r="R383" s="92">
        <v>46030</v>
      </c>
      <c r="S383" s="88">
        <v>95</v>
      </c>
      <c r="T383" s="92">
        <v>46035</v>
      </c>
      <c r="U383" s="88" t="s">
        <v>3609</v>
      </c>
      <c r="V383" s="88" t="s">
        <v>135</v>
      </c>
      <c r="W383" s="88" t="s">
        <v>460</v>
      </c>
      <c r="X383" s="88">
        <v>1</v>
      </c>
      <c r="Y383" s="88" t="s">
        <v>3778</v>
      </c>
      <c r="Z383" s="88" t="s">
        <v>4333</v>
      </c>
      <c r="AA383" s="88" t="s">
        <v>138</v>
      </c>
      <c r="AB383" s="88" t="s">
        <v>139</v>
      </c>
      <c r="AC383" s="88" t="s">
        <v>218</v>
      </c>
      <c r="AD383" s="88"/>
      <c r="AE383" s="88">
        <v>1117485267</v>
      </c>
      <c r="AF383" s="88">
        <v>6</v>
      </c>
      <c r="AG383" s="92">
        <v>38034</v>
      </c>
      <c r="AH383" s="88" t="s">
        <v>4335</v>
      </c>
      <c r="AI383" s="88"/>
      <c r="AJ383" s="95">
        <v>3165574515</v>
      </c>
      <c r="AK383" s="88" t="s">
        <v>4336</v>
      </c>
      <c r="AL383" s="88" t="s">
        <v>3187</v>
      </c>
      <c r="AM383" s="88" t="s">
        <v>144</v>
      </c>
      <c r="AN383" s="88" t="s">
        <v>3712</v>
      </c>
      <c r="AO383" s="88">
        <v>79553844</v>
      </c>
      <c r="AP383" s="88" t="s">
        <v>3713</v>
      </c>
      <c r="AQ383" s="88"/>
      <c r="AR383" s="88"/>
      <c r="AS383" s="92">
        <v>46062</v>
      </c>
      <c r="AT383" s="88"/>
      <c r="AU383" s="88"/>
      <c r="AV383" s="88"/>
      <c r="AW383" s="88"/>
      <c r="AX383" s="88" t="s">
        <v>3714</v>
      </c>
      <c r="AY383" s="88" t="s">
        <v>147</v>
      </c>
      <c r="AZ383" s="108">
        <v>46031</v>
      </c>
      <c r="BA383" s="108">
        <v>46032</v>
      </c>
      <c r="BB383" s="118">
        <v>24520000</v>
      </c>
      <c r="BC383" s="108">
        <v>46036</v>
      </c>
      <c r="BD383" s="108">
        <v>46278</v>
      </c>
      <c r="BE383" s="108">
        <f t="shared" si="14"/>
        <v>46278</v>
      </c>
      <c r="BF383" s="125"/>
      <c r="BG383" s="88" t="s">
        <v>929</v>
      </c>
      <c r="BH383" s="113">
        <v>3065000</v>
      </c>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v>0</v>
      </c>
      <c r="CM383" s="113">
        <v>24520000</v>
      </c>
      <c r="CN383" s="88"/>
      <c r="CO383" s="92">
        <v>46278</v>
      </c>
      <c r="CP383" s="92">
        <f t="shared" si="13"/>
        <v>46458</v>
      </c>
      <c r="CQ383" s="118">
        <v>24520000</v>
      </c>
      <c r="CR383" s="88" t="s">
        <v>223</v>
      </c>
      <c r="CS383" s="92">
        <v>46032</v>
      </c>
      <c r="CT383" s="131">
        <v>1144101274364</v>
      </c>
      <c r="CU383" s="88"/>
      <c r="CV383" s="88"/>
      <c r="CW383" s="88" t="s">
        <v>3846</v>
      </c>
      <c r="CX383" s="88" t="s">
        <v>218</v>
      </c>
      <c r="CY383" s="88" t="s">
        <v>3753</v>
      </c>
      <c r="CZ383" s="88">
        <v>2583</v>
      </c>
      <c r="DA383" s="88" t="s">
        <v>3614</v>
      </c>
      <c r="DB383" s="88">
        <v>5</v>
      </c>
      <c r="DC383" s="88" t="s">
        <v>153</v>
      </c>
      <c r="DD383" s="88"/>
      <c r="DE383" s="88"/>
      <c r="DF383" s="88"/>
      <c r="DG383" s="88"/>
      <c r="DH383" s="88"/>
      <c r="DI383" s="88"/>
      <c r="DJ383" s="88"/>
      <c r="DK383" s="88"/>
      <c r="DL383" s="88"/>
      <c r="DM383" s="88"/>
      <c r="DN383" s="88"/>
      <c r="DO383" s="88"/>
      <c r="DP383" s="88"/>
      <c r="DQ383" s="88"/>
      <c r="DR383" s="88"/>
      <c r="DS383" s="88"/>
      <c r="DT383" s="89"/>
      <c r="DU383" s="84"/>
      <c r="DV383" s="75"/>
      <c r="DW383" s="75"/>
      <c r="DX383" s="75"/>
      <c r="DY383" s="75"/>
      <c r="DZ383" s="77"/>
      <c r="EA383" s="71"/>
      <c r="EB383" s="71"/>
      <c r="EC383" s="71"/>
      <c r="ED383" s="71"/>
      <c r="EE383" s="71"/>
      <c r="EF383" s="71"/>
      <c r="EG383" s="71"/>
      <c r="EH383" s="71"/>
      <c r="EI383" s="71"/>
      <c r="EJ383" s="71"/>
      <c r="EK383" s="71"/>
    </row>
    <row r="384" spans="1:141" ht="30" customHeight="1">
      <c r="A384" s="3" t="s">
        <v>4104</v>
      </c>
      <c r="B384" s="87">
        <v>2026</v>
      </c>
      <c r="C384" s="88" t="s">
        <v>4337</v>
      </c>
      <c r="D384" s="88"/>
      <c r="E384" s="88" t="s">
        <v>125</v>
      </c>
      <c r="F384" s="88">
        <v>147365</v>
      </c>
      <c r="G384" s="92">
        <v>46031</v>
      </c>
      <c r="H384" s="88" t="s">
        <v>3836</v>
      </c>
      <c r="I384" s="88" t="s">
        <v>4338</v>
      </c>
      <c r="J384" s="95" t="s">
        <v>4339</v>
      </c>
      <c r="K384" s="95" t="s">
        <v>4340</v>
      </c>
      <c r="L384" s="88" t="s">
        <v>4341</v>
      </c>
      <c r="M384" s="88" t="s">
        <v>3841</v>
      </c>
      <c r="N384" s="88">
        <v>80111700</v>
      </c>
      <c r="O384" s="88" t="s">
        <v>3842</v>
      </c>
      <c r="P384" s="88" t="s">
        <v>4342</v>
      </c>
      <c r="Q384" s="88">
        <v>156</v>
      </c>
      <c r="R384" s="92">
        <v>46030</v>
      </c>
      <c r="S384" s="88">
        <v>96</v>
      </c>
      <c r="T384" s="92">
        <v>46035</v>
      </c>
      <c r="U384" s="88" t="s">
        <v>3609</v>
      </c>
      <c r="V384" s="88" t="s">
        <v>135</v>
      </c>
      <c r="W384" s="88" t="s">
        <v>460</v>
      </c>
      <c r="X384" s="88">
        <v>1</v>
      </c>
      <c r="Y384" s="88" t="s">
        <v>4178</v>
      </c>
      <c r="Z384" s="88" t="s">
        <v>4341</v>
      </c>
      <c r="AA384" s="88" t="s">
        <v>138</v>
      </c>
      <c r="AB384" s="88" t="s">
        <v>164</v>
      </c>
      <c r="AC384" s="88" t="s">
        <v>461</v>
      </c>
      <c r="AD384" s="88"/>
      <c r="AE384" s="88">
        <v>1076241169</v>
      </c>
      <c r="AF384" s="88">
        <v>7</v>
      </c>
      <c r="AG384" s="92">
        <v>38374</v>
      </c>
      <c r="AH384" s="88" t="s">
        <v>4343</v>
      </c>
      <c r="AI384" s="88"/>
      <c r="AJ384" s="95">
        <v>3104380516</v>
      </c>
      <c r="AK384" s="88" t="s">
        <v>4344</v>
      </c>
      <c r="AL384" s="88" t="s">
        <v>3187</v>
      </c>
      <c r="AM384" s="88" t="s">
        <v>144</v>
      </c>
      <c r="AN384" s="88" t="s">
        <v>3712</v>
      </c>
      <c r="AO384" s="88">
        <v>79553844</v>
      </c>
      <c r="AP384" s="88" t="s">
        <v>3713</v>
      </c>
      <c r="AQ384" s="88"/>
      <c r="AR384" s="88"/>
      <c r="AS384" s="92">
        <v>46062</v>
      </c>
      <c r="AT384" s="88"/>
      <c r="AU384" s="88"/>
      <c r="AV384" s="88"/>
      <c r="AW384" s="88"/>
      <c r="AX384" s="88" t="s">
        <v>3714</v>
      </c>
      <c r="AY384" s="88" t="s">
        <v>147</v>
      </c>
      <c r="AZ384" s="108">
        <v>46031</v>
      </c>
      <c r="BA384" s="108">
        <v>46032</v>
      </c>
      <c r="BB384" s="118">
        <v>24520000</v>
      </c>
      <c r="BC384" s="108">
        <v>46036</v>
      </c>
      <c r="BD384" s="108">
        <v>46278</v>
      </c>
      <c r="BE384" s="108">
        <f t="shared" si="14"/>
        <v>46278</v>
      </c>
      <c r="BF384" s="125"/>
      <c r="BG384" s="88" t="s">
        <v>929</v>
      </c>
      <c r="BH384" s="113">
        <v>3065000</v>
      </c>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v>0</v>
      </c>
      <c r="CM384" s="113">
        <v>24520000</v>
      </c>
      <c r="CN384" s="88"/>
      <c r="CO384" s="92">
        <v>46278</v>
      </c>
      <c r="CP384" s="92">
        <f t="shared" si="13"/>
        <v>46458</v>
      </c>
      <c r="CQ384" s="118">
        <v>24520000</v>
      </c>
      <c r="CR384" s="88" t="s">
        <v>149</v>
      </c>
      <c r="CS384" s="92">
        <v>46035</v>
      </c>
      <c r="CT384" s="131">
        <v>1846101032417</v>
      </c>
      <c r="CU384" s="88"/>
      <c r="CV384" s="88"/>
      <c r="CW384" s="88" t="s">
        <v>3846</v>
      </c>
      <c r="CX384" s="88" t="s">
        <v>461</v>
      </c>
      <c r="CY384" s="88" t="s">
        <v>957</v>
      </c>
      <c r="CZ384" s="88">
        <v>2583</v>
      </c>
      <c r="DA384" s="88" t="s">
        <v>3614</v>
      </c>
      <c r="DB384" s="88">
        <v>5</v>
      </c>
      <c r="DC384" s="88" t="s">
        <v>153</v>
      </c>
      <c r="DD384" s="88"/>
      <c r="DE384" s="88"/>
      <c r="DF384" s="88"/>
      <c r="DG384" s="88"/>
      <c r="DH384" s="88"/>
      <c r="DI384" s="88"/>
      <c r="DJ384" s="88"/>
      <c r="DK384" s="88"/>
      <c r="DL384" s="88"/>
      <c r="DM384" s="88"/>
      <c r="DN384" s="88"/>
      <c r="DO384" s="88"/>
      <c r="DP384" s="88"/>
      <c r="DQ384" s="88"/>
      <c r="DR384" s="88"/>
      <c r="DS384" s="88"/>
      <c r="DT384" s="89"/>
      <c r="DU384" s="84"/>
      <c r="DV384" s="75"/>
      <c r="DW384" s="75"/>
      <c r="DX384" s="75"/>
      <c r="DY384" s="75"/>
      <c r="DZ384" s="77"/>
      <c r="EA384" s="71"/>
      <c r="EB384" s="71"/>
      <c r="EC384" s="71"/>
      <c r="ED384" s="71"/>
      <c r="EE384" s="71"/>
      <c r="EF384" s="71"/>
      <c r="EG384" s="71"/>
      <c r="EH384" s="71"/>
      <c r="EI384" s="71"/>
      <c r="EJ384" s="71"/>
      <c r="EK384" s="71"/>
    </row>
    <row r="385" spans="1:141" ht="30" customHeight="1">
      <c r="A385" s="3" t="s">
        <v>4104</v>
      </c>
      <c r="B385" s="87">
        <v>2026</v>
      </c>
      <c r="C385" s="88" t="s">
        <v>4345</v>
      </c>
      <c r="D385" s="88"/>
      <c r="E385" s="88" t="s">
        <v>125</v>
      </c>
      <c r="F385" s="88">
        <v>147365</v>
      </c>
      <c r="G385" s="92">
        <v>46031</v>
      </c>
      <c r="H385" s="88" t="s">
        <v>3836</v>
      </c>
      <c r="I385" s="88" t="s">
        <v>4346</v>
      </c>
      <c r="J385" s="95" t="s">
        <v>4347</v>
      </c>
      <c r="K385" s="95" t="s">
        <v>4348</v>
      </c>
      <c r="L385" s="88" t="s">
        <v>4349</v>
      </c>
      <c r="M385" s="88" t="s">
        <v>3841</v>
      </c>
      <c r="N385" s="88">
        <v>80111700</v>
      </c>
      <c r="O385" s="88" t="s">
        <v>3842</v>
      </c>
      <c r="P385" s="88" t="s">
        <v>4350</v>
      </c>
      <c r="Q385" s="88">
        <v>156</v>
      </c>
      <c r="R385" s="92">
        <v>46030</v>
      </c>
      <c r="S385" s="88">
        <v>97</v>
      </c>
      <c r="T385" s="92">
        <v>46035</v>
      </c>
      <c r="U385" s="88" t="s">
        <v>3609</v>
      </c>
      <c r="V385" s="88" t="s">
        <v>135</v>
      </c>
      <c r="W385" s="88" t="s">
        <v>460</v>
      </c>
      <c r="X385" s="88">
        <v>1</v>
      </c>
      <c r="Y385" s="88" t="s">
        <v>4178</v>
      </c>
      <c r="Z385" s="88" t="s">
        <v>4349</v>
      </c>
      <c r="AA385" s="88" t="s">
        <v>138</v>
      </c>
      <c r="AB385" s="88" t="s">
        <v>139</v>
      </c>
      <c r="AC385" s="88" t="s">
        <v>447</v>
      </c>
      <c r="AD385" s="88"/>
      <c r="AE385" s="88">
        <v>1233888381</v>
      </c>
      <c r="AF385" s="88">
        <v>9</v>
      </c>
      <c r="AG385" s="92">
        <v>35430</v>
      </c>
      <c r="AH385" s="88" t="s">
        <v>4351</v>
      </c>
      <c r="AI385" s="88"/>
      <c r="AJ385" s="95">
        <v>3124394745</v>
      </c>
      <c r="AK385" s="88" t="s">
        <v>4352</v>
      </c>
      <c r="AL385" s="88" t="s">
        <v>3187</v>
      </c>
      <c r="AM385" s="88" t="s">
        <v>144</v>
      </c>
      <c r="AN385" s="88" t="s">
        <v>3712</v>
      </c>
      <c r="AO385" s="88">
        <v>79553844</v>
      </c>
      <c r="AP385" s="88" t="s">
        <v>3713</v>
      </c>
      <c r="AQ385" s="88"/>
      <c r="AR385" s="88"/>
      <c r="AS385" s="92">
        <v>46062</v>
      </c>
      <c r="AT385" s="88"/>
      <c r="AU385" s="88"/>
      <c r="AV385" s="88"/>
      <c r="AW385" s="88"/>
      <c r="AX385" s="88" t="s">
        <v>3714</v>
      </c>
      <c r="AY385" s="88" t="s">
        <v>147</v>
      </c>
      <c r="AZ385" s="108">
        <v>46031</v>
      </c>
      <c r="BA385" s="108">
        <v>46032</v>
      </c>
      <c r="BB385" s="118">
        <v>24520000</v>
      </c>
      <c r="BC385" s="108">
        <v>46036</v>
      </c>
      <c r="BD385" s="108">
        <v>46278</v>
      </c>
      <c r="BE385" s="108">
        <f t="shared" si="14"/>
        <v>46278</v>
      </c>
      <c r="BF385" s="125"/>
      <c r="BG385" s="88" t="s">
        <v>929</v>
      </c>
      <c r="BH385" s="113">
        <v>3065000</v>
      </c>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v>0</v>
      </c>
      <c r="CM385" s="113">
        <v>24520000</v>
      </c>
      <c r="CN385" s="88"/>
      <c r="CO385" s="92">
        <v>46278</v>
      </c>
      <c r="CP385" s="92">
        <f t="shared" si="13"/>
        <v>46458</v>
      </c>
      <c r="CQ385" s="118">
        <v>24520000</v>
      </c>
      <c r="CR385" s="88" t="s">
        <v>172</v>
      </c>
      <c r="CS385" s="92">
        <v>46035</v>
      </c>
      <c r="CT385" s="131" t="s">
        <v>4353</v>
      </c>
      <c r="CU385" s="88"/>
      <c r="CV385" s="88"/>
      <c r="CW385" s="88" t="s">
        <v>3846</v>
      </c>
      <c r="CX385" s="88" t="s">
        <v>447</v>
      </c>
      <c r="CY385" s="88" t="s">
        <v>957</v>
      </c>
      <c r="CZ385" s="88">
        <v>2583</v>
      </c>
      <c r="DA385" s="88" t="s">
        <v>3614</v>
      </c>
      <c r="DB385" s="88">
        <v>5</v>
      </c>
      <c r="DC385" s="88" t="s">
        <v>153</v>
      </c>
      <c r="DD385" s="88"/>
      <c r="DE385" s="88"/>
      <c r="DF385" s="88"/>
      <c r="DG385" s="88"/>
      <c r="DH385" s="88"/>
      <c r="DI385" s="88"/>
      <c r="DJ385" s="88"/>
      <c r="DK385" s="88"/>
      <c r="DL385" s="88"/>
      <c r="DM385" s="88"/>
      <c r="DN385" s="88"/>
      <c r="DO385" s="88"/>
      <c r="DP385" s="88"/>
      <c r="DQ385" s="88"/>
      <c r="DR385" s="88"/>
      <c r="DS385" s="88"/>
      <c r="DT385" s="89"/>
      <c r="DU385" s="84"/>
      <c r="DV385" s="75"/>
      <c r="DW385" s="75"/>
      <c r="DX385" s="75"/>
      <c r="DY385" s="75"/>
      <c r="DZ385" s="77"/>
      <c r="EA385" s="71"/>
      <c r="EB385" s="71"/>
      <c r="EC385" s="71"/>
      <c r="ED385" s="71"/>
      <c r="EE385" s="71"/>
      <c r="EF385" s="71"/>
      <c r="EG385" s="71"/>
      <c r="EH385" s="71"/>
      <c r="EI385" s="71"/>
      <c r="EJ385" s="71"/>
      <c r="EK385" s="71"/>
    </row>
    <row r="386" spans="1:141" ht="30" customHeight="1">
      <c r="A386" s="3" t="s">
        <v>4104</v>
      </c>
      <c r="B386" s="87">
        <v>2026</v>
      </c>
      <c r="C386" s="88" t="s">
        <v>4354</v>
      </c>
      <c r="D386" s="88"/>
      <c r="E386" s="88" t="s">
        <v>125</v>
      </c>
      <c r="F386" s="88">
        <v>147365</v>
      </c>
      <c r="G386" s="92">
        <v>46031</v>
      </c>
      <c r="H386" s="88" t="s">
        <v>3836</v>
      </c>
      <c r="I386" s="88" t="s">
        <v>4355</v>
      </c>
      <c r="J386" s="95" t="s">
        <v>4356</v>
      </c>
      <c r="K386" s="95" t="s">
        <v>4357</v>
      </c>
      <c r="L386" s="88" t="s">
        <v>4358</v>
      </c>
      <c r="M386" s="88" t="s">
        <v>3841</v>
      </c>
      <c r="N386" s="88">
        <v>80111700</v>
      </c>
      <c r="O386" s="88" t="s">
        <v>3842</v>
      </c>
      <c r="P386" s="88" t="s">
        <v>4359</v>
      </c>
      <c r="Q386" s="88">
        <v>156</v>
      </c>
      <c r="R386" s="92">
        <v>46030</v>
      </c>
      <c r="S386" s="88">
        <v>98</v>
      </c>
      <c r="T386" s="92">
        <v>46035</v>
      </c>
      <c r="U386" s="88" t="s">
        <v>3609</v>
      </c>
      <c r="V386" s="88" t="s">
        <v>135</v>
      </c>
      <c r="W386" s="88" t="s">
        <v>460</v>
      </c>
      <c r="X386" s="88">
        <v>1</v>
      </c>
      <c r="Y386" s="88" t="s">
        <v>3778</v>
      </c>
      <c r="Z386" s="88" t="s">
        <v>4358</v>
      </c>
      <c r="AA386" s="88" t="s">
        <v>138</v>
      </c>
      <c r="AB386" s="88" t="s">
        <v>164</v>
      </c>
      <c r="AC386" s="88" t="s">
        <v>461</v>
      </c>
      <c r="AD386" s="88"/>
      <c r="AE386" s="88">
        <v>1010205230</v>
      </c>
      <c r="AF386" s="88">
        <v>6</v>
      </c>
      <c r="AG386" s="92">
        <v>33931</v>
      </c>
      <c r="AH386" s="88" t="s">
        <v>4360</v>
      </c>
      <c r="AI386" s="88"/>
      <c r="AJ386" s="95">
        <v>3506345904</v>
      </c>
      <c r="AK386" s="88" t="s">
        <v>4361</v>
      </c>
      <c r="AL386" s="88" t="s">
        <v>3187</v>
      </c>
      <c r="AM386" s="88" t="s">
        <v>234</v>
      </c>
      <c r="AN386" s="88" t="s">
        <v>3712</v>
      </c>
      <c r="AO386" s="88">
        <v>79553844</v>
      </c>
      <c r="AP386" s="88" t="s">
        <v>3713</v>
      </c>
      <c r="AQ386" s="88"/>
      <c r="AR386" s="88"/>
      <c r="AS386" s="92">
        <v>46062</v>
      </c>
      <c r="AT386" s="88"/>
      <c r="AU386" s="88"/>
      <c r="AV386" s="88"/>
      <c r="AW386" s="88"/>
      <c r="AX386" s="88" t="s">
        <v>3714</v>
      </c>
      <c r="AY386" s="88" t="s">
        <v>147</v>
      </c>
      <c r="AZ386" s="108">
        <v>46031</v>
      </c>
      <c r="BA386" s="108">
        <v>46032</v>
      </c>
      <c r="BB386" s="118">
        <v>24520000</v>
      </c>
      <c r="BC386" s="108">
        <v>46036</v>
      </c>
      <c r="BD386" s="108">
        <v>46278</v>
      </c>
      <c r="BE386" s="108">
        <f t="shared" si="14"/>
        <v>46278</v>
      </c>
      <c r="BF386" s="125"/>
      <c r="BG386" s="88" t="s">
        <v>929</v>
      </c>
      <c r="BH386" s="113">
        <v>3065000</v>
      </c>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v>0</v>
      </c>
      <c r="CM386" s="113">
        <v>24520000</v>
      </c>
      <c r="CN386" s="88">
        <v>9</v>
      </c>
      <c r="CO386" s="92">
        <v>46278</v>
      </c>
      <c r="CP386" s="92">
        <f t="shared" si="13"/>
        <v>46458</v>
      </c>
      <c r="CQ386" s="118">
        <v>24520000</v>
      </c>
      <c r="CR386" s="88" t="s">
        <v>149</v>
      </c>
      <c r="CS386" s="92">
        <v>46032</v>
      </c>
      <c r="CT386" s="131">
        <v>3344101271428</v>
      </c>
      <c r="CU386" s="88"/>
      <c r="CV386" s="88"/>
      <c r="CW386" s="88" t="s">
        <v>3846</v>
      </c>
      <c r="CX386" s="88" t="s">
        <v>461</v>
      </c>
      <c r="CY386" s="88" t="s">
        <v>1214</v>
      </c>
      <c r="CZ386" s="88">
        <v>2583</v>
      </c>
      <c r="DA386" s="88" t="s">
        <v>3614</v>
      </c>
      <c r="DB386" s="88">
        <v>5</v>
      </c>
      <c r="DC386" s="88" t="s">
        <v>153</v>
      </c>
      <c r="DD386" s="88"/>
      <c r="DE386" s="88"/>
      <c r="DF386" s="88"/>
      <c r="DG386" s="88"/>
      <c r="DH386" s="88"/>
      <c r="DI386" s="88"/>
      <c r="DJ386" s="88"/>
      <c r="DK386" s="88"/>
      <c r="DL386" s="88"/>
      <c r="DM386" s="88"/>
      <c r="DN386" s="88"/>
      <c r="DO386" s="88"/>
      <c r="DP386" s="88"/>
      <c r="DQ386" s="88"/>
      <c r="DR386" s="88"/>
      <c r="DS386" s="88"/>
      <c r="DT386" s="89"/>
      <c r="DU386" s="84"/>
      <c r="DV386" s="75"/>
      <c r="DW386" s="75"/>
      <c r="DX386" s="75"/>
      <c r="DY386" s="75"/>
      <c r="DZ386" s="77"/>
      <c r="EA386" s="71"/>
      <c r="EB386" s="71"/>
      <c r="EC386" s="71"/>
      <c r="ED386" s="71"/>
      <c r="EE386" s="71"/>
      <c r="EF386" s="71"/>
      <c r="EG386" s="71"/>
      <c r="EH386" s="71"/>
      <c r="EI386" s="71"/>
      <c r="EJ386" s="71"/>
      <c r="EK386" s="71"/>
    </row>
    <row r="387" spans="1:141" ht="30" customHeight="1">
      <c r="A387" s="3" t="s">
        <v>4104</v>
      </c>
      <c r="B387" s="87">
        <v>2026</v>
      </c>
      <c r="C387" s="88" t="s">
        <v>4362</v>
      </c>
      <c r="D387" s="88"/>
      <c r="E387" s="88" t="s">
        <v>125</v>
      </c>
      <c r="F387" s="88">
        <v>147365</v>
      </c>
      <c r="G387" s="92">
        <v>46045</v>
      </c>
      <c r="H387" s="88" t="s">
        <v>3836</v>
      </c>
      <c r="I387" s="88" t="s">
        <v>4363</v>
      </c>
      <c r="J387" s="95" t="s">
        <v>4364</v>
      </c>
      <c r="K387" s="95" t="s">
        <v>4365</v>
      </c>
      <c r="L387" s="88" t="s">
        <v>4366</v>
      </c>
      <c r="M387" s="88" t="s">
        <v>3841</v>
      </c>
      <c r="N387" s="88">
        <v>80111700</v>
      </c>
      <c r="O387" s="88" t="s">
        <v>3842</v>
      </c>
      <c r="P387" s="88" t="s">
        <v>4367</v>
      </c>
      <c r="Q387" s="88">
        <v>156</v>
      </c>
      <c r="R387" s="92">
        <v>46030</v>
      </c>
      <c r="S387" s="88">
        <v>99</v>
      </c>
      <c r="T387" s="92">
        <v>46035</v>
      </c>
      <c r="U387" s="88" t="s">
        <v>3609</v>
      </c>
      <c r="V387" s="88" t="s">
        <v>135</v>
      </c>
      <c r="W387" s="88" t="s">
        <v>460</v>
      </c>
      <c r="X387" s="88">
        <v>1</v>
      </c>
      <c r="Y387" s="88" t="s">
        <v>3778</v>
      </c>
      <c r="Z387" s="88" t="s">
        <v>4366</v>
      </c>
      <c r="AA387" s="88" t="s">
        <v>138</v>
      </c>
      <c r="AB387" s="88" t="s">
        <v>164</v>
      </c>
      <c r="AC387" s="88" t="s">
        <v>218</v>
      </c>
      <c r="AD387" s="88"/>
      <c r="AE387" s="88">
        <v>79863781</v>
      </c>
      <c r="AF387" s="88">
        <v>4</v>
      </c>
      <c r="AG387" s="92">
        <v>28132</v>
      </c>
      <c r="AH387" s="88" t="s">
        <v>4368</v>
      </c>
      <c r="AI387" s="88"/>
      <c r="AJ387" s="95">
        <v>3132783255</v>
      </c>
      <c r="AK387" s="88" t="s">
        <v>4369</v>
      </c>
      <c r="AL387" s="88" t="s">
        <v>3187</v>
      </c>
      <c r="AM387" s="88" t="s">
        <v>144</v>
      </c>
      <c r="AN387" s="88" t="s">
        <v>3712</v>
      </c>
      <c r="AO387" s="88">
        <v>79553844</v>
      </c>
      <c r="AP387" s="88" t="s">
        <v>3713</v>
      </c>
      <c r="AQ387" s="88"/>
      <c r="AR387" s="88"/>
      <c r="AS387" s="92">
        <v>46062</v>
      </c>
      <c r="AT387" s="88"/>
      <c r="AU387" s="88"/>
      <c r="AV387" s="88"/>
      <c r="AW387" s="88"/>
      <c r="AX387" s="88" t="s">
        <v>3714</v>
      </c>
      <c r="AY387" s="88" t="s">
        <v>147</v>
      </c>
      <c r="AZ387" s="108">
        <v>46031</v>
      </c>
      <c r="BA387" s="108">
        <v>46032</v>
      </c>
      <c r="BB387" s="118">
        <v>24520000</v>
      </c>
      <c r="BC387" s="108">
        <v>46036</v>
      </c>
      <c r="BD387" s="108">
        <v>46278</v>
      </c>
      <c r="BE387" s="108">
        <f t="shared" si="14"/>
        <v>46278</v>
      </c>
      <c r="BF387" s="125"/>
      <c r="BG387" s="88" t="s">
        <v>929</v>
      </c>
      <c r="BH387" s="113">
        <v>3065000</v>
      </c>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v>0</v>
      </c>
      <c r="CM387" s="113">
        <v>24520000</v>
      </c>
      <c r="CN387" s="88"/>
      <c r="CO387" s="92">
        <v>46278</v>
      </c>
      <c r="CP387" s="92">
        <f t="shared" si="13"/>
        <v>46458</v>
      </c>
      <c r="CQ387" s="118">
        <v>24520000</v>
      </c>
      <c r="CR387" s="88" t="s">
        <v>149</v>
      </c>
      <c r="CS387" s="92">
        <v>46035</v>
      </c>
      <c r="CT387" s="131">
        <v>3344101271522</v>
      </c>
      <c r="CU387" s="88"/>
      <c r="CV387" s="88"/>
      <c r="CW387" s="88" t="s">
        <v>3846</v>
      </c>
      <c r="CX387" s="88" t="s">
        <v>218</v>
      </c>
      <c r="CY387" s="88" t="s">
        <v>4370</v>
      </c>
      <c r="CZ387" s="88">
        <v>2583</v>
      </c>
      <c r="DA387" s="88" t="s">
        <v>3614</v>
      </c>
      <c r="DB387" s="88">
        <v>5</v>
      </c>
      <c r="DC387" s="88" t="s">
        <v>153</v>
      </c>
      <c r="DD387" s="88"/>
      <c r="DE387" s="88"/>
      <c r="DF387" s="88"/>
      <c r="DG387" s="88"/>
      <c r="DH387" s="88"/>
      <c r="DI387" s="88"/>
      <c r="DJ387" s="88"/>
      <c r="DK387" s="88"/>
      <c r="DL387" s="88"/>
      <c r="DM387" s="88"/>
      <c r="DN387" s="88"/>
      <c r="DO387" s="88"/>
      <c r="DP387" s="88"/>
      <c r="DQ387" s="88"/>
      <c r="DR387" s="88"/>
      <c r="DS387" s="88"/>
      <c r="DT387" s="89"/>
      <c r="DU387" s="84"/>
      <c r="DV387" s="75"/>
      <c r="DW387" s="75"/>
      <c r="DX387" s="75"/>
      <c r="DY387" s="75"/>
      <c r="DZ387" s="77"/>
      <c r="EA387" s="71"/>
      <c r="EB387" s="71"/>
      <c r="EC387" s="71"/>
      <c r="ED387" s="71"/>
      <c r="EE387" s="71"/>
      <c r="EF387" s="71"/>
      <c r="EG387" s="71"/>
      <c r="EH387" s="71"/>
      <c r="EI387" s="71"/>
      <c r="EJ387" s="71"/>
      <c r="EK387" s="71"/>
    </row>
    <row r="388" spans="1:141" ht="30" customHeight="1">
      <c r="A388" s="3" t="s">
        <v>4104</v>
      </c>
      <c r="B388" s="87">
        <v>2026</v>
      </c>
      <c r="C388" s="88" t="s">
        <v>4371</v>
      </c>
      <c r="D388" s="88"/>
      <c r="E388" s="88" t="s">
        <v>125</v>
      </c>
      <c r="F388" s="88">
        <v>147365</v>
      </c>
      <c r="G388" s="92">
        <v>46038</v>
      </c>
      <c r="H388" s="88" t="s">
        <v>3836</v>
      </c>
      <c r="I388" s="88" t="s">
        <v>4372</v>
      </c>
      <c r="J388" s="95" t="s">
        <v>4373</v>
      </c>
      <c r="K388" s="95" t="s">
        <v>4374</v>
      </c>
      <c r="L388" s="88" t="s">
        <v>4375</v>
      </c>
      <c r="M388" s="88" t="s">
        <v>3841</v>
      </c>
      <c r="N388" s="88">
        <v>80111700</v>
      </c>
      <c r="O388" s="88" t="s">
        <v>3842</v>
      </c>
      <c r="P388" s="88" t="s">
        <v>4376</v>
      </c>
      <c r="Q388" s="88">
        <v>156</v>
      </c>
      <c r="R388" s="92">
        <v>46030</v>
      </c>
      <c r="S388" s="88">
        <v>100</v>
      </c>
      <c r="T388" s="92">
        <v>46035</v>
      </c>
      <c r="U388" s="88" t="s">
        <v>3609</v>
      </c>
      <c r="V388" s="88" t="s">
        <v>135</v>
      </c>
      <c r="W388" s="88" t="s">
        <v>460</v>
      </c>
      <c r="X388" s="88">
        <v>1</v>
      </c>
      <c r="Y388" s="88" t="s">
        <v>3778</v>
      </c>
      <c r="Z388" s="88" t="s">
        <v>4375</v>
      </c>
      <c r="AA388" s="88" t="s">
        <v>138</v>
      </c>
      <c r="AB388" s="88" t="s">
        <v>139</v>
      </c>
      <c r="AC388" s="88" t="s">
        <v>203</v>
      </c>
      <c r="AD388" s="88"/>
      <c r="AE388" s="88">
        <v>52267252</v>
      </c>
      <c r="AF388" s="88">
        <v>5</v>
      </c>
      <c r="AG388" s="92">
        <v>27081</v>
      </c>
      <c r="AH388" s="88" t="s">
        <v>4377</v>
      </c>
      <c r="AI388" s="88"/>
      <c r="AJ388" s="95">
        <v>3004629058</v>
      </c>
      <c r="AK388" s="88" t="s">
        <v>4378</v>
      </c>
      <c r="AL388" s="88" t="s">
        <v>3187</v>
      </c>
      <c r="AM388" s="88" t="s">
        <v>222</v>
      </c>
      <c r="AN388" s="88" t="s">
        <v>3712</v>
      </c>
      <c r="AO388" s="88">
        <v>79553844</v>
      </c>
      <c r="AP388" s="88" t="s">
        <v>3713</v>
      </c>
      <c r="AQ388" s="88"/>
      <c r="AR388" s="88"/>
      <c r="AS388" s="92">
        <v>46062</v>
      </c>
      <c r="AT388" s="88"/>
      <c r="AU388" s="88"/>
      <c r="AV388" s="88"/>
      <c r="AW388" s="88"/>
      <c r="AX388" s="88" t="s">
        <v>3714</v>
      </c>
      <c r="AY388" s="88" t="s">
        <v>147</v>
      </c>
      <c r="AZ388" s="108">
        <v>46031</v>
      </c>
      <c r="BA388" s="108">
        <v>46032</v>
      </c>
      <c r="BB388" s="118">
        <v>24520000</v>
      </c>
      <c r="BC388" s="108">
        <v>46036</v>
      </c>
      <c r="BD388" s="108">
        <v>46278</v>
      </c>
      <c r="BE388" s="108">
        <f t="shared" si="14"/>
        <v>46278</v>
      </c>
      <c r="BF388" s="125"/>
      <c r="BG388" s="88" t="s">
        <v>929</v>
      </c>
      <c r="BH388" s="113">
        <v>3065000</v>
      </c>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v>0</v>
      </c>
      <c r="CM388" s="113">
        <v>24520000</v>
      </c>
      <c r="CN388" s="88"/>
      <c r="CO388" s="92">
        <v>46278</v>
      </c>
      <c r="CP388" s="92">
        <f t="shared" ref="CP388:CP451" si="15">+$CO388+180</f>
        <v>46458</v>
      </c>
      <c r="CQ388" s="118">
        <v>24520000</v>
      </c>
      <c r="CR388" s="88" t="s">
        <v>149</v>
      </c>
      <c r="CS388" s="92">
        <v>46032</v>
      </c>
      <c r="CT388" s="131">
        <v>3346101069560</v>
      </c>
      <c r="CU388" s="88"/>
      <c r="CV388" s="88"/>
      <c r="CW388" s="88" t="s">
        <v>3846</v>
      </c>
      <c r="CX388" s="88" t="s">
        <v>203</v>
      </c>
      <c r="CY388" s="88" t="s">
        <v>4379</v>
      </c>
      <c r="CZ388" s="88">
        <v>2583</v>
      </c>
      <c r="DA388" s="88" t="s">
        <v>3614</v>
      </c>
      <c r="DB388" s="88">
        <v>5</v>
      </c>
      <c r="DC388" s="88" t="s">
        <v>153</v>
      </c>
      <c r="DD388" s="88"/>
      <c r="DE388" s="88"/>
      <c r="DF388" s="88"/>
      <c r="DG388" s="88"/>
      <c r="DH388" s="88"/>
      <c r="DI388" s="88"/>
      <c r="DJ388" s="88"/>
      <c r="DK388" s="88"/>
      <c r="DL388" s="88"/>
      <c r="DM388" s="88"/>
      <c r="DN388" s="88"/>
      <c r="DO388" s="88"/>
      <c r="DP388" s="88"/>
      <c r="DQ388" s="88"/>
      <c r="DR388" s="88"/>
      <c r="DS388" s="88"/>
      <c r="DT388" s="89"/>
      <c r="DU388" s="84"/>
      <c r="DV388" s="75"/>
      <c r="DW388" s="75"/>
      <c r="DX388" s="75"/>
      <c r="DY388" s="75"/>
      <c r="DZ388" s="77"/>
      <c r="EA388" s="71"/>
      <c r="EB388" s="71"/>
      <c r="EC388" s="71"/>
      <c r="ED388" s="71"/>
      <c r="EE388" s="71"/>
      <c r="EF388" s="71"/>
      <c r="EG388" s="71"/>
      <c r="EH388" s="71"/>
      <c r="EI388" s="71"/>
      <c r="EJ388" s="71"/>
      <c r="EK388" s="71"/>
    </row>
    <row r="389" spans="1:141" ht="30" customHeight="1">
      <c r="A389" s="3" t="s">
        <v>4104</v>
      </c>
      <c r="B389" s="87">
        <v>2026</v>
      </c>
      <c r="C389" s="88" t="s">
        <v>4380</v>
      </c>
      <c r="D389" s="88"/>
      <c r="E389" s="88" t="s">
        <v>125</v>
      </c>
      <c r="F389" s="88">
        <v>147365</v>
      </c>
      <c r="G389" s="92">
        <v>46037</v>
      </c>
      <c r="H389" s="88" t="s">
        <v>3836</v>
      </c>
      <c r="I389" s="88" t="s">
        <v>4381</v>
      </c>
      <c r="J389" s="95" t="s">
        <v>4382</v>
      </c>
      <c r="K389" s="95" t="s">
        <v>4383</v>
      </c>
      <c r="L389" s="88" t="s">
        <v>4384</v>
      </c>
      <c r="M389" s="88" t="s">
        <v>3841</v>
      </c>
      <c r="N389" s="88">
        <v>80111700</v>
      </c>
      <c r="O389" s="88" t="s">
        <v>3842</v>
      </c>
      <c r="P389" s="88" t="s">
        <v>4385</v>
      </c>
      <c r="Q389" s="88">
        <v>156</v>
      </c>
      <c r="R389" s="92">
        <v>46030</v>
      </c>
      <c r="S389" s="88">
        <v>101</v>
      </c>
      <c r="T389" s="92">
        <v>46035</v>
      </c>
      <c r="U389" s="88" t="s">
        <v>3609</v>
      </c>
      <c r="V389" s="88" t="s">
        <v>135</v>
      </c>
      <c r="W389" s="88" t="s">
        <v>460</v>
      </c>
      <c r="X389" s="88">
        <v>1</v>
      </c>
      <c r="Y389" s="88" t="s">
        <v>3778</v>
      </c>
      <c r="Z389" s="88" t="s">
        <v>4384</v>
      </c>
      <c r="AA389" s="88" t="s">
        <v>138</v>
      </c>
      <c r="AB389" s="88" t="s">
        <v>164</v>
      </c>
      <c r="AC389" s="88" t="s">
        <v>461</v>
      </c>
      <c r="AD389" s="88"/>
      <c r="AE389" s="88">
        <v>1020797685</v>
      </c>
      <c r="AF389" s="88">
        <v>9</v>
      </c>
      <c r="AG389" s="92">
        <v>34615</v>
      </c>
      <c r="AH389" s="88" t="s">
        <v>4386</v>
      </c>
      <c r="AI389" s="88"/>
      <c r="AJ389" s="95">
        <v>3027483267</v>
      </c>
      <c r="AK389" s="88" t="s">
        <v>4387</v>
      </c>
      <c r="AL389" s="88" t="s">
        <v>3187</v>
      </c>
      <c r="AM389" s="88" t="s">
        <v>385</v>
      </c>
      <c r="AN389" s="88" t="s">
        <v>3712</v>
      </c>
      <c r="AO389" s="88">
        <v>79553844</v>
      </c>
      <c r="AP389" s="88" t="s">
        <v>3713</v>
      </c>
      <c r="AQ389" s="88"/>
      <c r="AR389" s="88"/>
      <c r="AS389" s="92">
        <v>46062</v>
      </c>
      <c r="AT389" s="88"/>
      <c r="AU389" s="88"/>
      <c r="AV389" s="88"/>
      <c r="AW389" s="88"/>
      <c r="AX389" s="88" t="s">
        <v>3714</v>
      </c>
      <c r="AY389" s="88" t="s">
        <v>147</v>
      </c>
      <c r="AZ389" s="108">
        <v>46031</v>
      </c>
      <c r="BA389" s="108">
        <v>46032</v>
      </c>
      <c r="BB389" s="118">
        <v>24520000</v>
      </c>
      <c r="BC389" s="108">
        <v>46037</v>
      </c>
      <c r="BD389" s="108">
        <v>46279</v>
      </c>
      <c r="BE389" s="108">
        <f t="shared" si="14"/>
        <v>46279</v>
      </c>
      <c r="BF389" s="125"/>
      <c r="BG389" s="88" t="s">
        <v>929</v>
      </c>
      <c r="BH389" s="113">
        <v>3065000</v>
      </c>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v>0</v>
      </c>
      <c r="CM389" s="113">
        <v>24520000</v>
      </c>
      <c r="CN389" s="88"/>
      <c r="CO389" s="92">
        <v>46279</v>
      </c>
      <c r="CP389" s="92">
        <f t="shared" si="15"/>
        <v>46459</v>
      </c>
      <c r="CQ389" s="118">
        <v>24520000</v>
      </c>
      <c r="CR389" s="88" t="s">
        <v>149</v>
      </c>
      <c r="CS389" s="92">
        <v>46034</v>
      </c>
      <c r="CT389" s="131">
        <v>1146101095111</v>
      </c>
      <c r="CU389" s="88"/>
      <c r="CV389" s="88"/>
      <c r="CW389" s="88" t="s">
        <v>3846</v>
      </c>
      <c r="CX389" s="88" t="s">
        <v>461</v>
      </c>
      <c r="CY389" s="88" t="s">
        <v>957</v>
      </c>
      <c r="CZ389" s="88">
        <v>2583</v>
      </c>
      <c r="DA389" s="88" t="s">
        <v>3614</v>
      </c>
      <c r="DB389" s="88">
        <v>5</v>
      </c>
      <c r="DC389" s="88" t="s">
        <v>153</v>
      </c>
      <c r="DD389" s="88"/>
      <c r="DE389" s="88"/>
      <c r="DF389" s="88"/>
      <c r="DG389" s="88"/>
      <c r="DH389" s="88"/>
      <c r="DI389" s="88"/>
      <c r="DJ389" s="88"/>
      <c r="DK389" s="88"/>
      <c r="DL389" s="88"/>
      <c r="DM389" s="88"/>
      <c r="DN389" s="88"/>
      <c r="DO389" s="88"/>
      <c r="DP389" s="88"/>
      <c r="DQ389" s="88"/>
      <c r="DR389" s="88"/>
      <c r="DS389" s="88"/>
      <c r="DT389" s="89"/>
      <c r="DU389" s="84"/>
      <c r="DV389" s="75"/>
      <c r="DW389" s="75"/>
      <c r="DX389" s="75"/>
      <c r="DY389" s="75"/>
      <c r="DZ389" s="77"/>
      <c r="EA389" s="71"/>
      <c r="EB389" s="71"/>
      <c r="EC389" s="71"/>
      <c r="ED389" s="71"/>
      <c r="EE389" s="71"/>
      <c r="EF389" s="71"/>
      <c r="EG389" s="71"/>
      <c r="EH389" s="71"/>
      <c r="EI389" s="71"/>
      <c r="EJ389" s="71"/>
      <c r="EK389" s="71"/>
    </row>
    <row r="390" spans="1:141" ht="30" customHeight="1">
      <c r="A390" s="3" t="s">
        <v>4104</v>
      </c>
      <c r="B390" s="87">
        <v>2026</v>
      </c>
      <c r="C390" s="88" t="s">
        <v>4388</v>
      </c>
      <c r="D390" s="88"/>
      <c r="E390" s="88" t="s">
        <v>125</v>
      </c>
      <c r="F390" s="88">
        <v>145036</v>
      </c>
      <c r="G390" s="92">
        <v>46037</v>
      </c>
      <c r="H390" s="88" t="s">
        <v>438</v>
      </c>
      <c r="I390" s="88" t="s">
        <v>4389</v>
      </c>
      <c r="J390" s="95" t="s">
        <v>4390</v>
      </c>
      <c r="K390" s="95" t="s">
        <v>4391</v>
      </c>
      <c r="L390" s="88" t="s">
        <v>4392</v>
      </c>
      <c r="M390" s="88" t="s">
        <v>443</v>
      </c>
      <c r="N390" s="88">
        <v>80111700</v>
      </c>
      <c r="O390" s="88" t="s">
        <v>444</v>
      </c>
      <c r="P390" s="88" t="s">
        <v>4393</v>
      </c>
      <c r="Q390" s="88">
        <v>7</v>
      </c>
      <c r="R390" s="92">
        <v>46027</v>
      </c>
      <c r="S390" s="88">
        <v>286</v>
      </c>
      <c r="T390" s="92">
        <v>46037</v>
      </c>
      <c r="U390" s="88" t="s">
        <v>134</v>
      </c>
      <c r="V390" s="88" t="s">
        <v>135</v>
      </c>
      <c r="W390" s="88" t="s">
        <v>460</v>
      </c>
      <c r="X390" s="88">
        <v>1</v>
      </c>
      <c r="Y390" s="88" t="s">
        <v>471</v>
      </c>
      <c r="Z390" s="88" t="s">
        <v>4392</v>
      </c>
      <c r="AA390" s="88" t="s">
        <v>138</v>
      </c>
      <c r="AB390" s="88" t="s">
        <v>139</v>
      </c>
      <c r="AC390" s="88" t="s">
        <v>447</v>
      </c>
      <c r="AD390" s="88"/>
      <c r="AE390" s="88">
        <v>1026301312</v>
      </c>
      <c r="AF390" s="88">
        <v>0</v>
      </c>
      <c r="AG390" s="92">
        <v>35871</v>
      </c>
      <c r="AH390" s="88" t="s">
        <v>4394</v>
      </c>
      <c r="AI390" s="88"/>
      <c r="AJ390" s="95">
        <v>3183895542</v>
      </c>
      <c r="AK390" s="88" t="s">
        <v>4395</v>
      </c>
      <c r="AL390" s="88" t="s">
        <v>3187</v>
      </c>
      <c r="AM390" s="88" t="s">
        <v>169</v>
      </c>
      <c r="AN390" s="88" t="s">
        <v>450</v>
      </c>
      <c r="AO390" s="88">
        <v>1233895755</v>
      </c>
      <c r="AP390" s="88" t="s">
        <v>451</v>
      </c>
      <c r="AQ390" s="88"/>
      <c r="AR390" s="88"/>
      <c r="AS390" s="92">
        <v>46062</v>
      </c>
      <c r="AT390" s="88"/>
      <c r="AU390" s="88"/>
      <c r="AV390" s="88"/>
      <c r="AW390" s="88"/>
      <c r="AX390" s="88" t="s">
        <v>171</v>
      </c>
      <c r="AY390" s="88" t="s">
        <v>147</v>
      </c>
      <c r="AZ390" s="108">
        <v>46030</v>
      </c>
      <c r="BA390" s="108">
        <v>46036</v>
      </c>
      <c r="BB390" s="118">
        <v>55715000</v>
      </c>
      <c r="BC390" s="108">
        <v>46038</v>
      </c>
      <c r="BD390" s="108">
        <v>46371</v>
      </c>
      <c r="BE390" s="108">
        <f t="shared" si="14"/>
        <v>46371</v>
      </c>
      <c r="BF390" s="125"/>
      <c r="BG390" s="88" t="s">
        <v>148</v>
      </c>
      <c r="BH390" s="113">
        <v>5065000</v>
      </c>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v>0</v>
      </c>
      <c r="CM390" s="113">
        <v>55715000</v>
      </c>
      <c r="CN390" s="88"/>
      <c r="CO390" s="92">
        <v>46371</v>
      </c>
      <c r="CP390" s="92">
        <f t="shared" si="15"/>
        <v>46551</v>
      </c>
      <c r="CQ390" s="118">
        <v>55715000</v>
      </c>
      <c r="CR390" s="88" t="s">
        <v>149</v>
      </c>
      <c r="CS390" s="92">
        <v>46036</v>
      </c>
      <c r="CT390" s="131">
        <v>3344101271624</v>
      </c>
      <c r="CU390" s="88"/>
      <c r="CV390" s="88"/>
      <c r="CW390" s="88" t="s">
        <v>452</v>
      </c>
      <c r="CX390" s="88" t="s">
        <v>447</v>
      </c>
      <c r="CY390" s="88" t="s">
        <v>2137</v>
      </c>
      <c r="CZ390" s="88">
        <v>2537</v>
      </c>
      <c r="DA390" s="88" t="s">
        <v>152</v>
      </c>
      <c r="DB390" s="88">
        <v>1</v>
      </c>
      <c r="DC390" s="88" t="s">
        <v>153</v>
      </c>
      <c r="DD390" s="88"/>
      <c r="DE390" s="88"/>
      <c r="DF390" s="88"/>
      <c r="DG390" s="88"/>
      <c r="DH390" s="88"/>
      <c r="DI390" s="88"/>
      <c r="DJ390" s="88"/>
      <c r="DK390" s="88"/>
      <c r="DL390" s="88"/>
      <c r="DM390" s="88"/>
      <c r="DN390" s="88"/>
      <c r="DO390" s="88"/>
      <c r="DP390" s="88"/>
      <c r="DQ390" s="88"/>
      <c r="DR390" s="88"/>
      <c r="DS390" s="88"/>
      <c r="DT390" s="89"/>
      <c r="DU390" s="84"/>
      <c r="DV390" s="75"/>
      <c r="DW390" s="75"/>
      <c r="DX390" s="75"/>
      <c r="DY390" s="75"/>
      <c r="DZ390" s="77"/>
      <c r="EA390" s="71"/>
      <c r="EB390" s="71"/>
      <c r="EC390" s="71"/>
      <c r="ED390" s="71"/>
      <c r="EE390" s="71"/>
      <c r="EF390" s="71"/>
      <c r="EG390" s="71"/>
      <c r="EH390" s="71"/>
      <c r="EI390" s="71"/>
      <c r="EJ390" s="71"/>
      <c r="EK390" s="71"/>
    </row>
    <row r="391" spans="1:141" ht="30" customHeight="1">
      <c r="A391" s="3" t="s">
        <v>4104</v>
      </c>
      <c r="B391" s="87">
        <v>2026</v>
      </c>
      <c r="C391" s="88" t="s">
        <v>4396</v>
      </c>
      <c r="D391" s="88" t="s">
        <v>4397</v>
      </c>
      <c r="E391" s="88" t="s">
        <v>125</v>
      </c>
      <c r="F391" s="88">
        <v>146631</v>
      </c>
      <c r="G391" s="92">
        <v>46045</v>
      </c>
      <c r="H391" s="88" t="s">
        <v>3380</v>
      </c>
      <c r="I391" s="88" t="s">
        <v>4398</v>
      </c>
      <c r="J391" s="95" t="s">
        <v>4399</v>
      </c>
      <c r="K391" s="95" t="s">
        <v>4400</v>
      </c>
      <c r="L391" s="88" t="s">
        <v>4401</v>
      </c>
      <c r="M391" s="88" t="s">
        <v>3385</v>
      </c>
      <c r="N391" s="88">
        <v>80111700</v>
      </c>
      <c r="O391" s="88" t="s">
        <v>3386</v>
      </c>
      <c r="P391" s="88" t="s">
        <v>4402</v>
      </c>
      <c r="Q391" s="88">
        <v>2134</v>
      </c>
      <c r="R391" s="92">
        <v>46041</v>
      </c>
      <c r="S391" s="88">
        <v>1758</v>
      </c>
      <c r="T391" s="92">
        <v>46044</v>
      </c>
      <c r="U391" s="88" t="s">
        <v>3112</v>
      </c>
      <c r="V391" s="88" t="s">
        <v>135</v>
      </c>
      <c r="W391" s="88" t="s">
        <v>136</v>
      </c>
      <c r="X391" s="88">
        <v>1</v>
      </c>
      <c r="Y391" s="88" t="s">
        <v>3388</v>
      </c>
      <c r="Z391" s="88" t="s">
        <v>4401</v>
      </c>
      <c r="AA391" s="88" t="s">
        <v>138</v>
      </c>
      <c r="AB391" s="88" t="s">
        <v>139</v>
      </c>
      <c r="AC391" s="88" t="s">
        <v>203</v>
      </c>
      <c r="AD391" s="88"/>
      <c r="AE391" s="88">
        <v>1070916952</v>
      </c>
      <c r="AF391" s="88"/>
      <c r="AG391" s="92">
        <v>24848</v>
      </c>
      <c r="AH391" s="88" t="s">
        <v>4403</v>
      </c>
      <c r="AI391" s="88"/>
      <c r="AJ391" s="95">
        <v>3105707341</v>
      </c>
      <c r="AK391" s="88" t="s">
        <v>4404</v>
      </c>
      <c r="AL391" s="88" t="s">
        <v>4405</v>
      </c>
      <c r="AM391" s="88" t="s">
        <v>144</v>
      </c>
      <c r="AN391" s="88" t="s">
        <v>2984</v>
      </c>
      <c r="AO391" s="88">
        <v>1063481921</v>
      </c>
      <c r="AP391" s="88" t="s">
        <v>3007</v>
      </c>
      <c r="AQ391" s="88"/>
      <c r="AR391" s="88"/>
      <c r="AS391" s="92">
        <v>46062</v>
      </c>
      <c r="AT391" s="88"/>
      <c r="AU391" s="88"/>
      <c r="AV391" s="88"/>
      <c r="AW391" s="88"/>
      <c r="AX391" s="88" t="s">
        <v>3008</v>
      </c>
      <c r="AY391" s="88" t="s">
        <v>147</v>
      </c>
      <c r="AZ391" s="108">
        <v>46042</v>
      </c>
      <c r="BA391" s="108">
        <v>46043</v>
      </c>
      <c r="BB391" s="118">
        <v>40920000</v>
      </c>
      <c r="BC391" s="108">
        <v>46048</v>
      </c>
      <c r="BD391" s="108">
        <v>46290</v>
      </c>
      <c r="BE391" s="108">
        <f t="shared" si="14"/>
        <v>46290</v>
      </c>
      <c r="BF391" s="125"/>
      <c r="BG391" s="88" t="s">
        <v>929</v>
      </c>
      <c r="BH391" s="113">
        <v>5115000</v>
      </c>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v>0</v>
      </c>
      <c r="CM391" s="113">
        <v>40920000</v>
      </c>
      <c r="CN391" s="88"/>
      <c r="CO391" s="92">
        <v>46290</v>
      </c>
      <c r="CP391" s="92">
        <f t="shared" si="15"/>
        <v>46470</v>
      </c>
      <c r="CQ391" s="118">
        <v>40920000</v>
      </c>
      <c r="CR391" s="88" t="s">
        <v>223</v>
      </c>
      <c r="CS391" s="92">
        <v>46044</v>
      </c>
      <c r="CT391" s="131">
        <v>1446101161365</v>
      </c>
      <c r="CU391" s="88"/>
      <c r="CV391" s="88"/>
      <c r="CW391" s="88" t="s">
        <v>3391</v>
      </c>
      <c r="CX391" s="88" t="s">
        <v>203</v>
      </c>
      <c r="CY391" s="88" t="s">
        <v>1973</v>
      </c>
      <c r="CZ391" s="88">
        <v>2442</v>
      </c>
      <c r="DA391" s="88" t="s">
        <v>3118</v>
      </c>
      <c r="DB391" s="88">
        <v>5</v>
      </c>
      <c r="DC391" s="88" t="s">
        <v>153</v>
      </c>
      <c r="DD391" s="88" t="s">
        <v>289</v>
      </c>
      <c r="DE391" s="88">
        <v>46079</v>
      </c>
      <c r="DF391" s="88" t="s">
        <v>4406</v>
      </c>
      <c r="DG391" s="88">
        <v>52413751</v>
      </c>
      <c r="DH391" s="88" t="s">
        <v>4407</v>
      </c>
      <c r="DI391" s="88" t="s">
        <v>4408</v>
      </c>
      <c r="DJ391" s="88"/>
      <c r="DK391" s="88"/>
      <c r="DL391" s="88"/>
      <c r="DM391" s="88"/>
      <c r="DN391" s="88"/>
      <c r="DO391" s="88"/>
      <c r="DP391" s="88"/>
      <c r="DQ391" s="88"/>
      <c r="DR391" s="88"/>
      <c r="DS391" s="88"/>
      <c r="DT391" s="89"/>
      <c r="DU391" s="84" t="s">
        <v>289</v>
      </c>
      <c r="DV391" s="76">
        <v>46079</v>
      </c>
      <c r="DW391" s="75" t="s">
        <v>4406</v>
      </c>
      <c r="DX391" s="75">
        <v>52413751</v>
      </c>
      <c r="DY391" s="75" t="s">
        <v>4407</v>
      </c>
      <c r="DZ391" s="77" t="s">
        <v>4408</v>
      </c>
      <c r="EA391" s="69"/>
      <c r="EB391" s="71"/>
      <c r="EC391" s="71"/>
      <c r="ED391" s="71"/>
      <c r="EE391" s="71"/>
      <c r="EF391" s="71"/>
      <c r="EG391" s="71"/>
      <c r="EH391" s="71"/>
      <c r="EI391" s="71"/>
      <c r="EJ391" s="71"/>
      <c r="EK391" s="71"/>
    </row>
    <row r="392" spans="1:141" ht="30" customHeight="1">
      <c r="A392" s="3" t="s">
        <v>4104</v>
      </c>
      <c r="B392" s="87">
        <v>2026</v>
      </c>
      <c r="C392" s="88" t="s">
        <v>4409</v>
      </c>
      <c r="D392" s="88"/>
      <c r="E392" s="88" t="s">
        <v>125</v>
      </c>
      <c r="F392" s="88">
        <v>147379</v>
      </c>
      <c r="G392" s="92">
        <v>46036</v>
      </c>
      <c r="H392" s="88" t="s">
        <v>4410</v>
      </c>
      <c r="I392" s="88" t="s">
        <v>4411</v>
      </c>
      <c r="J392" s="95" t="s">
        <v>4412</v>
      </c>
      <c r="K392" s="95" t="s">
        <v>4413</v>
      </c>
      <c r="L392" s="88" t="s">
        <v>4414</v>
      </c>
      <c r="M392" s="88" t="s">
        <v>4415</v>
      </c>
      <c r="N392" s="88">
        <v>80111700</v>
      </c>
      <c r="O392" s="88" t="s">
        <v>4416</v>
      </c>
      <c r="P392" s="88" t="s">
        <v>4417</v>
      </c>
      <c r="Q392" s="88">
        <v>148</v>
      </c>
      <c r="R392" s="92">
        <v>46028</v>
      </c>
      <c r="S392" s="88">
        <v>1728</v>
      </c>
      <c r="T392" s="92">
        <v>46042</v>
      </c>
      <c r="U392" s="88" t="s">
        <v>3609</v>
      </c>
      <c r="V392" s="88" t="s">
        <v>135</v>
      </c>
      <c r="W392" s="88" t="s">
        <v>460</v>
      </c>
      <c r="X392" s="88">
        <v>1</v>
      </c>
      <c r="Y392" s="88" t="s">
        <v>4418</v>
      </c>
      <c r="Z392" s="88" t="s">
        <v>4414</v>
      </c>
      <c r="AA392" s="88" t="s">
        <v>138</v>
      </c>
      <c r="AB392" s="88" t="s">
        <v>139</v>
      </c>
      <c r="AC392" s="88" t="s">
        <v>846</v>
      </c>
      <c r="AD392" s="88"/>
      <c r="AE392" s="88">
        <v>24100979</v>
      </c>
      <c r="AF392" s="88">
        <v>1</v>
      </c>
      <c r="AG392" s="92">
        <v>31056</v>
      </c>
      <c r="AH392" s="88" t="s">
        <v>4419</v>
      </c>
      <c r="AI392" s="88"/>
      <c r="AJ392" s="95">
        <v>3133336420</v>
      </c>
      <c r="AK392" s="88" t="s">
        <v>4420</v>
      </c>
      <c r="AL392" s="88" t="s">
        <v>3187</v>
      </c>
      <c r="AM392" s="88" t="s">
        <v>234</v>
      </c>
      <c r="AN392" s="88" t="s">
        <v>3712</v>
      </c>
      <c r="AO392" s="88">
        <v>79553844</v>
      </c>
      <c r="AP392" s="88" t="s">
        <v>3713</v>
      </c>
      <c r="AQ392" s="88"/>
      <c r="AR392" s="88"/>
      <c r="AS392" s="92">
        <v>46062</v>
      </c>
      <c r="AT392" s="88"/>
      <c r="AU392" s="88"/>
      <c r="AV392" s="88"/>
      <c r="AW392" s="88"/>
      <c r="AX392" s="88" t="s">
        <v>3714</v>
      </c>
      <c r="AY392" s="88" t="s">
        <v>147</v>
      </c>
      <c r="AZ392" s="108">
        <v>46038</v>
      </c>
      <c r="BA392" s="108">
        <v>46038</v>
      </c>
      <c r="BB392" s="118">
        <v>40520000</v>
      </c>
      <c r="BC392" s="108">
        <v>46043</v>
      </c>
      <c r="BD392" s="108">
        <v>46285</v>
      </c>
      <c r="BE392" s="108">
        <f t="shared" si="14"/>
        <v>46285</v>
      </c>
      <c r="BF392" s="125"/>
      <c r="BG392" s="88" t="s">
        <v>929</v>
      </c>
      <c r="BH392" s="113">
        <v>5065000</v>
      </c>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v>0</v>
      </c>
      <c r="CM392" s="113">
        <v>40520000</v>
      </c>
      <c r="CN392" s="88"/>
      <c r="CO392" s="92">
        <v>46285</v>
      </c>
      <c r="CP392" s="92">
        <f t="shared" si="15"/>
        <v>46465</v>
      </c>
      <c r="CQ392" s="118">
        <v>40520000</v>
      </c>
      <c r="CR392" s="88" t="s">
        <v>149</v>
      </c>
      <c r="CS392" s="92">
        <v>46038</v>
      </c>
      <c r="CT392" s="131">
        <v>1146101097327</v>
      </c>
      <c r="CU392" s="88"/>
      <c r="CV392" s="88"/>
      <c r="CW392" s="88" t="s">
        <v>4421</v>
      </c>
      <c r="CX392" s="88" t="s">
        <v>846</v>
      </c>
      <c r="CY392" s="88" t="s">
        <v>4422</v>
      </c>
      <c r="CZ392" s="88">
        <v>2583</v>
      </c>
      <c r="DA392" s="88" t="s">
        <v>3614</v>
      </c>
      <c r="DB392" s="88">
        <v>1</v>
      </c>
      <c r="DC392" s="88" t="s">
        <v>153</v>
      </c>
      <c r="DD392" s="88"/>
      <c r="DE392" s="88"/>
      <c r="DF392" s="88"/>
      <c r="DG392" s="88"/>
      <c r="DH392" s="88"/>
      <c r="DI392" s="88"/>
      <c r="DJ392" s="88"/>
      <c r="DK392" s="88"/>
      <c r="DL392" s="88"/>
      <c r="DM392" s="88"/>
      <c r="DN392" s="88"/>
      <c r="DO392" s="88"/>
      <c r="DP392" s="88"/>
      <c r="DQ392" s="88"/>
      <c r="DR392" s="88"/>
      <c r="DS392" s="88"/>
      <c r="DT392" s="89"/>
      <c r="DU392" s="84"/>
      <c r="DV392" s="75"/>
      <c r="DW392" s="75"/>
      <c r="DX392" s="75"/>
      <c r="DY392" s="75"/>
      <c r="DZ392" s="77"/>
      <c r="EA392" s="71"/>
      <c r="EB392" s="71"/>
      <c r="EC392" s="71"/>
      <c r="ED392" s="71"/>
      <c r="EE392" s="71"/>
      <c r="EF392" s="71"/>
      <c r="EG392" s="71"/>
      <c r="EH392" s="71"/>
      <c r="EI392" s="71"/>
      <c r="EJ392" s="71"/>
      <c r="EK392" s="71"/>
    </row>
    <row r="393" spans="1:141" ht="30" customHeight="1">
      <c r="A393" s="3" t="s">
        <v>4104</v>
      </c>
      <c r="B393" s="87">
        <v>2026</v>
      </c>
      <c r="C393" s="88" t="s">
        <v>4423</v>
      </c>
      <c r="D393" s="88"/>
      <c r="E393" s="88" t="s">
        <v>125</v>
      </c>
      <c r="F393" s="88">
        <v>147386</v>
      </c>
      <c r="G393" s="92">
        <v>46036</v>
      </c>
      <c r="H393" s="88" t="s">
        <v>4424</v>
      </c>
      <c r="I393" s="88" t="s">
        <v>4425</v>
      </c>
      <c r="J393" s="95" t="s">
        <v>4426</v>
      </c>
      <c r="K393" s="95" t="s">
        <v>4427</v>
      </c>
      <c r="L393" s="88" t="s">
        <v>4428</v>
      </c>
      <c r="M393" s="88" t="s">
        <v>4429</v>
      </c>
      <c r="N393" s="88">
        <v>80111700</v>
      </c>
      <c r="O393" s="88" t="s">
        <v>4430</v>
      </c>
      <c r="P393" s="88" t="s">
        <v>4431</v>
      </c>
      <c r="Q393" s="88">
        <v>184</v>
      </c>
      <c r="R393" s="92">
        <v>46031</v>
      </c>
      <c r="S393" s="88">
        <v>302</v>
      </c>
      <c r="T393" s="92">
        <v>46041</v>
      </c>
      <c r="U393" s="88" t="s">
        <v>3609</v>
      </c>
      <c r="V393" s="88" t="s">
        <v>135</v>
      </c>
      <c r="W393" s="88" t="s">
        <v>460</v>
      </c>
      <c r="X393" s="88">
        <v>1</v>
      </c>
      <c r="Y393" s="88" t="s">
        <v>4432</v>
      </c>
      <c r="Z393" s="88" t="s">
        <v>4428</v>
      </c>
      <c r="AA393" s="88" t="s">
        <v>138</v>
      </c>
      <c r="AB393" s="88" t="s">
        <v>164</v>
      </c>
      <c r="AC393" s="88" t="s">
        <v>461</v>
      </c>
      <c r="AD393" s="88"/>
      <c r="AE393" s="88">
        <v>1020747064</v>
      </c>
      <c r="AF393" s="88">
        <v>1</v>
      </c>
      <c r="AG393" s="92">
        <v>32823</v>
      </c>
      <c r="AH393" s="88" t="s">
        <v>4433</v>
      </c>
      <c r="AI393" s="88"/>
      <c r="AJ393" s="95">
        <v>3208559357</v>
      </c>
      <c r="AK393" s="88" t="s">
        <v>4434</v>
      </c>
      <c r="AL393" s="88" t="s">
        <v>3187</v>
      </c>
      <c r="AM393" s="88" t="s">
        <v>144</v>
      </c>
      <c r="AN393" s="88" t="s">
        <v>3712</v>
      </c>
      <c r="AO393" s="88">
        <v>79553844</v>
      </c>
      <c r="AP393" s="88" t="s">
        <v>3713</v>
      </c>
      <c r="AQ393" s="88"/>
      <c r="AR393" s="88"/>
      <c r="AS393" s="92">
        <v>46062</v>
      </c>
      <c r="AT393" s="88"/>
      <c r="AU393" s="88"/>
      <c r="AV393" s="88"/>
      <c r="AW393" s="88"/>
      <c r="AX393" s="88" t="s">
        <v>3714</v>
      </c>
      <c r="AY393" s="88" t="s">
        <v>147</v>
      </c>
      <c r="AZ393" s="108">
        <v>46037</v>
      </c>
      <c r="BA393" s="108">
        <v>46037</v>
      </c>
      <c r="BB393" s="118">
        <v>37136000</v>
      </c>
      <c r="BC393" s="108">
        <v>46042</v>
      </c>
      <c r="BD393" s="108">
        <v>46284</v>
      </c>
      <c r="BE393" s="108">
        <f t="shared" si="14"/>
        <v>46284</v>
      </c>
      <c r="BF393" s="125"/>
      <c r="BG393" s="88" t="s">
        <v>929</v>
      </c>
      <c r="BH393" s="113">
        <v>4642000</v>
      </c>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v>0</v>
      </c>
      <c r="CM393" s="113">
        <v>37136000</v>
      </c>
      <c r="CN393" s="88"/>
      <c r="CO393" s="92">
        <v>46284</v>
      </c>
      <c r="CP393" s="92">
        <f t="shared" si="15"/>
        <v>46464</v>
      </c>
      <c r="CQ393" s="118">
        <v>37136000</v>
      </c>
      <c r="CR393" s="88" t="s">
        <v>172</v>
      </c>
      <c r="CS393" s="92">
        <v>46038</v>
      </c>
      <c r="CT393" s="131" t="s">
        <v>4435</v>
      </c>
      <c r="CU393" s="88"/>
      <c r="CV393" s="88"/>
      <c r="CW393" s="88" t="s">
        <v>4436</v>
      </c>
      <c r="CX393" s="88" t="s">
        <v>461</v>
      </c>
      <c r="CY393" s="88" t="s">
        <v>4437</v>
      </c>
      <c r="CZ393" s="88">
        <v>2583</v>
      </c>
      <c r="DA393" s="88" t="s">
        <v>3614</v>
      </c>
      <c r="DB393" s="88">
        <v>5</v>
      </c>
      <c r="DC393" s="88" t="s">
        <v>153</v>
      </c>
      <c r="DD393" s="88"/>
      <c r="DE393" s="88"/>
      <c r="DF393" s="88"/>
      <c r="DG393" s="88"/>
      <c r="DH393" s="88"/>
      <c r="DI393" s="88"/>
      <c r="DJ393" s="88"/>
      <c r="DK393" s="88"/>
      <c r="DL393" s="88"/>
      <c r="DM393" s="88"/>
      <c r="DN393" s="88"/>
      <c r="DO393" s="88"/>
      <c r="DP393" s="88"/>
      <c r="DQ393" s="88"/>
      <c r="DR393" s="88"/>
      <c r="DS393" s="88"/>
      <c r="DT393" s="89"/>
      <c r="DU393" s="84"/>
      <c r="DV393" s="75"/>
      <c r="DW393" s="75"/>
      <c r="DX393" s="75"/>
      <c r="DY393" s="75"/>
      <c r="DZ393" s="77"/>
      <c r="EA393" s="71"/>
      <c r="EB393" s="71"/>
      <c r="EC393" s="71"/>
      <c r="ED393" s="71"/>
      <c r="EE393" s="71"/>
      <c r="EF393" s="71"/>
      <c r="EG393" s="71"/>
      <c r="EH393" s="71"/>
      <c r="EI393" s="71"/>
      <c r="EJ393" s="71"/>
      <c r="EK393" s="71"/>
    </row>
    <row r="394" spans="1:141" ht="30" customHeight="1">
      <c r="A394" s="3" t="s">
        <v>4104</v>
      </c>
      <c r="B394" s="87">
        <v>2026</v>
      </c>
      <c r="C394" s="88" t="s">
        <v>4438</v>
      </c>
      <c r="D394" s="88"/>
      <c r="E394" s="88" t="s">
        <v>125</v>
      </c>
      <c r="F394" s="88">
        <v>147386</v>
      </c>
      <c r="G394" s="92">
        <v>46036</v>
      </c>
      <c r="H394" s="88" t="s">
        <v>4424</v>
      </c>
      <c r="I394" s="88" t="s">
        <v>4439</v>
      </c>
      <c r="J394" s="95" t="s">
        <v>4440</v>
      </c>
      <c r="K394" s="95" t="s">
        <v>4441</v>
      </c>
      <c r="L394" s="88" t="s">
        <v>4442</v>
      </c>
      <c r="M394" s="88" t="s">
        <v>4429</v>
      </c>
      <c r="N394" s="88">
        <v>80111700</v>
      </c>
      <c r="O394" s="88" t="s">
        <v>4430</v>
      </c>
      <c r="P394" s="88" t="s">
        <v>4443</v>
      </c>
      <c r="Q394" s="88">
        <v>184</v>
      </c>
      <c r="R394" s="92">
        <v>46031</v>
      </c>
      <c r="S394" s="88">
        <v>303</v>
      </c>
      <c r="T394" s="92">
        <v>46041</v>
      </c>
      <c r="U394" s="88" t="s">
        <v>3609</v>
      </c>
      <c r="V394" s="88" t="s">
        <v>135</v>
      </c>
      <c r="W394" s="88" t="s">
        <v>460</v>
      </c>
      <c r="X394" s="88">
        <v>1</v>
      </c>
      <c r="Y394" s="88" t="s">
        <v>4432</v>
      </c>
      <c r="Z394" s="88" t="s">
        <v>4442</v>
      </c>
      <c r="AA394" s="88" t="s">
        <v>138</v>
      </c>
      <c r="AB394" s="88" t="s">
        <v>139</v>
      </c>
      <c r="AC394" s="88" t="s">
        <v>218</v>
      </c>
      <c r="AD394" s="88"/>
      <c r="AE394" s="88">
        <v>1071164536</v>
      </c>
      <c r="AF394" s="88">
        <v>9</v>
      </c>
      <c r="AG394" s="92">
        <v>32412</v>
      </c>
      <c r="AH394" s="88" t="s">
        <v>4444</v>
      </c>
      <c r="AI394" s="88"/>
      <c r="AJ394" s="95">
        <v>3204097049</v>
      </c>
      <c r="AK394" s="88" t="s">
        <v>4445</v>
      </c>
      <c r="AL394" s="88" t="s">
        <v>3187</v>
      </c>
      <c r="AM394" s="88" t="s">
        <v>234</v>
      </c>
      <c r="AN394" s="88" t="s">
        <v>3712</v>
      </c>
      <c r="AO394" s="88">
        <v>79553844</v>
      </c>
      <c r="AP394" s="88" t="s">
        <v>3713</v>
      </c>
      <c r="AQ394" s="88"/>
      <c r="AR394" s="88"/>
      <c r="AS394" s="92">
        <v>46062</v>
      </c>
      <c r="AT394" s="88"/>
      <c r="AU394" s="88"/>
      <c r="AV394" s="88"/>
      <c r="AW394" s="88"/>
      <c r="AX394" s="88" t="s">
        <v>3714</v>
      </c>
      <c r="AY394" s="88" t="s">
        <v>147</v>
      </c>
      <c r="AZ394" s="108">
        <v>46037</v>
      </c>
      <c r="BA394" s="108">
        <v>46038</v>
      </c>
      <c r="BB394" s="118">
        <v>37136000</v>
      </c>
      <c r="BC394" s="108">
        <v>46042</v>
      </c>
      <c r="BD394" s="108">
        <v>46284</v>
      </c>
      <c r="BE394" s="108">
        <f t="shared" si="14"/>
        <v>46284</v>
      </c>
      <c r="BF394" s="125"/>
      <c r="BG394" s="88" t="s">
        <v>929</v>
      </c>
      <c r="BH394" s="113">
        <v>4642000</v>
      </c>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v>0</v>
      </c>
      <c r="CM394" s="113">
        <v>37136000</v>
      </c>
      <c r="CN394" s="88"/>
      <c r="CO394" s="92">
        <v>46284</v>
      </c>
      <c r="CP394" s="92">
        <f t="shared" si="15"/>
        <v>46464</v>
      </c>
      <c r="CQ394" s="118">
        <v>37136000</v>
      </c>
      <c r="CR394" s="88" t="s">
        <v>4446</v>
      </c>
      <c r="CS394" s="92">
        <v>46041</v>
      </c>
      <c r="CT394" s="131">
        <v>1146101097751</v>
      </c>
      <c r="CU394" s="88"/>
      <c r="CV394" s="88"/>
      <c r="CW394" s="88" t="s">
        <v>4436</v>
      </c>
      <c r="CX394" s="88" t="s">
        <v>218</v>
      </c>
      <c r="CY394" s="88" t="s">
        <v>1214</v>
      </c>
      <c r="CZ394" s="88">
        <v>2583</v>
      </c>
      <c r="DA394" s="88" t="s">
        <v>3614</v>
      </c>
      <c r="DB394" s="88">
        <v>5</v>
      </c>
      <c r="DC394" s="88" t="s">
        <v>153</v>
      </c>
      <c r="DD394" s="88"/>
      <c r="DE394" s="88"/>
      <c r="DF394" s="88"/>
      <c r="DG394" s="88"/>
      <c r="DH394" s="88"/>
      <c r="DI394" s="88"/>
      <c r="DJ394" s="88"/>
      <c r="DK394" s="88"/>
      <c r="DL394" s="88"/>
      <c r="DM394" s="88"/>
      <c r="DN394" s="88"/>
      <c r="DO394" s="88"/>
      <c r="DP394" s="88"/>
      <c r="DQ394" s="88"/>
      <c r="DR394" s="88"/>
      <c r="DS394" s="88"/>
      <c r="DT394" s="89"/>
      <c r="DU394" s="84"/>
      <c r="DV394" s="75"/>
      <c r="DW394" s="75"/>
      <c r="DX394" s="75"/>
      <c r="DY394" s="75"/>
      <c r="DZ394" s="77"/>
      <c r="EA394" s="71"/>
      <c r="EB394" s="71"/>
      <c r="EC394" s="71"/>
      <c r="ED394" s="71"/>
      <c r="EE394" s="71"/>
      <c r="EF394" s="71"/>
      <c r="EG394" s="71"/>
      <c r="EH394" s="71"/>
      <c r="EI394" s="71"/>
      <c r="EJ394" s="71"/>
      <c r="EK394" s="71"/>
    </row>
    <row r="395" spans="1:141" ht="30" customHeight="1">
      <c r="A395" s="3" t="s">
        <v>4104</v>
      </c>
      <c r="B395" s="87">
        <v>2026</v>
      </c>
      <c r="C395" s="88" t="s">
        <v>4447</v>
      </c>
      <c r="D395" s="88"/>
      <c r="E395" s="88" t="s">
        <v>125</v>
      </c>
      <c r="F395" s="88">
        <v>146631</v>
      </c>
      <c r="G395" s="92">
        <v>46037</v>
      </c>
      <c r="H395" s="88" t="s">
        <v>3380</v>
      </c>
      <c r="I395" s="88" t="s">
        <v>4448</v>
      </c>
      <c r="J395" s="95" t="s">
        <v>4449</v>
      </c>
      <c r="K395" s="95" t="s">
        <v>4450</v>
      </c>
      <c r="L395" s="88" t="s">
        <v>4451</v>
      </c>
      <c r="M395" s="88" t="s">
        <v>3385</v>
      </c>
      <c r="N395" s="88">
        <v>80111700</v>
      </c>
      <c r="O395" s="88" t="s">
        <v>3386</v>
      </c>
      <c r="P395" s="88" t="s">
        <v>4452</v>
      </c>
      <c r="Q395" s="88">
        <v>2134</v>
      </c>
      <c r="R395" s="92">
        <v>46041</v>
      </c>
      <c r="S395" s="88">
        <v>1759</v>
      </c>
      <c r="T395" s="92">
        <v>46044</v>
      </c>
      <c r="U395" s="88" t="s">
        <v>3112</v>
      </c>
      <c r="V395" s="88" t="s">
        <v>135</v>
      </c>
      <c r="W395" s="88" t="s">
        <v>136</v>
      </c>
      <c r="X395" s="88">
        <v>1</v>
      </c>
      <c r="Y395" s="88" t="s">
        <v>4453</v>
      </c>
      <c r="Z395" s="88" t="s">
        <v>4451</v>
      </c>
      <c r="AA395" s="88" t="s">
        <v>138</v>
      </c>
      <c r="AB395" s="88" t="s">
        <v>139</v>
      </c>
      <c r="AC395" s="88" t="s">
        <v>203</v>
      </c>
      <c r="AD395" s="88"/>
      <c r="AE395" s="88">
        <v>1020767599</v>
      </c>
      <c r="AF395" s="88">
        <v>5</v>
      </c>
      <c r="AG395" s="92">
        <v>33498</v>
      </c>
      <c r="AH395" s="88" t="s">
        <v>4454</v>
      </c>
      <c r="AI395" s="88"/>
      <c r="AJ395" s="95">
        <v>3202958055</v>
      </c>
      <c r="AK395" s="88" t="s">
        <v>4455</v>
      </c>
      <c r="AL395" s="88" t="s">
        <v>3187</v>
      </c>
      <c r="AM395" s="88" t="s">
        <v>234</v>
      </c>
      <c r="AN395" s="88" t="s">
        <v>2984</v>
      </c>
      <c r="AO395" s="88">
        <v>1063481921</v>
      </c>
      <c r="AP395" s="88" t="s">
        <v>3007</v>
      </c>
      <c r="AQ395" s="88"/>
      <c r="AR395" s="88"/>
      <c r="AS395" s="92">
        <v>46062</v>
      </c>
      <c r="AT395" s="88"/>
      <c r="AU395" s="88"/>
      <c r="AV395" s="88"/>
      <c r="AW395" s="88"/>
      <c r="AX395" s="88" t="s">
        <v>3008</v>
      </c>
      <c r="AY395" s="88" t="s">
        <v>147</v>
      </c>
      <c r="AZ395" s="108">
        <v>46042</v>
      </c>
      <c r="BA395" s="108">
        <v>46043</v>
      </c>
      <c r="BB395" s="118">
        <v>40920000</v>
      </c>
      <c r="BC395" s="108">
        <v>46045</v>
      </c>
      <c r="BD395" s="108">
        <v>46287</v>
      </c>
      <c r="BE395" s="108">
        <f t="shared" ref="BE395:BE459" si="16">$CO395</f>
        <v>46287</v>
      </c>
      <c r="BF395" s="125"/>
      <c r="BG395" s="88" t="s">
        <v>929</v>
      </c>
      <c r="BH395" s="113">
        <v>5115000</v>
      </c>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v>0</v>
      </c>
      <c r="CM395" s="113">
        <v>40920000</v>
      </c>
      <c r="CN395" s="88"/>
      <c r="CO395" s="92">
        <v>46287</v>
      </c>
      <c r="CP395" s="92">
        <f t="shared" si="15"/>
        <v>46467</v>
      </c>
      <c r="CQ395" s="118">
        <v>40920000</v>
      </c>
      <c r="CR395" s="88" t="s">
        <v>1134</v>
      </c>
      <c r="CS395" s="92">
        <v>46043</v>
      </c>
      <c r="CT395" s="131">
        <v>3344101272207</v>
      </c>
      <c r="CU395" s="88"/>
      <c r="CV395" s="88"/>
      <c r="CW395" s="88" t="s">
        <v>3391</v>
      </c>
      <c r="CX395" s="88" t="s">
        <v>203</v>
      </c>
      <c r="CY395" s="88" t="s">
        <v>1214</v>
      </c>
      <c r="CZ395" s="88">
        <v>2442</v>
      </c>
      <c r="DA395" s="88" t="s">
        <v>3118</v>
      </c>
      <c r="DB395" s="88">
        <v>5</v>
      </c>
      <c r="DC395" s="88" t="s">
        <v>153</v>
      </c>
      <c r="DD395" s="88"/>
      <c r="DE395" s="88"/>
      <c r="DF395" s="88"/>
      <c r="DG395" s="88"/>
      <c r="DH395" s="88"/>
      <c r="DI395" s="88"/>
      <c r="DJ395" s="88"/>
      <c r="DK395" s="88"/>
      <c r="DL395" s="88"/>
      <c r="DM395" s="88"/>
      <c r="DN395" s="88"/>
      <c r="DO395" s="88"/>
      <c r="DP395" s="88"/>
      <c r="DQ395" s="88"/>
      <c r="DR395" s="88"/>
      <c r="DS395" s="88"/>
      <c r="DT395" s="89"/>
      <c r="DU395" s="84"/>
      <c r="DV395" s="75"/>
      <c r="DW395" s="75"/>
      <c r="DX395" s="75"/>
      <c r="DY395" s="75"/>
      <c r="DZ395" s="77"/>
      <c r="EA395" s="71"/>
      <c r="EB395" s="71"/>
      <c r="EC395" s="71"/>
      <c r="ED395" s="71"/>
      <c r="EE395" s="71"/>
      <c r="EF395" s="71"/>
      <c r="EG395" s="71"/>
      <c r="EH395" s="71"/>
      <c r="EI395" s="71"/>
      <c r="EJ395" s="71"/>
      <c r="EK395" s="71"/>
    </row>
    <row r="396" spans="1:141" ht="30" customHeight="1">
      <c r="A396" s="3" t="s">
        <v>4104</v>
      </c>
      <c r="B396" s="87">
        <v>2026</v>
      </c>
      <c r="C396" s="88" t="s">
        <v>4456</v>
      </c>
      <c r="D396" s="88"/>
      <c r="E396" s="88" t="s">
        <v>125</v>
      </c>
      <c r="F396" s="88">
        <v>147394</v>
      </c>
      <c r="G396" s="92">
        <v>46036</v>
      </c>
      <c r="H396" s="88" t="s">
        <v>4457</v>
      </c>
      <c r="I396" s="88" t="s">
        <v>4458</v>
      </c>
      <c r="J396" s="95" t="s">
        <v>4459</v>
      </c>
      <c r="K396" s="95" t="s">
        <v>4460</v>
      </c>
      <c r="L396" s="88" t="s">
        <v>4461</v>
      </c>
      <c r="M396" s="88" t="s">
        <v>4462</v>
      </c>
      <c r="N396" s="88">
        <v>80111700</v>
      </c>
      <c r="O396" s="88" t="s">
        <v>4463</v>
      </c>
      <c r="P396" s="88" t="s">
        <v>4464</v>
      </c>
      <c r="Q396" s="88">
        <v>185</v>
      </c>
      <c r="R396" s="92">
        <v>46031</v>
      </c>
      <c r="S396" s="88">
        <v>1719</v>
      </c>
      <c r="T396" s="92">
        <v>46042</v>
      </c>
      <c r="U396" s="88" t="s">
        <v>4465</v>
      </c>
      <c r="V396" s="88" t="s">
        <v>135</v>
      </c>
      <c r="W396" s="88" t="s">
        <v>460</v>
      </c>
      <c r="X396" s="88">
        <v>1</v>
      </c>
      <c r="Y396" s="88" t="s">
        <v>4466</v>
      </c>
      <c r="Z396" s="88" t="s">
        <v>4461</v>
      </c>
      <c r="AA396" s="88" t="s">
        <v>138</v>
      </c>
      <c r="AB396" s="88" t="s">
        <v>139</v>
      </c>
      <c r="AC396" s="88" t="s">
        <v>218</v>
      </c>
      <c r="AD396" s="88"/>
      <c r="AE396" s="88">
        <v>1023020958</v>
      </c>
      <c r="AF396" s="88">
        <v>0</v>
      </c>
      <c r="AG396" s="92">
        <v>35549</v>
      </c>
      <c r="AH396" s="88" t="s">
        <v>4467</v>
      </c>
      <c r="AI396" s="88"/>
      <c r="AJ396" s="95">
        <v>3133605362</v>
      </c>
      <c r="AK396" s="88" t="s">
        <v>4468</v>
      </c>
      <c r="AL396" s="88" t="s">
        <v>3187</v>
      </c>
      <c r="AM396" s="88" t="s">
        <v>301</v>
      </c>
      <c r="AN396" s="88" t="s">
        <v>3712</v>
      </c>
      <c r="AO396" s="88">
        <v>79553844</v>
      </c>
      <c r="AP396" s="88" t="s">
        <v>3713</v>
      </c>
      <c r="AQ396" s="88"/>
      <c r="AR396" s="88"/>
      <c r="AS396" s="92">
        <v>46062</v>
      </c>
      <c r="AT396" s="88"/>
      <c r="AU396" s="88"/>
      <c r="AV396" s="88"/>
      <c r="AW396" s="88"/>
      <c r="AX396" s="88" t="s">
        <v>3714</v>
      </c>
      <c r="AY396" s="88" t="s">
        <v>147</v>
      </c>
      <c r="AZ396" s="108">
        <v>46035</v>
      </c>
      <c r="BA396" s="108">
        <v>46036</v>
      </c>
      <c r="BB396" s="118">
        <v>28840000</v>
      </c>
      <c r="BC396" s="108">
        <v>46042</v>
      </c>
      <c r="BD396" s="108">
        <v>46284</v>
      </c>
      <c r="BE396" s="108">
        <f t="shared" si="16"/>
        <v>46284</v>
      </c>
      <c r="BF396" s="125"/>
      <c r="BG396" s="88" t="s">
        <v>929</v>
      </c>
      <c r="BH396" s="113">
        <v>3605000</v>
      </c>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v>0</v>
      </c>
      <c r="CM396" s="113">
        <v>28840000</v>
      </c>
      <c r="CN396" s="88"/>
      <c r="CO396" s="92">
        <v>46284</v>
      </c>
      <c r="CP396" s="92">
        <f t="shared" si="15"/>
        <v>46464</v>
      </c>
      <c r="CQ396" s="118">
        <v>28840000</v>
      </c>
      <c r="CR396" s="88" t="s">
        <v>149</v>
      </c>
      <c r="CS396" s="92">
        <v>46036</v>
      </c>
      <c r="CT396" s="131">
        <v>1144101274721</v>
      </c>
      <c r="CU396" s="88"/>
      <c r="CV396" s="88"/>
      <c r="CW396" s="88" t="s">
        <v>4469</v>
      </c>
      <c r="CX396" s="88" t="s">
        <v>218</v>
      </c>
      <c r="CY396" s="88" t="s">
        <v>207</v>
      </c>
      <c r="CZ396" s="88">
        <v>2581</v>
      </c>
      <c r="DA396" s="88" t="s">
        <v>4470</v>
      </c>
      <c r="DB396" s="88">
        <v>5</v>
      </c>
      <c r="DC396" s="88" t="s">
        <v>153</v>
      </c>
      <c r="DD396" s="88"/>
      <c r="DE396" s="88"/>
      <c r="DF396" s="88"/>
      <c r="DG396" s="88"/>
      <c r="DH396" s="88"/>
      <c r="DI396" s="88"/>
      <c r="DJ396" s="88"/>
      <c r="DK396" s="88"/>
      <c r="DL396" s="88"/>
      <c r="DM396" s="88"/>
      <c r="DN396" s="88"/>
      <c r="DO396" s="88"/>
      <c r="DP396" s="88"/>
      <c r="DQ396" s="88"/>
      <c r="DR396" s="88"/>
      <c r="DS396" s="88"/>
      <c r="DT396" s="89"/>
      <c r="DU396" s="84"/>
      <c r="DV396" s="75"/>
      <c r="DW396" s="75"/>
      <c r="DX396" s="75"/>
      <c r="DY396" s="75"/>
      <c r="DZ396" s="77"/>
      <c r="EA396" s="71"/>
      <c r="EB396" s="71"/>
      <c r="EC396" s="71"/>
      <c r="ED396" s="71"/>
      <c r="EE396" s="71"/>
      <c r="EF396" s="71"/>
      <c r="EG396" s="71"/>
      <c r="EH396" s="71"/>
      <c r="EI396" s="71"/>
      <c r="EJ396" s="71"/>
      <c r="EK396" s="71"/>
    </row>
    <row r="397" spans="1:141" ht="30" customHeight="1">
      <c r="A397" s="3" t="s">
        <v>4104</v>
      </c>
      <c r="B397" s="87">
        <v>2026</v>
      </c>
      <c r="C397" s="88" t="s">
        <v>4471</v>
      </c>
      <c r="D397" s="88"/>
      <c r="E397" s="88" t="s">
        <v>125</v>
      </c>
      <c r="F397" s="88">
        <v>147394</v>
      </c>
      <c r="G397" s="92">
        <v>46036</v>
      </c>
      <c r="H397" s="88" t="s">
        <v>4457</v>
      </c>
      <c r="I397" s="88" t="s">
        <v>4472</v>
      </c>
      <c r="J397" s="95" t="s">
        <v>4473</v>
      </c>
      <c r="K397" s="95" t="s">
        <v>4474</v>
      </c>
      <c r="L397" s="88" t="s">
        <v>4475</v>
      </c>
      <c r="M397" s="88" t="s">
        <v>4462</v>
      </c>
      <c r="N397" s="88">
        <v>80111700</v>
      </c>
      <c r="O397" s="88" t="s">
        <v>4463</v>
      </c>
      <c r="P397" s="88" t="s">
        <v>4476</v>
      </c>
      <c r="Q397" s="88">
        <v>185</v>
      </c>
      <c r="R397" s="92">
        <v>46031</v>
      </c>
      <c r="S397" s="88">
        <v>1720</v>
      </c>
      <c r="T397" s="92">
        <v>46042</v>
      </c>
      <c r="U397" s="88" t="s">
        <v>4465</v>
      </c>
      <c r="V397" s="88" t="s">
        <v>135</v>
      </c>
      <c r="W397" s="88" t="s">
        <v>460</v>
      </c>
      <c r="X397" s="88">
        <v>1</v>
      </c>
      <c r="Y397" s="88" t="s">
        <v>4466</v>
      </c>
      <c r="Z397" s="88" t="s">
        <v>4475</v>
      </c>
      <c r="AA397" s="88" t="s">
        <v>138</v>
      </c>
      <c r="AB397" s="88" t="s">
        <v>139</v>
      </c>
      <c r="AC397" s="88" t="s">
        <v>218</v>
      </c>
      <c r="AD397" s="88"/>
      <c r="AE397" s="88">
        <v>1032390216</v>
      </c>
      <c r="AF397" s="88">
        <v>3</v>
      </c>
      <c r="AG397" s="92">
        <v>31911</v>
      </c>
      <c r="AH397" s="88" t="s">
        <v>4477</v>
      </c>
      <c r="AI397" s="88"/>
      <c r="AJ397" s="95" t="s">
        <v>4478</v>
      </c>
      <c r="AK397" s="88" t="s">
        <v>4479</v>
      </c>
      <c r="AL397" s="88" t="s">
        <v>3187</v>
      </c>
      <c r="AM397" s="88" t="s">
        <v>144</v>
      </c>
      <c r="AN397" s="88" t="s">
        <v>3712</v>
      </c>
      <c r="AO397" s="88">
        <v>79553844</v>
      </c>
      <c r="AP397" s="88" t="s">
        <v>3713</v>
      </c>
      <c r="AQ397" s="88"/>
      <c r="AR397" s="88"/>
      <c r="AS397" s="92">
        <v>46062</v>
      </c>
      <c r="AT397" s="88"/>
      <c r="AU397" s="88"/>
      <c r="AV397" s="88"/>
      <c r="AW397" s="88"/>
      <c r="AX397" s="88" t="s">
        <v>3714</v>
      </c>
      <c r="AY397" s="88" t="s">
        <v>147</v>
      </c>
      <c r="AZ397" s="108">
        <v>46035</v>
      </c>
      <c r="BA397" s="108">
        <v>46036</v>
      </c>
      <c r="BB397" s="118">
        <v>28840000</v>
      </c>
      <c r="BC397" s="108">
        <v>46042</v>
      </c>
      <c r="BD397" s="108">
        <v>46284</v>
      </c>
      <c r="BE397" s="108">
        <f t="shared" si="16"/>
        <v>46284</v>
      </c>
      <c r="BF397" s="125"/>
      <c r="BG397" s="88" t="s">
        <v>929</v>
      </c>
      <c r="BH397" s="113">
        <v>3605000</v>
      </c>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v>0</v>
      </c>
      <c r="CM397" s="113">
        <v>28840000</v>
      </c>
      <c r="CN397" s="88"/>
      <c r="CO397" s="92">
        <v>46284</v>
      </c>
      <c r="CP397" s="92">
        <f t="shared" si="15"/>
        <v>46464</v>
      </c>
      <c r="CQ397" s="118">
        <v>28840000</v>
      </c>
      <c r="CR397" s="88" t="s">
        <v>342</v>
      </c>
      <c r="CS397" s="92">
        <v>46036</v>
      </c>
      <c r="CT397" s="131">
        <v>1004272233</v>
      </c>
      <c r="CU397" s="88"/>
      <c r="CV397" s="88"/>
      <c r="CW397" s="88" t="s">
        <v>4469</v>
      </c>
      <c r="CX397" s="88" t="s">
        <v>218</v>
      </c>
      <c r="CY397" s="88" t="s">
        <v>151</v>
      </c>
      <c r="CZ397" s="88">
        <v>2581</v>
      </c>
      <c r="DA397" s="88" t="s">
        <v>4470</v>
      </c>
      <c r="DB397" s="88">
        <v>5</v>
      </c>
      <c r="DC397" s="88" t="s">
        <v>153</v>
      </c>
      <c r="DD397" s="88"/>
      <c r="DE397" s="88"/>
      <c r="DF397" s="88"/>
      <c r="DG397" s="88"/>
      <c r="DH397" s="88"/>
      <c r="DI397" s="88"/>
      <c r="DJ397" s="88"/>
      <c r="DK397" s="88"/>
      <c r="DL397" s="88"/>
      <c r="DM397" s="88"/>
      <c r="DN397" s="88"/>
      <c r="DO397" s="88"/>
      <c r="DP397" s="88"/>
      <c r="DQ397" s="88"/>
      <c r="DR397" s="88"/>
      <c r="DS397" s="88"/>
      <c r="DT397" s="89"/>
      <c r="DU397" s="84"/>
      <c r="DV397" s="75"/>
      <c r="DW397" s="75"/>
      <c r="DX397" s="75"/>
      <c r="DY397" s="75"/>
      <c r="DZ397" s="77"/>
      <c r="EA397" s="71"/>
      <c r="EB397" s="71"/>
      <c r="EC397" s="71"/>
      <c r="ED397" s="71"/>
      <c r="EE397" s="71"/>
      <c r="EF397" s="71"/>
      <c r="EG397" s="71"/>
      <c r="EH397" s="71"/>
      <c r="EI397" s="71"/>
      <c r="EJ397" s="71"/>
      <c r="EK397" s="71"/>
    </row>
    <row r="398" spans="1:141" ht="30" customHeight="1">
      <c r="A398" s="3" t="s">
        <v>4104</v>
      </c>
      <c r="B398" s="87">
        <v>2026</v>
      </c>
      <c r="C398" s="88" t="s">
        <v>4480</v>
      </c>
      <c r="D398" s="88"/>
      <c r="E398" s="88" t="s">
        <v>125</v>
      </c>
      <c r="F398" s="88">
        <v>147394</v>
      </c>
      <c r="G398" s="92">
        <v>46036</v>
      </c>
      <c r="H398" s="88" t="s">
        <v>4457</v>
      </c>
      <c r="I398" s="88" t="s">
        <v>4481</v>
      </c>
      <c r="J398" s="95" t="s">
        <v>4482</v>
      </c>
      <c r="K398" s="95" t="s">
        <v>4483</v>
      </c>
      <c r="L398" s="88" t="s">
        <v>4484</v>
      </c>
      <c r="M398" s="88" t="s">
        <v>4462</v>
      </c>
      <c r="N398" s="88">
        <v>80111700</v>
      </c>
      <c r="O398" s="88" t="s">
        <v>4463</v>
      </c>
      <c r="P398" s="88" t="s">
        <v>4485</v>
      </c>
      <c r="Q398" s="88">
        <v>185</v>
      </c>
      <c r="R398" s="92">
        <v>46031</v>
      </c>
      <c r="S398" s="88">
        <v>1721</v>
      </c>
      <c r="T398" s="92">
        <v>46042</v>
      </c>
      <c r="U398" s="88" t="s">
        <v>4465</v>
      </c>
      <c r="V398" s="88" t="s">
        <v>135</v>
      </c>
      <c r="W398" s="88" t="s">
        <v>460</v>
      </c>
      <c r="X398" s="88">
        <v>1</v>
      </c>
      <c r="Y398" s="88" t="s">
        <v>4466</v>
      </c>
      <c r="Z398" s="88" t="s">
        <v>4484</v>
      </c>
      <c r="AA398" s="88" t="s">
        <v>138</v>
      </c>
      <c r="AB398" s="88" t="s">
        <v>139</v>
      </c>
      <c r="AC398" s="88" t="s">
        <v>497</v>
      </c>
      <c r="AD398" s="88"/>
      <c r="AE398" s="88">
        <v>1001114137</v>
      </c>
      <c r="AF398" s="88">
        <v>5</v>
      </c>
      <c r="AG398" s="92">
        <v>36617</v>
      </c>
      <c r="AH398" s="88" t="s">
        <v>4486</v>
      </c>
      <c r="AI398" s="88"/>
      <c r="AJ398" s="95">
        <v>3045982955</v>
      </c>
      <c r="AK398" s="88" t="s">
        <v>4487</v>
      </c>
      <c r="AL398" s="88" t="s">
        <v>3187</v>
      </c>
      <c r="AM398" s="88" t="s">
        <v>234</v>
      </c>
      <c r="AN398" s="88" t="s">
        <v>3712</v>
      </c>
      <c r="AO398" s="88">
        <v>79553844</v>
      </c>
      <c r="AP398" s="88" t="s">
        <v>3713</v>
      </c>
      <c r="AQ398" s="88"/>
      <c r="AR398" s="88"/>
      <c r="AS398" s="92">
        <v>46062</v>
      </c>
      <c r="AT398" s="88"/>
      <c r="AU398" s="88"/>
      <c r="AV398" s="88"/>
      <c r="AW398" s="88"/>
      <c r="AX398" s="88" t="s">
        <v>3714</v>
      </c>
      <c r="AY398" s="88" t="s">
        <v>147</v>
      </c>
      <c r="AZ398" s="108">
        <v>46035</v>
      </c>
      <c r="BA398" s="108">
        <v>46036</v>
      </c>
      <c r="BB398" s="118">
        <v>28840000</v>
      </c>
      <c r="BC398" s="108">
        <v>46042</v>
      </c>
      <c r="BD398" s="108">
        <v>46284</v>
      </c>
      <c r="BE398" s="108">
        <f t="shared" si="16"/>
        <v>46284</v>
      </c>
      <c r="BF398" s="125"/>
      <c r="BG398" s="88" t="s">
        <v>929</v>
      </c>
      <c r="BH398" s="113">
        <v>3605000</v>
      </c>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v>0</v>
      </c>
      <c r="CM398" s="113">
        <v>28840000</v>
      </c>
      <c r="CN398" s="88"/>
      <c r="CO398" s="92">
        <v>46284</v>
      </c>
      <c r="CP398" s="92">
        <f t="shared" si="15"/>
        <v>46464</v>
      </c>
      <c r="CQ398" s="118">
        <v>28840000</v>
      </c>
      <c r="CR398" s="88" t="s">
        <v>342</v>
      </c>
      <c r="CS398" s="92">
        <v>46036</v>
      </c>
      <c r="CT398" s="131" t="s">
        <v>4488</v>
      </c>
      <c r="CU398" s="88"/>
      <c r="CV398" s="88"/>
      <c r="CW398" s="88" t="s">
        <v>4469</v>
      </c>
      <c r="CX398" s="88" t="s">
        <v>497</v>
      </c>
      <c r="CY398" s="88" t="s">
        <v>464</v>
      </c>
      <c r="CZ398" s="88">
        <v>2581</v>
      </c>
      <c r="DA398" s="88" t="s">
        <v>4470</v>
      </c>
      <c r="DB398" s="88">
        <v>5</v>
      </c>
      <c r="DC398" s="88" t="s">
        <v>153</v>
      </c>
      <c r="DD398" s="88"/>
      <c r="DE398" s="88"/>
      <c r="DF398" s="88"/>
      <c r="DG398" s="88"/>
      <c r="DH398" s="88"/>
      <c r="DI398" s="88"/>
      <c r="DJ398" s="88"/>
      <c r="DK398" s="88"/>
      <c r="DL398" s="88"/>
      <c r="DM398" s="88"/>
      <c r="DN398" s="88"/>
      <c r="DO398" s="88"/>
      <c r="DP398" s="88"/>
      <c r="DQ398" s="88"/>
      <c r="DR398" s="88"/>
      <c r="DS398" s="88"/>
      <c r="DT398" s="89"/>
      <c r="DU398" s="84"/>
      <c r="DV398" s="75"/>
      <c r="DW398" s="75"/>
      <c r="DX398" s="75"/>
      <c r="DY398" s="75"/>
      <c r="DZ398" s="77"/>
      <c r="EA398" s="71"/>
      <c r="EB398" s="71"/>
      <c r="EC398" s="71"/>
      <c r="ED398" s="71"/>
      <c r="EE398" s="71"/>
      <c r="EF398" s="71"/>
      <c r="EG398" s="71"/>
      <c r="EH398" s="71"/>
      <c r="EI398" s="71"/>
      <c r="EJ398" s="71"/>
      <c r="EK398" s="71"/>
    </row>
    <row r="399" spans="1:141" ht="30" customHeight="1">
      <c r="A399" s="3" t="s">
        <v>4104</v>
      </c>
      <c r="B399" s="87">
        <v>2026</v>
      </c>
      <c r="C399" s="88" t="s">
        <v>4489</v>
      </c>
      <c r="D399" s="88"/>
      <c r="E399" s="88" t="s">
        <v>125</v>
      </c>
      <c r="F399" s="88">
        <v>147186</v>
      </c>
      <c r="G399" s="92">
        <v>46036</v>
      </c>
      <c r="H399" s="88" t="s">
        <v>2027</v>
      </c>
      <c r="I399" s="88" t="s">
        <v>4490</v>
      </c>
      <c r="J399" s="95" t="s">
        <v>4491</v>
      </c>
      <c r="K399" s="95" t="s">
        <v>4492</v>
      </c>
      <c r="L399" s="88" t="s">
        <v>4493</v>
      </c>
      <c r="M399" s="88" t="s">
        <v>2032</v>
      </c>
      <c r="N399" s="88">
        <v>80111700</v>
      </c>
      <c r="O399" s="88" t="s">
        <v>2033</v>
      </c>
      <c r="P399" s="88" t="s">
        <v>4494</v>
      </c>
      <c r="Q399" s="88">
        <v>219</v>
      </c>
      <c r="R399" s="92">
        <v>46036</v>
      </c>
      <c r="S399" s="88">
        <v>1722</v>
      </c>
      <c r="T399" s="92">
        <v>46042</v>
      </c>
      <c r="U399" s="88" t="s">
        <v>1859</v>
      </c>
      <c r="V399" s="88" t="s">
        <v>135</v>
      </c>
      <c r="W399" s="88" t="s">
        <v>136</v>
      </c>
      <c r="X399" s="88">
        <v>1</v>
      </c>
      <c r="Y399" s="88" t="s">
        <v>4495</v>
      </c>
      <c r="Z399" s="88" t="s">
        <v>4493</v>
      </c>
      <c r="AA399" s="88" t="s">
        <v>138</v>
      </c>
      <c r="AB399" s="88" t="s">
        <v>164</v>
      </c>
      <c r="AC399" s="88" t="s">
        <v>203</v>
      </c>
      <c r="AD399" s="88"/>
      <c r="AE399" s="88">
        <v>1121930112</v>
      </c>
      <c r="AF399" s="88">
        <v>7</v>
      </c>
      <c r="AG399" s="92">
        <v>35069</v>
      </c>
      <c r="AH399" s="88" t="s">
        <v>4496</v>
      </c>
      <c r="AI399" s="88"/>
      <c r="AJ399" s="95">
        <v>3205761514</v>
      </c>
      <c r="AK399" s="88" t="s">
        <v>4497</v>
      </c>
      <c r="AL399" s="88" t="s">
        <v>3187</v>
      </c>
      <c r="AM399" s="88" t="s">
        <v>385</v>
      </c>
      <c r="AN399" s="88" t="s">
        <v>1863</v>
      </c>
      <c r="AO399" s="88">
        <v>93376179</v>
      </c>
      <c r="AP399" s="88" t="s">
        <v>1864</v>
      </c>
      <c r="AQ399" s="88"/>
      <c r="AR399" s="88"/>
      <c r="AS399" s="92">
        <v>46062</v>
      </c>
      <c r="AT399" s="88"/>
      <c r="AU399" s="88"/>
      <c r="AV399" s="88"/>
      <c r="AW399" s="88"/>
      <c r="AX399" s="88" t="s">
        <v>1865</v>
      </c>
      <c r="AY399" s="88" t="s">
        <v>147</v>
      </c>
      <c r="AZ399" s="108">
        <v>46036</v>
      </c>
      <c r="BA399" s="108">
        <v>46041</v>
      </c>
      <c r="BB399" s="118">
        <v>46432000</v>
      </c>
      <c r="BC399" s="108">
        <v>46043</v>
      </c>
      <c r="BD399" s="108">
        <v>46285</v>
      </c>
      <c r="BE399" s="108">
        <f t="shared" si="16"/>
        <v>46285</v>
      </c>
      <c r="BF399" s="125"/>
      <c r="BG399" s="88" t="s">
        <v>929</v>
      </c>
      <c r="BH399" s="113">
        <v>5804000</v>
      </c>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v>0</v>
      </c>
      <c r="CM399" s="113">
        <v>46432000</v>
      </c>
      <c r="CN399" s="88"/>
      <c r="CO399" s="92">
        <v>46285</v>
      </c>
      <c r="CP399" s="92">
        <f t="shared" si="15"/>
        <v>46465</v>
      </c>
      <c r="CQ399" s="118">
        <v>46432000</v>
      </c>
      <c r="CR399" s="88" t="s">
        <v>149</v>
      </c>
      <c r="CS399" s="92">
        <v>46042</v>
      </c>
      <c r="CT399" s="131">
        <v>1446101159390</v>
      </c>
      <c r="CU399" s="88"/>
      <c r="CV399" s="88"/>
      <c r="CW399" s="88" t="s">
        <v>1943</v>
      </c>
      <c r="CX399" s="88" t="s">
        <v>203</v>
      </c>
      <c r="CY399" s="88" t="s">
        <v>4498</v>
      </c>
      <c r="CZ399" s="88">
        <v>2456</v>
      </c>
      <c r="DA399" s="88" t="s">
        <v>1868</v>
      </c>
      <c r="DB399" s="88">
        <v>3</v>
      </c>
      <c r="DC399" s="88" t="s">
        <v>153</v>
      </c>
      <c r="DD399" s="88"/>
      <c r="DE399" s="88"/>
      <c r="DF399" s="88"/>
      <c r="DG399" s="88"/>
      <c r="DH399" s="88"/>
      <c r="DI399" s="88"/>
      <c r="DJ399" s="88"/>
      <c r="DK399" s="88"/>
      <c r="DL399" s="88"/>
      <c r="DM399" s="88"/>
      <c r="DN399" s="88"/>
      <c r="DO399" s="88"/>
      <c r="DP399" s="88"/>
      <c r="DQ399" s="88"/>
      <c r="DR399" s="88"/>
      <c r="DS399" s="88"/>
      <c r="DT399" s="89"/>
      <c r="DU399" s="84"/>
      <c r="DV399" s="75"/>
      <c r="DW399" s="75"/>
      <c r="DX399" s="75"/>
      <c r="DY399" s="75"/>
      <c r="DZ399" s="77"/>
      <c r="EA399" s="71"/>
      <c r="EB399" s="71"/>
      <c r="EC399" s="71"/>
      <c r="ED399" s="71"/>
      <c r="EE399" s="71"/>
      <c r="EF399" s="71"/>
      <c r="EG399" s="71"/>
      <c r="EH399" s="71"/>
      <c r="EI399" s="71"/>
      <c r="EJ399" s="71"/>
      <c r="EK399" s="71"/>
    </row>
    <row r="400" spans="1:141" ht="30" customHeight="1">
      <c r="A400" s="3" t="s">
        <v>4104</v>
      </c>
      <c r="B400" s="87">
        <v>2026</v>
      </c>
      <c r="C400" s="88" t="s">
        <v>4499</v>
      </c>
      <c r="D400" s="88"/>
      <c r="E400" s="88" t="s">
        <v>125</v>
      </c>
      <c r="F400" s="88">
        <v>147307</v>
      </c>
      <c r="G400" s="92">
        <v>46037</v>
      </c>
      <c r="H400" s="88" t="s">
        <v>2864</v>
      </c>
      <c r="I400" s="88" t="s">
        <v>4500</v>
      </c>
      <c r="J400" s="95" t="s">
        <v>4501</v>
      </c>
      <c r="K400" s="95" t="s">
        <v>4502</v>
      </c>
      <c r="L400" s="88" t="s">
        <v>4503</v>
      </c>
      <c r="M400" s="88" t="s">
        <v>2869</v>
      </c>
      <c r="N400" s="88">
        <v>80111700</v>
      </c>
      <c r="O400" s="88" t="s">
        <v>2870</v>
      </c>
      <c r="P400" s="88" t="s">
        <v>4504</v>
      </c>
      <c r="Q400" s="88">
        <v>182</v>
      </c>
      <c r="R400" s="92">
        <v>46031</v>
      </c>
      <c r="S400" s="88">
        <v>305</v>
      </c>
      <c r="T400" s="92">
        <v>46041</v>
      </c>
      <c r="U400" s="88" t="s">
        <v>134</v>
      </c>
      <c r="V400" s="88" t="s">
        <v>135</v>
      </c>
      <c r="W400" s="88" t="s">
        <v>460</v>
      </c>
      <c r="X400" s="88">
        <v>1</v>
      </c>
      <c r="Y400" s="88" t="s">
        <v>2883</v>
      </c>
      <c r="Z400" s="88" t="s">
        <v>4503</v>
      </c>
      <c r="AA400" s="88" t="s">
        <v>138</v>
      </c>
      <c r="AB400" s="88" t="s">
        <v>164</v>
      </c>
      <c r="AC400" s="88" t="s">
        <v>447</v>
      </c>
      <c r="AD400" s="88"/>
      <c r="AE400" s="88">
        <v>79684193</v>
      </c>
      <c r="AF400" s="88">
        <v>5</v>
      </c>
      <c r="AG400" s="92">
        <v>27212</v>
      </c>
      <c r="AH400" s="88" t="s">
        <v>4505</v>
      </c>
      <c r="AI400" s="88"/>
      <c r="AJ400" s="95" t="s">
        <v>4506</v>
      </c>
      <c r="AK400" s="88" t="s">
        <v>4507</v>
      </c>
      <c r="AL400" s="88" t="s">
        <v>3187</v>
      </c>
      <c r="AM400" s="88" t="s">
        <v>144</v>
      </c>
      <c r="AN400" s="88" t="s">
        <v>2859</v>
      </c>
      <c r="AO400" s="88">
        <v>52116336</v>
      </c>
      <c r="AP400" s="88" t="s">
        <v>927</v>
      </c>
      <c r="AQ400" s="88"/>
      <c r="AR400" s="88"/>
      <c r="AS400" s="92">
        <v>46062</v>
      </c>
      <c r="AT400" s="88"/>
      <c r="AU400" s="88"/>
      <c r="AV400" s="88"/>
      <c r="AW400" s="88"/>
      <c r="AX400" s="88" t="s">
        <v>2860</v>
      </c>
      <c r="AY400" s="88" t="s">
        <v>147</v>
      </c>
      <c r="AZ400" s="108">
        <v>46035</v>
      </c>
      <c r="BA400" s="108">
        <v>46041</v>
      </c>
      <c r="BB400" s="118">
        <v>24520000</v>
      </c>
      <c r="BC400" s="108">
        <v>46041</v>
      </c>
      <c r="BD400" s="108">
        <v>46283</v>
      </c>
      <c r="BE400" s="108">
        <f t="shared" si="16"/>
        <v>46283</v>
      </c>
      <c r="BF400" s="125"/>
      <c r="BG400" s="88" t="s">
        <v>929</v>
      </c>
      <c r="BH400" s="113">
        <v>3065000</v>
      </c>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v>0</v>
      </c>
      <c r="CM400" s="113">
        <v>24520000</v>
      </c>
      <c r="CN400" s="88"/>
      <c r="CO400" s="92">
        <v>46283</v>
      </c>
      <c r="CP400" s="92">
        <f t="shared" si="15"/>
        <v>46463</v>
      </c>
      <c r="CQ400" s="118">
        <v>24520000</v>
      </c>
      <c r="CR400" s="88" t="s">
        <v>149</v>
      </c>
      <c r="CS400" s="92">
        <v>46041</v>
      </c>
      <c r="CT400" s="131">
        <v>1146101098154</v>
      </c>
      <c r="CU400" s="88"/>
      <c r="CV400" s="88"/>
      <c r="CW400" s="88" t="s">
        <v>2876</v>
      </c>
      <c r="CX400" s="88" t="s">
        <v>447</v>
      </c>
      <c r="CY400" s="88" t="s">
        <v>957</v>
      </c>
      <c r="CZ400" s="88">
        <v>2537</v>
      </c>
      <c r="DA400" s="88" t="s">
        <v>152</v>
      </c>
      <c r="DB400" s="88">
        <v>1</v>
      </c>
      <c r="DC400" s="88" t="s">
        <v>153</v>
      </c>
      <c r="DD400" s="88"/>
      <c r="DE400" s="88"/>
      <c r="DF400" s="88"/>
      <c r="DG400" s="88"/>
      <c r="DH400" s="88"/>
      <c r="DI400" s="88"/>
      <c r="DJ400" s="88"/>
      <c r="DK400" s="88"/>
      <c r="DL400" s="88"/>
      <c r="DM400" s="88"/>
      <c r="DN400" s="88"/>
      <c r="DO400" s="88"/>
      <c r="DP400" s="88"/>
      <c r="DQ400" s="88"/>
      <c r="DR400" s="88"/>
      <c r="DS400" s="88"/>
      <c r="DT400" s="89"/>
      <c r="DU400" s="84"/>
      <c r="DV400" s="75"/>
      <c r="DW400" s="75"/>
      <c r="DX400" s="75"/>
      <c r="DY400" s="75"/>
      <c r="DZ400" s="77"/>
      <c r="EA400" s="71"/>
      <c r="EB400" s="71"/>
      <c r="EC400" s="71"/>
      <c r="ED400" s="71"/>
      <c r="EE400" s="71"/>
      <c r="EF400" s="71"/>
      <c r="EG400" s="71"/>
      <c r="EH400" s="71"/>
      <c r="EI400" s="71"/>
      <c r="EJ400" s="71"/>
      <c r="EK400" s="71"/>
    </row>
    <row r="401" spans="1:141" ht="30" customHeight="1">
      <c r="A401" s="3" t="s">
        <v>4104</v>
      </c>
      <c r="B401" s="87">
        <v>2026</v>
      </c>
      <c r="C401" s="88" t="s">
        <v>4508</v>
      </c>
      <c r="D401" s="88"/>
      <c r="E401" s="88" t="s">
        <v>125</v>
      </c>
      <c r="F401" s="88">
        <v>147307</v>
      </c>
      <c r="G401" s="92">
        <v>46036</v>
      </c>
      <c r="H401" s="88" t="s">
        <v>2864</v>
      </c>
      <c r="I401" s="88" t="s">
        <v>4509</v>
      </c>
      <c r="J401" s="95" t="s">
        <v>4510</v>
      </c>
      <c r="K401" s="95" t="s">
        <v>4511</v>
      </c>
      <c r="L401" s="88" t="s">
        <v>4512</v>
      </c>
      <c r="M401" s="88" t="s">
        <v>2869</v>
      </c>
      <c r="N401" s="88">
        <v>80111700</v>
      </c>
      <c r="O401" s="88" t="s">
        <v>2870</v>
      </c>
      <c r="P401" s="88" t="s">
        <v>4513</v>
      </c>
      <c r="Q401" s="88">
        <v>182</v>
      </c>
      <c r="R401" s="92">
        <v>46031</v>
      </c>
      <c r="S401" s="88">
        <v>1871</v>
      </c>
      <c r="T401" s="92">
        <v>46049</v>
      </c>
      <c r="U401" s="88" t="s">
        <v>134</v>
      </c>
      <c r="V401" s="88" t="s">
        <v>135</v>
      </c>
      <c r="W401" s="88" t="s">
        <v>460</v>
      </c>
      <c r="X401" s="88">
        <v>1</v>
      </c>
      <c r="Y401" s="88" t="s">
        <v>4514</v>
      </c>
      <c r="Z401" s="88" t="s">
        <v>4512</v>
      </c>
      <c r="AA401" s="88" t="s">
        <v>138</v>
      </c>
      <c r="AB401" s="88" t="s">
        <v>164</v>
      </c>
      <c r="AC401" s="88" t="s">
        <v>461</v>
      </c>
      <c r="AD401" s="88"/>
      <c r="AE401" s="88">
        <v>80188867</v>
      </c>
      <c r="AF401" s="88">
        <v>7</v>
      </c>
      <c r="AG401" s="92">
        <v>29487</v>
      </c>
      <c r="AH401" s="88" t="s">
        <v>4515</v>
      </c>
      <c r="AI401" s="88"/>
      <c r="AJ401" s="95">
        <v>0</v>
      </c>
      <c r="AK401" s="88" t="s">
        <v>4516</v>
      </c>
      <c r="AL401" s="88" t="s">
        <v>3187</v>
      </c>
      <c r="AM401" s="88" t="s">
        <v>234</v>
      </c>
      <c r="AN401" s="88" t="s">
        <v>2859</v>
      </c>
      <c r="AO401" s="88">
        <v>52116336</v>
      </c>
      <c r="AP401" s="88" t="s">
        <v>927</v>
      </c>
      <c r="AQ401" s="88"/>
      <c r="AR401" s="88"/>
      <c r="AS401" s="92">
        <v>46062</v>
      </c>
      <c r="AT401" s="88"/>
      <c r="AU401" s="88"/>
      <c r="AV401" s="88"/>
      <c r="AW401" s="88"/>
      <c r="AX401" s="88" t="s">
        <v>2860</v>
      </c>
      <c r="AY401" s="88" t="s">
        <v>147</v>
      </c>
      <c r="AZ401" s="108">
        <v>46035</v>
      </c>
      <c r="BA401" s="108">
        <v>46045</v>
      </c>
      <c r="BB401" s="118">
        <v>24520000</v>
      </c>
      <c r="BC401" s="108">
        <v>46056</v>
      </c>
      <c r="BD401" s="108">
        <v>46297</v>
      </c>
      <c r="BE401" s="108">
        <f t="shared" si="16"/>
        <v>46297</v>
      </c>
      <c r="BF401" s="125"/>
      <c r="BG401" s="88" t="s">
        <v>929</v>
      </c>
      <c r="BH401" s="113">
        <v>3065000</v>
      </c>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v>0</v>
      </c>
      <c r="CM401" s="113">
        <v>24520000</v>
      </c>
      <c r="CN401" s="88"/>
      <c r="CO401" s="92">
        <v>46297</v>
      </c>
      <c r="CP401" s="92">
        <f t="shared" si="15"/>
        <v>46477</v>
      </c>
      <c r="CQ401" s="118">
        <v>24520000</v>
      </c>
      <c r="CR401" s="88" t="s">
        <v>223</v>
      </c>
      <c r="CS401" s="92">
        <v>46045</v>
      </c>
      <c r="CT401" s="131">
        <v>1444101254921</v>
      </c>
      <c r="CU401" s="88"/>
      <c r="CV401" s="88"/>
      <c r="CW401" s="88" t="s">
        <v>2876</v>
      </c>
      <c r="CX401" s="88" t="s">
        <v>461</v>
      </c>
      <c r="CY401" s="88" t="s">
        <v>957</v>
      </c>
      <c r="CZ401" s="88">
        <v>2537</v>
      </c>
      <c r="DA401" s="88" t="s">
        <v>152</v>
      </c>
      <c r="DB401" s="88">
        <v>1</v>
      </c>
      <c r="DC401" s="88" t="s">
        <v>153</v>
      </c>
      <c r="DD401" s="88"/>
      <c r="DE401" s="88"/>
      <c r="DF401" s="88"/>
      <c r="DG401" s="88"/>
      <c r="DH401" s="88"/>
      <c r="DI401" s="88"/>
      <c r="DJ401" s="88"/>
      <c r="DK401" s="88"/>
      <c r="DL401" s="88"/>
      <c r="DM401" s="88"/>
      <c r="DN401" s="88"/>
      <c r="DO401" s="88"/>
      <c r="DP401" s="88"/>
      <c r="DQ401" s="88"/>
      <c r="DR401" s="88"/>
      <c r="DS401" s="88"/>
      <c r="DT401" s="89"/>
      <c r="DU401" s="84"/>
      <c r="DV401" s="75"/>
      <c r="DW401" s="75"/>
      <c r="DX401" s="75"/>
      <c r="DY401" s="75"/>
      <c r="DZ401" s="77"/>
      <c r="EA401" s="71"/>
      <c r="EB401" s="71"/>
      <c r="EC401" s="71"/>
      <c r="ED401" s="71"/>
      <c r="EE401" s="71"/>
      <c r="EF401" s="71"/>
      <c r="EG401" s="71"/>
      <c r="EH401" s="71"/>
      <c r="EI401" s="71"/>
      <c r="EJ401" s="71"/>
      <c r="EK401" s="71"/>
    </row>
    <row r="402" spans="1:141" ht="30" customHeight="1">
      <c r="A402" s="3" t="s">
        <v>4104</v>
      </c>
      <c r="B402" s="87">
        <v>2026</v>
      </c>
      <c r="C402" s="88" t="s">
        <v>4517</v>
      </c>
      <c r="D402" s="88"/>
      <c r="E402" s="88" t="s">
        <v>125</v>
      </c>
      <c r="F402" s="88">
        <v>146437</v>
      </c>
      <c r="G402" s="92">
        <v>46036</v>
      </c>
      <c r="H402" s="88" t="s">
        <v>4518</v>
      </c>
      <c r="I402" s="88" t="s">
        <v>4519</v>
      </c>
      <c r="J402" s="95" t="s">
        <v>4520</v>
      </c>
      <c r="K402" s="95" t="s">
        <v>4521</v>
      </c>
      <c r="L402" s="88" t="s">
        <v>4522</v>
      </c>
      <c r="M402" s="88" t="s">
        <v>4523</v>
      </c>
      <c r="N402" s="88">
        <v>80111700</v>
      </c>
      <c r="O402" s="88" t="s">
        <v>4524</v>
      </c>
      <c r="P402" s="88" t="s">
        <v>4525</v>
      </c>
      <c r="Q402" s="88">
        <v>63</v>
      </c>
      <c r="R402" s="92">
        <v>46028</v>
      </c>
      <c r="S402" s="88">
        <v>400</v>
      </c>
      <c r="T402" s="92">
        <v>46041</v>
      </c>
      <c r="U402" s="88" t="s">
        <v>4526</v>
      </c>
      <c r="V402" s="88" t="s">
        <v>135</v>
      </c>
      <c r="W402" s="88" t="s">
        <v>136</v>
      </c>
      <c r="X402" s="88">
        <v>1</v>
      </c>
      <c r="Y402" s="88" t="s">
        <v>4527</v>
      </c>
      <c r="Z402" s="88" t="s">
        <v>4522</v>
      </c>
      <c r="AA402" s="88" t="s">
        <v>138</v>
      </c>
      <c r="AB402" s="88" t="s">
        <v>164</v>
      </c>
      <c r="AC402" s="88" t="s">
        <v>140</v>
      </c>
      <c r="AD402" s="88"/>
      <c r="AE402" s="88">
        <v>19491384</v>
      </c>
      <c r="AF402" s="88">
        <v>8</v>
      </c>
      <c r="AG402" s="92">
        <v>22960</v>
      </c>
      <c r="AH402" s="88" t="s">
        <v>4528</v>
      </c>
      <c r="AI402" s="88"/>
      <c r="AJ402" s="95">
        <v>3152054723</v>
      </c>
      <c r="AK402" s="88" t="s">
        <v>4529</v>
      </c>
      <c r="AL402" s="88" t="s">
        <v>3187</v>
      </c>
      <c r="AM402" s="88" t="s">
        <v>385</v>
      </c>
      <c r="AN402" s="88" t="s">
        <v>145</v>
      </c>
      <c r="AO402" s="88">
        <v>0</v>
      </c>
      <c r="AP402" s="88">
        <v>0</v>
      </c>
      <c r="AQ402" s="88"/>
      <c r="AR402" s="88"/>
      <c r="AS402" s="92">
        <v>46062</v>
      </c>
      <c r="AT402" s="88"/>
      <c r="AU402" s="88"/>
      <c r="AV402" s="88"/>
      <c r="AW402" s="88"/>
      <c r="AX402" s="88" t="s">
        <v>146</v>
      </c>
      <c r="AY402" s="88" t="s">
        <v>147</v>
      </c>
      <c r="AZ402" s="108">
        <v>46036</v>
      </c>
      <c r="BA402" s="108">
        <v>46036</v>
      </c>
      <c r="BB402" s="118">
        <v>117832000</v>
      </c>
      <c r="BC402" s="108">
        <v>46041</v>
      </c>
      <c r="BD402" s="108">
        <v>46371</v>
      </c>
      <c r="BE402" s="108">
        <f t="shared" si="16"/>
        <v>46371</v>
      </c>
      <c r="BF402" s="125"/>
      <c r="BG402" s="88" t="s">
        <v>148</v>
      </c>
      <c r="BH402" s="113">
        <v>10712000</v>
      </c>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v>0</v>
      </c>
      <c r="CM402" s="113">
        <v>117832000</v>
      </c>
      <c r="CN402" s="88"/>
      <c r="CO402" s="92">
        <v>46371</v>
      </c>
      <c r="CP402" s="92">
        <f t="shared" si="15"/>
        <v>46551</v>
      </c>
      <c r="CQ402" s="118">
        <v>117832000</v>
      </c>
      <c r="CR402" s="88" t="s">
        <v>149</v>
      </c>
      <c r="CS402" s="92">
        <v>46037</v>
      </c>
      <c r="CT402" s="131">
        <v>3344101271701</v>
      </c>
      <c r="CU402" s="88"/>
      <c r="CV402" s="88"/>
      <c r="CW402" s="88" t="s">
        <v>4530</v>
      </c>
      <c r="CX402" s="88" t="s">
        <v>140</v>
      </c>
      <c r="CY402" s="88" t="s">
        <v>4531</v>
      </c>
      <c r="CZ402" s="88">
        <v>2544</v>
      </c>
      <c r="DA402" s="88" t="s">
        <v>4532</v>
      </c>
      <c r="DB402" s="88">
        <v>1</v>
      </c>
      <c r="DC402" s="88" t="s">
        <v>153</v>
      </c>
      <c r="DD402" s="88"/>
      <c r="DE402" s="88"/>
      <c r="DF402" s="88"/>
      <c r="DG402" s="88"/>
      <c r="DH402" s="88"/>
      <c r="DI402" s="88"/>
      <c r="DJ402" s="88"/>
      <c r="DK402" s="88"/>
      <c r="DL402" s="88"/>
      <c r="DM402" s="88"/>
      <c r="DN402" s="88"/>
      <c r="DO402" s="88"/>
      <c r="DP402" s="88"/>
      <c r="DQ402" s="88"/>
      <c r="DR402" s="88"/>
      <c r="DS402" s="88"/>
      <c r="DT402" s="89"/>
      <c r="DU402" s="84"/>
      <c r="DV402" s="75"/>
      <c r="DW402" s="75"/>
      <c r="DX402" s="75"/>
      <c r="DY402" s="75"/>
      <c r="DZ402" s="77"/>
      <c r="EA402" s="71"/>
      <c r="EB402" s="71"/>
      <c r="EC402" s="71"/>
      <c r="ED402" s="71"/>
      <c r="EE402" s="71"/>
      <c r="EF402" s="71"/>
      <c r="EG402" s="71"/>
      <c r="EH402" s="71"/>
      <c r="EI402" s="71"/>
      <c r="EJ402" s="71"/>
      <c r="EK402" s="71"/>
    </row>
    <row r="403" spans="1:141" ht="30" customHeight="1">
      <c r="A403" s="3" t="s">
        <v>4104</v>
      </c>
      <c r="B403" s="87">
        <v>2026</v>
      </c>
      <c r="C403" s="88" t="s">
        <v>4533</v>
      </c>
      <c r="D403" s="88"/>
      <c r="E403" s="88" t="s">
        <v>125</v>
      </c>
      <c r="F403" s="88">
        <v>146485</v>
      </c>
      <c r="G403" s="92">
        <v>46036</v>
      </c>
      <c r="H403" s="88" t="s">
        <v>4534</v>
      </c>
      <c r="I403" s="88" t="s">
        <v>4535</v>
      </c>
      <c r="J403" s="95" t="s">
        <v>4536</v>
      </c>
      <c r="K403" s="95" t="s">
        <v>4537</v>
      </c>
      <c r="L403" s="88" t="s">
        <v>4538</v>
      </c>
      <c r="M403" s="88" t="s">
        <v>4539</v>
      </c>
      <c r="N403" s="88">
        <v>80111700</v>
      </c>
      <c r="O403" s="88" t="s">
        <v>4540</v>
      </c>
      <c r="P403" s="88" t="s">
        <v>4541</v>
      </c>
      <c r="Q403" s="88">
        <v>67</v>
      </c>
      <c r="R403" s="92">
        <v>46028</v>
      </c>
      <c r="S403" s="88">
        <v>401</v>
      </c>
      <c r="T403" s="92">
        <v>46041</v>
      </c>
      <c r="U403" s="88" t="s">
        <v>4542</v>
      </c>
      <c r="V403" s="88" t="s">
        <v>135</v>
      </c>
      <c r="W403" s="88" t="s">
        <v>136</v>
      </c>
      <c r="X403" s="88">
        <v>1</v>
      </c>
      <c r="Y403" s="88" t="s">
        <v>4543</v>
      </c>
      <c r="Z403" s="88" t="s">
        <v>4538</v>
      </c>
      <c r="AA403" s="88" t="s">
        <v>138</v>
      </c>
      <c r="AB403" s="88" t="s">
        <v>139</v>
      </c>
      <c r="AC403" s="88" t="s">
        <v>218</v>
      </c>
      <c r="AD403" s="88"/>
      <c r="AE403" s="88">
        <v>52453030</v>
      </c>
      <c r="AF403" s="88">
        <v>4</v>
      </c>
      <c r="AG403" s="92">
        <v>28783</v>
      </c>
      <c r="AH403" s="88" t="s">
        <v>4544</v>
      </c>
      <c r="AI403" s="88"/>
      <c r="AJ403" s="95">
        <v>3133640497</v>
      </c>
      <c r="AK403" s="88" t="s">
        <v>4545</v>
      </c>
      <c r="AL403" s="88" t="s">
        <v>3187</v>
      </c>
      <c r="AM403" s="88" t="s">
        <v>301</v>
      </c>
      <c r="AN403" s="88" t="s">
        <v>4522</v>
      </c>
      <c r="AO403" s="88">
        <v>19491384</v>
      </c>
      <c r="AP403" s="88" t="s">
        <v>4546</v>
      </c>
      <c r="AQ403" s="88"/>
      <c r="AR403" s="88"/>
      <c r="AS403" s="92">
        <v>46062</v>
      </c>
      <c r="AT403" s="88"/>
      <c r="AU403" s="88"/>
      <c r="AV403" s="88"/>
      <c r="AW403" s="88"/>
      <c r="AX403" s="88" t="s">
        <v>4547</v>
      </c>
      <c r="AY403" s="88" t="s">
        <v>147</v>
      </c>
      <c r="AZ403" s="108">
        <v>46036</v>
      </c>
      <c r="BA403" s="108">
        <v>46036</v>
      </c>
      <c r="BB403" s="118">
        <v>63352000</v>
      </c>
      <c r="BC403" s="108">
        <v>46041</v>
      </c>
      <c r="BD403" s="108">
        <v>46283</v>
      </c>
      <c r="BE403" s="108">
        <f t="shared" si="16"/>
        <v>46283</v>
      </c>
      <c r="BF403" s="125"/>
      <c r="BG403" s="88" t="s">
        <v>929</v>
      </c>
      <c r="BH403" s="113">
        <v>7919000</v>
      </c>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v>0</v>
      </c>
      <c r="CM403" s="113">
        <v>63352000</v>
      </c>
      <c r="CN403" s="88"/>
      <c r="CO403" s="92">
        <v>46283</v>
      </c>
      <c r="CP403" s="92">
        <f t="shared" si="15"/>
        <v>46463</v>
      </c>
      <c r="CQ403" s="118">
        <v>63352000</v>
      </c>
      <c r="CR403" s="88" t="s">
        <v>172</v>
      </c>
      <c r="CS403" s="92">
        <v>46036</v>
      </c>
      <c r="CT403" s="131" t="s">
        <v>4548</v>
      </c>
      <c r="CU403" s="88"/>
      <c r="CV403" s="88"/>
      <c r="CW403" s="88" t="s">
        <v>4549</v>
      </c>
      <c r="CX403" s="88" t="s">
        <v>218</v>
      </c>
      <c r="CY403" s="88" t="s">
        <v>947</v>
      </c>
      <c r="CZ403" s="88">
        <v>2813</v>
      </c>
      <c r="DA403" s="88" t="s">
        <v>4550</v>
      </c>
      <c r="DB403" s="88">
        <v>1</v>
      </c>
      <c r="DC403" s="88" t="s">
        <v>153</v>
      </c>
      <c r="DD403" s="88"/>
      <c r="DE403" s="88"/>
      <c r="DF403" s="88"/>
      <c r="DG403" s="88"/>
      <c r="DH403" s="88"/>
      <c r="DI403" s="88"/>
      <c r="DJ403" s="88"/>
      <c r="DK403" s="88"/>
      <c r="DL403" s="88"/>
      <c r="DM403" s="88"/>
      <c r="DN403" s="88"/>
      <c r="DO403" s="88"/>
      <c r="DP403" s="88"/>
      <c r="DQ403" s="88"/>
      <c r="DR403" s="88"/>
      <c r="DS403" s="88"/>
      <c r="DT403" s="89"/>
      <c r="DU403" s="84"/>
      <c r="DV403" s="75"/>
      <c r="DW403" s="75"/>
      <c r="DX403" s="75"/>
      <c r="DY403" s="75"/>
      <c r="DZ403" s="77"/>
      <c r="EA403" s="71"/>
      <c r="EB403" s="71"/>
      <c r="EC403" s="71"/>
      <c r="ED403" s="71"/>
      <c r="EE403" s="71"/>
      <c r="EF403" s="71"/>
      <c r="EG403" s="71"/>
      <c r="EH403" s="71"/>
      <c r="EI403" s="71"/>
      <c r="EJ403" s="71"/>
      <c r="EK403" s="71"/>
    </row>
    <row r="404" spans="1:141" ht="30" customHeight="1">
      <c r="A404" s="3" t="s">
        <v>4104</v>
      </c>
      <c r="B404" s="87">
        <v>2026</v>
      </c>
      <c r="C404" s="88" t="s">
        <v>4551</v>
      </c>
      <c r="D404" s="88"/>
      <c r="E404" s="88" t="s">
        <v>125</v>
      </c>
      <c r="F404" s="88">
        <v>146489</v>
      </c>
      <c r="G404" s="92">
        <v>46037</v>
      </c>
      <c r="H404" s="88" t="s">
        <v>4552</v>
      </c>
      <c r="I404" s="88" t="s">
        <v>4553</v>
      </c>
      <c r="J404" s="95" t="s">
        <v>4554</v>
      </c>
      <c r="K404" s="95" t="s">
        <v>4555</v>
      </c>
      <c r="L404" s="88" t="s">
        <v>4556</v>
      </c>
      <c r="M404" s="88" t="s">
        <v>4557</v>
      </c>
      <c r="N404" s="88">
        <v>80111700</v>
      </c>
      <c r="O404" s="88" t="s">
        <v>4558</v>
      </c>
      <c r="P404" s="88" t="s">
        <v>4559</v>
      </c>
      <c r="Q404" s="88">
        <v>68</v>
      </c>
      <c r="R404" s="92">
        <v>46028</v>
      </c>
      <c r="S404" s="88">
        <v>402</v>
      </c>
      <c r="T404" s="92">
        <v>46041</v>
      </c>
      <c r="U404" s="88" t="s">
        <v>4542</v>
      </c>
      <c r="V404" s="88" t="s">
        <v>135</v>
      </c>
      <c r="W404" s="88" t="s">
        <v>136</v>
      </c>
      <c r="X404" s="88">
        <v>1</v>
      </c>
      <c r="Y404" s="88" t="s">
        <v>4560</v>
      </c>
      <c r="Z404" s="88" t="s">
        <v>4556</v>
      </c>
      <c r="AA404" s="88" t="s">
        <v>138</v>
      </c>
      <c r="AB404" s="88" t="s">
        <v>139</v>
      </c>
      <c r="AC404" s="88" t="s">
        <v>203</v>
      </c>
      <c r="AD404" s="88"/>
      <c r="AE404" s="88">
        <v>53068932</v>
      </c>
      <c r="AF404" s="88">
        <v>5</v>
      </c>
      <c r="AG404" s="92">
        <v>31216</v>
      </c>
      <c r="AH404" s="88" t="s">
        <v>4561</v>
      </c>
      <c r="AI404" s="88"/>
      <c r="AJ404" s="95">
        <v>3207175379</v>
      </c>
      <c r="AK404" s="88" t="s">
        <v>4562</v>
      </c>
      <c r="AL404" s="88" t="s">
        <v>3187</v>
      </c>
      <c r="AM404" s="88" t="s">
        <v>144</v>
      </c>
      <c r="AN404" s="88" t="s">
        <v>4522</v>
      </c>
      <c r="AO404" s="88">
        <v>19491384</v>
      </c>
      <c r="AP404" s="88" t="s">
        <v>4546</v>
      </c>
      <c r="AQ404" s="88"/>
      <c r="AR404" s="88"/>
      <c r="AS404" s="92">
        <v>46062</v>
      </c>
      <c r="AT404" s="88"/>
      <c r="AU404" s="88"/>
      <c r="AV404" s="88"/>
      <c r="AW404" s="88"/>
      <c r="AX404" s="88" t="s">
        <v>4547</v>
      </c>
      <c r="AY404" s="88" t="s">
        <v>147</v>
      </c>
      <c r="AZ404" s="108">
        <v>46036</v>
      </c>
      <c r="BA404" s="108">
        <v>46037</v>
      </c>
      <c r="BB404" s="118">
        <v>63352000</v>
      </c>
      <c r="BC404" s="108">
        <v>46041</v>
      </c>
      <c r="BD404" s="108">
        <v>46283</v>
      </c>
      <c r="BE404" s="108">
        <f t="shared" si="16"/>
        <v>46283</v>
      </c>
      <c r="BF404" s="125"/>
      <c r="BG404" s="88" t="s">
        <v>929</v>
      </c>
      <c r="BH404" s="113">
        <v>7919000</v>
      </c>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v>0</v>
      </c>
      <c r="CM404" s="113">
        <v>63352000</v>
      </c>
      <c r="CN404" s="88"/>
      <c r="CO404" s="92">
        <v>46283</v>
      </c>
      <c r="CP404" s="92">
        <f t="shared" si="15"/>
        <v>46463</v>
      </c>
      <c r="CQ404" s="118">
        <v>63352000</v>
      </c>
      <c r="CR404" s="88" t="s">
        <v>223</v>
      </c>
      <c r="CS404" s="92">
        <v>46038</v>
      </c>
      <c r="CT404" s="131">
        <v>3344101271727</v>
      </c>
      <c r="CU404" s="88"/>
      <c r="CV404" s="88"/>
      <c r="CW404" s="88" t="s">
        <v>4563</v>
      </c>
      <c r="CX404" s="88" t="s">
        <v>203</v>
      </c>
      <c r="CY404" s="88" t="s">
        <v>947</v>
      </c>
      <c r="CZ404" s="88">
        <v>2813</v>
      </c>
      <c r="DA404" s="88" t="s">
        <v>4550</v>
      </c>
      <c r="DB404" s="88">
        <v>3</v>
      </c>
      <c r="DC404" s="88" t="s">
        <v>153</v>
      </c>
      <c r="DD404" s="88"/>
      <c r="DE404" s="88"/>
      <c r="DF404" s="88"/>
      <c r="DG404" s="88"/>
      <c r="DH404" s="88"/>
      <c r="DI404" s="88"/>
      <c r="DJ404" s="88"/>
      <c r="DK404" s="88"/>
      <c r="DL404" s="88"/>
      <c r="DM404" s="88"/>
      <c r="DN404" s="88"/>
      <c r="DO404" s="88"/>
      <c r="DP404" s="88"/>
      <c r="DQ404" s="88"/>
      <c r="DR404" s="88"/>
      <c r="DS404" s="88"/>
      <c r="DT404" s="89"/>
      <c r="DU404" s="84"/>
      <c r="DV404" s="75"/>
      <c r="DW404" s="75"/>
      <c r="DX404" s="75"/>
      <c r="DY404" s="75"/>
      <c r="DZ404" s="77"/>
      <c r="EA404" s="71"/>
      <c r="EB404" s="71"/>
      <c r="EC404" s="71"/>
      <c r="ED404" s="71"/>
      <c r="EE404" s="71"/>
      <c r="EF404" s="71"/>
      <c r="EG404" s="71"/>
      <c r="EH404" s="71"/>
      <c r="EI404" s="71"/>
      <c r="EJ404" s="71"/>
      <c r="EK404" s="71"/>
    </row>
    <row r="405" spans="1:141" ht="30" customHeight="1">
      <c r="A405" s="3" t="s">
        <v>4104</v>
      </c>
      <c r="B405" s="87">
        <v>2026</v>
      </c>
      <c r="C405" s="88" t="s">
        <v>4564</v>
      </c>
      <c r="D405" s="88"/>
      <c r="E405" s="88" t="s">
        <v>125</v>
      </c>
      <c r="F405" s="88">
        <v>146500</v>
      </c>
      <c r="G405" s="92">
        <v>46036</v>
      </c>
      <c r="H405" s="88" t="s">
        <v>4565</v>
      </c>
      <c r="I405" s="88" t="s">
        <v>4566</v>
      </c>
      <c r="J405" s="95" t="s">
        <v>4567</v>
      </c>
      <c r="K405" s="95" t="s">
        <v>4568</v>
      </c>
      <c r="L405" s="88" t="s">
        <v>4569</v>
      </c>
      <c r="M405" s="88" t="s">
        <v>4570</v>
      </c>
      <c r="N405" s="88">
        <v>80111700</v>
      </c>
      <c r="O405" s="88" t="s">
        <v>4571</v>
      </c>
      <c r="P405" s="88" t="s">
        <v>4572</v>
      </c>
      <c r="Q405" s="88">
        <v>71</v>
      </c>
      <c r="R405" s="92">
        <v>46028</v>
      </c>
      <c r="S405" s="88">
        <v>290</v>
      </c>
      <c r="T405" s="92">
        <v>46037</v>
      </c>
      <c r="U405" s="88" t="s">
        <v>4526</v>
      </c>
      <c r="V405" s="88" t="s">
        <v>135</v>
      </c>
      <c r="W405" s="88" t="s">
        <v>136</v>
      </c>
      <c r="X405" s="88">
        <v>1</v>
      </c>
      <c r="Y405" s="88" t="s">
        <v>4573</v>
      </c>
      <c r="Z405" s="88" t="s">
        <v>4569</v>
      </c>
      <c r="AA405" s="88" t="s">
        <v>138</v>
      </c>
      <c r="AB405" s="88" t="s">
        <v>139</v>
      </c>
      <c r="AC405" s="88" t="s">
        <v>203</v>
      </c>
      <c r="AD405" s="88"/>
      <c r="AE405" s="88">
        <v>1010163827</v>
      </c>
      <c r="AF405" s="88">
        <v>0</v>
      </c>
      <c r="AG405" s="92">
        <v>31540</v>
      </c>
      <c r="AH405" s="88" t="s">
        <v>4574</v>
      </c>
      <c r="AI405" s="88"/>
      <c r="AJ405" s="95">
        <v>3214501974</v>
      </c>
      <c r="AK405" s="88" t="s">
        <v>4575</v>
      </c>
      <c r="AL405" s="88" t="s">
        <v>3187</v>
      </c>
      <c r="AM405" s="88" t="s">
        <v>234</v>
      </c>
      <c r="AN405" s="88" t="s">
        <v>4522</v>
      </c>
      <c r="AO405" s="88">
        <v>19491384</v>
      </c>
      <c r="AP405" s="88" t="s">
        <v>4546</v>
      </c>
      <c r="AQ405" s="88"/>
      <c r="AR405" s="88"/>
      <c r="AS405" s="92">
        <v>46062</v>
      </c>
      <c r="AT405" s="88"/>
      <c r="AU405" s="88"/>
      <c r="AV405" s="88"/>
      <c r="AW405" s="88"/>
      <c r="AX405" s="88" t="s">
        <v>4547</v>
      </c>
      <c r="AY405" s="88" t="s">
        <v>147</v>
      </c>
      <c r="AZ405" s="108">
        <v>46036</v>
      </c>
      <c r="BA405" s="108">
        <v>46036</v>
      </c>
      <c r="BB405" s="118">
        <v>63352000</v>
      </c>
      <c r="BC405" s="108">
        <v>46037</v>
      </c>
      <c r="BD405" s="108">
        <v>46279</v>
      </c>
      <c r="BE405" s="108">
        <f t="shared" si="16"/>
        <v>46279</v>
      </c>
      <c r="BF405" s="125"/>
      <c r="BG405" s="88" t="s">
        <v>929</v>
      </c>
      <c r="BH405" s="113">
        <v>7919000</v>
      </c>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v>0</v>
      </c>
      <c r="CM405" s="113">
        <v>63352000</v>
      </c>
      <c r="CN405" s="88"/>
      <c r="CO405" s="92">
        <v>46279</v>
      </c>
      <c r="CP405" s="92">
        <f t="shared" si="15"/>
        <v>46459</v>
      </c>
      <c r="CQ405" s="118">
        <v>63352000</v>
      </c>
      <c r="CR405" s="88" t="s">
        <v>172</v>
      </c>
      <c r="CS405" s="92">
        <v>46036</v>
      </c>
      <c r="CT405" s="131" t="s">
        <v>4576</v>
      </c>
      <c r="CU405" s="88"/>
      <c r="CV405" s="88"/>
      <c r="CW405" s="88" t="s">
        <v>4577</v>
      </c>
      <c r="CX405" s="88" t="s">
        <v>203</v>
      </c>
      <c r="CY405" s="88" t="s">
        <v>947</v>
      </c>
      <c r="CZ405" s="88">
        <v>2544</v>
      </c>
      <c r="DA405" s="88" t="s">
        <v>4532</v>
      </c>
      <c r="DB405" s="88">
        <v>3</v>
      </c>
      <c r="DC405" s="88" t="s">
        <v>153</v>
      </c>
      <c r="DD405" s="88"/>
      <c r="DE405" s="88"/>
      <c r="DF405" s="88"/>
      <c r="DG405" s="88"/>
      <c r="DH405" s="88"/>
      <c r="DI405" s="88"/>
      <c r="DJ405" s="88"/>
      <c r="DK405" s="88"/>
      <c r="DL405" s="88"/>
      <c r="DM405" s="88"/>
      <c r="DN405" s="88"/>
      <c r="DO405" s="88"/>
      <c r="DP405" s="88"/>
      <c r="DQ405" s="88"/>
      <c r="DR405" s="88"/>
      <c r="DS405" s="88"/>
      <c r="DT405" s="89"/>
      <c r="DU405" s="84"/>
      <c r="DV405" s="75"/>
      <c r="DW405" s="75"/>
      <c r="DX405" s="75"/>
      <c r="DY405" s="75"/>
      <c r="DZ405" s="77"/>
      <c r="EA405" s="71"/>
      <c r="EB405" s="71"/>
      <c r="EC405" s="71"/>
      <c r="ED405" s="71"/>
      <c r="EE405" s="71"/>
      <c r="EF405" s="71"/>
      <c r="EG405" s="71"/>
      <c r="EH405" s="71"/>
      <c r="EI405" s="71"/>
      <c r="EJ405" s="71"/>
      <c r="EK405" s="71"/>
    </row>
    <row r="406" spans="1:141" ht="30" customHeight="1">
      <c r="A406" s="3" t="s">
        <v>4104</v>
      </c>
      <c r="B406" s="87">
        <v>2026</v>
      </c>
      <c r="C406" s="88" t="s">
        <v>4578</v>
      </c>
      <c r="D406" s="88"/>
      <c r="E406" s="88" t="s">
        <v>125</v>
      </c>
      <c r="F406" s="88">
        <v>146502</v>
      </c>
      <c r="G406" s="92">
        <v>46044</v>
      </c>
      <c r="H406" s="88" t="s">
        <v>4579</v>
      </c>
      <c r="I406" s="88" t="s">
        <v>4580</v>
      </c>
      <c r="J406" s="95" t="s">
        <v>4581</v>
      </c>
      <c r="K406" s="95" t="s">
        <v>4582</v>
      </c>
      <c r="L406" s="88" t="s">
        <v>4583</v>
      </c>
      <c r="M406" s="88" t="s">
        <v>4584</v>
      </c>
      <c r="N406" s="88">
        <v>80111700</v>
      </c>
      <c r="O406" s="88" t="s">
        <v>4585</v>
      </c>
      <c r="P406" s="88" t="s">
        <v>4586</v>
      </c>
      <c r="Q406" s="88">
        <v>176</v>
      </c>
      <c r="R406" s="92">
        <v>46031</v>
      </c>
      <c r="S406" s="88">
        <v>1733</v>
      </c>
      <c r="T406" s="92">
        <v>46043</v>
      </c>
      <c r="U406" s="88" t="s">
        <v>1373</v>
      </c>
      <c r="V406" s="88" t="s">
        <v>135</v>
      </c>
      <c r="W406" s="88" t="s">
        <v>136</v>
      </c>
      <c r="X406" s="88">
        <v>1</v>
      </c>
      <c r="Y406" s="88" t="s">
        <v>4587</v>
      </c>
      <c r="Z406" s="88" t="s">
        <v>4583</v>
      </c>
      <c r="AA406" s="88" t="s">
        <v>138</v>
      </c>
      <c r="AB406" s="88" t="s">
        <v>164</v>
      </c>
      <c r="AC406" s="88" t="s">
        <v>203</v>
      </c>
      <c r="AD406" s="88"/>
      <c r="AE406" s="88">
        <v>11202445</v>
      </c>
      <c r="AF406" s="88">
        <v>1</v>
      </c>
      <c r="AG406" s="92">
        <v>29075</v>
      </c>
      <c r="AH406" s="88" t="s">
        <v>4588</v>
      </c>
      <c r="AI406" s="88"/>
      <c r="AJ406" s="95">
        <v>3176546998</v>
      </c>
      <c r="AK406" s="88" t="s">
        <v>4589</v>
      </c>
      <c r="AL406" s="88" t="s">
        <v>3187</v>
      </c>
      <c r="AM406" s="88" t="s">
        <v>169</v>
      </c>
      <c r="AN406" s="88" t="s">
        <v>4522</v>
      </c>
      <c r="AO406" s="88">
        <v>19491384</v>
      </c>
      <c r="AP406" s="88" t="s">
        <v>4546</v>
      </c>
      <c r="AQ406" s="88"/>
      <c r="AR406" s="88"/>
      <c r="AS406" s="92">
        <v>46062</v>
      </c>
      <c r="AT406" s="88"/>
      <c r="AU406" s="88"/>
      <c r="AV406" s="88"/>
      <c r="AW406" s="88"/>
      <c r="AX406" s="88" t="s">
        <v>4547</v>
      </c>
      <c r="AY406" s="88" t="s">
        <v>147</v>
      </c>
      <c r="AZ406" s="108">
        <v>46036</v>
      </c>
      <c r="BA406" s="108">
        <v>46036</v>
      </c>
      <c r="BB406" s="118">
        <v>63352000</v>
      </c>
      <c r="BC406" s="108">
        <v>46043</v>
      </c>
      <c r="BD406" s="108">
        <v>46285</v>
      </c>
      <c r="BE406" s="108">
        <f t="shared" si="16"/>
        <v>46285</v>
      </c>
      <c r="BF406" s="125"/>
      <c r="BG406" s="88" t="s">
        <v>929</v>
      </c>
      <c r="BH406" s="113">
        <v>7919000</v>
      </c>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v>0</v>
      </c>
      <c r="CM406" s="113">
        <v>63352000</v>
      </c>
      <c r="CN406" s="88"/>
      <c r="CO406" s="92">
        <v>46285</v>
      </c>
      <c r="CP406" s="92">
        <f t="shared" si="15"/>
        <v>46465</v>
      </c>
      <c r="CQ406" s="118">
        <v>63352000</v>
      </c>
      <c r="CR406" s="88" t="s">
        <v>172</v>
      </c>
      <c r="CS406" s="92">
        <v>46037</v>
      </c>
      <c r="CT406" s="131" t="s">
        <v>4590</v>
      </c>
      <c r="CU406" s="88"/>
      <c r="CV406" s="88"/>
      <c r="CW406" s="88" t="s">
        <v>4591</v>
      </c>
      <c r="CX406" s="88" t="s">
        <v>203</v>
      </c>
      <c r="CY406" s="88" t="s">
        <v>947</v>
      </c>
      <c r="CZ406" s="88">
        <v>2534</v>
      </c>
      <c r="DA406" s="88" t="s">
        <v>1380</v>
      </c>
      <c r="DB406" s="88">
        <v>1</v>
      </c>
      <c r="DC406" s="88" t="s">
        <v>153</v>
      </c>
      <c r="DD406" s="88"/>
      <c r="DE406" s="88"/>
      <c r="DF406" s="88"/>
      <c r="DG406" s="88"/>
      <c r="DH406" s="88"/>
      <c r="DI406" s="88"/>
      <c r="DJ406" s="88"/>
      <c r="DK406" s="88"/>
      <c r="DL406" s="88"/>
      <c r="DM406" s="88"/>
      <c r="DN406" s="88"/>
      <c r="DO406" s="88"/>
      <c r="DP406" s="88"/>
      <c r="DQ406" s="88"/>
      <c r="DR406" s="88"/>
      <c r="DS406" s="88"/>
      <c r="DT406" s="89"/>
      <c r="DU406" s="84"/>
      <c r="DV406" s="75"/>
      <c r="DW406" s="75"/>
      <c r="DX406" s="75"/>
      <c r="DY406" s="75"/>
      <c r="DZ406" s="77"/>
      <c r="EA406" s="71"/>
      <c r="EB406" s="71"/>
      <c r="EC406" s="71"/>
      <c r="ED406" s="71"/>
      <c r="EE406" s="71"/>
      <c r="EF406" s="71"/>
      <c r="EG406" s="71"/>
      <c r="EH406" s="71"/>
      <c r="EI406" s="71"/>
      <c r="EJ406" s="71"/>
      <c r="EK406" s="71"/>
    </row>
    <row r="407" spans="1:141" ht="30" customHeight="1">
      <c r="A407" s="3" t="s">
        <v>4104</v>
      </c>
      <c r="B407" s="87">
        <v>2026</v>
      </c>
      <c r="C407" s="88" t="s">
        <v>4592</v>
      </c>
      <c r="D407" s="88"/>
      <c r="E407" s="88" t="s">
        <v>125</v>
      </c>
      <c r="F407" s="88">
        <v>146517</v>
      </c>
      <c r="G407" s="92">
        <v>46044</v>
      </c>
      <c r="H407" s="88" t="s">
        <v>4593</v>
      </c>
      <c r="I407" s="88" t="s">
        <v>4594</v>
      </c>
      <c r="J407" s="95" t="s">
        <v>4595</v>
      </c>
      <c r="K407" s="95" t="s">
        <v>4596</v>
      </c>
      <c r="L407" s="88" t="s">
        <v>4597</v>
      </c>
      <c r="M407" s="88" t="s">
        <v>4598</v>
      </c>
      <c r="N407" s="88">
        <v>80111700</v>
      </c>
      <c r="O407" s="88" t="s">
        <v>4599</v>
      </c>
      <c r="P407" s="88" t="s">
        <v>4600</v>
      </c>
      <c r="Q407" s="88">
        <v>77</v>
      </c>
      <c r="R407" s="92">
        <v>46028</v>
      </c>
      <c r="S407" s="88">
        <v>404</v>
      </c>
      <c r="T407" s="92">
        <v>46041</v>
      </c>
      <c r="U407" s="88" t="s">
        <v>1373</v>
      </c>
      <c r="V407" s="88" t="s">
        <v>135</v>
      </c>
      <c r="W407" s="88" t="s">
        <v>136</v>
      </c>
      <c r="X407" s="88">
        <v>1</v>
      </c>
      <c r="Y407" s="88" t="s">
        <v>4601</v>
      </c>
      <c r="Z407" s="88" t="s">
        <v>4597</v>
      </c>
      <c r="AA407" s="88" t="s">
        <v>138</v>
      </c>
      <c r="AB407" s="88" t="s">
        <v>164</v>
      </c>
      <c r="AC407" s="88" t="s">
        <v>203</v>
      </c>
      <c r="AD407" s="88"/>
      <c r="AE407" s="88">
        <v>79346721</v>
      </c>
      <c r="AF407" s="88">
        <v>5</v>
      </c>
      <c r="AG407" s="92">
        <v>23811</v>
      </c>
      <c r="AH407" s="88" t="s">
        <v>4602</v>
      </c>
      <c r="AI407" s="88"/>
      <c r="AJ407" s="95" t="s">
        <v>4603</v>
      </c>
      <c r="AK407" s="88" t="s">
        <v>4604</v>
      </c>
      <c r="AL407" s="88" t="s">
        <v>3187</v>
      </c>
      <c r="AM407" s="88" t="s">
        <v>385</v>
      </c>
      <c r="AN407" s="88" t="s">
        <v>4522</v>
      </c>
      <c r="AO407" s="88">
        <v>19491384</v>
      </c>
      <c r="AP407" s="88" t="s">
        <v>4546</v>
      </c>
      <c r="AQ407" s="88"/>
      <c r="AR407" s="88"/>
      <c r="AS407" s="92">
        <v>46062</v>
      </c>
      <c r="AT407" s="88"/>
      <c r="AU407" s="88"/>
      <c r="AV407" s="88"/>
      <c r="AW407" s="88"/>
      <c r="AX407" s="88" t="s">
        <v>4547</v>
      </c>
      <c r="AY407" s="88" t="s">
        <v>147</v>
      </c>
      <c r="AZ407" s="108">
        <v>46036</v>
      </c>
      <c r="BA407" s="108">
        <v>46036</v>
      </c>
      <c r="BB407" s="118">
        <v>46432000</v>
      </c>
      <c r="BC407" s="108">
        <v>46041</v>
      </c>
      <c r="BD407" s="108">
        <v>46283</v>
      </c>
      <c r="BE407" s="108">
        <f t="shared" si="16"/>
        <v>46283</v>
      </c>
      <c r="BF407" s="125"/>
      <c r="BG407" s="88" t="s">
        <v>929</v>
      </c>
      <c r="BH407" s="113">
        <v>5804000</v>
      </c>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v>0</v>
      </c>
      <c r="CM407" s="113">
        <v>46432000</v>
      </c>
      <c r="CN407" s="88"/>
      <c r="CO407" s="92">
        <v>46283</v>
      </c>
      <c r="CP407" s="92">
        <f t="shared" si="15"/>
        <v>46463</v>
      </c>
      <c r="CQ407" s="118">
        <v>46432000</v>
      </c>
      <c r="CR407" s="88" t="s">
        <v>149</v>
      </c>
      <c r="CS407" s="92">
        <v>46037</v>
      </c>
      <c r="CT407" s="131">
        <v>1146101096336</v>
      </c>
      <c r="CU407" s="88"/>
      <c r="CV407" s="88"/>
      <c r="CW407" s="88" t="s">
        <v>4605</v>
      </c>
      <c r="CX407" s="88" t="s">
        <v>203</v>
      </c>
      <c r="CY407" s="88" t="s">
        <v>4606</v>
      </c>
      <c r="CZ407" s="88">
        <v>2534</v>
      </c>
      <c r="DA407" s="88" t="s">
        <v>1380</v>
      </c>
      <c r="DB407" s="88">
        <v>3</v>
      </c>
      <c r="DC407" s="88" t="s">
        <v>153</v>
      </c>
      <c r="DD407" s="88"/>
      <c r="DE407" s="88"/>
      <c r="DF407" s="88"/>
      <c r="DG407" s="88"/>
      <c r="DH407" s="88"/>
      <c r="DI407" s="88"/>
      <c r="DJ407" s="88"/>
      <c r="DK407" s="88"/>
      <c r="DL407" s="88"/>
      <c r="DM407" s="88"/>
      <c r="DN407" s="88"/>
      <c r="DO407" s="88"/>
      <c r="DP407" s="88"/>
      <c r="DQ407" s="88"/>
      <c r="DR407" s="88"/>
      <c r="DS407" s="88"/>
      <c r="DT407" s="89"/>
      <c r="DU407" s="84"/>
      <c r="DV407" s="75"/>
      <c r="DW407" s="75"/>
      <c r="DX407" s="75"/>
      <c r="DY407" s="75"/>
      <c r="DZ407" s="77"/>
      <c r="EA407" s="71"/>
      <c r="EB407" s="71"/>
      <c r="EC407" s="71"/>
      <c r="ED407" s="71"/>
      <c r="EE407" s="71"/>
      <c r="EF407" s="71"/>
      <c r="EG407" s="71"/>
      <c r="EH407" s="71"/>
      <c r="EI407" s="71"/>
      <c r="EJ407" s="71"/>
      <c r="EK407" s="71"/>
    </row>
    <row r="408" spans="1:141" ht="30" customHeight="1">
      <c r="A408" s="3" t="s">
        <v>4104</v>
      </c>
      <c r="B408" s="87">
        <v>2026</v>
      </c>
      <c r="C408" s="88" t="s">
        <v>4607</v>
      </c>
      <c r="D408" s="88"/>
      <c r="E408" s="88" t="s">
        <v>125</v>
      </c>
      <c r="F408" s="88">
        <v>146523</v>
      </c>
      <c r="G408" s="92">
        <v>46036</v>
      </c>
      <c r="H408" s="88" t="s">
        <v>4608</v>
      </c>
      <c r="I408" s="88" t="s">
        <v>4609</v>
      </c>
      <c r="J408" s="95" t="s">
        <v>4610</v>
      </c>
      <c r="K408" s="95" t="s">
        <v>4611</v>
      </c>
      <c r="L408" s="88" t="s">
        <v>4612</v>
      </c>
      <c r="M408" s="88" t="s">
        <v>4613</v>
      </c>
      <c r="N408" s="88">
        <v>80111700</v>
      </c>
      <c r="O408" s="88" t="s">
        <v>4614</v>
      </c>
      <c r="P408" s="88" t="s">
        <v>4615</v>
      </c>
      <c r="Q408" s="88">
        <v>79</v>
      </c>
      <c r="R408" s="92">
        <v>46028</v>
      </c>
      <c r="S408" s="88">
        <v>297</v>
      </c>
      <c r="T408" s="92">
        <v>46041</v>
      </c>
      <c r="U408" s="88" t="s">
        <v>4526</v>
      </c>
      <c r="V408" s="88" t="s">
        <v>135</v>
      </c>
      <c r="W408" s="88" t="s">
        <v>136</v>
      </c>
      <c r="X408" s="88">
        <v>1</v>
      </c>
      <c r="Y408" s="88" t="s">
        <v>4616</v>
      </c>
      <c r="Z408" s="88" t="s">
        <v>4612</v>
      </c>
      <c r="AA408" s="88" t="s">
        <v>138</v>
      </c>
      <c r="AB408" s="88" t="s">
        <v>139</v>
      </c>
      <c r="AC408" s="88" t="s">
        <v>186</v>
      </c>
      <c r="AD408" s="88"/>
      <c r="AE408" s="88">
        <v>51972599</v>
      </c>
      <c r="AF408" s="88">
        <v>5</v>
      </c>
      <c r="AG408" s="92">
        <v>25623</v>
      </c>
      <c r="AH408" s="88" t="s">
        <v>4617</v>
      </c>
      <c r="AI408" s="88"/>
      <c r="AJ408" s="95">
        <v>3162359697</v>
      </c>
      <c r="AK408" s="88" t="s">
        <v>4618</v>
      </c>
      <c r="AL408" s="88" t="s">
        <v>3187</v>
      </c>
      <c r="AM408" s="88" t="s">
        <v>234</v>
      </c>
      <c r="AN408" s="88" t="s">
        <v>4522</v>
      </c>
      <c r="AO408" s="88">
        <v>19491384</v>
      </c>
      <c r="AP408" s="88" t="s">
        <v>4546</v>
      </c>
      <c r="AQ408" s="88"/>
      <c r="AR408" s="88"/>
      <c r="AS408" s="92">
        <v>46062</v>
      </c>
      <c r="AT408" s="88"/>
      <c r="AU408" s="88"/>
      <c r="AV408" s="88"/>
      <c r="AW408" s="88"/>
      <c r="AX408" s="88" t="s">
        <v>4547</v>
      </c>
      <c r="AY408" s="88" t="s">
        <v>147</v>
      </c>
      <c r="AZ408" s="108">
        <v>46036</v>
      </c>
      <c r="BA408" s="108">
        <v>46037</v>
      </c>
      <c r="BB408" s="118">
        <v>46432000</v>
      </c>
      <c r="BC408" s="108">
        <v>46041</v>
      </c>
      <c r="BD408" s="108">
        <v>46283</v>
      </c>
      <c r="BE408" s="108">
        <f t="shared" si="16"/>
        <v>46283</v>
      </c>
      <c r="BF408" s="125"/>
      <c r="BG408" s="88" t="s">
        <v>929</v>
      </c>
      <c r="BH408" s="113">
        <v>5804000</v>
      </c>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v>0</v>
      </c>
      <c r="CM408" s="113">
        <v>46432000</v>
      </c>
      <c r="CN408" s="88"/>
      <c r="CO408" s="92">
        <v>46283</v>
      </c>
      <c r="CP408" s="92">
        <f t="shared" si="15"/>
        <v>46463</v>
      </c>
      <c r="CQ408" s="118">
        <v>46432000</v>
      </c>
      <c r="CR408" s="88" t="s">
        <v>172</v>
      </c>
      <c r="CS408" s="92">
        <v>46038</v>
      </c>
      <c r="CT408" s="131" t="s">
        <v>4619</v>
      </c>
      <c r="CU408" s="88"/>
      <c r="CV408" s="88"/>
      <c r="CW408" s="88" t="s">
        <v>4620</v>
      </c>
      <c r="CX408" s="88" t="s">
        <v>186</v>
      </c>
      <c r="CY408" s="88" t="s">
        <v>4621</v>
      </c>
      <c r="CZ408" s="88">
        <v>2544</v>
      </c>
      <c r="DA408" s="88" t="s">
        <v>4532</v>
      </c>
      <c r="DB408" s="88">
        <v>1</v>
      </c>
      <c r="DC408" s="88" t="s">
        <v>153</v>
      </c>
      <c r="DD408" s="88"/>
      <c r="DE408" s="88"/>
      <c r="DF408" s="88"/>
      <c r="DG408" s="88"/>
      <c r="DH408" s="88"/>
      <c r="DI408" s="88"/>
      <c r="DJ408" s="88"/>
      <c r="DK408" s="88"/>
      <c r="DL408" s="88"/>
      <c r="DM408" s="88"/>
      <c r="DN408" s="88"/>
      <c r="DO408" s="88"/>
      <c r="DP408" s="88"/>
      <c r="DQ408" s="88"/>
      <c r="DR408" s="88"/>
      <c r="DS408" s="88"/>
      <c r="DT408" s="89"/>
      <c r="DU408" s="84"/>
      <c r="DV408" s="75"/>
      <c r="DW408" s="75"/>
      <c r="DX408" s="75"/>
      <c r="DY408" s="75"/>
      <c r="DZ408" s="77"/>
      <c r="EA408" s="71"/>
      <c r="EB408" s="71"/>
      <c r="EC408" s="71"/>
      <c r="ED408" s="71"/>
      <c r="EE408" s="71"/>
      <c r="EF408" s="71"/>
      <c r="EG408" s="71"/>
      <c r="EH408" s="71"/>
      <c r="EI408" s="71"/>
      <c r="EJ408" s="71"/>
      <c r="EK408" s="71"/>
    </row>
    <row r="409" spans="1:141" ht="30" customHeight="1">
      <c r="A409" s="3" t="s">
        <v>4104</v>
      </c>
      <c r="B409" s="87">
        <v>2026</v>
      </c>
      <c r="C409" s="88" t="s">
        <v>4622</v>
      </c>
      <c r="D409" s="88"/>
      <c r="E409" s="88" t="s">
        <v>125</v>
      </c>
      <c r="F409" s="88">
        <v>146544</v>
      </c>
      <c r="G409" s="92">
        <v>46049</v>
      </c>
      <c r="H409" s="88" t="s">
        <v>4623</v>
      </c>
      <c r="I409" s="88" t="s">
        <v>4624</v>
      </c>
      <c r="J409" s="95" t="s">
        <v>4625</v>
      </c>
      <c r="K409" s="95" t="s">
        <v>4626</v>
      </c>
      <c r="L409" s="88" t="s">
        <v>4627</v>
      </c>
      <c r="M409" s="88" t="s">
        <v>4628</v>
      </c>
      <c r="N409" s="88">
        <v>80111700</v>
      </c>
      <c r="O409" s="88" t="s">
        <v>4629</v>
      </c>
      <c r="P409" s="88" t="s">
        <v>4630</v>
      </c>
      <c r="Q409" s="88">
        <v>177</v>
      </c>
      <c r="R409" s="92">
        <v>46031</v>
      </c>
      <c r="S409" s="88">
        <v>298</v>
      </c>
      <c r="T409" s="92">
        <v>46041</v>
      </c>
      <c r="U409" s="88" t="s">
        <v>4526</v>
      </c>
      <c r="V409" s="88" t="s">
        <v>135</v>
      </c>
      <c r="W409" s="88" t="s">
        <v>136</v>
      </c>
      <c r="X409" s="88">
        <v>1</v>
      </c>
      <c r="Y409" s="88" t="s">
        <v>4631</v>
      </c>
      <c r="Z409" s="88" t="s">
        <v>4627</v>
      </c>
      <c r="AA409" s="88" t="s">
        <v>138</v>
      </c>
      <c r="AB409" s="88" t="s">
        <v>164</v>
      </c>
      <c r="AC409" s="88" t="s">
        <v>203</v>
      </c>
      <c r="AD409" s="88"/>
      <c r="AE409" s="88">
        <v>1015457526</v>
      </c>
      <c r="AF409" s="88">
        <v>1</v>
      </c>
      <c r="AG409" s="92">
        <v>34963</v>
      </c>
      <c r="AH409" s="88" t="s">
        <v>4632</v>
      </c>
      <c r="AI409" s="88"/>
      <c r="AJ409" s="95">
        <v>3002216609</v>
      </c>
      <c r="AK409" s="88" t="s">
        <v>4633</v>
      </c>
      <c r="AL409" s="88" t="s">
        <v>3187</v>
      </c>
      <c r="AM409" s="88" t="s">
        <v>222</v>
      </c>
      <c r="AN409" s="88" t="s">
        <v>4522</v>
      </c>
      <c r="AO409" s="88">
        <v>19491384</v>
      </c>
      <c r="AP409" s="88" t="s">
        <v>4546</v>
      </c>
      <c r="AQ409" s="88"/>
      <c r="AR409" s="88"/>
      <c r="AS409" s="92">
        <v>46062</v>
      </c>
      <c r="AT409" s="88"/>
      <c r="AU409" s="88"/>
      <c r="AV409" s="88"/>
      <c r="AW409" s="88"/>
      <c r="AX409" s="88" t="s">
        <v>4547</v>
      </c>
      <c r="AY409" s="88" t="s">
        <v>147</v>
      </c>
      <c r="AZ409" s="108">
        <v>46036</v>
      </c>
      <c r="BA409" s="108">
        <v>46036</v>
      </c>
      <c r="BB409" s="118">
        <v>46432000</v>
      </c>
      <c r="BC409" s="108">
        <v>46041</v>
      </c>
      <c r="BD409" s="108">
        <v>46283</v>
      </c>
      <c r="BE409" s="108">
        <f t="shared" si="16"/>
        <v>46283</v>
      </c>
      <c r="BF409" s="125"/>
      <c r="BG409" s="88" t="s">
        <v>929</v>
      </c>
      <c r="BH409" s="113">
        <v>5804000</v>
      </c>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v>0</v>
      </c>
      <c r="CM409" s="113">
        <v>46432000</v>
      </c>
      <c r="CN409" s="88"/>
      <c r="CO409" s="92">
        <v>46283</v>
      </c>
      <c r="CP409" s="92">
        <f t="shared" si="15"/>
        <v>46463</v>
      </c>
      <c r="CQ409" s="118">
        <v>46432000</v>
      </c>
      <c r="CR409" s="88" t="s">
        <v>223</v>
      </c>
      <c r="CS409" s="92">
        <v>46037</v>
      </c>
      <c r="CT409" s="131">
        <v>41461010258126</v>
      </c>
      <c r="CU409" s="88"/>
      <c r="CV409" s="88"/>
      <c r="CW409" s="88" t="s">
        <v>4620</v>
      </c>
      <c r="CX409" s="88" t="s">
        <v>203</v>
      </c>
      <c r="CY409" s="88" t="s">
        <v>1214</v>
      </c>
      <c r="CZ409" s="88">
        <v>2544</v>
      </c>
      <c r="DA409" s="88" t="s">
        <v>4532</v>
      </c>
      <c r="DB409" s="88">
        <v>1</v>
      </c>
      <c r="DC409" s="88" t="s">
        <v>153</v>
      </c>
      <c r="DD409" s="88"/>
      <c r="DE409" s="88"/>
      <c r="DF409" s="88"/>
      <c r="DG409" s="88"/>
      <c r="DH409" s="88"/>
      <c r="DI409" s="88"/>
      <c r="DJ409" s="88"/>
      <c r="DK409" s="88"/>
      <c r="DL409" s="88"/>
      <c r="DM409" s="88"/>
      <c r="DN409" s="88"/>
      <c r="DO409" s="88"/>
      <c r="DP409" s="88"/>
      <c r="DQ409" s="88"/>
      <c r="DR409" s="88"/>
      <c r="DS409" s="88"/>
      <c r="DT409" s="89"/>
      <c r="DU409" s="84"/>
      <c r="DV409" s="75"/>
      <c r="DW409" s="75"/>
      <c r="DX409" s="75"/>
      <c r="DY409" s="75"/>
      <c r="DZ409" s="77"/>
      <c r="EA409" s="71"/>
      <c r="EB409" s="71"/>
      <c r="EC409" s="71"/>
      <c r="ED409" s="71"/>
      <c r="EE409" s="71"/>
      <c r="EF409" s="71"/>
      <c r="EG409" s="71"/>
      <c r="EH409" s="71"/>
      <c r="EI409" s="71"/>
      <c r="EJ409" s="71"/>
      <c r="EK409" s="71"/>
    </row>
    <row r="410" spans="1:141" ht="30" customHeight="1">
      <c r="A410" s="3" t="s">
        <v>4104</v>
      </c>
      <c r="B410" s="87">
        <v>2026</v>
      </c>
      <c r="C410" s="88" t="s">
        <v>4634</v>
      </c>
      <c r="D410" s="88"/>
      <c r="E410" s="88" t="s">
        <v>125</v>
      </c>
      <c r="F410" s="88">
        <v>145107</v>
      </c>
      <c r="G410" s="92">
        <v>46038</v>
      </c>
      <c r="H410" s="88" t="s">
        <v>4635</v>
      </c>
      <c r="I410" s="88" t="s">
        <v>4636</v>
      </c>
      <c r="J410" s="95" t="s">
        <v>4637</v>
      </c>
      <c r="K410" s="95" t="s">
        <v>4638</v>
      </c>
      <c r="L410" s="88" t="s">
        <v>4639</v>
      </c>
      <c r="M410" s="88" t="s">
        <v>4640</v>
      </c>
      <c r="N410" s="88">
        <v>80111700</v>
      </c>
      <c r="O410" s="88" t="s">
        <v>4641</v>
      </c>
      <c r="P410" s="88" t="s">
        <v>4642</v>
      </c>
      <c r="Q410" s="88">
        <v>13</v>
      </c>
      <c r="R410" s="92">
        <v>46027</v>
      </c>
      <c r="S410" s="88">
        <v>1815</v>
      </c>
      <c r="T410" s="92">
        <v>46048</v>
      </c>
      <c r="U410" s="88" t="s">
        <v>134</v>
      </c>
      <c r="V410" s="88" t="s">
        <v>135</v>
      </c>
      <c r="W410" s="88" t="s">
        <v>460</v>
      </c>
      <c r="X410" s="88">
        <v>1</v>
      </c>
      <c r="Y410" s="88" t="s">
        <v>4643</v>
      </c>
      <c r="Z410" s="88" t="s">
        <v>4639</v>
      </c>
      <c r="AA410" s="88" t="s">
        <v>138</v>
      </c>
      <c r="AB410" s="88" t="s">
        <v>164</v>
      </c>
      <c r="AC410" s="88" t="s">
        <v>461</v>
      </c>
      <c r="AD410" s="88"/>
      <c r="AE410" s="88">
        <v>93372344</v>
      </c>
      <c r="AF410" s="88">
        <v>2</v>
      </c>
      <c r="AG410" s="92">
        <v>24928</v>
      </c>
      <c r="AH410" s="88" t="s">
        <v>4644</v>
      </c>
      <c r="AI410" s="88"/>
      <c r="AJ410" s="95">
        <v>0</v>
      </c>
      <c r="AK410" s="88" t="s">
        <v>4645</v>
      </c>
      <c r="AL410" s="88" t="s">
        <v>3187</v>
      </c>
      <c r="AM410" s="88" t="s">
        <v>385</v>
      </c>
      <c r="AN410" s="88" t="s">
        <v>4646</v>
      </c>
      <c r="AO410" s="88">
        <v>80912935</v>
      </c>
      <c r="AP410" s="88" t="s">
        <v>4647</v>
      </c>
      <c r="AQ410" s="88"/>
      <c r="AR410" s="88"/>
      <c r="AS410" s="92">
        <v>46062</v>
      </c>
      <c r="AT410" s="88"/>
      <c r="AU410" s="88"/>
      <c r="AV410" s="88"/>
      <c r="AW410" s="88"/>
      <c r="AX410" s="88" t="s">
        <v>4648</v>
      </c>
      <c r="AY410" s="88" t="s">
        <v>147</v>
      </c>
      <c r="AZ410" s="108">
        <v>46043</v>
      </c>
      <c r="BA410" s="108">
        <v>46044</v>
      </c>
      <c r="BB410" s="118">
        <v>37136000</v>
      </c>
      <c r="BC410" s="108">
        <v>46048</v>
      </c>
      <c r="BD410" s="108">
        <v>46290</v>
      </c>
      <c r="BE410" s="108">
        <f t="shared" si="16"/>
        <v>46290</v>
      </c>
      <c r="BF410" s="125"/>
      <c r="BG410" s="88" t="s">
        <v>929</v>
      </c>
      <c r="BH410" s="113">
        <v>4642000</v>
      </c>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v>0</v>
      </c>
      <c r="CM410" s="113">
        <v>37136000</v>
      </c>
      <c r="CN410" s="88"/>
      <c r="CO410" s="92">
        <v>46290</v>
      </c>
      <c r="CP410" s="92">
        <f t="shared" si="15"/>
        <v>46470</v>
      </c>
      <c r="CQ410" s="118">
        <v>37136000</v>
      </c>
      <c r="CR410" s="88" t="s">
        <v>223</v>
      </c>
      <c r="CS410" s="92">
        <v>46047</v>
      </c>
      <c r="CT410" s="131">
        <v>3944101179669</v>
      </c>
      <c r="CU410" s="88"/>
      <c r="CV410" s="88"/>
      <c r="CW410" s="88" t="s">
        <v>4649</v>
      </c>
      <c r="CX410" s="88" t="s">
        <v>461</v>
      </c>
      <c r="CY410" s="88" t="s">
        <v>957</v>
      </c>
      <c r="CZ410" s="88">
        <v>2537</v>
      </c>
      <c r="DA410" s="88" t="s">
        <v>152</v>
      </c>
      <c r="DB410" s="88">
        <v>1</v>
      </c>
      <c r="DC410" s="88" t="s">
        <v>153</v>
      </c>
      <c r="DD410" s="88"/>
      <c r="DE410" s="88"/>
      <c r="DF410" s="88"/>
      <c r="DG410" s="88"/>
      <c r="DH410" s="88"/>
      <c r="DI410" s="88"/>
      <c r="DJ410" s="88"/>
      <c r="DK410" s="88"/>
      <c r="DL410" s="88"/>
      <c r="DM410" s="88"/>
      <c r="DN410" s="88"/>
      <c r="DO410" s="88"/>
      <c r="DP410" s="88"/>
      <c r="DQ410" s="88"/>
      <c r="DR410" s="88"/>
      <c r="DS410" s="88"/>
      <c r="DT410" s="89"/>
      <c r="DU410" s="84"/>
      <c r="DV410" s="75"/>
      <c r="DW410" s="75"/>
      <c r="DX410" s="75"/>
      <c r="DY410" s="75"/>
      <c r="DZ410" s="77"/>
      <c r="EA410" s="71"/>
      <c r="EB410" s="71"/>
      <c r="EC410" s="71"/>
      <c r="ED410" s="71"/>
      <c r="EE410" s="71"/>
      <c r="EF410" s="71"/>
      <c r="EG410" s="71"/>
      <c r="EH410" s="71"/>
      <c r="EI410" s="71"/>
      <c r="EJ410" s="71"/>
      <c r="EK410" s="71"/>
    </row>
    <row r="411" spans="1:141" ht="30" customHeight="1">
      <c r="A411" s="3" t="s">
        <v>4104</v>
      </c>
      <c r="B411" s="87">
        <v>2026</v>
      </c>
      <c r="C411" s="88" t="s">
        <v>4650</v>
      </c>
      <c r="D411" s="88"/>
      <c r="E411" s="88" t="s">
        <v>125</v>
      </c>
      <c r="F411" s="88">
        <v>145107</v>
      </c>
      <c r="G411" s="92">
        <v>46049</v>
      </c>
      <c r="H411" s="88" t="s">
        <v>4635</v>
      </c>
      <c r="I411" s="88" t="s">
        <v>4651</v>
      </c>
      <c r="J411" s="95" t="s">
        <v>4652</v>
      </c>
      <c r="K411" s="95" t="s">
        <v>4653</v>
      </c>
      <c r="L411" s="88" t="s">
        <v>4654</v>
      </c>
      <c r="M411" s="88" t="s">
        <v>4640</v>
      </c>
      <c r="N411" s="88">
        <v>80111700</v>
      </c>
      <c r="O411" s="88" t="s">
        <v>4641</v>
      </c>
      <c r="P411" s="88" t="s">
        <v>4655</v>
      </c>
      <c r="Q411" s="88">
        <v>13</v>
      </c>
      <c r="R411" s="92">
        <v>46027</v>
      </c>
      <c r="S411" s="88">
        <v>2001</v>
      </c>
      <c r="T411" s="92">
        <v>46056</v>
      </c>
      <c r="U411" s="88" t="s">
        <v>134</v>
      </c>
      <c r="V411" s="88" t="s">
        <v>135</v>
      </c>
      <c r="W411" s="88" t="s">
        <v>460</v>
      </c>
      <c r="X411" s="88">
        <v>1</v>
      </c>
      <c r="Y411" s="88" t="s">
        <v>4643</v>
      </c>
      <c r="Z411" s="88" t="s">
        <v>4654</v>
      </c>
      <c r="AA411" s="88" t="s">
        <v>138</v>
      </c>
      <c r="AB411" s="88" t="s">
        <v>164</v>
      </c>
      <c r="AC411" s="88" t="s">
        <v>2006</v>
      </c>
      <c r="AD411" s="88"/>
      <c r="AE411" s="88">
        <v>1030531639</v>
      </c>
      <c r="AF411" s="88">
        <v>4</v>
      </c>
      <c r="AG411" s="92">
        <v>31726</v>
      </c>
      <c r="AH411" s="88" t="s">
        <v>4656</v>
      </c>
      <c r="AI411" s="88"/>
      <c r="AJ411" s="95">
        <v>0</v>
      </c>
      <c r="AK411" s="88" t="s">
        <v>4657</v>
      </c>
      <c r="AL411" s="88" t="s">
        <v>3187</v>
      </c>
      <c r="AM411" s="88" t="s">
        <v>234</v>
      </c>
      <c r="AN411" s="88" t="s">
        <v>4646</v>
      </c>
      <c r="AO411" s="88">
        <v>80912935</v>
      </c>
      <c r="AP411" s="88" t="s">
        <v>4647</v>
      </c>
      <c r="AQ411" s="88"/>
      <c r="AR411" s="88"/>
      <c r="AS411" s="92">
        <v>46062</v>
      </c>
      <c r="AT411" s="88"/>
      <c r="AU411" s="88"/>
      <c r="AV411" s="88"/>
      <c r="AW411" s="88"/>
      <c r="AX411" s="88" t="s">
        <v>4648</v>
      </c>
      <c r="AY411" s="88" t="s">
        <v>147</v>
      </c>
      <c r="AZ411" s="108">
        <v>46043</v>
      </c>
      <c r="BA411" s="108">
        <v>46052</v>
      </c>
      <c r="BB411" s="118">
        <v>27852000</v>
      </c>
      <c r="BC411" s="108">
        <v>46058</v>
      </c>
      <c r="BD411" s="108">
        <v>46238</v>
      </c>
      <c r="BE411" s="108">
        <f t="shared" si="16"/>
        <v>46238</v>
      </c>
      <c r="BF411" s="125"/>
      <c r="BG411" s="88" t="s">
        <v>705</v>
      </c>
      <c r="BH411" s="113">
        <v>4642000</v>
      </c>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v>0</v>
      </c>
      <c r="CM411" s="113">
        <v>27852000</v>
      </c>
      <c r="CN411" s="88"/>
      <c r="CO411" s="92">
        <v>46238</v>
      </c>
      <c r="CP411" s="92">
        <f t="shared" si="15"/>
        <v>46418</v>
      </c>
      <c r="CQ411" s="118">
        <v>27852000</v>
      </c>
      <c r="CR411" s="88" t="s">
        <v>149</v>
      </c>
      <c r="CS411" s="92">
        <v>46053</v>
      </c>
      <c r="CT411" s="131">
        <v>1446101169051</v>
      </c>
      <c r="CU411" s="88"/>
      <c r="CV411" s="88"/>
      <c r="CW411" s="88" t="s">
        <v>4649</v>
      </c>
      <c r="CX411" s="88" t="s">
        <v>2006</v>
      </c>
      <c r="CY411" s="88" t="s">
        <v>501</v>
      </c>
      <c r="CZ411" s="88">
        <v>2537</v>
      </c>
      <c r="DA411" s="88" t="s">
        <v>152</v>
      </c>
      <c r="DB411" s="88">
        <v>1</v>
      </c>
      <c r="DC411" s="88" t="s">
        <v>153</v>
      </c>
      <c r="DD411" s="88"/>
      <c r="DE411" s="88"/>
      <c r="DF411" s="88"/>
      <c r="DG411" s="88"/>
      <c r="DH411" s="88"/>
      <c r="DI411" s="88"/>
      <c r="DJ411" s="88"/>
      <c r="DK411" s="88"/>
      <c r="DL411" s="88"/>
      <c r="DM411" s="88"/>
      <c r="DN411" s="88"/>
      <c r="DO411" s="88"/>
      <c r="DP411" s="88"/>
      <c r="DQ411" s="88"/>
      <c r="DR411" s="88"/>
      <c r="DS411" s="88"/>
      <c r="DT411" s="89"/>
      <c r="DU411" s="84"/>
      <c r="DV411" s="75"/>
      <c r="DW411" s="75"/>
      <c r="DX411" s="75"/>
      <c r="DY411" s="75"/>
      <c r="DZ411" s="77"/>
      <c r="EA411" s="71"/>
      <c r="EB411" s="71"/>
      <c r="EC411" s="71"/>
      <c r="ED411" s="71"/>
      <c r="EE411" s="71"/>
      <c r="EF411" s="71"/>
      <c r="EG411" s="71"/>
      <c r="EH411" s="71"/>
      <c r="EI411" s="71"/>
      <c r="EJ411" s="71"/>
      <c r="EK411" s="71"/>
    </row>
    <row r="412" spans="1:141" ht="30" customHeight="1">
      <c r="A412" s="3" t="s">
        <v>4104</v>
      </c>
      <c r="B412" s="87">
        <v>2026</v>
      </c>
      <c r="C412" s="88" t="s">
        <v>4658</v>
      </c>
      <c r="D412" s="88"/>
      <c r="E412" s="88" t="s">
        <v>125</v>
      </c>
      <c r="F412" s="88">
        <v>150305</v>
      </c>
      <c r="G412" s="92">
        <v>46049</v>
      </c>
      <c r="H412" s="88" t="s">
        <v>4659</v>
      </c>
      <c r="I412" s="88" t="s">
        <v>4660</v>
      </c>
      <c r="J412" s="95" t="s">
        <v>4661</v>
      </c>
      <c r="K412" s="95" t="s">
        <v>4662</v>
      </c>
      <c r="L412" s="88" t="s">
        <v>4663</v>
      </c>
      <c r="M412" s="88" t="s">
        <v>4664</v>
      </c>
      <c r="N412" s="88">
        <v>80111700</v>
      </c>
      <c r="O412" s="88" t="s">
        <v>4665</v>
      </c>
      <c r="P412" s="88" t="s">
        <v>4666</v>
      </c>
      <c r="Q412" s="88">
        <v>193</v>
      </c>
      <c r="R412" s="92">
        <v>46031</v>
      </c>
      <c r="S412" s="88">
        <v>1724</v>
      </c>
      <c r="T412" s="92">
        <v>46042</v>
      </c>
      <c r="U412" s="88" t="s">
        <v>4667</v>
      </c>
      <c r="V412" s="88" t="s">
        <v>135</v>
      </c>
      <c r="W412" s="88" t="s">
        <v>460</v>
      </c>
      <c r="X412" s="88">
        <v>1</v>
      </c>
      <c r="Y412" s="88" t="s">
        <v>4643</v>
      </c>
      <c r="Z412" s="88" t="s">
        <v>4663</v>
      </c>
      <c r="AA412" s="88" t="s">
        <v>138</v>
      </c>
      <c r="AB412" s="88" t="s">
        <v>139</v>
      </c>
      <c r="AC412" s="88" t="s">
        <v>203</v>
      </c>
      <c r="AD412" s="88"/>
      <c r="AE412" s="88">
        <v>53065497</v>
      </c>
      <c r="AF412" s="88">
        <v>9</v>
      </c>
      <c r="AG412" s="92">
        <v>30975</v>
      </c>
      <c r="AH412" s="88" t="s">
        <v>4668</v>
      </c>
      <c r="AI412" s="88"/>
      <c r="AJ412" s="95">
        <v>4775426</v>
      </c>
      <c r="AK412" s="88" t="s">
        <v>4669</v>
      </c>
      <c r="AL412" s="88" t="s">
        <v>3187</v>
      </c>
      <c r="AM412" s="88" t="s">
        <v>234</v>
      </c>
      <c r="AN412" s="88" t="s">
        <v>4646</v>
      </c>
      <c r="AO412" s="88">
        <v>80912935</v>
      </c>
      <c r="AP412" s="88" t="s">
        <v>4647</v>
      </c>
      <c r="AQ412" s="88"/>
      <c r="AR412" s="88"/>
      <c r="AS412" s="92">
        <v>46062</v>
      </c>
      <c r="AT412" s="88"/>
      <c r="AU412" s="88"/>
      <c r="AV412" s="88"/>
      <c r="AW412" s="88"/>
      <c r="AX412" s="88" t="s">
        <v>4648</v>
      </c>
      <c r="AY412" s="88" t="s">
        <v>147</v>
      </c>
      <c r="AZ412" s="108">
        <v>46036</v>
      </c>
      <c r="BA412" s="108">
        <v>46036</v>
      </c>
      <c r="BB412" s="118">
        <v>37136000</v>
      </c>
      <c r="BC412" s="108">
        <v>46041</v>
      </c>
      <c r="BD412" s="108">
        <v>46283</v>
      </c>
      <c r="BE412" s="108">
        <f t="shared" si="16"/>
        <v>46283</v>
      </c>
      <c r="BF412" s="125"/>
      <c r="BG412" s="88" t="s">
        <v>929</v>
      </c>
      <c r="BH412" s="113">
        <v>4642000</v>
      </c>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v>0</v>
      </c>
      <c r="CM412" s="113">
        <v>37136000</v>
      </c>
      <c r="CN412" s="88"/>
      <c r="CO412" s="92">
        <v>46283</v>
      </c>
      <c r="CP412" s="92">
        <f t="shared" si="15"/>
        <v>46463</v>
      </c>
      <c r="CQ412" s="118">
        <v>37136000</v>
      </c>
      <c r="CR412" s="88" t="s">
        <v>172</v>
      </c>
      <c r="CS412" s="92">
        <v>46037</v>
      </c>
      <c r="CT412" s="131" t="s">
        <v>4670</v>
      </c>
      <c r="CU412" s="88"/>
      <c r="CV412" s="88"/>
      <c r="CW412" s="88" t="s">
        <v>4671</v>
      </c>
      <c r="CX412" s="88" t="s">
        <v>203</v>
      </c>
      <c r="CY412" s="88" t="s">
        <v>898</v>
      </c>
      <c r="CZ412" s="88">
        <v>2563</v>
      </c>
      <c r="DA412" s="88" t="s">
        <v>4672</v>
      </c>
      <c r="DB412" s="88">
        <v>1</v>
      </c>
      <c r="DC412" s="88" t="s">
        <v>153</v>
      </c>
      <c r="DD412" s="88"/>
      <c r="DE412" s="88"/>
      <c r="DF412" s="88"/>
      <c r="DG412" s="88"/>
      <c r="DH412" s="88"/>
      <c r="DI412" s="88"/>
      <c r="DJ412" s="88"/>
      <c r="DK412" s="88"/>
      <c r="DL412" s="88"/>
      <c r="DM412" s="88"/>
      <c r="DN412" s="88"/>
      <c r="DO412" s="88"/>
      <c r="DP412" s="88"/>
      <c r="DQ412" s="88"/>
      <c r="DR412" s="88"/>
      <c r="DS412" s="88"/>
      <c r="DT412" s="89"/>
      <c r="DU412" s="84"/>
      <c r="DV412" s="75"/>
      <c r="DW412" s="75"/>
      <c r="DX412" s="75"/>
      <c r="DY412" s="75"/>
      <c r="DZ412" s="77"/>
      <c r="EA412" s="71"/>
      <c r="EB412" s="71"/>
      <c r="EC412" s="71"/>
      <c r="ED412" s="71"/>
      <c r="EE412" s="71"/>
      <c r="EF412" s="71"/>
      <c r="EG412" s="71"/>
      <c r="EH412" s="71"/>
      <c r="EI412" s="71"/>
      <c r="EJ412" s="71"/>
      <c r="EK412" s="71"/>
    </row>
    <row r="413" spans="1:141" ht="30" customHeight="1">
      <c r="A413" s="3" t="s">
        <v>4104</v>
      </c>
      <c r="B413" s="87">
        <v>2026</v>
      </c>
      <c r="C413" s="88" t="s">
        <v>4673</v>
      </c>
      <c r="D413" s="88"/>
      <c r="E413" s="88" t="s">
        <v>125</v>
      </c>
      <c r="F413" s="88">
        <v>152750</v>
      </c>
      <c r="G413" s="92">
        <v>46036</v>
      </c>
      <c r="H413" s="88" t="s">
        <v>4674</v>
      </c>
      <c r="I413" s="88" t="s">
        <v>4675</v>
      </c>
      <c r="J413" s="95" t="s">
        <v>4676</v>
      </c>
      <c r="K413" s="95" t="s">
        <v>4677</v>
      </c>
      <c r="L413" s="88" t="s">
        <v>4678</v>
      </c>
      <c r="M413" s="88" t="s">
        <v>4679</v>
      </c>
      <c r="N413" s="88">
        <v>80111700</v>
      </c>
      <c r="O413" s="88" t="s">
        <v>4680</v>
      </c>
      <c r="P413" s="88" t="s">
        <v>4681</v>
      </c>
      <c r="Q413" s="88">
        <v>2144</v>
      </c>
      <c r="R413" s="92">
        <v>46048</v>
      </c>
      <c r="S413" s="88">
        <v>1881</v>
      </c>
      <c r="T413" s="92">
        <v>46050</v>
      </c>
      <c r="U413" s="88" t="s">
        <v>134</v>
      </c>
      <c r="V413" s="88" t="s">
        <v>135</v>
      </c>
      <c r="W413" s="88" t="s">
        <v>460</v>
      </c>
      <c r="X413" s="88">
        <v>1</v>
      </c>
      <c r="Y413" s="88" t="s">
        <v>4643</v>
      </c>
      <c r="Z413" s="88" t="s">
        <v>4678</v>
      </c>
      <c r="AA413" s="88" t="s">
        <v>138</v>
      </c>
      <c r="AB413" s="88" t="s">
        <v>164</v>
      </c>
      <c r="AC413" s="88" t="s">
        <v>447</v>
      </c>
      <c r="AD413" s="88"/>
      <c r="AE413" s="88">
        <v>1030618810</v>
      </c>
      <c r="AF413" s="88">
        <v>3</v>
      </c>
      <c r="AG413" s="92">
        <v>33961</v>
      </c>
      <c r="AH413" s="88" t="s">
        <v>4682</v>
      </c>
      <c r="AI413" s="88" t="e">
        <v>#REF!</v>
      </c>
      <c r="AJ413" s="95">
        <v>3133024986</v>
      </c>
      <c r="AK413" s="88" t="s">
        <v>4683</v>
      </c>
      <c r="AL413" s="88" t="s">
        <v>3187</v>
      </c>
      <c r="AM413" s="88" t="s">
        <v>234</v>
      </c>
      <c r="AN413" s="88" t="s">
        <v>4646</v>
      </c>
      <c r="AO413" s="88">
        <v>80912935</v>
      </c>
      <c r="AP413" s="88" t="s">
        <v>4647</v>
      </c>
      <c r="AQ413" s="88"/>
      <c r="AR413" s="88"/>
      <c r="AS413" s="92">
        <v>46062</v>
      </c>
      <c r="AT413" s="88"/>
      <c r="AU413" s="88"/>
      <c r="AV413" s="88"/>
      <c r="AW413" s="88"/>
      <c r="AX413" s="88" t="s">
        <v>4648</v>
      </c>
      <c r="AY413" s="88" t="s">
        <v>147</v>
      </c>
      <c r="AZ413" s="108">
        <v>46049</v>
      </c>
      <c r="BA413" s="108">
        <v>46049</v>
      </c>
      <c r="BB413" s="118">
        <v>40520000</v>
      </c>
      <c r="BC413" s="108">
        <v>46054</v>
      </c>
      <c r="BD413" s="108">
        <v>46295</v>
      </c>
      <c r="BE413" s="108">
        <f t="shared" si="16"/>
        <v>46295</v>
      </c>
      <c r="BF413" s="125"/>
      <c r="BG413" s="88" t="s">
        <v>929</v>
      </c>
      <c r="BH413" s="113">
        <v>5065000</v>
      </c>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v>0</v>
      </c>
      <c r="CM413" s="113">
        <v>40520000</v>
      </c>
      <c r="CN413" s="88"/>
      <c r="CO413" s="92">
        <v>46295</v>
      </c>
      <c r="CP413" s="92">
        <f t="shared" si="15"/>
        <v>46475</v>
      </c>
      <c r="CQ413" s="118">
        <v>40520000</v>
      </c>
      <c r="CR413" s="88" t="s">
        <v>172</v>
      </c>
      <c r="CS413" s="92">
        <v>46050</v>
      </c>
      <c r="CT413" s="131" t="s">
        <v>4684</v>
      </c>
      <c r="CU413" s="88"/>
      <c r="CV413" s="88"/>
      <c r="CW413" s="88" t="s">
        <v>4649</v>
      </c>
      <c r="CX413" s="88" t="s">
        <v>447</v>
      </c>
      <c r="CY413" s="88" t="s">
        <v>235</v>
      </c>
      <c r="CZ413" s="88">
        <v>2537</v>
      </c>
      <c r="DA413" s="88" t="s">
        <v>152</v>
      </c>
      <c r="DB413" s="88">
        <v>1</v>
      </c>
      <c r="DC413" s="88" t="s">
        <v>153</v>
      </c>
      <c r="DD413" s="88"/>
      <c r="DE413" s="88"/>
      <c r="DF413" s="88"/>
      <c r="DG413" s="88"/>
      <c r="DH413" s="88"/>
      <c r="DI413" s="88"/>
      <c r="DJ413" s="88"/>
      <c r="DK413" s="88"/>
      <c r="DL413" s="88"/>
      <c r="DM413" s="88"/>
      <c r="DN413" s="88"/>
      <c r="DO413" s="88"/>
      <c r="DP413" s="88"/>
      <c r="DQ413" s="88"/>
      <c r="DR413" s="88"/>
      <c r="DS413" s="88"/>
      <c r="DT413" s="89"/>
      <c r="DU413" s="84"/>
      <c r="DV413" s="75"/>
      <c r="DW413" s="75"/>
      <c r="DX413" s="75"/>
      <c r="DY413" s="75"/>
      <c r="DZ413" s="77"/>
      <c r="EA413" s="71"/>
      <c r="EB413" s="71"/>
      <c r="EC413" s="71"/>
      <c r="ED413" s="71"/>
      <c r="EE413" s="71"/>
      <c r="EF413" s="71"/>
      <c r="EG413" s="71"/>
      <c r="EH413" s="71"/>
      <c r="EI413" s="71"/>
      <c r="EJ413" s="71"/>
      <c r="EK413" s="71"/>
    </row>
    <row r="414" spans="1:141" ht="30" customHeight="1">
      <c r="A414" s="3" t="s">
        <v>4104</v>
      </c>
      <c r="B414" s="87">
        <v>2026</v>
      </c>
      <c r="C414" s="88" t="s">
        <v>4685</v>
      </c>
      <c r="D414" s="88"/>
      <c r="E414" s="88" t="s">
        <v>125</v>
      </c>
      <c r="F414" s="88">
        <v>145316</v>
      </c>
      <c r="G414" s="92">
        <v>46037</v>
      </c>
      <c r="H414" s="88" t="s">
        <v>4686</v>
      </c>
      <c r="I414" s="88" t="s">
        <v>4687</v>
      </c>
      <c r="J414" s="95" t="s">
        <v>4688</v>
      </c>
      <c r="K414" s="95" t="s">
        <v>4689</v>
      </c>
      <c r="L414" s="88" t="s">
        <v>4690</v>
      </c>
      <c r="M414" s="88" t="s">
        <v>4691</v>
      </c>
      <c r="N414" s="88">
        <v>80111700</v>
      </c>
      <c r="O414" s="88" t="s">
        <v>4692</v>
      </c>
      <c r="P414" s="88" t="s">
        <v>4693</v>
      </c>
      <c r="Q414" s="88">
        <v>25</v>
      </c>
      <c r="R414" s="92">
        <v>46028</v>
      </c>
      <c r="S414" s="88">
        <v>395</v>
      </c>
      <c r="T414" s="92">
        <v>46041</v>
      </c>
      <c r="U414" s="88" t="s">
        <v>134</v>
      </c>
      <c r="V414" s="88" t="s">
        <v>135</v>
      </c>
      <c r="W414" s="88" t="s">
        <v>136</v>
      </c>
      <c r="X414" s="88">
        <v>1</v>
      </c>
      <c r="Y414" s="88" t="s">
        <v>4694</v>
      </c>
      <c r="Z414" s="88" t="s">
        <v>4690</v>
      </c>
      <c r="AA414" s="88" t="s">
        <v>138</v>
      </c>
      <c r="AB414" s="88" t="s">
        <v>164</v>
      </c>
      <c r="AC414" s="88" t="s">
        <v>203</v>
      </c>
      <c r="AD414" s="88"/>
      <c r="AE414" s="88">
        <v>1053327623</v>
      </c>
      <c r="AF414" s="88">
        <v>7</v>
      </c>
      <c r="AG414" s="92">
        <v>32052</v>
      </c>
      <c r="AH414" s="88" t="s">
        <v>4695</v>
      </c>
      <c r="AI414" s="88"/>
      <c r="AJ414" s="95" t="s">
        <v>4696</v>
      </c>
      <c r="AK414" s="88" t="s">
        <v>4697</v>
      </c>
      <c r="AL414" s="88" t="s">
        <v>3187</v>
      </c>
      <c r="AM414" s="88" t="s">
        <v>144</v>
      </c>
      <c r="AN414" s="88" t="s">
        <v>4646</v>
      </c>
      <c r="AO414" s="88">
        <v>80912935</v>
      </c>
      <c r="AP414" s="88" t="s">
        <v>4647</v>
      </c>
      <c r="AQ414" s="88"/>
      <c r="AR414" s="88"/>
      <c r="AS414" s="92">
        <v>46062</v>
      </c>
      <c r="AT414" s="88"/>
      <c r="AU414" s="88"/>
      <c r="AV414" s="88"/>
      <c r="AW414" s="88"/>
      <c r="AX414" s="88" t="s">
        <v>4648</v>
      </c>
      <c r="AY414" s="88" t="s">
        <v>147</v>
      </c>
      <c r="AZ414" s="108">
        <v>46036</v>
      </c>
      <c r="BA414" s="108">
        <v>46038</v>
      </c>
      <c r="BB414" s="118">
        <v>46432000</v>
      </c>
      <c r="BC414" s="108">
        <v>46041</v>
      </c>
      <c r="BD414" s="108">
        <v>46283</v>
      </c>
      <c r="BE414" s="108">
        <f t="shared" si="16"/>
        <v>46283</v>
      </c>
      <c r="BF414" s="125"/>
      <c r="BG414" s="88" t="s">
        <v>929</v>
      </c>
      <c r="BH414" s="113">
        <v>5804000</v>
      </c>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v>0</v>
      </c>
      <c r="CM414" s="113">
        <v>46432000</v>
      </c>
      <c r="CN414" s="88"/>
      <c r="CO414" s="92">
        <v>46283</v>
      </c>
      <c r="CP414" s="92">
        <f t="shared" si="15"/>
        <v>46463</v>
      </c>
      <c r="CQ414" s="118">
        <v>46432000</v>
      </c>
      <c r="CR414" s="88" t="s">
        <v>172</v>
      </c>
      <c r="CS414" s="92">
        <v>46041</v>
      </c>
      <c r="CT414" s="131" t="s">
        <v>4698</v>
      </c>
      <c r="CU414" s="88"/>
      <c r="CV414" s="88"/>
      <c r="CW414" s="88" t="s">
        <v>4699</v>
      </c>
      <c r="CX414" s="88" t="s">
        <v>203</v>
      </c>
      <c r="CY414" s="88" t="s">
        <v>835</v>
      </c>
      <c r="CZ414" s="88">
        <v>2537</v>
      </c>
      <c r="DA414" s="88" t="s">
        <v>152</v>
      </c>
      <c r="DB414" s="88">
        <v>1</v>
      </c>
      <c r="DC414" s="88" t="s">
        <v>153</v>
      </c>
      <c r="DD414" s="88"/>
      <c r="DE414" s="88"/>
      <c r="DF414" s="88"/>
      <c r="DG414" s="88"/>
      <c r="DH414" s="88"/>
      <c r="DI414" s="88"/>
      <c r="DJ414" s="88"/>
      <c r="DK414" s="88"/>
      <c r="DL414" s="88"/>
      <c r="DM414" s="88"/>
      <c r="DN414" s="88"/>
      <c r="DO414" s="88"/>
      <c r="DP414" s="88"/>
      <c r="DQ414" s="88"/>
      <c r="DR414" s="88"/>
      <c r="DS414" s="88"/>
      <c r="DT414" s="89"/>
      <c r="DU414" s="84"/>
      <c r="DV414" s="75"/>
      <c r="DW414" s="75"/>
      <c r="DX414" s="75"/>
      <c r="DY414" s="75"/>
      <c r="DZ414" s="77"/>
      <c r="EA414" s="71"/>
      <c r="EB414" s="71"/>
      <c r="EC414" s="71"/>
      <c r="ED414" s="71"/>
      <c r="EE414" s="71"/>
      <c r="EF414" s="71"/>
      <c r="EG414" s="71"/>
      <c r="EH414" s="71"/>
      <c r="EI414" s="71"/>
      <c r="EJ414" s="71"/>
      <c r="EK414" s="71"/>
    </row>
    <row r="415" spans="1:141" ht="30" customHeight="1">
      <c r="A415" s="3" t="s">
        <v>4104</v>
      </c>
      <c r="B415" s="87">
        <v>2026</v>
      </c>
      <c r="C415" s="88" t="s">
        <v>4700</v>
      </c>
      <c r="D415" s="88"/>
      <c r="E415" s="88" t="s">
        <v>125</v>
      </c>
      <c r="F415" s="88">
        <v>145398</v>
      </c>
      <c r="G415" s="92">
        <v>46037</v>
      </c>
      <c r="H415" s="88" t="s">
        <v>4701</v>
      </c>
      <c r="I415" s="88" t="s">
        <v>4702</v>
      </c>
      <c r="J415" s="95" t="s">
        <v>4703</v>
      </c>
      <c r="K415" s="95" t="s">
        <v>4704</v>
      </c>
      <c r="L415" s="88" t="s">
        <v>4705</v>
      </c>
      <c r="M415" s="88" t="s">
        <v>4706</v>
      </c>
      <c r="N415" s="88">
        <v>80111700</v>
      </c>
      <c r="O415" s="88" t="s">
        <v>4707</v>
      </c>
      <c r="P415" s="88" t="s">
        <v>4708</v>
      </c>
      <c r="Q415" s="88">
        <v>34</v>
      </c>
      <c r="R415" s="92">
        <v>46028</v>
      </c>
      <c r="S415" s="88">
        <v>1901</v>
      </c>
      <c r="T415" s="92">
        <v>46051</v>
      </c>
      <c r="U415" s="88" t="s">
        <v>134</v>
      </c>
      <c r="V415" s="88" t="s">
        <v>135</v>
      </c>
      <c r="W415" s="88" t="s">
        <v>136</v>
      </c>
      <c r="X415" s="88">
        <v>1</v>
      </c>
      <c r="Y415" s="88" t="s">
        <v>4709</v>
      </c>
      <c r="Z415" s="88" t="s">
        <v>4705</v>
      </c>
      <c r="AA415" s="88" t="s">
        <v>138</v>
      </c>
      <c r="AB415" s="88" t="s">
        <v>164</v>
      </c>
      <c r="AC415" s="88" t="s">
        <v>203</v>
      </c>
      <c r="AD415" s="88"/>
      <c r="AE415" s="88">
        <v>79791852</v>
      </c>
      <c r="AF415" s="88">
        <v>9</v>
      </c>
      <c r="AG415" s="92">
        <v>28310</v>
      </c>
      <c r="AH415" s="88" t="s">
        <v>4710</v>
      </c>
      <c r="AI415" s="88"/>
      <c r="AJ415" s="95">
        <v>3102354756</v>
      </c>
      <c r="AK415" s="88" t="s">
        <v>4711</v>
      </c>
      <c r="AL415" s="88" t="s">
        <v>3187</v>
      </c>
      <c r="AM415" s="88" t="s">
        <v>234</v>
      </c>
      <c r="AN415" s="88" t="s">
        <v>4646</v>
      </c>
      <c r="AO415" s="88">
        <v>80912935</v>
      </c>
      <c r="AP415" s="88" t="s">
        <v>4647</v>
      </c>
      <c r="AQ415" s="88"/>
      <c r="AR415" s="88"/>
      <c r="AS415" s="92">
        <v>46062</v>
      </c>
      <c r="AT415" s="88"/>
      <c r="AU415" s="88"/>
      <c r="AV415" s="88"/>
      <c r="AW415" s="88"/>
      <c r="AX415" s="88" t="s">
        <v>4648</v>
      </c>
      <c r="AY415" s="88" t="s">
        <v>147</v>
      </c>
      <c r="AZ415" s="108">
        <v>46036</v>
      </c>
      <c r="BA415" s="108">
        <v>46049</v>
      </c>
      <c r="BB415" s="118">
        <v>87109000</v>
      </c>
      <c r="BC415" s="108">
        <v>46051</v>
      </c>
      <c r="BD415" s="108">
        <v>46384</v>
      </c>
      <c r="BE415" s="108">
        <f t="shared" si="16"/>
        <v>46384</v>
      </c>
      <c r="BF415" s="125"/>
      <c r="BG415" s="88" t="s">
        <v>148</v>
      </c>
      <c r="BH415" s="113">
        <v>7919000</v>
      </c>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v>0</v>
      </c>
      <c r="CM415" s="113">
        <v>87109000</v>
      </c>
      <c r="CN415" s="88"/>
      <c r="CO415" s="92">
        <v>46384</v>
      </c>
      <c r="CP415" s="92">
        <f t="shared" si="15"/>
        <v>46564</v>
      </c>
      <c r="CQ415" s="118">
        <v>87109000</v>
      </c>
      <c r="CR415" s="88" t="s">
        <v>223</v>
      </c>
      <c r="CS415" s="92">
        <v>46049</v>
      </c>
      <c r="CT415" s="131">
        <v>3746101008561</v>
      </c>
      <c r="CU415" s="88"/>
      <c r="CV415" s="88"/>
      <c r="CW415" s="88" t="s">
        <v>4712</v>
      </c>
      <c r="CX415" s="88" t="s">
        <v>203</v>
      </c>
      <c r="CY415" s="88" t="s">
        <v>4713</v>
      </c>
      <c r="CZ415" s="88">
        <v>2537</v>
      </c>
      <c r="DA415" s="88" t="s">
        <v>152</v>
      </c>
      <c r="DB415" s="88">
        <v>1</v>
      </c>
      <c r="DC415" s="88" t="s">
        <v>153</v>
      </c>
      <c r="DD415" s="88"/>
      <c r="DE415" s="88"/>
      <c r="DF415" s="88"/>
      <c r="DG415" s="88"/>
      <c r="DH415" s="88"/>
      <c r="DI415" s="88"/>
      <c r="DJ415" s="88"/>
      <c r="DK415" s="88"/>
      <c r="DL415" s="88"/>
      <c r="DM415" s="88"/>
      <c r="DN415" s="88"/>
      <c r="DO415" s="88"/>
      <c r="DP415" s="88"/>
      <c r="DQ415" s="88"/>
      <c r="DR415" s="88"/>
      <c r="DS415" s="88"/>
      <c r="DT415" s="89"/>
      <c r="DU415" s="84"/>
      <c r="DV415" s="75"/>
      <c r="DW415" s="75"/>
      <c r="DX415" s="75"/>
      <c r="DY415" s="75"/>
      <c r="DZ415" s="77"/>
      <c r="EA415" s="71"/>
      <c r="EB415" s="71"/>
      <c r="EC415" s="71"/>
      <c r="ED415" s="71"/>
      <c r="EE415" s="71"/>
      <c r="EF415" s="71"/>
      <c r="EG415" s="71"/>
      <c r="EH415" s="71"/>
      <c r="EI415" s="71"/>
      <c r="EJ415" s="71"/>
      <c r="EK415" s="71"/>
    </row>
    <row r="416" spans="1:141" ht="30" customHeight="1">
      <c r="A416" s="3" t="s">
        <v>4104</v>
      </c>
      <c r="B416" s="87">
        <v>2026</v>
      </c>
      <c r="C416" s="88" t="s">
        <v>4714</v>
      </c>
      <c r="D416" s="88"/>
      <c r="E416" s="88" t="s">
        <v>125</v>
      </c>
      <c r="F416" s="88">
        <v>145398</v>
      </c>
      <c r="G416" s="92">
        <v>46038</v>
      </c>
      <c r="H416" s="88" t="s">
        <v>4701</v>
      </c>
      <c r="I416" s="88" t="s">
        <v>4715</v>
      </c>
      <c r="J416" s="95" t="s">
        <v>4716</v>
      </c>
      <c r="K416" s="95" t="s">
        <v>4717</v>
      </c>
      <c r="L416" s="88" t="s">
        <v>4718</v>
      </c>
      <c r="M416" s="88" t="s">
        <v>4706</v>
      </c>
      <c r="N416" s="88">
        <v>80111700</v>
      </c>
      <c r="O416" s="88" t="s">
        <v>4707</v>
      </c>
      <c r="P416" s="88" t="s">
        <v>4719</v>
      </c>
      <c r="Q416" s="88">
        <v>34</v>
      </c>
      <c r="R416" s="92">
        <v>46028</v>
      </c>
      <c r="S416" s="88">
        <v>396</v>
      </c>
      <c r="T416" s="92">
        <v>46041</v>
      </c>
      <c r="U416" s="88" t="s">
        <v>134</v>
      </c>
      <c r="V416" s="88" t="s">
        <v>135</v>
      </c>
      <c r="W416" s="88" t="s">
        <v>136</v>
      </c>
      <c r="X416" s="88">
        <v>1</v>
      </c>
      <c r="Y416" s="88" t="s">
        <v>4720</v>
      </c>
      <c r="Z416" s="88" t="s">
        <v>4718</v>
      </c>
      <c r="AA416" s="88" t="s">
        <v>138</v>
      </c>
      <c r="AB416" s="88" t="s">
        <v>164</v>
      </c>
      <c r="AC416" s="88" t="s">
        <v>203</v>
      </c>
      <c r="AD416" s="88"/>
      <c r="AE416" s="88">
        <v>1110491736</v>
      </c>
      <c r="AF416" s="88">
        <v>8</v>
      </c>
      <c r="AG416" s="92">
        <v>32841</v>
      </c>
      <c r="AH416" s="88" t="s">
        <v>4721</v>
      </c>
      <c r="AI416" s="88" t="e">
        <v>#REF!</v>
      </c>
      <c r="AJ416" s="95">
        <v>3017847109</v>
      </c>
      <c r="AK416" s="88" t="s">
        <v>4722</v>
      </c>
      <c r="AL416" s="88" t="s">
        <v>3187</v>
      </c>
      <c r="AM416" s="88" t="s">
        <v>385</v>
      </c>
      <c r="AN416" s="88" t="s">
        <v>4646</v>
      </c>
      <c r="AO416" s="88">
        <v>80912935</v>
      </c>
      <c r="AP416" s="88" t="s">
        <v>4647</v>
      </c>
      <c r="AQ416" s="88"/>
      <c r="AR416" s="88"/>
      <c r="AS416" s="92">
        <v>46062</v>
      </c>
      <c r="AT416" s="88"/>
      <c r="AU416" s="88"/>
      <c r="AV416" s="88"/>
      <c r="AW416" s="88"/>
      <c r="AX416" s="88" t="s">
        <v>4648</v>
      </c>
      <c r="AY416" s="88" t="s">
        <v>147</v>
      </c>
      <c r="AZ416" s="108">
        <v>46036</v>
      </c>
      <c r="BA416" s="108">
        <v>46036</v>
      </c>
      <c r="BB416" s="118">
        <v>31676000</v>
      </c>
      <c r="BC416" s="108">
        <v>46042</v>
      </c>
      <c r="BD416" s="108">
        <v>46161</v>
      </c>
      <c r="BE416" s="108">
        <f t="shared" si="16"/>
        <v>46161</v>
      </c>
      <c r="BF416" s="125"/>
      <c r="BG416" s="88" t="s">
        <v>4723</v>
      </c>
      <c r="BH416" s="113">
        <v>7919000</v>
      </c>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v>0</v>
      </c>
      <c r="CM416" s="113">
        <v>31676000</v>
      </c>
      <c r="CN416" s="88"/>
      <c r="CO416" s="92">
        <v>46161</v>
      </c>
      <c r="CP416" s="92">
        <f t="shared" si="15"/>
        <v>46341</v>
      </c>
      <c r="CQ416" s="118">
        <v>31676000</v>
      </c>
      <c r="CR416" s="88" t="s">
        <v>172</v>
      </c>
      <c r="CS416" s="92">
        <v>46037</v>
      </c>
      <c r="CT416" s="131" t="s">
        <v>4724</v>
      </c>
      <c r="CU416" s="88"/>
      <c r="CV416" s="88"/>
      <c r="CW416" s="88" t="s">
        <v>4712</v>
      </c>
      <c r="CX416" s="88" t="s">
        <v>203</v>
      </c>
      <c r="CY416" s="88" t="s">
        <v>4498</v>
      </c>
      <c r="CZ416" s="88">
        <v>2537</v>
      </c>
      <c r="DA416" s="88" t="s">
        <v>152</v>
      </c>
      <c r="DB416" s="88">
        <v>1</v>
      </c>
      <c r="DC416" s="88" t="s">
        <v>153</v>
      </c>
      <c r="DD416" s="88"/>
      <c r="DE416" s="88"/>
      <c r="DF416" s="88"/>
      <c r="DG416" s="88"/>
      <c r="DH416" s="88"/>
      <c r="DI416" s="88"/>
      <c r="DJ416" s="88"/>
      <c r="DK416" s="88"/>
      <c r="DL416" s="88"/>
      <c r="DM416" s="88"/>
      <c r="DN416" s="88"/>
      <c r="DO416" s="88"/>
      <c r="DP416" s="88"/>
      <c r="DQ416" s="88"/>
      <c r="DR416" s="88"/>
      <c r="DS416" s="88"/>
      <c r="DT416" s="89"/>
      <c r="DU416" s="84"/>
      <c r="DV416" s="75"/>
      <c r="DW416" s="75"/>
      <c r="DX416" s="75"/>
      <c r="DY416" s="75"/>
      <c r="DZ416" s="77"/>
      <c r="EA416" s="71"/>
      <c r="EB416" s="71"/>
      <c r="EC416" s="71"/>
      <c r="ED416" s="71"/>
      <c r="EE416" s="71"/>
      <c r="EF416" s="71"/>
      <c r="EG416" s="71"/>
      <c r="EH416" s="71"/>
      <c r="EI416" s="71"/>
      <c r="EJ416" s="71"/>
      <c r="EK416" s="71"/>
    </row>
    <row r="417" spans="1:141" ht="30" customHeight="1">
      <c r="A417" s="3" t="s">
        <v>4104</v>
      </c>
      <c r="B417" s="87">
        <v>2026</v>
      </c>
      <c r="C417" s="88" t="s">
        <v>4725</v>
      </c>
      <c r="D417" s="88"/>
      <c r="E417" s="88" t="s">
        <v>125</v>
      </c>
      <c r="F417" s="88">
        <v>145419</v>
      </c>
      <c r="G417" s="92">
        <v>46037</v>
      </c>
      <c r="H417" s="88" t="s">
        <v>4726</v>
      </c>
      <c r="I417" s="88" t="s">
        <v>4727</v>
      </c>
      <c r="J417" s="95" t="s">
        <v>4728</v>
      </c>
      <c r="K417" s="95" t="s">
        <v>4729</v>
      </c>
      <c r="L417" s="88" t="s">
        <v>4730</v>
      </c>
      <c r="M417" s="88" t="s">
        <v>4731</v>
      </c>
      <c r="N417" s="88">
        <v>80111700</v>
      </c>
      <c r="O417" s="88" t="s">
        <v>4732</v>
      </c>
      <c r="P417" s="88" t="s">
        <v>4733</v>
      </c>
      <c r="Q417" s="88">
        <v>35</v>
      </c>
      <c r="R417" s="92">
        <v>46028</v>
      </c>
      <c r="S417" s="88">
        <v>397</v>
      </c>
      <c r="T417" s="92">
        <v>46041</v>
      </c>
      <c r="U417" s="88" t="s">
        <v>134</v>
      </c>
      <c r="V417" s="88" t="s">
        <v>135</v>
      </c>
      <c r="W417" s="88" t="s">
        <v>136</v>
      </c>
      <c r="X417" s="88">
        <v>1</v>
      </c>
      <c r="Y417" s="88" t="s">
        <v>4734</v>
      </c>
      <c r="Z417" s="88" t="s">
        <v>4730</v>
      </c>
      <c r="AA417" s="88" t="s">
        <v>138</v>
      </c>
      <c r="AB417" s="88" t="s">
        <v>164</v>
      </c>
      <c r="AC417" s="88" t="s">
        <v>203</v>
      </c>
      <c r="AD417" s="88"/>
      <c r="AE417" s="88">
        <v>1014265620</v>
      </c>
      <c r="AF417" s="88">
        <v>6</v>
      </c>
      <c r="AG417" s="92">
        <v>34825</v>
      </c>
      <c r="AH417" s="88" t="s">
        <v>4735</v>
      </c>
      <c r="AI417" s="88"/>
      <c r="AJ417" s="95">
        <v>3229480124</v>
      </c>
      <c r="AK417" s="88" t="s">
        <v>4736</v>
      </c>
      <c r="AL417" s="88" t="s">
        <v>3187</v>
      </c>
      <c r="AM417" s="88" t="s">
        <v>222</v>
      </c>
      <c r="AN417" s="88" t="s">
        <v>4646</v>
      </c>
      <c r="AO417" s="88">
        <v>80912935</v>
      </c>
      <c r="AP417" s="88" t="s">
        <v>4647</v>
      </c>
      <c r="AQ417" s="88"/>
      <c r="AR417" s="88"/>
      <c r="AS417" s="92">
        <v>46062</v>
      </c>
      <c r="AT417" s="88"/>
      <c r="AU417" s="88"/>
      <c r="AV417" s="88"/>
      <c r="AW417" s="88"/>
      <c r="AX417" s="88" t="s">
        <v>4648</v>
      </c>
      <c r="AY417" s="88" t="s">
        <v>147</v>
      </c>
      <c r="AZ417" s="108">
        <v>46036</v>
      </c>
      <c r="BA417" s="108">
        <v>46036</v>
      </c>
      <c r="BB417" s="118">
        <v>87109000</v>
      </c>
      <c r="BC417" s="108">
        <v>46041</v>
      </c>
      <c r="BD417" s="108">
        <v>46371</v>
      </c>
      <c r="BE417" s="108">
        <f t="shared" si="16"/>
        <v>46371</v>
      </c>
      <c r="BF417" s="125"/>
      <c r="BG417" s="88" t="s">
        <v>148</v>
      </c>
      <c r="BH417" s="113">
        <v>7919000</v>
      </c>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v>0</v>
      </c>
      <c r="CM417" s="113">
        <v>87109000</v>
      </c>
      <c r="CN417" s="88"/>
      <c r="CO417" s="92">
        <v>46371</v>
      </c>
      <c r="CP417" s="92">
        <f t="shared" si="15"/>
        <v>46551</v>
      </c>
      <c r="CQ417" s="118">
        <v>87109000</v>
      </c>
      <c r="CR417" s="88" t="s">
        <v>149</v>
      </c>
      <c r="CS417" s="92">
        <v>46037</v>
      </c>
      <c r="CT417" s="131">
        <v>3346101069832</v>
      </c>
      <c r="CU417" s="88"/>
      <c r="CV417" s="88"/>
      <c r="CW417" s="88" t="s">
        <v>4737</v>
      </c>
      <c r="CX417" s="88" t="s">
        <v>203</v>
      </c>
      <c r="CY417" s="88" t="s">
        <v>2025</v>
      </c>
      <c r="CZ417" s="88">
        <v>2537</v>
      </c>
      <c r="DA417" s="88" t="s">
        <v>152</v>
      </c>
      <c r="DB417" s="88">
        <v>1</v>
      </c>
      <c r="DC417" s="88" t="s">
        <v>153</v>
      </c>
      <c r="DD417" s="88"/>
      <c r="DE417" s="88"/>
      <c r="DF417" s="88"/>
      <c r="DG417" s="88"/>
      <c r="DH417" s="88"/>
      <c r="DI417" s="88"/>
      <c r="DJ417" s="88"/>
      <c r="DK417" s="88"/>
      <c r="DL417" s="88"/>
      <c r="DM417" s="88"/>
      <c r="DN417" s="88"/>
      <c r="DO417" s="88"/>
      <c r="DP417" s="88"/>
      <c r="DQ417" s="88"/>
      <c r="DR417" s="88"/>
      <c r="DS417" s="88"/>
      <c r="DT417" s="89"/>
      <c r="DU417" s="84"/>
      <c r="DV417" s="75"/>
      <c r="DW417" s="75"/>
      <c r="DX417" s="75"/>
      <c r="DY417" s="75"/>
      <c r="DZ417" s="77"/>
      <c r="EA417" s="71"/>
      <c r="EB417" s="71"/>
      <c r="EC417" s="71"/>
      <c r="ED417" s="71"/>
      <c r="EE417" s="71"/>
      <c r="EF417" s="71"/>
      <c r="EG417" s="71"/>
      <c r="EH417" s="71"/>
      <c r="EI417" s="71"/>
      <c r="EJ417" s="71"/>
      <c r="EK417" s="71"/>
    </row>
    <row r="418" spans="1:141" ht="30" customHeight="1">
      <c r="A418" s="3" t="s">
        <v>4104</v>
      </c>
      <c r="B418" s="87">
        <v>2026</v>
      </c>
      <c r="C418" s="88" t="s">
        <v>4738</v>
      </c>
      <c r="D418" s="88"/>
      <c r="E418" s="88" t="s">
        <v>125</v>
      </c>
      <c r="F418" s="88">
        <v>145430</v>
      </c>
      <c r="G418" s="92">
        <v>46037</v>
      </c>
      <c r="H418" s="88" t="s">
        <v>4739</v>
      </c>
      <c r="I418" s="88" t="s">
        <v>4740</v>
      </c>
      <c r="J418" s="95" t="s">
        <v>4741</v>
      </c>
      <c r="K418" s="95" t="s">
        <v>4742</v>
      </c>
      <c r="L418" s="88" t="s">
        <v>4743</v>
      </c>
      <c r="M418" s="88" t="s">
        <v>4744</v>
      </c>
      <c r="N418" s="88">
        <v>80111700</v>
      </c>
      <c r="O418" s="88" t="s">
        <v>4745</v>
      </c>
      <c r="P418" s="88" t="s">
        <v>4746</v>
      </c>
      <c r="Q418" s="88">
        <v>163</v>
      </c>
      <c r="R418" s="92">
        <v>46031</v>
      </c>
      <c r="S418" s="88">
        <v>398</v>
      </c>
      <c r="T418" s="92">
        <v>46041</v>
      </c>
      <c r="U418" s="88" t="s">
        <v>134</v>
      </c>
      <c r="V418" s="88" t="s">
        <v>135</v>
      </c>
      <c r="W418" s="88" t="s">
        <v>136</v>
      </c>
      <c r="X418" s="88">
        <v>1</v>
      </c>
      <c r="Y418" s="88" t="s">
        <v>4747</v>
      </c>
      <c r="Z418" s="88" t="s">
        <v>4743</v>
      </c>
      <c r="AA418" s="88" t="s">
        <v>138</v>
      </c>
      <c r="AB418" s="88" t="s">
        <v>164</v>
      </c>
      <c r="AC418" s="88" t="s">
        <v>203</v>
      </c>
      <c r="AD418" s="88"/>
      <c r="AE418" s="88">
        <v>1019152243</v>
      </c>
      <c r="AF418" s="88">
        <v>5</v>
      </c>
      <c r="AG418" s="92">
        <v>36450</v>
      </c>
      <c r="AH418" s="88" t="s">
        <v>4748</v>
      </c>
      <c r="AI418" s="88"/>
      <c r="AJ418" s="95">
        <v>3168284425</v>
      </c>
      <c r="AK418" s="88" t="s">
        <v>4749</v>
      </c>
      <c r="AL418" s="88" t="s">
        <v>3187</v>
      </c>
      <c r="AM418" s="88" t="s">
        <v>144</v>
      </c>
      <c r="AN418" s="88" t="s">
        <v>4646</v>
      </c>
      <c r="AO418" s="88">
        <v>80912935</v>
      </c>
      <c r="AP418" s="88" t="s">
        <v>4647</v>
      </c>
      <c r="AQ418" s="88"/>
      <c r="AR418" s="88"/>
      <c r="AS418" s="92">
        <v>46062</v>
      </c>
      <c r="AT418" s="88"/>
      <c r="AU418" s="88"/>
      <c r="AV418" s="88"/>
      <c r="AW418" s="88"/>
      <c r="AX418" s="88" t="s">
        <v>4648</v>
      </c>
      <c r="AY418" s="88" t="s">
        <v>147</v>
      </c>
      <c r="AZ418" s="108">
        <v>46036</v>
      </c>
      <c r="BA418" s="108">
        <v>46037</v>
      </c>
      <c r="BB418" s="118">
        <v>63844000</v>
      </c>
      <c r="BC418" s="108">
        <v>46041</v>
      </c>
      <c r="BD418" s="108">
        <v>46374</v>
      </c>
      <c r="BE418" s="108">
        <f t="shared" si="16"/>
        <v>46374</v>
      </c>
      <c r="BF418" s="125"/>
      <c r="BG418" s="88" t="s">
        <v>148</v>
      </c>
      <c r="BH418" s="113">
        <v>5804000</v>
      </c>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v>0</v>
      </c>
      <c r="CM418" s="113">
        <v>63844000</v>
      </c>
      <c r="CN418" s="88"/>
      <c r="CO418" s="92">
        <v>46374</v>
      </c>
      <c r="CP418" s="92">
        <f t="shared" si="15"/>
        <v>46554</v>
      </c>
      <c r="CQ418" s="118">
        <v>63844000</v>
      </c>
      <c r="CR418" s="88" t="s">
        <v>223</v>
      </c>
      <c r="CS418" s="92">
        <v>46037</v>
      </c>
      <c r="CT418" s="131">
        <v>2146101128727</v>
      </c>
      <c r="CU418" s="88"/>
      <c r="CV418" s="88"/>
      <c r="CW418" s="88" t="s">
        <v>4750</v>
      </c>
      <c r="CX418" s="88" t="s">
        <v>203</v>
      </c>
      <c r="CY418" s="88" t="s">
        <v>4751</v>
      </c>
      <c r="CZ418" s="88">
        <v>2537</v>
      </c>
      <c r="DA418" s="88" t="s">
        <v>152</v>
      </c>
      <c r="DB418" s="88">
        <v>1</v>
      </c>
      <c r="DC418" s="88" t="s">
        <v>153</v>
      </c>
      <c r="DD418" s="88"/>
      <c r="DE418" s="88"/>
      <c r="DF418" s="88"/>
      <c r="DG418" s="88"/>
      <c r="DH418" s="88"/>
      <c r="DI418" s="88"/>
      <c r="DJ418" s="88"/>
      <c r="DK418" s="88"/>
      <c r="DL418" s="88"/>
      <c r="DM418" s="88"/>
      <c r="DN418" s="88"/>
      <c r="DO418" s="88"/>
      <c r="DP418" s="88"/>
      <c r="DQ418" s="88"/>
      <c r="DR418" s="88"/>
      <c r="DS418" s="88"/>
      <c r="DT418" s="89"/>
      <c r="DU418" s="84"/>
      <c r="DV418" s="75"/>
      <c r="DW418" s="75"/>
      <c r="DX418" s="75"/>
      <c r="DY418" s="75"/>
      <c r="DZ418" s="77"/>
      <c r="EA418" s="71"/>
      <c r="EB418" s="71"/>
      <c r="EC418" s="71"/>
      <c r="ED418" s="71"/>
      <c r="EE418" s="71"/>
      <c r="EF418" s="71"/>
      <c r="EG418" s="71"/>
      <c r="EH418" s="71"/>
      <c r="EI418" s="71"/>
      <c r="EJ418" s="71"/>
      <c r="EK418" s="71"/>
    </row>
    <row r="419" spans="1:141" ht="30" customHeight="1">
      <c r="A419" s="3" t="s">
        <v>4104</v>
      </c>
      <c r="B419" s="87">
        <v>2026</v>
      </c>
      <c r="C419" s="88" t="s">
        <v>4752</v>
      </c>
      <c r="D419" s="88"/>
      <c r="E419" s="88" t="s">
        <v>125</v>
      </c>
      <c r="F419" s="88">
        <v>145567</v>
      </c>
      <c r="G419" s="92">
        <v>46041</v>
      </c>
      <c r="H419" s="88" t="s">
        <v>4753</v>
      </c>
      <c r="I419" s="88" t="s">
        <v>4754</v>
      </c>
      <c r="J419" s="95" t="s">
        <v>4755</v>
      </c>
      <c r="K419" s="95" t="s">
        <v>4756</v>
      </c>
      <c r="L419" s="88" t="s">
        <v>4757</v>
      </c>
      <c r="M419" s="88" t="s">
        <v>4758</v>
      </c>
      <c r="N419" s="88">
        <v>80111700</v>
      </c>
      <c r="O419" s="88" t="s">
        <v>4759</v>
      </c>
      <c r="P419" s="88" t="s">
        <v>4760</v>
      </c>
      <c r="Q419" s="88">
        <v>48</v>
      </c>
      <c r="R419" s="92">
        <v>46028</v>
      </c>
      <c r="S419" s="88">
        <v>399</v>
      </c>
      <c r="T419" s="92">
        <v>46041</v>
      </c>
      <c r="U419" s="88" t="s">
        <v>134</v>
      </c>
      <c r="V419" s="88" t="s">
        <v>135</v>
      </c>
      <c r="W419" s="88" t="s">
        <v>136</v>
      </c>
      <c r="X419" s="88">
        <v>1</v>
      </c>
      <c r="Y419" s="88" t="s">
        <v>4734</v>
      </c>
      <c r="Z419" s="88" t="s">
        <v>4757</v>
      </c>
      <c r="AA419" s="88" t="s">
        <v>138</v>
      </c>
      <c r="AB419" s="88" t="s">
        <v>164</v>
      </c>
      <c r="AC419" s="88" t="s">
        <v>203</v>
      </c>
      <c r="AD419" s="88"/>
      <c r="AE419" s="88">
        <v>79545693</v>
      </c>
      <c r="AF419" s="88">
        <v>0</v>
      </c>
      <c r="AG419" s="92">
        <v>25747</v>
      </c>
      <c r="AH419" s="88" t="s">
        <v>4761</v>
      </c>
      <c r="AI419" s="88"/>
      <c r="AJ419" s="95">
        <v>3105563911</v>
      </c>
      <c r="AK419" s="88" t="s">
        <v>4762</v>
      </c>
      <c r="AL419" s="88" t="s">
        <v>3187</v>
      </c>
      <c r="AM419" s="88" t="s">
        <v>234</v>
      </c>
      <c r="AN419" s="88" t="s">
        <v>4646</v>
      </c>
      <c r="AO419" s="88">
        <v>80912935</v>
      </c>
      <c r="AP419" s="88" t="s">
        <v>4647</v>
      </c>
      <c r="AQ419" s="88"/>
      <c r="AR419" s="88"/>
      <c r="AS419" s="92">
        <v>46062</v>
      </c>
      <c r="AT419" s="88"/>
      <c r="AU419" s="88"/>
      <c r="AV419" s="88"/>
      <c r="AW419" s="88"/>
      <c r="AX419" s="88" t="s">
        <v>4648</v>
      </c>
      <c r="AY419" s="88" t="s">
        <v>147</v>
      </c>
      <c r="AZ419" s="108">
        <v>46036</v>
      </c>
      <c r="BA419" s="108">
        <v>46037</v>
      </c>
      <c r="BB419" s="118">
        <v>63352000</v>
      </c>
      <c r="BC419" s="108">
        <v>46042</v>
      </c>
      <c r="BD419" s="108">
        <v>46284</v>
      </c>
      <c r="BE419" s="108">
        <f t="shared" si="16"/>
        <v>46284</v>
      </c>
      <c r="BF419" s="125"/>
      <c r="BG419" s="88" t="s">
        <v>929</v>
      </c>
      <c r="BH419" s="113">
        <v>7919000</v>
      </c>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v>0</v>
      </c>
      <c r="CM419" s="113">
        <v>63352000</v>
      </c>
      <c r="CN419" s="88"/>
      <c r="CO419" s="92">
        <v>46284</v>
      </c>
      <c r="CP419" s="92">
        <f t="shared" si="15"/>
        <v>46464</v>
      </c>
      <c r="CQ419" s="118">
        <v>63352000</v>
      </c>
      <c r="CR419" s="88" t="s">
        <v>149</v>
      </c>
      <c r="CS419" s="92">
        <v>46041</v>
      </c>
      <c r="CT419" s="131">
        <v>1146101098013</v>
      </c>
      <c r="CU419" s="88"/>
      <c r="CV419" s="88"/>
      <c r="CW419" s="88" t="s">
        <v>4737</v>
      </c>
      <c r="CX419" s="88" t="s">
        <v>203</v>
      </c>
      <c r="CY419" s="88" t="s">
        <v>957</v>
      </c>
      <c r="CZ419" s="88">
        <v>2537</v>
      </c>
      <c r="DA419" s="88" t="s">
        <v>152</v>
      </c>
      <c r="DB419" s="88">
        <v>1</v>
      </c>
      <c r="DC419" s="88" t="s">
        <v>153</v>
      </c>
      <c r="DD419" s="88"/>
      <c r="DE419" s="88"/>
      <c r="DF419" s="88"/>
      <c r="DG419" s="88"/>
      <c r="DH419" s="88"/>
      <c r="DI419" s="88"/>
      <c r="DJ419" s="88"/>
      <c r="DK419" s="88"/>
      <c r="DL419" s="88"/>
      <c r="DM419" s="88"/>
      <c r="DN419" s="88"/>
      <c r="DO419" s="88"/>
      <c r="DP419" s="88"/>
      <c r="DQ419" s="88"/>
      <c r="DR419" s="88"/>
      <c r="DS419" s="88"/>
      <c r="DT419" s="89"/>
      <c r="DU419" s="84"/>
      <c r="DV419" s="75"/>
      <c r="DW419" s="75"/>
      <c r="DX419" s="75"/>
      <c r="DY419" s="75"/>
      <c r="DZ419" s="77"/>
      <c r="EA419" s="71"/>
      <c r="EB419" s="71"/>
      <c r="EC419" s="71"/>
      <c r="ED419" s="71"/>
      <c r="EE419" s="71"/>
      <c r="EF419" s="71"/>
      <c r="EG419" s="71"/>
      <c r="EH419" s="71"/>
      <c r="EI419" s="71"/>
      <c r="EJ419" s="71"/>
      <c r="EK419" s="71"/>
    </row>
    <row r="420" spans="1:141" ht="30" customHeight="1">
      <c r="A420" s="3" t="s">
        <v>4104</v>
      </c>
      <c r="B420" s="87">
        <v>2026</v>
      </c>
      <c r="C420" s="88" t="s">
        <v>4763</v>
      </c>
      <c r="D420" s="88"/>
      <c r="E420" s="88" t="s">
        <v>125</v>
      </c>
      <c r="F420" s="88">
        <v>151813</v>
      </c>
      <c r="G420" s="92">
        <v>46037</v>
      </c>
      <c r="H420" s="88" t="s">
        <v>4764</v>
      </c>
      <c r="I420" s="88" t="s">
        <v>4765</v>
      </c>
      <c r="J420" s="95" t="s">
        <v>4766</v>
      </c>
      <c r="K420" s="95" t="s">
        <v>4767</v>
      </c>
      <c r="L420" s="88" t="s">
        <v>4768</v>
      </c>
      <c r="M420" s="88" t="s">
        <v>4769</v>
      </c>
      <c r="N420" s="88">
        <v>80111700</v>
      </c>
      <c r="O420" s="88" t="s">
        <v>4770</v>
      </c>
      <c r="P420" s="88" t="s">
        <v>4771</v>
      </c>
      <c r="Q420" s="88">
        <v>150</v>
      </c>
      <c r="R420" s="92">
        <v>46028</v>
      </c>
      <c r="S420" s="88">
        <v>1725</v>
      </c>
      <c r="T420" s="92">
        <v>46042</v>
      </c>
      <c r="U420" s="88" t="s">
        <v>134</v>
      </c>
      <c r="V420" s="88" t="s">
        <v>135</v>
      </c>
      <c r="W420" s="88" t="s">
        <v>136</v>
      </c>
      <c r="X420" s="88">
        <v>1</v>
      </c>
      <c r="Y420" s="88" t="s">
        <v>4772</v>
      </c>
      <c r="Z420" s="88" t="s">
        <v>4768</v>
      </c>
      <c r="AA420" s="88" t="s">
        <v>138</v>
      </c>
      <c r="AB420" s="88" t="s">
        <v>139</v>
      </c>
      <c r="AC420" s="88" t="s">
        <v>203</v>
      </c>
      <c r="AD420" s="88"/>
      <c r="AE420" s="88">
        <v>1052414327</v>
      </c>
      <c r="AF420" s="88">
        <v>0</v>
      </c>
      <c r="AG420" s="92">
        <v>36109</v>
      </c>
      <c r="AH420" s="88" t="s">
        <v>4773</v>
      </c>
      <c r="AI420" s="88"/>
      <c r="AJ420" s="95">
        <v>3229743624</v>
      </c>
      <c r="AK420" s="88" t="s">
        <v>4774</v>
      </c>
      <c r="AL420" s="88" t="s">
        <v>3187</v>
      </c>
      <c r="AM420" s="88" t="s">
        <v>385</v>
      </c>
      <c r="AN420" s="88" t="s">
        <v>4646</v>
      </c>
      <c r="AO420" s="88">
        <v>80912935</v>
      </c>
      <c r="AP420" s="88" t="s">
        <v>4647</v>
      </c>
      <c r="AQ420" s="88"/>
      <c r="AR420" s="88"/>
      <c r="AS420" s="92">
        <v>46062</v>
      </c>
      <c r="AT420" s="88"/>
      <c r="AU420" s="88"/>
      <c r="AV420" s="88"/>
      <c r="AW420" s="88"/>
      <c r="AX420" s="88" t="s">
        <v>4648</v>
      </c>
      <c r="AY420" s="88" t="s">
        <v>147</v>
      </c>
      <c r="AZ420" s="108">
        <v>46036</v>
      </c>
      <c r="BA420" s="108">
        <v>46038</v>
      </c>
      <c r="BB420" s="118">
        <v>46432000</v>
      </c>
      <c r="BC420" s="108">
        <v>46042</v>
      </c>
      <c r="BD420" s="108">
        <v>46284</v>
      </c>
      <c r="BE420" s="108">
        <f t="shared" si="16"/>
        <v>46284</v>
      </c>
      <c r="BF420" s="125"/>
      <c r="BG420" s="88" t="s">
        <v>929</v>
      </c>
      <c r="BH420" s="113">
        <v>5804000</v>
      </c>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v>0</v>
      </c>
      <c r="CM420" s="113">
        <v>46432000</v>
      </c>
      <c r="CN420" s="88"/>
      <c r="CO420" s="92">
        <v>46284</v>
      </c>
      <c r="CP420" s="92">
        <f t="shared" si="15"/>
        <v>46464</v>
      </c>
      <c r="CQ420" s="118">
        <v>46432000</v>
      </c>
      <c r="CR420" s="88" t="s">
        <v>223</v>
      </c>
      <c r="CS420" s="92">
        <v>46041</v>
      </c>
      <c r="CT420" s="131">
        <v>5146101024574</v>
      </c>
      <c r="CU420" s="88"/>
      <c r="CV420" s="88"/>
      <c r="CW420" s="88" t="s">
        <v>4775</v>
      </c>
      <c r="CX420" s="88" t="s">
        <v>203</v>
      </c>
      <c r="CY420" s="88" t="s">
        <v>957</v>
      </c>
      <c r="CZ420" s="88">
        <v>2537</v>
      </c>
      <c r="DA420" s="88" t="s">
        <v>152</v>
      </c>
      <c r="DB420" s="88">
        <v>1</v>
      </c>
      <c r="DC420" s="88" t="s">
        <v>153</v>
      </c>
      <c r="DD420" s="88"/>
      <c r="DE420" s="88"/>
      <c r="DF420" s="88"/>
      <c r="DG420" s="88"/>
      <c r="DH420" s="88"/>
      <c r="DI420" s="88"/>
      <c r="DJ420" s="88"/>
      <c r="DK420" s="88"/>
      <c r="DL420" s="88"/>
      <c r="DM420" s="88"/>
      <c r="DN420" s="88"/>
      <c r="DO420" s="88"/>
      <c r="DP420" s="88"/>
      <c r="DQ420" s="88"/>
      <c r="DR420" s="88"/>
      <c r="DS420" s="88"/>
      <c r="DT420" s="89"/>
      <c r="DU420" s="84"/>
      <c r="DV420" s="75"/>
      <c r="DW420" s="75"/>
      <c r="DX420" s="75"/>
      <c r="DY420" s="75"/>
      <c r="DZ420" s="77"/>
      <c r="EA420" s="71"/>
      <c r="EB420" s="71"/>
      <c r="EC420" s="71"/>
      <c r="ED420" s="71"/>
      <c r="EE420" s="71"/>
      <c r="EF420" s="71"/>
      <c r="EG420" s="71"/>
      <c r="EH420" s="71"/>
      <c r="EI420" s="71"/>
      <c r="EJ420" s="71"/>
      <c r="EK420" s="71"/>
    </row>
    <row r="421" spans="1:141" ht="30" customHeight="1">
      <c r="A421" s="3" t="s">
        <v>4104</v>
      </c>
      <c r="B421" s="87">
        <v>2026</v>
      </c>
      <c r="C421" s="88" t="s">
        <v>4776</v>
      </c>
      <c r="D421" s="88"/>
      <c r="E421" s="88" t="s">
        <v>125</v>
      </c>
      <c r="F421" s="88">
        <v>150321</v>
      </c>
      <c r="G421" s="92">
        <v>46038</v>
      </c>
      <c r="H421" s="88" t="s">
        <v>4777</v>
      </c>
      <c r="I421" s="88" t="s">
        <v>4778</v>
      </c>
      <c r="J421" s="95" t="s">
        <v>4779</v>
      </c>
      <c r="K421" s="95" t="s">
        <v>4780</v>
      </c>
      <c r="L421" s="88" t="s">
        <v>4781</v>
      </c>
      <c r="M421" s="88" t="s">
        <v>4782</v>
      </c>
      <c r="N421" s="88">
        <v>80111700</v>
      </c>
      <c r="O421" s="88" t="s">
        <v>4783</v>
      </c>
      <c r="P421" s="88" t="s">
        <v>4784</v>
      </c>
      <c r="Q421" s="88">
        <v>196</v>
      </c>
      <c r="R421" s="92">
        <v>46031</v>
      </c>
      <c r="S421" s="88">
        <v>1726</v>
      </c>
      <c r="T421" s="92">
        <v>46042</v>
      </c>
      <c r="U421" s="88" t="s">
        <v>4785</v>
      </c>
      <c r="V421" s="88" t="s">
        <v>135</v>
      </c>
      <c r="W421" s="88" t="s">
        <v>136</v>
      </c>
      <c r="X421" s="88">
        <v>1</v>
      </c>
      <c r="Y421" s="88" t="s">
        <v>4786</v>
      </c>
      <c r="Z421" s="88" t="s">
        <v>4781</v>
      </c>
      <c r="AA421" s="88" t="s">
        <v>138</v>
      </c>
      <c r="AB421" s="88" t="s">
        <v>139</v>
      </c>
      <c r="AC421" s="88" t="s">
        <v>218</v>
      </c>
      <c r="AD421" s="88"/>
      <c r="AE421" s="88">
        <v>1018406903</v>
      </c>
      <c r="AF421" s="88">
        <v>6</v>
      </c>
      <c r="AG421" s="92">
        <v>33738</v>
      </c>
      <c r="AH421" s="88" t="s">
        <v>4787</v>
      </c>
      <c r="AI421" s="88"/>
      <c r="AJ421" s="95">
        <v>3152748233</v>
      </c>
      <c r="AK421" s="88" t="s">
        <v>4788</v>
      </c>
      <c r="AL421" s="88" t="s">
        <v>3187</v>
      </c>
      <c r="AM421" s="88" t="s">
        <v>234</v>
      </c>
      <c r="AN421" s="88" t="s">
        <v>4646</v>
      </c>
      <c r="AO421" s="88">
        <v>80912935</v>
      </c>
      <c r="AP421" s="88" t="s">
        <v>4647</v>
      </c>
      <c r="AQ421" s="88"/>
      <c r="AR421" s="88"/>
      <c r="AS421" s="92">
        <v>46062</v>
      </c>
      <c r="AT421" s="88"/>
      <c r="AU421" s="88"/>
      <c r="AV421" s="88"/>
      <c r="AW421" s="88"/>
      <c r="AX421" s="88" t="s">
        <v>4648</v>
      </c>
      <c r="AY421" s="88" t="s">
        <v>147</v>
      </c>
      <c r="AZ421" s="108">
        <v>46036</v>
      </c>
      <c r="BA421" s="108">
        <v>46037</v>
      </c>
      <c r="BB421" s="118">
        <v>63352000</v>
      </c>
      <c r="BC421" s="108">
        <v>46042</v>
      </c>
      <c r="BD421" s="108">
        <v>46284</v>
      </c>
      <c r="BE421" s="108">
        <f t="shared" si="16"/>
        <v>46284</v>
      </c>
      <c r="BF421" s="125"/>
      <c r="BG421" s="88" t="s">
        <v>929</v>
      </c>
      <c r="BH421" s="113">
        <v>7919000</v>
      </c>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v>0</v>
      </c>
      <c r="CM421" s="113">
        <v>63352000</v>
      </c>
      <c r="CN421" s="88"/>
      <c r="CO421" s="92">
        <v>46284</v>
      </c>
      <c r="CP421" s="92">
        <f t="shared" si="15"/>
        <v>46464</v>
      </c>
      <c r="CQ421" s="118">
        <v>63352000</v>
      </c>
      <c r="CR421" s="88" t="s">
        <v>149</v>
      </c>
      <c r="CS421" s="92">
        <v>46037</v>
      </c>
      <c r="CT421" s="131">
        <v>2146101128906</v>
      </c>
      <c r="CU421" s="88"/>
      <c r="CV421" s="88"/>
      <c r="CW421" s="88" t="s">
        <v>4789</v>
      </c>
      <c r="CX421" s="88" t="s">
        <v>218</v>
      </c>
      <c r="CY421" s="88" t="s">
        <v>4790</v>
      </c>
      <c r="CZ421" s="88">
        <v>2523</v>
      </c>
      <c r="DA421" s="88" t="s">
        <v>4791</v>
      </c>
      <c r="DB421" s="88">
        <v>1</v>
      </c>
      <c r="DC421" s="88" t="s">
        <v>153</v>
      </c>
      <c r="DD421" s="88"/>
      <c r="DE421" s="88"/>
      <c r="DF421" s="88"/>
      <c r="DG421" s="88"/>
      <c r="DH421" s="88"/>
      <c r="DI421" s="88"/>
      <c r="DJ421" s="88"/>
      <c r="DK421" s="88"/>
      <c r="DL421" s="88"/>
      <c r="DM421" s="88"/>
      <c r="DN421" s="88"/>
      <c r="DO421" s="88"/>
      <c r="DP421" s="88"/>
      <c r="DQ421" s="88"/>
      <c r="DR421" s="88"/>
      <c r="DS421" s="88"/>
      <c r="DT421" s="89"/>
      <c r="DU421" s="84"/>
      <c r="DV421" s="75"/>
      <c r="DW421" s="75"/>
      <c r="DX421" s="75"/>
      <c r="DY421" s="75"/>
      <c r="DZ421" s="77"/>
      <c r="EA421" s="71"/>
      <c r="EB421" s="71"/>
      <c r="EC421" s="71"/>
      <c r="ED421" s="71"/>
      <c r="EE421" s="71"/>
      <c r="EF421" s="71"/>
      <c r="EG421" s="71"/>
      <c r="EH421" s="71"/>
      <c r="EI421" s="71"/>
      <c r="EJ421" s="71"/>
      <c r="EK421" s="71"/>
    </row>
    <row r="422" spans="1:141" ht="30" customHeight="1">
      <c r="A422" s="3" t="s">
        <v>4104</v>
      </c>
      <c r="B422" s="87">
        <v>2026</v>
      </c>
      <c r="C422" s="88" t="s">
        <v>4792</v>
      </c>
      <c r="D422" s="88"/>
      <c r="E422" s="88" t="s">
        <v>125</v>
      </c>
      <c r="F422" s="88">
        <v>150321</v>
      </c>
      <c r="G422" s="92">
        <v>46044</v>
      </c>
      <c r="H422" s="88" t="s">
        <v>4777</v>
      </c>
      <c r="I422" s="88" t="s">
        <v>4793</v>
      </c>
      <c r="J422" s="95" t="s">
        <v>4794</v>
      </c>
      <c r="K422" s="95" t="s">
        <v>4795</v>
      </c>
      <c r="L422" s="88" t="s">
        <v>4796</v>
      </c>
      <c r="M422" s="88" t="s">
        <v>4782</v>
      </c>
      <c r="N422" s="88">
        <v>80111700</v>
      </c>
      <c r="O422" s="88" t="s">
        <v>4783</v>
      </c>
      <c r="P422" s="88" t="s">
        <v>4797</v>
      </c>
      <c r="Q422" s="88">
        <v>196</v>
      </c>
      <c r="R422" s="92">
        <v>46031</v>
      </c>
      <c r="S422" s="88">
        <v>1727</v>
      </c>
      <c r="T422" s="92">
        <v>46042</v>
      </c>
      <c r="U422" s="88" t="s">
        <v>4785</v>
      </c>
      <c r="V422" s="88" t="s">
        <v>135</v>
      </c>
      <c r="W422" s="88" t="s">
        <v>136</v>
      </c>
      <c r="X422" s="88">
        <v>1</v>
      </c>
      <c r="Y422" s="88" t="s">
        <v>4786</v>
      </c>
      <c r="Z422" s="88" t="s">
        <v>4796</v>
      </c>
      <c r="AA422" s="88" t="s">
        <v>138</v>
      </c>
      <c r="AB422" s="88" t="s">
        <v>139</v>
      </c>
      <c r="AC422" s="88" t="s">
        <v>140</v>
      </c>
      <c r="AD422" s="88"/>
      <c r="AE422" s="88">
        <v>1000251674</v>
      </c>
      <c r="AF422" s="88">
        <v>1</v>
      </c>
      <c r="AG422" s="92">
        <v>36544</v>
      </c>
      <c r="AH422" s="88" t="s">
        <v>4798</v>
      </c>
      <c r="AI422" s="88"/>
      <c r="AJ422" s="95">
        <v>3222181076</v>
      </c>
      <c r="AK422" s="88" t="s">
        <v>4799</v>
      </c>
      <c r="AL422" s="88" t="s">
        <v>3187</v>
      </c>
      <c r="AM422" s="88" t="s">
        <v>144</v>
      </c>
      <c r="AN422" s="88" t="s">
        <v>4646</v>
      </c>
      <c r="AO422" s="88">
        <v>80912935</v>
      </c>
      <c r="AP422" s="88" t="s">
        <v>4647</v>
      </c>
      <c r="AQ422" s="88"/>
      <c r="AR422" s="88"/>
      <c r="AS422" s="92">
        <v>46062</v>
      </c>
      <c r="AT422" s="88"/>
      <c r="AU422" s="88"/>
      <c r="AV422" s="88"/>
      <c r="AW422" s="88"/>
      <c r="AX422" s="88" t="s">
        <v>4648</v>
      </c>
      <c r="AY422" s="88" t="s">
        <v>147</v>
      </c>
      <c r="AZ422" s="108">
        <v>46036</v>
      </c>
      <c r="BA422" s="108">
        <v>46037</v>
      </c>
      <c r="BB422" s="118">
        <v>63352000</v>
      </c>
      <c r="BC422" s="108">
        <v>46043</v>
      </c>
      <c r="BD422" s="108">
        <v>46285</v>
      </c>
      <c r="BE422" s="108">
        <f t="shared" si="16"/>
        <v>46285</v>
      </c>
      <c r="BF422" s="125"/>
      <c r="BG422" s="88" t="s">
        <v>929</v>
      </c>
      <c r="BH422" s="113">
        <v>7919000</v>
      </c>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v>0</v>
      </c>
      <c r="CM422" s="113">
        <v>63352000</v>
      </c>
      <c r="CN422" s="88"/>
      <c r="CO422" s="92">
        <v>46285</v>
      </c>
      <c r="CP422" s="92">
        <f t="shared" si="15"/>
        <v>46465</v>
      </c>
      <c r="CQ422" s="118">
        <v>63352000</v>
      </c>
      <c r="CR422" s="88" t="s">
        <v>1627</v>
      </c>
      <c r="CS422" s="92">
        <v>46038</v>
      </c>
      <c r="CT422" s="131" t="s">
        <v>4800</v>
      </c>
      <c r="CU422" s="88"/>
      <c r="CV422" s="88"/>
      <c r="CW422" s="88" t="s">
        <v>4789</v>
      </c>
      <c r="CX422" s="88" t="s">
        <v>140</v>
      </c>
      <c r="CY422" s="88" t="s">
        <v>501</v>
      </c>
      <c r="CZ422" s="88">
        <v>2523</v>
      </c>
      <c r="DA422" s="88" t="s">
        <v>4791</v>
      </c>
      <c r="DB422" s="88">
        <v>1</v>
      </c>
      <c r="DC422" s="88" t="s">
        <v>153</v>
      </c>
      <c r="DD422" s="88"/>
      <c r="DE422" s="88"/>
      <c r="DF422" s="88"/>
      <c r="DG422" s="88"/>
      <c r="DH422" s="88"/>
      <c r="DI422" s="88"/>
      <c r="DJ422" s="88"/>
      <c r="DK422" s="88"/>
      <c r="DL422" s="88"/>
      <c r="DM422" s="88"/>
      <c r="DN422" s="88"/>
      <c r="DO422" s="88"/>
      <c r="DP422" s="88"/>
      <c r="DQ422" s="88"/>
      <c r="DR422" s="88"/>
      <c r="DS422" s="88"/>
      <c r="DT422" s="89"/>
      <c r="DU422" s="84"/>
      <c r="DV422" s="75"/>
      <c r="DW422" s="75"/>
      <c r="DX422" s="75"/>
      <c r="DY422" s="75"/>
      <c r="DZ422" s="77"/>
      <c r="EA422" s="71"/>
      <c r="EB422" s="71"/>
      <c r="EC422" s="71"/>
      <c r="ED422" s="71"/>
      <c r="EE422" s="71"/>
      <c r="EF422" s="71"/>
      <c r="EG422" s="71"/>
      <c r="EH422" s="71"/>
      <c r="EI422" s="71"/>
      <c r="EJ422" s="71"/>
      <c r="EK422" s="71"/>
    </row>
    <row r="423" spans="1:141" ht="30" customHeight="1">
      <c r="A423" s="3" t="s">
        <v>4104</v>
      </c>
      <c r="B423" s="87">
        <v>2026</v>
      </c>
      <c r="C423" s="88" t="s">
        <v>4801</v>
      </c>
      <c r="D423" s="88"/>
      <c r="E423" s="88" t="s">
        <v>125</v>
      </c>
      <c r="F423" s="88">
        <v>145587</v>
      </c>
      <c r="G423" s="92">
        <v>46037</v>
      </c>
      <c r="H423" s="88" t="s">
        <v>4802</v>
      </c>
      <c r="I423" s="88" t="s">
        <v>4803</v>
      </c>
      <c r="J423" s="95" t="s">
        <v>4804</v>
      </c>
      <c r="K423" s="95" t="s">
        <v>4805</v>
      </c>
      <c r="L423" s="88" t="s">
        <v>4806</v>
      </c>
      <c r="M423" s="88" t="s">
        <v>4807</v>
      </c>
      <c r="N423" s="88">
        <v>80111700</v>
      </c>
      <c r="O423" s="88" t="s">
        <v>4808</v>
      </c>
      <c r="P423" s="88" t="s">
        <v>4809</v>
      </c>
      <c r="Q423" s="88">
        <v>50</v>
      </c>
      <c r="R423" s="92">
        <v>46028</v>
      </c>
      <c r="S423" s="88">
        <v>1818</v>
      </c>
      <c r="T423" s="92">
        <v>46048</v>
      </c>
      <c r="U423" s="88" t="s">
        <v>134</v>
      </c>
      <c r="V423" s="88" t="s">
        <v>135</v>
      </c>
      <c r="W423" s="88" t="s">
        <v>136</v>
      </c>
      <c r="X423" s="88">
        <v>1</v>
      </c>
      <c r="Y423" s="88" t="s">
        <v>4810</v>
      </c>
      <c r="Z423" s="88" t="s">
        <v>4806</v>
      </c>
      <c r="AA423" s="88" t="s">
        <v>138</v>
      </c>
      <c r="AB423" s="88" t="s">
        <v>164</v>
      </c>
      <c r="AC423" s="88" t="s">
        <v>447</v>
      </c>
      <c r="AD423" s="88"/>
      <c r="AE423" s="88">
        <v>79918954</v>
      </c>
      <c r="AF423" s="88">
        <v>1</v>
      </c>
      <c r="AG423" s="92">
        <v>29522</v>
      </c>
      <c r="AH423" s="88" t="s">
        <v>4811</v>
      </c>
      <c r="AI423" s="88"/>
      <c r="AJ423" s="95">
        <v>0</v>
      </c>
      <c r="AK423" s="88" t="s">
        <v>4812</v>
      </c>
      <c r="AL423" s="88" t="s">
        <v>3187</v>
      </c>
      <c r="AM423" s="88" t="s">
        <v>144</v>
      </c>
      <c r="AN423" s="88" t="s">
        <v>4646</v>
      </c>
      <c r="AO423" s="88">
        <v>80912935</v>
      </c>
      <c r="AP423" s="88" t="s">
        <v>4647</v>
      </c>
      <c r="AQ423" s="88"/>
      <c r="AR423" s="88"/>
      <c r="AS423" s="92">
        <v>46062</v>
      </c>
      <c r="AT423" s="88"/>
      <c r="AU423" s="88"/>
      <c r="AV423" s="88"/>
      <c r="AW423" s="88"/>
      <c r="AX423" s="88" t="s">
        <v>4648</v>
      </c>
      <c r="AY423" s="88" t="s">
        <v>147</v>
      </c>
      <c r="AZ423" s="108">
        <v>46041</v>
      </c>
      <c r="BA423" s="108">
        <v>46041</v>
      </c>
      <c r="BB423" s="118">
        <v>63352000</v>
      </c>
      <c r="BC423" s="108">
        <v>46048</v>
      </c>
      <c r="BD423" s="108">
        <v>46290</v>
      </c>
      <c r="BE423" s="108">
        <f t="shared" si="16"/>
        <v>46290</v>
      </c>
      <c r="BF423" s="125"/>
      <c r="BG423" s="88" t="s">
        <v>929</v>
      </c>
      <c r="BH423" s="113">
        <v>7919000</v>
      </c>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v>0</v>
      </c>
      <c r="CM423" s="113">
        <v>63352000</v>
      </c>
      <c r="CN423" s="88"/>
      <c r="CO423" s="92">
        <v>46290</v>
      </c>
      <c r="CP423" s="92">
        <f t="shared" si="15"/>
        <v>46470</v>
      </c>
      <c r="CQ423" s="118">
        <v>63352000</v>
      </c>
      <c r="CR423" s="88" t="s">
        <v>342</v>
      </c>
      <c r="CS423" s="92">
        <v>46042</v>
      </c>
      <c r="CT423" s="131">
        <v>100428535</v>
      </c>
      <c r="CU423" s="88"/>
      <c r="CV423" s="88"/>
      <c r="CW423" s="88" t="s">
        <v>4813</v>
      </c>
      <c r="CX423" s="88" t="s">
        <v>447</v>
      </c>
      <c r="CY423" s="88" t="s">
        <v>245</v>
      </c>
      <c r="CZ423" s="88">
        <v>2537</v>
      </c>
      <c r="DA423" s="88" t="s">
        <v>152</v>
      </c>
      <c r="DB423" s="88">
        <v>1</v>
      </c>
      <c r="DC423" s="88" t="s">
        <v>153</v>
      </c>
      <c r="DD423" s="88"/>
      <c r="DE423" s="88"/>
      <c r="DF423" s="88"/>
      <c r="DG423" s="88"/>
      <c r="DH423" s="88"/>
      <c r="DI423" s="88"/>
      <c r="DJ423" s="88"/>
      <c r="DK423" s="88"/>
      <c r="DL423" s="88"/>
      <c r="DM423" s="88"/>
      <c r="DN423" s="88"/>
      <c r="DO423" s="88"/>
      <c r="DP423" s="88"/>
      <c r="DQ423" s="88"/>
      <c r="DR423" s="88"/>
      <c r="DS423" s="88"/>
      <c r="DT423" s="89"/>
      <c r="DU423" s="84"/>
      <c r="DV423" s="75"/>
      <c r="DW423" s="75"/>
      <c r="DX423" s="75"/>
      <c r="DY423" s="75"/>
      <c r="DZ423" s="77"/>
      <c r="EA423" s="71"/>
      <c r="EB423" s="71"/>
      <c r="EC423" s="71"/>
      <c r="ED423" s="71"/>
      <c r="EE423" s="71"/>
      <c r="EF423" s="71"/>
      <c r="EG423" s="71"/>
      <c r="EH423" s="71"/>
      <c r="EI423" s="71"/>
      <c r="EJ423" s="71"/>
      <c r="EK423" s="71"/>
    </row>
    <row r="424" spans="1:141" ht="30" customHeight="1">
      <c r="A424" s="3" t="s">
        <v>4104</v>
      </c>
      <c r="B424" s="87">
        <v>2026</v>
      </c>
      <c r="C424" s="88" t="s">
        <v>4814</v>
      </c>
      <c r="D424" s="88"/>
      <c r="E424" s="88" t="s">
        <v>125</v>
      </c>
      <c r="F424" s="88">
        <v>146654</v>
      </c>
      <c r="G424" s="92">
        <v>46038</v>
      </c>
      <c r="H424" s="88" t="s">
        <v>4815</v>
      </c>
      <c r="I424" s="88" t="s">
        <v>4816</v>
      </c>
      <c r="J424" s="95" t="s">
        <v>4817</v>
      </c>
      <c r="K424" s="95" t="s">
        <v>4818</v>
      </c>
      <c r="L424" s="88" t="s">
        <v>4819</v>
      </c>
      <c r="M424" s="88" t="s">
        <v>4820</v>
      </c>
      <c r="N424" s="88">
        <v>80111700</v>
      </c>
      <c r="O424" s="88" t="s">
        <v>4821</v>
      </c>
      <c r="P424" s="88" t="s">
        <v>4822</v>
      </c>
      <c r="Q424" s="88">
        <v>86</v>
      </c>
      <c r="R424" s="92">
        <v>46028</v>
      </c>
      <c r="S424" s="88">
        <v>299</v>
      </c>
      <c r="T424" s="92">
        <v>46041</v>
      </c>
      <c r="U424" s="88" t="s">
        <v>4823</v>
      </c>
      <c r="V424" s="88" t="s">
        <v>135</v>
      </c>
      <c r="W424" s="88" t="s">
        <v>136</v>
      </c>
      <c r="X424" s="88">
        <v>1</v>
      </c>
      <c r="Y424" s="88" t="s">
        <v>4824</v>
      </c>
      <c r="Z424" s="88" t="s">
        <v>4819</v>
      </c>
      <c r="AA424" s="88" t="s">
        <v>138</v>
      </c>
      <c r="AB424" s="88" t="s">
        <v>139</v>
      </c>
      <c r="AC424" s="88" t="s">
        <v>3406</v>
      </c>
      <c r="AD424" s="88"/>
      <c r="AE424" s="88">
        <v>47436280</v>
      </c>
      <c r="AF424" s="88">
        <v>9</v>
      </c>
      <c r="AG424" s="92">
        <v>28973</v>
      </c>
      <c r="AH424" s="88" t="s">
        <v>4825</v>
      </c>
      <c r="AI424" s="88"/>
      <c r="AJ424" s="95">
        <v>3112624481</v>
      </c>
      <c r="AK424" s="88" t="s">
        <v>1568</v>
      </c>
      <c r="AL424" s="88" t="s">
        <v>3187</v>
      </c>
      <c r="AM424" s="88" t="s">
        <v>169</v>
      </c>
      <c r="AN424" s="88" t="s">
        <v>4826</v>
      </c>
      <c r="AO424" s="88">
        <v>52371623</v>
      </c>
      <c r="AP424" s="88" t="s">
        <v>4827</v>
      </c>
      <c r="AQ424" s="88"/>
      <c r="AR424" s="88"/>
      <c r="AS424" s="92">
        <v>46062</v>
      </c>
      <c r="AT424" s="88"/>
      <c r="AU424" s="88"/>
      <c r="AV424" s="88"/>
      <c r="AW424" s="88"/>
      <c r="AX424" s="88" t="s">
        <v>4828</v>
      </c>
      <c r="AY424" s="88" t="s">
        <v>147</v>
      </c>
      <c r="AZ424" s="108">
        <v>46036</v>
      </c>
      <c r="BA424" s="108">
        <v>46037</v>
      </c>
      <c r="BB424" s="118">
        <v>72656000</v>
      </c>
      <c r="BC424" s="108">
        <v>46041</v>
      </c>
      <c r="BD424" s="108">
        <v>46283</v>
      </c>
      <c r="BE424" s="108">
        <f t="shared" si="16"/>
        <v>46283</v>
      </c>
      <c r="BF424" s="125"/>
      <c r="BG424" s="88" t="s">
        <v>929</v>
      </c>
      <c r="BH424" s="113">
        <v>9082000</v>
      </c>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v>0</v>
      </c>
      <c r="CM424" s="113">
        <v>72656000</v>
      </c>
      <c r="CN424" s="88"/>
      <c r="CO424" s="92">
        <v>46283</v>
      </c>
      <c r="CP424" s="92">
        <f t="shared" si="15"/>
        <v>46463</v>
      </c>
      <c r="CQ424" s="118">
        <v>72656000</v>
      </c>
      <c r="CR424" s="88" t="s">
        <v>149</v>
      </c>
      <c r="CS424" s="92">
        <v>46038</v>
      </c>
      <c r="CT424" s="131">
        <v>1146101096827</v>
      </c>
      <c r="CU424" s="88"/>
      <c r="CV424" s="88"/>
      <c r="CW424" s="88" t="s">
        <v>4829</v>
      </c>
      <c r="CX424" s="88" t="s">
        <v>3406</v>
      </c>
      <c r="CY424" s="88" t="s">
        <v>4830</v>
      </c>
      <c r="CZ424" s="88">
        <v>2309</v>
      </c>
      <c r="DA424" s="88" t="s">
        <v>4831</v>
      </c>
      <c r="DB424" s="88">
        <v>1</v>
      </c>
      <c r="DC424" s="88" t="s">
        <v>153</v>
      </c>
      <c r="DD424" s="88"/>
      <c r="DE424" s="88"/>
      <c r="DF424" s="88"/>
      <c r="DG424" s="88"/>
      <c r="DH424" s="88"/>
      <c r="DI424" s="88"/>
      <c r="DJ424" s="88"/>
      <c r="DK424" s="88"/>
      <c r="DL424" s="88"/>
      <c r="DM424" s="88"/>
      <c r="DN424" s="88"/>
      <c r="DO424" s="88"/>
      <c r="DP424" s="88"/>
      <c r="DQ424" s="88"/>
      <c r="DR424" s="88"/>
      <c r="DS424" s="88"/>
      <c r="DT424" s="89"/>
      <c r="DU424" s="84"/>
      <c r="DV424" s="75"/>
      <c r="DW424" s="75"/>
      <c r="DX424" s="75"/>
      <c r="DY424" s="75"/>
      <c r="DZ424" s="77"/>
      <c r="EA424" s="71"/>
      <c r="EB424" s="71"/>
      <c r="EC424" s="71"/>
      <c r="ED424" s="71"/>
      <c r="EE424" s="71"/>
      <c r="EF424" s="71"/>
      <c r="EG424" s="71"/>
      <c r="EH424" s="71"/>
      <c r="EI424" s="71"/>
      <c r="EJ424" s="71"/>
      <c r="EK424" s="71"/>
    </row>
    <row r="425" spans="1:141" ht="30" customHeight="1">
      <c r="A425" s="3" t="s">
        <v>4104</v>
      </c>
      <c r="B425" s="87">
        <v>2026</v>
      </c>
      <c r="C425" s="88" t="s">
        <v>4832</v>
      </c>
      <c r="D425" s="88"/>
      <c r="E425" s="88" t="s">
        <v>125</v>
      </c>
      <c r="F425" s="88">
        <v>146999</v>
      </c>
      <c r="G425" s="92">
        <v>46037</v>
      </c>
      <c r="H425" s="88" t="s">
        <v>4833</v>
      </c>
      <c r="I425" s="88" t="s">
        <v>4834</v>
      </c>
      <c r="J425" s="95" t="s">
        <v>4835</v>
      </c>
      <c r="K425" s="95" t="s">
        <v>4836</v>
      </c>
      <c r="L425" s="88" t="s">
        <v>4837</v>
      </c>
      <c r="M425" s="88" t="s">
        <v>4838</v>
      </c>
      <c r="N425" s="88">
        <v>80111700</v>
      </c>
      <c r="O425" s="88" t="s">
        <v>4839</v>
      </c>
      <c r="P425" s="88" t="s">
        <v>4840</v>
      </c>
      <c r="Q425" s="88">
        <v>91</v>
      </c>
      <c r="R425" s="92">
        <v>46028</v>
      </c>
      <c r="S425" s="88">
        <v>300</v>
      </c>
      <c r="T425" s="92">
        <v>46041</v>
      </c>
      <c r="U425" s="88" t="s">
        <v>4823</v>
      </c>
      <c r="V425" s="88" t="s">
        <v>135</v>
      </c>
      <c r="W425" s="88" t="s">
        <v>136</v>
      </c>
      <c r="X425" s="88">
        <v>1</v>
      </c>
      <c r="Y425" s="88" t="s">
        <v>4841</v>
      </c>
      <c r="Z425" s="88" t="s">
        <v>4837</v>
      </c>
      <c r="AA425" s="88" t="s">
        <v>138</v>
      </c>
      <c r="AB425" s="88" t="s">
        <v>139</v>
      </c>
      <c r="AC425" s="88" t="s">
        <v>203</v>
      </c>
      <c r="AD425" s="88"/>
      <c r="AE425" s="88">
        <v>52397949</v>
      </c>
      <c r="AF425" s="88">
        <v>7</v>
      </c>
      <c r="AG425" s="92">
        <v>29255</v>
      </c>
      <c r="AH425" s="88" t="s">
        <v>4842</v>
      </c>
      <c r="AI425" s="88"/>
      <c r="AJ425" s="95">
        <v>3203539927</v>
      </c>
      <c r="AK425" s="88" t="s">
        <v>1673</v>
      </c>
      <c r="AL425" s="88" t="s">
        <v>3187</v>
      </c>
      <c r="AM425" s="88" t="s">
        <v>144</v>
      </c>
      <c r="AN425" s="88" t="s">
        <v>4826</v>
      </c>
      <c r="AO425" s="88">
        <v>52371623</v>
      </c>
      <c r="AP425" s="88" t="s">
        <v>4827</v>
      </c>
      <c r="AQ425" s="88"/>
      <c r="AR425" s="88"/>
      <c r="AS425" s="92">
        <v>46062</v>
      </c>
      <c r="AT425" s="88"/>
      <c r="AU425" s="88"/>
      <c r="AV425" s="88"/>
      <c r="AW425" s="88"/>
      <c r="AX425" s="88" t="s">
        <v>4828</v>
      </c>
      <c r="AY425" s="88" t="s">
        <v>147</v>
      </c>
      <c r="AZ425" s="108">
        <v>46037</v>
      </c>
      <c r="BA425" s="108">
        <v>46038</v>
      </c>
      <c r="BB425" s="118">
        <v>63352000</v>
      </c>
      <c r="BC425" s="108">
        <v>46041</v>
      </c>
      <c r="BD425" s="108">
        <v>46283</v>
      </c>
      <c r="BE425" s="108">
        <f t="shared" si="16"/>
        <v>46283</v>
      </c>
      <c r="BF425" s="125"/>
      <c r="BG425" s="88" t="s">
        <v>929</v>
      </c>
      <c r="BH425" s="113">
        <v>7919000</v>
      </c>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v>0</v>
      </c>
      <c r="CM425" s="113">
        <v>63352000</v>
      </c>
      <c r="CN425" s="88"/>
      <c r="CO425" s="92">
        <v>46283</v>
      </c>
      <c r="CP425" s="92">
        <f t="shared" si="15"/>
        <v>46463</v>
      </c>
      <c r="CQ425" s="118">
        <v>63352000</v>
      </c>
      <c r="CR425" s="88" t="s">
        <v>223</v>
      </c>
      <c r="CS425" s="92">
        <v>46037</v>
      </c>
      <c r="CT425" s="131">
        <v>3746101008096</v>
      </c>
      <c r="CU425" s="88"/>
      <c r="CV425" s="88"/>
      <c r="CW425" s="88" t="s">
        <v>4843</v>
      </c>
      <c r="CX425" s="88" t="s">
        <v>203</v>
      </c>
      <c r="CY425" s="88" t="s">
        <v>4844</v>
      </c>
      <c r="CZ425" s="88">
        <v>2309</v>
      </c>
      <c r="DA425" s="88" t="s">
        <v>4831</v>
      </c>
      <c r="DB425" s="88">
        <v>1</v>
      </c>
      <c r="DC425" s="88" t="s">
        <v>153</v>
      </c>
      <c r="DD425" s="88"/>
      <c r="DE425" s="88"/>
      <c r="DF425" s="88"/>
      <c r="DG425" s="88"/>
      <c r="DH425" s="88"/>
      <c r="DI425" s="88"/>
      <c r="DJ425" s="88"/>
      <c r="DK425" s="88"/>
      <c r="DL425" s="88"/>
      <c r="DM425" s="88"/>
      <c r="DN425" s="88"/>
      <c r="DO425" s="88"/>
      <c r="DP425" s="88"/>
      <c r="DQ425" s="88"/>
      <c r="DR425" s="88"/>
      <c r="DS425" s="88"/>
      <c r="DT425" s="89"/>
      <c r="DU425" s="84"/>
      <c r="DV425" s="75"/>
      <c r="DW425" s="75"/>
      <c r="DX425" s="75"/>
      <c r="DY425" s="75"/>
      <c r="DZ425" s="77"/>
      <c r="EA425" s="71"/>
      <c r="EB425" s="71"/>
      <c r="EC425" s="71"/>
      <c r="ED425" s="71"/>
      <c r="EE425" s="71"/>
      <c r="EF425" s="71"/>
      <c r="EG425" s="71"/>
      <c r="EH425" s="71"/>
      <c r="EI425" s="71"/>
      <c r="EJ425" s="71"/>
      <c r="EK425" s="71"/>
    </row>
    <row r="426" spans="1:141" ht="30" customHeight="1">
      <c r="A426" s="3" t="s">
        <v>4104</v>
      </c>
      <c r="B426" s="87">
        <v>2026</v>
      </c>
      <c r="C426" s="88" t="s">
        <v>4845</v>
      </c>
      <c r="D426" s="88"/>
      <c r="E426" s="88" t="s">
        <v>125</v>
      </c>
      <c r="F426" s="88">
        <v>147028</v>
      </c>
      <c r="G426" s="92">
        <v>46037</v>
      </c>
      <c r="H426" s="88" t="s">
        <v>4846</v>
      </c>
      <c r="I426" s="88" t="s">
        <v>4847</v>
      </c>
      <c r="J426" s="95" t="s">
        <v>4848</v>
      </c>
      <c r="K426" s="95" t="s">
        <v>4849</v>
      </c>
      <c r="L426" s="88" t="s">
        <v>4850</v>
      </c>
      <c r="M426" s="88" t="s">
        <v>4851</v>
      </c>
      <c r="N426" s="88">
        <v>80111700</v>
      </c>
      <c r="O426" s="88" t="s">
        <v>4852</v>
      </c>
      <c r="P426" s="88" t="s">
        <v>4853</v>
      </c>
      <c r="Q426" s="88">
        <v>1409</v>
      </c>
      <c r="R426" s="92">
        <v>46037</v>
      </c>
      <c r="S426" s="88">
        <v>1814</v>
      </c>
      <c r="T426" s="92">
        <v>46048</v>
      </c>
      <c r="U426" s="88" t="s">
        <v>4823</v>
      </c>
      <c r="V426" s="88" t="s">
        <v>135</v>
      </c>
      <c r="W426" s="88" t="s">
        <v>136</v>
      </c>
      <c r="X426" s="88">
        <v>1</v>
      </c>
      <c r="Y426" s="88" t="s">
        <v>4854</v>
      </c>
      <c r="Z426" s="88" t="s">
        <v>4850</v>
      </c>
      <c r="AA426" s="88" t="s">
        <v>138</v>
      </c>
      <c r="AB426" s="88" t="s">
        <v>139</v>
      </c>
      <c r="AC426" s="88" t="s">
        <v>203</v>
      </c>
      <c r="AD426" s="88"/>
      <c r="AE426" s="88">
        <v>52341752</v>
      </c>
      <c r="AF426" s="88">
        <v>2</v>
      </c>
      <c r="AG426" s="92">
        <v>27443</v>
      </c>
      <c r="AH426" s="88" t="s">
        <v>4855</v>
      </c>
      <c r="AI426" s="88"/>
      <c r="AJ426" s="95">
        <v>3132571172</v>
      </c>
      <c r="AK426" s="88" t="s">
        <v>4856</v>
      </c>
      <c r="AL426" s="88" t="s">
        <v>3187</v>
      </c>
      <c r="AM426" s="88" t="s">
        <v>144</v>
      </c>
      <c r="AN426" s="88" t="s">
        <v>4826</v>
      </c>
      <c r="AO426" s="88">
        <v>52371623</v>
      </c>
      <c r="AP426" s="88" t="s">
        <v>4827</v>
      </c>
      <c r="AQ426" s="88"/>
      <c r="AR426" s="88"/>
      <c r="AS426" s="92">
        <v>46062</v>
      </c>
      <c r="AT426" s="88"/>
      <c r="AU426" s="88"/>
      <c r="AV426" s="88"/>
      <c r="AW426" s="88"/>
      <c r="AX426" s="88" t="s">
        <v>4828</v>
      </c>
      <c r="AY426" s="88" t="s">
        <v>147</v>
      </c>
      <c r="AZ426" s="108">
        <v>46044</v>
      </c>
      <c r="BA426" s="108">
        <v>46044</v>
      </c>
      <c r="BB426" s="118">
        <v>46432000</v>
      </c>
      <c r="BC426" s="108">
        <v>46045</v>
      </c>
      <c r="BD426" s="108">
        <v>46287</v>
      </c>
      <c r="BE426" s="108">
        <f t="shared" si="16"/>
        <v>46287</v>
      </c>
      <c r="BF426" s="125"/>
      <c r="BG426" s="88" t="s">
        <v>929</v>
      </c>
      <c r="BH426" s="113">
        <v>5804000</v>
      </c>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v>0</v>
      </c>
      <c r="CM426" s="113">
        <v>46432000</v>
      </c>
      <c r="CN426" s="88"/>
      <c r="CO426" s="92">
        <v>46287</v>
      </c>
      <c r="CP426" s="92">
        <f t="shared" si="15"/>
        <v>46467</v>
      </c>
      <c r="CQ426" s="118">
        <v>46432000</v>
      </c>
      <c r="CR426" s="88" t="s">
        <v>223</v>
      </c>
      <c r="CS426" s="92">
        <v>46044</v>
      </c>
      <c r="CT426" s="131">
        <v>1146101100523</v>
      </c>
      <c r="CU426" s="88"/>
      <c r="CV426" s="88"/>
      <c r="CW426" s="88" t="s">
        <v>4857</v>
      </c>
      <c r="CX426" s="88" t="s">
        <v>203</v>
      </c>
      <c r="CY426" s="88" t="s">
        <v>4858</v>
      </c>
      <c r="CZ426" s="88">
        <v>2309</v>
      </c>
      <c r="DA426" s="88" t="s">
        <v>4831</v>
      </c>
      <c r="DB426" s="88">
        <v>1</v>
      </c>
      <c r="DC426" s="88" t="s">
        <v>153</v>
      </c>
      <c r="DD426" s="88"/>
      <c r="DE426" s="88"/>
      <c r="DF426" s="88"/>
      <c r="DG426" s="88"/>
      <c r="DH426" s="88"/>
      <c r="DI426" s="88"/>
      <c r="DJ426" s="88"/>
      <c r="DK426" s="88"/>
      <c r="DL426" s="88"/>
      <c r="DM426" s="88"/>
      <c r="DN426" s="88"/>
      <c r="DO426" s="88"/>
      <c r="DP426" s="88"/>
      <c r="DQ426" s="88"/>
      <c r="DR426" s="88"/>
      <c r="DS426" s="88"/>
      <c r="DT426" s="89"/>
      <c r="DU426" s="84"/>
      <c r="DV426" s="75"/>
      <c r="DW426" s="75"/>
      <c r="DX426" s="75"/>
      <c r="DY426" s="75"/>
      <c r="DZ426" s="77"/>
      <c r="EA426" s="71"/>
      <c r="EB426" s="71"/>
      <c r="EC426" s="71"/>
      <c r="ED426" s="71"/>
      <c r="EE426" s="71"/>
      <c r="EF426" s="71"/>
      <c r="EG426" s="71"/>
      <c r="EH426" s="71"/>
      <c r="EI426" s="71"/>
      <c r="EJ426" s="71"/>
      <c r="EK426" s="71"/>
    </row>
    <row r="427" spans="1:141" ht="30" customHeight="1">
      <c r="A427" s="3" t="s">
        <v>4104</v>
      </c>
      <c r="B427" s="87">
        <v>2026</v>
      </c>
      <c r="C427" s="88" t="s">
        <v>4859</v>
      </c>
      <c r="D427" s="88"/>
      <c r="E427" s="88" t="s">
        <v>125</v>
      </c>
      <c r="F427" s="88">
        <v>147042</v>
      </c>
      <c r="G427" s="92">
        <v>46042</v>
      </c>
      <c r="H427" s="88" t="s">
        <v>4860</v>
      </c>
      <c r="I427" s="88" t="s">
        <v>4861</v>
      </c>
      <c r="J427" s="95" t="s">
        <v>4862</v>
      </c>
      <c r="K427" s="95" t="s">
        <v>4863</v>
      </c>
      <c r="L427" s="88" t="s">
        <v>4864</v>
      </c>
      <c r="M427" s="88" t="s">
        <v>4865</v>
      </c>
      <c r="N427" s="88">
        <v>80111700</v>
      </c>
      <c r="O427" s="88" t="s">
        <v>4866</v>
      </c>
      <c r="P427" s="88" t="s">
        <v>4867</v>
      </c>
      <c r="Q427" s="88">
        <v>94</v>
      </c>
      <c r="R427" s="92">
        <v>46028</v>
      </c>
      <c r="S427" s="88">
        <v>301</v>
      </c>
      <c r="T427" s="92">
        <v>46041</v>
      </c>
      <c r="U427" s="88" t="s">
        <v>4823</v>
      </c>
      <c r="V427" s="88" t="s">
        <v>135</v>
      </c>
      <c r="W427" s="88" t="s">
        <v>136</v>
      </c>
      <c r="X427" s="88">
        <v>1</v>
      </c>
      <c r="Y427" s="88" t="s">
        <v>4868</v>
      </c>
      <c r="Z427" s="88" t="s">
        <v>4864</v>
      </c>
      <c r="AA427" s="88" t="s">
        <v>138</v>
      </c>
      <c r="AB427" s="88" t="s">
        <v>164</v>
      </c>
      <c r="AC427" s="88" t="s">
        <v>268</v>
      </c>
      <c r="AD427" s="88"/>
      <c r="AE427" s="88">
        <v>80180782</v>
      </c>
      <c r="AF427" s="88">
        <v>3</v>
      </c>
      <c r="AG427" s="92">
        <v>29248</v>
      </c>
      <c r="AH427" s="88" t="s">
        <v>4869</v>
      </c>
      <c r="AI427" s="88"/>
      <c r="AJ427" s="95">
        <v>3102934726</v>
      </c>
      <c r="AK427" s="88" t="s">
        <v>4870</v>
      </c>
      <c r="AL427" s="88" t="s">
        <v>3187</v>
      </c>
      <c r="AM427" s="88" t="s">
        <v>234</v>
      </c>
      <c r="AN427" s="88" t="s">
        <v>4826</v>
      </c>
      <c r="AO427" s="88">
        <v>52371623</v>
      </c>
      <c r="AP427" s="88" t="s">
        <v>4827</v>
      </c>
      <c r="AQ427" s="88"/>
      <c r="AR427" s="88"/>
      <c r="AS427" s="92">
        <v>46062</v>
      </c>
      <c r="AT427" s="88"/>
      <c r="AU427" s="88"/>
      <c r="AV427" s="88"/>
      <c r="AW427" s="88"/>
      <c r="AX427" s="88" t="s">
        <v>4828</v>
      </c>
      <c r="AY427" s="88" t="s">
        <v>147</v>
      </c>
      <c r="AZ427" s="108">
        <v>46037</v>
      </c>
      <c r="BA427" s="108">
        <v>46037</v>
      </c>
      <c r="BB427" s="118">
        <v>63352000</v>
      </c>
      <c r="BC427" s="108">
        <v>46041</v>
      </c>
      <c r="BD427" s="108">
        <v>46283</v>
      </c>
      <c r="BE427" s="108">
        <f t="shared" si="16"/>
        <v>46283</v>
      </c>
      <c r="BF427" s="125"/>
      <c r="BG427" s="88" t="s">
        <v>929</v>
      </c>
      <c r="BH427" s="113">
        <v>7919000</v>
      </c>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v>0</v>
      </c>
      <c r="CM427" s="113">
        <v>63352000</v>
      </c>
      <c r="CN427" s="88"/>
      <c r="CO427" s="92">
        <v>46283</v>
      </c>
      <c r="CP427" s="92">
        <f t="shared" si="15"/>
        <v>46463</v>
      </c>
      <c r="CQ427" s="118">
        <v>63352000</v>
      </c>
      <c r="CR427" s="88" t="s">
        <v>149</v>
      </c>
      <c r="CS427" s="92">
        <v>46038</v>
      </c>
      <c r="CT427" s="131">
        <v>3944101179093</v>
      </c>
      <c r="CU427" s="88"/>
      <c r="CV427" s="88"/>
      <c r="CW427" s="88" t="s">
        <v>4871</v>
      </c>
      <c r="CX427" s="88" t="s">
        <v>591</v>
      </c>
      <c r="CY427" s="88" t="s">
        <v>3072</v>
      </c>
      <c r="CZ427" s="88">
        <v>2309</v>
      </c>
      <c r="DA427" s="88" t="s">
        <v>4831</v>
      </c>
      <c r="DB427" s="88">
        <v>1</v>
      </c>
      <c r="DC427" s="88" t="s">
        <v>153</v>
      </c>
      <c r="DD427" s="88"/>
      <c r="DE427" s="88"/>
      <c r="DF427" s="88"/>
      <c r="DG427" s="88"/>
      <c r="DH427" s="88"/>
      <c r="DI427" s="88"/>
      <c r="DJ427" s="88"/>
      <c r="DK427" s="88"/>
      <c r="DL427" s="88"/>
      <c r="DM427" s="88"/>
      <c r="DN427" s="88"/>
      <c r="DO427" s="88"/>
      <c r="DP427" s="88"/>
      <c r="DQ427" s="88"/>
      <c r="DR427" s="88"/>
      <c r="DS427" s="88"/>
      <c r="DT427" s="89"/>
      <c r="DU427" s="84"/>
      <c r="DV427" s="75"/>
      <c r="DW427" s="75"/>
      <c r="DX427" s="75"/>
      <c r="DY427" s="75"/>
      <c r="DZ427" s="77"/>
      <c r="EA427" s="71"/>
      <c r="EB427" s="71"/>
      <c r="EC427" s="71"/>
      <c r="ED427" s="71"/>
      <c r="EE427" s="71"/>
      <c r="EF427" s="71"/>
      <c r="EG427" s="71"/>
      <c r="EH427" s="71"/>
      <c r="EI427" s="71"/>
      <c r="EJ427" s="71"/>
      <c r="EK427" s="71"/>
    </row>
    <row r="428" spans="1:141" ht="30" customHeight="1">
      <c r="A428" s="3" t="s">
        <v>4104</v>
      </c>
      <c r="B428" s="87">
        <v>2026</v>
      </c>
      <c r="C428" s="88" t="s">
        <v>4872</v>
      </c>
      <c r="D428" s="88"/>
      <c r="E428" s="88" t="s">
        <v>125</v>
      </c>
      <c r="F428" s="88">
        <v>147073</v>
      </c>
      <c r="G428" s="92">
        <v>46042</v>
      </c>
      <c r="H428" s="88" t="s">
        <v>4873</v>
      </c>
      <c r="I428" s="88" t="s">
        <v>4874</v>
      </c>
      <c r="J428" s="95" t="s">
        <v>4875</v>
      </c>
      <c r="K428" s="95" t="s">
        <v>4876</v>
      </c>
      <c r="L428" s="88" t="s">
        <v>4877</v>
      </c>
      <c r="M428" s="88" t="s">
        <v>4878</v>
      </c>
      <c r="N428" s="88">
        <v>80111700</v>
      </c>
      <c r="O428" s="88" t="s">
        <v>4879</v>
      </c>
      <c r="P428" s="88" t="s">
        <v>4880</v>
      </c>
      <c r="Q428" s="88">
        <v>95</v>
      </c>
      <c r="R428" s="92">
        <v>46028</v>
      </c>
      <c r="S428" s="88">
        <v>304</v>
      </c>
      <c r="T428" s="92">
        <v>46041</v>
      </c>
      <c r="U428" s="88" t="s">
        <v>4823</v>
      </c>
      <c r="V428" s="88" t="s">
        <v>135</v>
      </c>
      <c r="W428" s="88" t="s">
        <v>460</v>
      </c>
      <c r="X428" s="88">
        <v>1</v>
      </c>
      <c r="Y428" s="88" t="s">
        <v>4881</v>
      </c>
      <c r="Z428" s="88" t="s">
        <v>4877</v>
      </c>
      <c r="AA428" s="88" t="s">
        <v>138</v>
      </c>
      <c r="AB428" s="88" t="s">
        <v>139</v>
      </c>
      <c r="AC428" s="88" t="s">
        <v>218</v>
      </c>
      <c r="AD428" s="88"/>
      <c r="AE428" s="88">
        <v>1032437679</v>
      </c>
      <c r="AF428" s="88">
        <v>4</v>
      </c>
      <c r="AG428" s="92">
        <v>33057</v>
      </c>
      <c r="AH428" s="88" t="s">
        <v>4882</v>
      </c>
      <c r="AI428" s="88"/>
      <c r="AJ428" s="95">
        <v>3003306607</v>
      </c>
      <c r="AK428" s="88" t="s">
        <v>4883</v>
      </c>
      <c r="AL428" s="88" t="s">
        <v>3187</v>
      </c>
      <c r="AM428" s="88" t="s">
        <v>234</v>
      </c>
      <c r="AN428" s="88" t="s">
        <v>4826</v>
      </c>
      <c r="AO428" s="88">
        <v>52371623</v>
      </c>
      <c r="AP428" s="88" t="s">
        <v>4827</v>
      </c>
      <c r="AQ428" s="88"/>
      <c r="AR428" s="88"/>
      <c r="AS428" s="92">
        <v>46062</v>
      </c>
      <c r="AT428" s="88"/>
      <c r="AU428" s="88"/>
      <c r="AV428" s="88"/>
      <c r="AW428" s="88"/>
      <c r="AX428" s="88" t="s">
        <v>4828</v>
      </c>
      <c r="AY428" s="88" t="s">
        <v>147</v>
      </c>
      <c r="AZ428" s="108">
        <v>46037</v>
      </c>
      <c r="BA428" s="108">
        <v>46038</v>
      </c>
      <c r="BB428" s="118">
        <v>40520000</v>
      </c>
      <c r="BC428" s="108">
        <v>46041</v>
      </c>
      <c r="BD428" s="108">
        <v>46283</v>
      </c>
      <c r="BE428" s="108">
        <f t="shared" si="16"/>
        <v>46283</v>
      </c>
      <c r="BF428" s="125"/>
      <c r="BG428" s="88" t="s">
        <v>4884</v>
      </c>
      <c r="BH428" s="113">
        <v>5065000</v>
      </c>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v>0</v>
      </c>
      <c r="CM428" s="113">
        <v>40520000</v>
      </c>
      <c r="CN428" s="88"/>
      <c r="CO428" s="92">
        <v>46283</v>
      </c>
      <c r="CP428" s="92">
        <f t="shared" si="15"/>
        <v>46463</v>
      </c>
      <c r="CQ428" s="118">
        <v>40520000</v>
      </c>
      <c r="CR428" s="88" t="s">
        <v>223</v>
      </c>
      <c r="CS428" s="92">
        <v>46041</v>
      </c>
      <c r="CT428" s="131">
        <v>1146101097244</v>
      </c>
      <c r="CU428" s="88"/>
      <c r="CV428" s="88"/>
      <c r="CW428" s="88" t="s">
        <v>4885</v>
      </c>
      <c r="CX428" s="88" t="s">
        <v>218</v>
      </c>
      <c r="CY428" s="88" t="s">
        <v>947</v>
      </c>
      <c r="CZ428" s="88">
        <v>2309</v>
      </c>
      <c r="DA428" s="88" t="s">
        <v>4831</v>
      </c>
      <c r="DB428" s="88">
        <v>1</v>
      </c>
      <c r="DC428" s="88" t="s">
        <v>153</v>
      </c>
      <c r="DD428" s="88"/>
      <c r="DE428" s="88"/>
      <c r="DF428" s="88"/>
      <c r="DG428" s="88"/>
      <c r="DH428" s="88"/>
      <c r="DI428" s="88"/>
      <c r="DJ428" s="88"/>
      <c r="DK428" s="88"/>
      <c r="DL428" s="88"/>
      <c r="DM428" s="88"/>
      <c r="DN428" s="88"/>
      <c r="DO428" s="88"/>
      <c r="DP428" s="88"/>
      <c r="DQ428" s="88"/>
      <c r="DR428" s="88"/>
      <c r="DS428" s="88"/>
      <c r="DT428" s="89"/>
      <c r="DU428" s="84"/>
      <c r="DV428" s="75"/>
      <c r="DW428" s="75"/>
      <c r="DX428" s="75"/>
      <c r="DY428" s="75"/>
      <c r="DZ428" s="77"/>
      <c r="EA428" s="71"/>
      <c r="EB428" s="71"/>
      <c r="EC428" s="71"/>
      <c r="ED428" s="71"/>
      <c r="EE428" s="71"/>
      <c r="EF428" s="71"/>
      <c r="EG428" s="71"/>
      <c r="EH428" s="71"/>
      <c r="EI428" s="71"/>
      <c r="EJ428" s="71"/>
      <c r="EK428" s="71"/>
    </row>
    <row r="429" spans="1:141" ht="30" customHeight="1">
      <c r="A429" s="3" t="s">
        <v>4104</v>
      </c>
      <c r="B429" s="87">
        <v>2026</v>
      </c>
      <c r="C429" s="88" t="s">
        <v>4886</v>
      </c>
      <c r="D429" s="88"/>
      <c r="E429" s="88" t="s">
        <v>125</v>
      </c>
      <c r="F429" s="88">
        <v>147050</v>
      </c>
      <c r="G429" s="92">
        <v>46036</v>
      </c>
      <c r="H429" s="88" t="s">
        <v>4887</v>
      </c>
      <c r="I429" s="88" t="s">
        <v>4888</v>
      </c>
      <c r="J429" s="95" t="s">
        <v>4889</v>
      </c>
      <c r="K429" s="95" t="s">
        <v>4890</v>
      </c>
      <c r="L429" s="88" t="s">
        <v>4891</v>
      </c>
      <c r="M429" s="88" t="s">
        <v>4892</v>
      </c>
      <c r="N429" s="88">
        <v>80111700</v>
      </c>
      <c r="O429" s="88" t="s">
        <v>4893</v>
      </c>
      <c r="P429" s="88" t="s">
        <v>4894</v>
      </c>
      <c r="Q429" s="88">
        <v>200</v>
      </c>
      <c r="R429" s="92">
        <v>46032</v>
      </c>
      <c r="S429" s="88">
        <v>1828</v>
      </c>
      <c r="T429" s="92">
        <v>46048</v>
      </c>
      <c r="U429" s="88" t="s">
        <v>4823</v>
      </c>
      <c r="V429" s="88" t="s">
        <v>135</v>
      </c>
      <c r="W429" s="88" t="s">
        <v>136</v>
      </c>
      <c r="X429" s="88">
        <v>1</v>
      </c>
      <c r="Y429" s="88" t="s">
        <v>217</v>
      </c>
      <c r="Z429" s="88" t="s">
        <v>4891</v>
      </c>
      <c r="AA429" s="88" t="s">
        <v>138</v>
      </c>
      <c r="AB429" s="88" t="s">
        <v>139</v>
      </c>
      <c r="AC429" s="88" t="s">
        <v>268</v>
      </c>
      <c r="AD429" s="88"/>
      <c r="AE429" s="88">
        <v>52372202</v>
      </c>
      <c r="AF429" s="88">
        <v>6</v>
      </c>
      <c r="AG429" s="92">
        <v>28347</v>
      </c>
      <c r="AH429" s="88" t="s">
        <v>4895</v>
      </c>
      <c r="AI429" s="88"/>
      <c r="AJ429" s="95">
        <v>3192249006</v>
      </c>
      <c r="AK429" s="88" t="s">
        <v>4896</v>
      </c>
      <c r="AL429" s="88" t="s">
        <v>3187</v>
      </c>
      <c r="AM429" s="88" t="s">
        <v>301</v>
      </c>
      <c r="AN429" s="88" t="s">
        <v>4826</v>
      </c>
      <c r="AO429" s="88">
        <v>52371623</v>
      </c>
      <c r="AP429" s="88" t="s">
        <v>4827</v>
      </c>
      <c r="AQ429" s="88"/>
      <c r="AR429" s="88"/>
      <c r="AS429" s="92">
        <v>46062</v>
      </c>
      <c r="AT429" s="88"/>
      <c r="AU429" s="88"/>
      <c r="AV429" s="88"/>
      <c r="AW429" s="88"/>
      <c r="AX429" s="88" t="s">
        <v>4828</v>
      </c>
      <c r="AY429" s="88" t="s">
        <v>147</v>
      </c>
      <c r="AZ429" s="108">
        <v>46041</v>
      </c>
      <c r="BA429" s="108">
        <v>46041</v>
      </c>
      <c r="BB429" s="118">
        <v>46432000</v>
      </c>
      <c r="BC429" s="108">
        <v>46048</v>
      </c>
      <c r="BD429" s="108">
        <v>46290</v>
      </c>
      <c r="BE429" s="108">
        <f t="shared" si="16"/>
        <v>46290</v>
      </c>
      <c r="BF429" s="125"/>
      <c r="BG429" s="88" t="s">
        <v>929</v>
      </c>
      <c r="BH429" s="113">
        <v>5804000</v>
      </c>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v>0</v>
      </c>
      <c r="CM429" s="113">
        <v>46432000</v>
      </c>
      <c r="CN429" s="88"/>
      <c r="CO429" s="92">
        <v>46290</v>
      </c>
      <c r="CP429" s="92">
        <f t="shared" si="15"/>
        <v>46470</v>
      </c>
      <c r="CQ429" s="118">
        <v>46432000</v>
      </c>
      <c r="CR429" s="88" t="s">
        <v>223</v>
      </c>
      <c r="CS429" s="92">
        <v>46043</v>
      </c>
      <c r="CT429" s="131">
        <v>2144101490019</v>
      </c>
      <c r="CU429" s="88"/>
      <c r="CV429" s="88"/>
      <c r="CW429" s="88" t="s">
        <v>4897</v>
      </c>
      <c r="CX429" s="88" t="s">
        <v>274</v>
      </c>
      <c r="CY429" s="88" t="e">
        <v>#N/A</v>
      </c>
      <c r="CZ429" s="88">
        <v>2423</v>
      </c>
      <c r="DA429" s="88" t="s">
        <v>4898</v>
      </c>
      <c r="DB429" s="88">
        <v>1</v>
      </c>
      <c r="DC429" s="88" t="s">
        <v>153</v>
      </c>
      <c r="DD429" s="88"/>
      <c r="DE429" s="88"/>
      <c r="DF429" s="88"/>
      <c r="DG429" s="88"/>
      <c r="DH429" s="88"/>
      <c r="DI429" s="88"/>
      <c r="DJ429" s="88"/>
      <c r="DK429" s="88"/>
      <c r="DL429" s="88"/>
      <c r="DM429" s="88"/>
      <c r="DN429" s="88"/>
      <c r="DO429" s="88"/>
      <c r="DP429" s="88"/>
      <c r="DQ429" s="88"/>
      <c r="DR429" s="88"/>
      <c r="DS429" s="88"/>
      <c r="DT429" s="89"/>
      <c r="DU429" s="84"/>
      <c r="DV429" s="75"/>
      <c r="DW429" s="75"/>
      <c r="DX429" s="75"/>
      <c r="DY429" s="75"/>
      <c r="DZ429" s="77"/>
      <c r="EA429" s="71"/>
      <c r="EB429" s="71"/>
      <c r="EC429" s="71"/>
      <c r="ED429" s="71"/>
      <c r="EE429" s="71"/>
      <c r="EF429" s="71"/>
      <c r="EG429" s="71"/>
      <c r="EH429" s="71"/>
      <c r="EI429" s="71"/>
      <c r="EJ429" s="71"/>
      <c r="EK429" s="71"/>
    </row>
    <row r="430" spans="1:141" ht="30" customHeight="1">
      <c r="A430" s="3" t="s">
        <v>4104</v>
      </c>
      <c r="B430" s="87">
        <v>2026</v>
      </c>
      <c r="C430" s="88" t="s">
        <v>4899</v>
      </c>
      <c r="D430" s="88"/>
      <c r="E430" s="88" t="s">
        <v>125</v>
      </c>
      <c r="F430" s="88">
        <v>147050</v>
      </c>
      <c r="G430" s="92">
        <v>46042</v>
      </c>
      <c r="H430" s="88" t="s">
        <v>4887</v>
      </c>
      <c r="I430" s="88" t="s">
        <v>4900</v>
      </c>
      <c r="J430" s="95" t="s">
        <v>4901</v>
      </c>
      <c r="K430" s="95" t="s">
        <v>4902</v>
      </c>
      <c r="L430" s="88" t="s">
        <v>4903</v>
      </c>
      <c r="M430" s="88" t="s">
        <v>4892</v>
      </c>
      <c r="N430" s="88">
        <v>80111700</v>
      </c>
      <c r="O430" s="88" t="s">
        <v>4893</v>
      </c>
      <c r="P430" s="88" t="s">
        <v>4904</v>
      </c>
      <c r="Q430" s="88">
        <v>200</v>
      </c>
      <c r="R430" s="92">
        <v>46032</v>
      </c>
      <c r="S430" s="88">
        <v>1809</v>
      </c>
      <c r="T430" s="92">
        <v>46048</v>
      </c>
      <c r="U430" s="88" t="s">
        <v>4823</v>
      </c>
      <c r="V430" s="88" t="s">
        <v>135</v>
      </c>
      <c r="W430" s="88" t="s">
        <v>136</v>
      </c>
      <c r="X430" s="88">
        <v>1</v>
      </c>
      <c r="Y430" s="88" t="s">
        <v>217</v>
      </c>
      <c r="Z430" s="88" t="s">
        <v>4903</v>
      </c>
      <c r="AA430" s="88" t="s">
        <v>138</v>
      </c>
      <c r="AB430" s="88" t="s">
        <v>139</v>
      </c>
      <c r="AC430" s="88" t="s">
        <v>268</v>
      </c>
      <c r="AD430" s="88"/>
      <c r="AE430" s="88">
        <v>1016063693</v>
      </c>
      <c r="AF430" s="88">
        <v>3</v>
      </c>
      <c r="AG430" s="92">
        <v>34379</v>
      </c>
      <c r="AH430" s="88" t="s">
        <v>4905</v>
      </c>
      <c r="AI430" s="88"/>
      <c r="AJ430" s="95">
        <v>3143547326</v>
      </c>
      <c r="AK430" s="88" t="s">
        <v>4906</v>
      </c>
      <c r="AL430" s="88" t="s">
        <v>3187</v>
      </c>
      <c r="AM430" s="88" t="s">
        <v>222</v>
      </c>
      <c r="AN430" s="88" t="s">
        <v>4826</v>
      </c>
      <c r="AO430" s="88">
        <v>52371623</v>
      </c>
      <c r="AP430" s="88" t="s">
        <v>4827</v>
      </c>
      <c r="AQ430" s="88"/>
      <c r="AR430" s="88"/>
      <c r="AS430" s="92">
        <v>46062</v>
      </c>
      <c r="AT430" s="88"/>
      <c r="AU430" s="88"/>
      <c r="AV430" s="88"/>
      <c r="AW430" s="88"/>
      <c r="AX430" s="88" t="s">
        <v>4828</v>
      </c>
      <c r="AY430" s="88" t="s">
        <v>147</v>
      </c>
      <c r="AZ430" s="108">
        <v>46041</v>
      </c>
      <c r="BA430" s="108">
        <v>46041</v>
      </c>
      <c r="BB430" s="118">
        <v>46432000</v>
      </c>
      <c r="BC430" s="108">
        <v>46048</v>
      </c>
      <c r="BD430" s="108">
        <v>46290</v>
      </c>
      <c r="BE430" s="108">
        <f t="shared" si="16"/>
        <v>46290</v>
      </c>
      <c r="BF430" s="125"/>
      <c r="BG430" s="88" t="s">
        <v>929</v>
      </c>
      <c r="BH430" s="113">
        <v>5804000</v>
      </c>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v>0</v>
      </c>
      <c r="CM430" s="113">
        <v>46432000</v>
      </c>
      <c r="CN430" s="88"/>
      <c r="CO430" s="92">
        <v>46290</v>
      </c>
      <c r="CP430" s="92">
        <f t="shared" si="15"/>
        <v>46470</v>
      </c>
      <c r="CQ430" s="118">
        <v>46432000</v>
      </c>
      <c r="CR430" s="88" t="s">
        <v>149</v>
      </c>
      <c r="CS430" s="92">
        <v>46042</v>
      </c>
      <c r="CT430" s="131">
        <v>1446101160428</v>
      </c>
      <c r="CU430" s="88"/>
      <c r="CV430" s="88"/>
      <c r="CW430" s="88" t="s">
        <v>4907</v>
      </c>
      <c r="CX430" s="88" t="s">
        <v>274</v>
      </c>
      <c r="CY430" s="88" t="e">
        <v>#N/A</v>
      </c>
      <c r="CZ430" s="88">
        <v>2423</v>
      </c>
      <c r="DA430" s="88" t="s">
        <v>4898</v>
      </c>
      <c r="DB430" s="88">
        <v>1</v>
      </c>
      <c r="DC430" s="88" t="s">
        <v>153</v>
      </c>
      <c r="DD430" s="88"/>
      <c r="DE430" s="88"/>
      <c r="DF430" s="88"/>
      <c r="DG430" s="88"/>
      <c r="DH430" s="88"/>
      <c r="DI430" s="88"/>
      <c r="DJ430" s="88"/>
      <c r="DK430" s="88"/>
      <c r="DL430" s="88"/>
      <c r="DM430" s="88"/>
      <c r="DN430" s="88"/>
      <c r="DO430" s="88"/>
      <c r="DP430" s="88"/>
      <c r="DQ430" s="88"/>
      <c r="DR430" s="88"/>
      <c r="DS430" s="88"/>
      <c r="DT430" s="89"/>
      <c r="DU430" s="84"/>
      <c r="DV430" s="75"/>
      <c r="DW430" s="75"/>
      <c r="DX430" s="75"/>
      <c r="DY430" s="75"/>
      <c r="DZ430" s="77"/>
      <c r="EA430" s="71"/>
      <c r="EB430" s="71"/>
      <c r="EC430" s="71"/>
      <c r="ED430" s="71"/>
      <c r="EE430" s="71"/>
      <c r="EF430" s="71"/>
      <c r="EG430" s="71"/>
      <c r="EH430" s="71"/>
      <c r="EI430" s="71"/>
      <c r="EJ430" s="71"/>
      <c r="EK430" s="71"/>
    </row>
    <row r="431" spans="1:141" ht="30" customHeight="1">
      <c r="A431" s="3" t="s">
        <v>4104</v>
      </c>
      <c r="B431" s="87">
        <v>2026</v>
      </c>
      <c r="C431" s="88" t="s">
        <v>4908</v>
      </c>
      <c r="D431" s="88"/>
      <c r="E431" s="88" t="s">
        <v>125</v>
      </c>
      <c r="F431" s="88">
        <v>147066</v>
      </c>
      <c r="G431" s="92">
        <v>46043</v>
      </c>
      <c r="H431" s="88" t="s">
        <v>4909</v>
      </c>
      <c r="I431" s="88" t="s">
        <v>4910</v>
      </c>
      <c r="J431" s="95" t="s">
        <v>4911</v>
      </c>
      <c r="K431" s="95" t="s">
        <v>4912</v>
      </c>
      <c r="L431" s="88" t="s">
        <v>4913</v>
      </c>
      <c r="M431" s="88" t="s">
        <v>4914</v>
      </c>
      <c r="N431" s="88">
        <v>80111700</v>
      </c>
      <c r="O431" s="88" t="s">
        <v>4915</v>
      </c>
      <c r="P431" s="88" t="s">
        <v>4916</v>
      </c>
      <c r="Q431" s="88">
        <v>201</v>
      </c>
      <c r="R431" s="92">
        <v>46032</v>
      </c>
      <c r="S431" s="88">
        <v>1756</v>
      </c>
      <c r="T431" s="92">
        <v>46044</v>
      </c>
      <c r="U431" s="88" t="s">
        <v>4823</v>
      </c>
      <c r="V431" s="88" t="s">
        <v>135</v>
      </c>
      <c r="W431" s="88" t="s">
        <v>136</v>
      </c>
      <c r="X431" s="88">
        <v>1</v>
      </c>
      <c r="Y431" s="88" t="s">
        <v>4917</v>
      </c>
      <c r="Z431" s="88" t="s">
        <v>4913</v>
      </c>
      <c r="AA431" s="88" t="s">
        <v>138</v>
      </c>
      <c r="AB431" s="88" t="s">
        <v>139</v>
      </c>
      <c r="AC431" s="88" t="s">
        <v>203</v>
      </c>
      <c r="AD431" s="88"/>
      <c r="AE431" s="88">
        <v>1026260980</v>
      </c>
      <c r="AF431" s="88">
        <v>3</v>
      </c>
      <c r="AG431" s="92">
        <v>32354</v>
      </c>
      <c r="AH431" s="88" t="s">
        <v>4918</v>
      </c>
      <c r="AI431" s="88"/>
      <c r="AJ431" s="95">
        <v>3132300755</v>
      </c>
      <c r="AK431" s="88" t="s">
        <v>4919</v>
      </c>
      <c r="AL431" s="88" t="s">
        <v>3187</v>
      </c>
      <c r="AM431" s="88" t="s">
        <v>234</v>
      </c>
      <c r="AN431" s="88" t="s">
        <v>4826</v>
      </c>
      <c r="AO431" s="88">
        <v>52371623</v>
      </c>
      <c r="AP431" s="88" t="s">
        <v>4827</v>
      </c>
      <c r="AQ431" s="88"/>
      <c r="AR431" s="88"/>
      <c r="AS431" s="92">
        <v>46062</v>
      </c>
      <c r="AT431" s="88"/>
      <c r="AU431" s="88"/>
      <c r="AV431" s="88"/>
      <c r="AW431" s="88"/>
      <c r="AX431" s="88" t="s">
        <v>4828</v>
      </c>
      <c r="AY431" s="88" t="s">
        <v>147</v>
      </c>
      <c r="AZ431" s="108">
        <v>46039</v>
      </c>
      <c r="BA431" s="108">
        <v>46042</v>
      </c>
      <c r="BB431" s="118">
        <v>46432000</v>
      </c>
      <c r="BC431" s="108">
        <v>46044</v>
      </c>
      <c r="BD431" s="108">
        <v>46286</v>
      </c>
      <c r="BE431" s="108">
        <f t="shared" si="16"/>
        <v>46286</v>
      </c>
      <c r="BF431" s="125"/>
      <c r="BG431" s="88" t="s">
        <v>929</v>
      </c>
      <c r="BH431" s="113">
        <v>5804000</v>
      </c>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v>0</v>
      </c>
      <c r="CM431" s="113">
        <v>46432000</v>
      </c>
      <c r="CN431" s="88"/>
      <c r="CO431" s="92">
        <v>46286</v>
      </c>
      <c r="CP431" s="92">
        <f t="shared" si="15"/>
        <v>46466</v>
      </c>
      <c r="CQ431" s="118">
        <v>46432000</v>
      </c>
      <c r="CR431" s="88" t="s">
        <v>223</v>
      </c>
      <c r="CS431" s="92">
        <v>46042</v>
      </c>
      <c r="CT431" s="131">
        <v>1846101033148</v>
      </c>
      <c r="CU431" s="88"/>
      <c r="CV431" s="88"/>
      <c r="CW431" s="88" t="s">
        <v>4920</v>
      </c>
      <c r="CX431" s="88" t="s">
        <v>203</v>
      </c>
      <c r="CY431" s="88" t="s">
        <v>1736</v>
      </c>
      <c r="CZ431" s="88">
        <v>2309</v>
      </c>
      <c r="DA431" s="88" t="s">
        <v>4831</v>
      </c>
      <c r="DB431" s="88">
        <v>1</v>
      </c>
      <c r="DC431" s="88" t="s">
        <v>153</v>
      </c>
      <c r="DD431" s="88"/>
      <c r="DE431" s="88"/>
      <c r="DF431" s="88"/>
      <c r="DG431" s="88"/>
      <c r="DH431" s="88"/>
      <c r="DI431" s="88"/>
      <c r="DJ431" s="88"/>
      <c r="DK431" s="88"/>
      <c r="DL431" s="88"/>
      <c r="DM431" s="88"/>
      <c r="DN431" s="88"/>
      <c r="DO431" s="88"/>
      <c r="DP431" s="88"/>
      <c r="DQ431" s="88"/>
      <c r="DR431" s="88"/>
      <c r="DS431" s="88"/>
      <c r="DT431" s="89"/>
      <c r="DU431" s="84"/>
      <c r="DV431" s="75"/>
      <c r="DW431" s="75"/>
      <c r="DX431" s="75"/>
      <c r="DY431" s="75"/>
      <c r="DZ431" s="77"/>
      <c r="EA431" s="71"/>
      <c r="EB431" s="71"/>
      <c r="EC431" s="71"/>
      <c r="ED431" s="71"/>
      <c r="EE431" s="71"/>
      <c r="EF431" s="71"/>
      <c r="EG431" s="71"/>
      <c r="EH431" s="71"/>
      <c r="EI431" s="71"/>
      <c r="EJ431" s="71"/>
      <c r="EK431" s="71"/>
    </row>
    <row r="432" spans="1:141" ht="30" customHeight="1">
      <c r="A432" s="3" t="s">
        <v>4104</v>
      </c>
      <c r="B432" s="87">
        <v>2026</v>
      </c>
      <c r="C432" s="88" t="s">
        <v>4921</v>
      </c>
      <c r="D432" s="88"/>
      <c r="E432" s="88" t="s">
        <v>125</v>
      </c>
      <c r="F432" s="88">
        <v>147066</v>
      </c>
      <c r="G432" s="92">
        <v>46043</v>
      </c>
      <c r="H432" s="88" t="s">
        <v>4909</v>
      </c>
      <c r="I432" s="88" t="s">
        <v>4922</v>
      </c>
      <c r="J432" s="95" t="s">
        <v>4923</v>
      </c>
      <c r="K432" s="95" t="s">
        <v>4924</v>
      </c>
      <c r="L432" s="88" t="s">
        <v>4925</v>
      </c>
      <c r="M432" s="88" t="s">
        <v>4914</v>
      </c>
      <c r="N432" s="88">
        <v>80111700</v>
      </c>
      <c r="O432" s="88" t="s">
        <v>4915</v>
      </c>
      <c r="P432" s="88" t="s">
        <v>4926</v>
      </c>
      <c r="Q432" s="88">
        <v>201</v>
      </c>
      <c r="R432" s="92">
        <v>46032</v>
      </c>
      <c r="S432" s="88">
        <v>1730</v>
      </c>
      <c r="T432" s="92">
        <v>46042</v>
      </c>
      <c r="U432" s="88" t="s">
        <v>4823</v>
      </c>
      <c r="V432" s="88" t="s">
        <v>135</v>
      </c>
      <c r="W432" s="88" t="s">
        <v>136</v>
      </c>
      <c r="X432" s="88">
        <v>1</v>
      </c>
      <c r="Y432" s="88" t="s">
        <v>4917</v>
      </c>
      <c r="Z432" s="88" t="s">
        <v>4925</v>
      </c>
      <c r="AA432" s="88" t="s">
        <v>138</v>
      </c>
      <c r="AB432" s="88" t="s">
        <v>139</v>
      </c>
      <c r="AC432" s="88" t="s">
        <v>203</v>
      </c>
      <c r="AD432" s="88"/>
      <c r="AE432" s="88">
        <v>52214916</v>
      </c>
      <c r="AF432" s="88">
        <v>1</v>
      </c>
      <c r="AG432" s="92">
        <v>28106</v>
      </c>
      <c r="AH432" s="88" t="s">
        <v>4927</v>
      </c>
      <c r="AI432" s="88"/>
      <c r="AJ432" s="95">
        <v>3133415156</v>
      </c>
      <c r="AK432" s="88" t="s">
        <v>4928</v>
      </c>
      <c r="AL432" s="88" t="s">
        <v>3187</v>
      </c>
      <c r="AM432" s="88" t="s">
        <v>144</v>
      </c>
      <c r="AN432" s="88" t="s">
        <v>4826</v>
      </c>
      <c r="AO432" s="88">
        <v>52371623</v>
      </c>
      <c r="AP432" s="88" t="s">
        <v>4827</v>
      </c>
      <c r="AQ432" s="88"/>
      <c r="AR432" s="88"/>
      <c r="AS432" s="92">
        <v>46062</v>
      </c>
      <c r="AT432" s="88"/>
      <c r="AU432" s="88"/>
      <c r="AV432" s="88"/>
      <c r="AW432" s="88"/>
      <c r="AX432" s="88" t="s">
        <v>4828</v>
      </c>
      <c r="AY432" s="88" t="s">
        <v>147</v>
      </c>
      <c r="AZ432" s="108">
        <v>46039</v>
      </c>
      <c r="BA432" s="108">
        <v>46041</v>
      </c>
      <c r="BB432" s="118">
        <v>46432000</v>
      </c>
      <c r="BC432" s="108">
        <v>46044</v>
      </c>
      <c r="BD432" s="108">
        <v>46284</v>
      </c>
      <c r="BE432" s="108">
        <f t="shared" si="16"/>
        <v>46284</v>
      </c>
      <c r="BF432" s="125"/>
      <c r="BG432" s="88" t="s">
        <v>929</v>
      </c>
      <c r="BH432" s="113">
        <v>5804000</v>
      </c>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v>0</v>
      </c>
      <c r="CM432" s="113">
        <v>46432000</v>
      </c>
      <c r="CN432" s="88"/>
      <c r="CO432" s="92">
        <v>46284</v>
      </c>
      <c r="CP432" s="92">
        <f t="shared" si="15"/>
        <v>46464</v>
      </c>
      <c r="CQ432" s="118">
        <v>46432000</v>
      </c>
      <c r="CR432" s="88" t="s">
        <v>223</v>
      </c>
      <c r="CS432" s="92">
        <v>46041</v>
      </c>
      <c r="CT432" s="131">
        <v>2146101130561</v>
      </c>
      <c r="CU432" s="88"/>
      <c r="CV432" s="88"/>
      <c r="CW432" s="88" t="s">
        <v>4920</v>
      </c>
      <c r="CX432" s="88" t="s">
        <v>203</v>
      </c>
      <c r="CY432" s="88" t="s">
        <v>4929</v>
      </c>
      <c r="CZ432" s="88">
        <v>2309</v>
      </c>
      <c r="DA432" s="88" t="s">
        <v>4831</v>
      </c>
      <c r="DB432" s="88">
        <v>1</v>
      </c>
      <c r="DC432" s="88" t="s">
        <v>153</v>
      </c>
      <c r="DD432" s="88"/>
      <c r="DE432" s="88"/>
      <c r="DF432" s="88"/>
      <c r="DG432" s="88"/>
      <c r="DH432" s="88"/>
      <c r="DI432" s="88"/>
      <c r="DJ432" s="88"/>
      <c r="DK432" s="88"/>
      <c r="DL432" s="88"/>
      <c r="DM432" s="88"/>
      <c r="DN432" s="88"/>
      <c r="DO432" s="88"/>
      <c r="DP432" s="88"/>
      <c r="DQ432" s="88"/>
      <c r="DR432" s="88"/>
      <c r="DS432" s="88"/>
      <c r="DT432" s="89"/>
      <c r="DU432" s="84"/>
      <c r="DV432" s="75"/>
      <c r="DW432" s="75"/>
      <c r="DX432" s="75"/>
      <c r="DY432" s="75"/>
      <c r="DZ432" s="77"/>
      <c r="EA432" s="71"/>
      <c r="EB432" s="71"/>
      <c r="EC432" s="71"/>
      <c r="ED432" s="71"/>
      <c r="EE432" s="71"/>
      <c r="EF432" s="71"/>
      <c r="EG432" s="71"/>
      <c r="EH432" s="71"/>
      <c r="EI432" s="71"/>
      <c r="EJ432" s="71"/>
      <c r="EK432" s="71"/>
    </row>
    <row r="433" spans="1:141" ht="30" customHeight="1">
      <c r="A433" s="3" t="s">
        <v>4104</v>
      </c>
      <c r="B433" s="87">
        <v>2026</v>
      </c>
      <c r="C433" s="88" t="s">
        <v>4930</v>
      </c>
      <c r="D433" s="88"/>
      <c r="E433" s="88" t="s">
        <v>125</v>
      </c>
      <c r="F433" s="88">
        <v>147079</v>
      </c>
      <c r="G433" s="92">
        <v>46045</v>
      </c>
      <c r="H433" s="88" t="s">
        <v>4931</v>
      </c>
      <c r="I433" s="88" t="s">
        <v>4932</v>
      </c>
      <c r="J433" s="95" t="s">
        <v>4933</v>
      </c>
      <c r="K433" s="95" t="s">
        <v>4934</v>
      </c>
      <c r="L433" s="88" t="s">
        <v>4935</v>
      </c>
      <c r="M433" s="88" t="s">
        <v>4936</v>
      </c>
      <c r="N433" s="88">
        <v>80111700</v>
      </c>
      <c r="O433" s="88" t="s">
        <v>4937</v>
      </c>
      <c r="P433" s="88" t="s">
        <v>4938</v>
      </c>
      <c r="Q433" s="88">
        <v>202</v>
      </c>
      <c r="R433" s="92">
        <v>46032</v>
      </c>
      <c r="S433" s="88">
        <v>1723</v>
      </c>
      <c r="T433" s="92">
        <v>46042</v>
      </c>
      <c r="U433" s="88" t="s">
        <v>4823</v>
      </c>
      <c r="V433" s="88" t="s">
        <v>135</v>
      </c>
      <c r="W433" s="88" t="s">
        <v>136</v>
      </c>
      <c r="X433" s="88">
        <v>1</v>
      </c>
      <c r="Y433" s="88" t="s">
        <v>4939</v>
      </c>
      <c r="Z433" s="88" t="s">
        <v>4935</v>
      </c>
      <c r="AA433" s="88" t="s">
        <v>138</v>
      </c>
      <c r="AB433" s="88" t="s">
        <v>139</v>
      </c>
      <c r="AC433" s="88" t="s">
        <v>203</v>
      </c>
      <c r="AD433" s="88"/>
      <c r="AE433" s="88">
        <v>52215485</v>
      </c>
      <c r="AF433" s="88">
        <v>1</v>
      </c>
      <c r="AG433" s="92">
        <v>27878</v>
      </c>
      <c r="AH433" s="88" t="s">
        <v>4940</v>
      </c>
      <c r="AI433" s="88"/>
      <c r="AJ433" s="95">
        <v>3144550882</v>
      </c>
      <c r="AK433" s="88" t="s">
        <v>4941</v>
      </c>
      <c r="AL433" s="88" t="s">
        <v>3187</v>
      </c>
      <c r="AM433" s="88" t="s">
        <v>222</v>
      </c>
      <c r="AN433" s="88" t="s">
        <v>4826</v>
      </c>
      <c r="AO433" s="88">
        <v>52371623</v>
      </c>
      <c r="AP433" s="88" t="s">
        <v>4827</v>
      </c>
      <c r="AQ433" s="88"/>
      <c r="AR433" s="88"/>
      <c r="AS433" s="92">
        <v>46062</v>
      </c>
      <c r="AT433" s="88"/>
      <c r="AU433" s="88"/>
      <c r="AV433" s="88"/>
      <c r="AW433" s="88"/>
      <c r="AX433" s="88" t="s">
        <v>4828</v>
      </c>
      <c r="AY433" s="88" t="s">
        <v>147</v>
      </c>
      <c r="AZ433" s="108">
        <v>46036</v>
      </c>
      <c r="BA433" s="108">
        <v>46036</v>
      </c>
      <c r="BB433" s="118">
        <v>63352000</v>
      </c>
      <c r="BC433" s="108">
        <v>46042</v>
      </c>
      <c r="BD433" s="108">
        <v>46284</v>
      </c>
      <c r="BE433" s="108">
        <f t="shared" si="16"/>
        <v>46284</v>
      </c>
      <c r="BF433" s="125"/>
      <c r="BG433" s="88" t="s">
        <v>929</v>
      </c>
      <c r="BH433" s="113">
        <v>7919000</v>
      </c>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v>0</v>
      </c>
      <c r="CM433" s="113">
        <v>63352000</v>
      </c>
      <c r="CN433" s="88"/>
      <c r="CO433" s="92">
        <v>46284</v>
      </c>
      <c r="CP433" s="92">
        <f t="shared" si="15"/>
        <v>46464</v>
      </c>
      <c r="CQ433" s="118">
        <v>63352000</v>
      </c>
      <c r="CR433" s="88" t="s">
        <v>223</v>
      </c>
      <c r="CS433" s="92">
        <v>46038</v>
      </c>
      <c r="CT433" s="131">
        <v>1446101156756</v>
      </c>
      <c r="CU433" s="88"/>
      <c r="CV433" s="88"/>
      <c r="CW433" s="88" t="s">
        <v>4829</v>
      </c>
      <c r="CX433" s="88" t="s">
        <v>203</v>
      </c>
      <c r="CY433" s="88" t="s">
        <v>2137</v>
      </c>
      <c r="CZ433" s="88">
        <v>2309</v>
      </c>
      <c r="DA433" s="88" t="s">
        <v>4831</v>
      </c>
      <c r="DB433" s="88">
        <v>1</v>
      </c>
      <c r="DC433" s="88" t="s">
        <v>153</v>
      </c>
      <c r="DD433" s="88"/>
      <c r="DE433" s="88"/>
      <c r="DF433" s="88"/>
      <c r="DG433" s="88"/>
      <c r="DH433" s="88"/>
      <c r="DI433" s="88"/>
      <c r="DJ433" s="88"/>
      <c r="DK433" s="88"/>
      <c r="DL433" s="88"/>
      <c r="DM433" s="88"/>
      <c r="DN433" s="88"/>
      <c r="DO433" s="88"/>
      <c r="DP433" s="88"/>
      <c r="DQ433" s="88"/>
      <c r="DR433" s="88"/>
      <c r="DS433" s="88"/>
      <c r="DT433" s="89"/>
      <c r="DU433" s="84"/>
      <c r="DV433" s="75"/>
      <c r="DW433" s="75"/>
      <c r="DX433" s="75"/>
      <c r="DY433" s="75"/>
      <c r="DZ433" s="77"/>
      <c r="EA433" s="71"/>
      <c r="EB433" s="71"/>
      <c r="EC433" s="71"/>
      <c r="ED433" s="71"/>
      <c r="EE433" s="71"/>
      <c r="EF433" s="71"/>
      <c r="EG433" s="71"/>
      <c r="EH433" s="71"/>
      <c r="EI433" s="71"/>
      <c r="EJ433" s="71"/>
      <c r="EK433" s="71"/>
    </row>
    <row r="434" spans="1:141" ht="30" customHeight="1">
      <c r="A434" s="3" t="s">
        <v>4104</v>
      </c>
      <c r="B434" s="87">
        <v>2026</v>
      </c>
      <c r="C434" s="88" t="s">
        <v>4942</v>
      </c>
      <c r="D434" s="88"/>
      <c r="E434" s="88" t="s">
        <v>125</v>
      </c>
      <c r="F434" s="88">
        <v>147100</v>
      </c>
      <c r="G434" s="92">
        <v>46037</v>
      </c>
      <c r="H434" s="88" t="s">
        <v>4943</v>
      </c>
      <c r="I434" s="88" t="s">
        <v>4944</v>
      </c>
      <c r="J434" s="95" t="s">
        <v>4945</v>
      </c>
      <c r="K434" s="95" t="s">
        <v>4946</v>
      </c>
      <c r="L434" s="88" t="s">
        <v>4947</v>
      </c>
      <c r="M434" s="88" t="s">
        <v>4948</v>
      </c>
      <c r="N434" s="88">
        <v>80111700</v>
      </c>
      <c r="O434" s="88" t="s">
        <v>4949</v>
      </c>
      <c r="P434" s="88" t="s">
        <v>4950</v>
      </c>
      <c r="Q434" s="88">
        <v>203</v>
      </c>
      <c r="R434" s="92">
        <v>46032</v>
      </c>
      <c r="S434" s="88">
        <v>1790</v>
      </c>
      <c r="T434" s="92">
        <v>46044</v>
      </c>
      <c r="U434" s="88" t="s">
        <v>4823</v>
      </c>
      <c r="V434" s="88" t="s">
        <v>135</v>
      </c>
      <c r="W434" s="88" t="s">
        <v>136</v>
      </c>
      <c r="X434" s="88">
        <v>1</v>
      </c>
      <c r="Y434" s="88" t="s">
        <v>4951</v>
      </c>
      <c r="Z434" s="88" t="s">
        <v>4947</v>
      </c>
      <c r="AA434" s="88" t="s">
        <v>138</v>
      </c>
      <c r="AB434" s="88" t="s">
        <v>139</v>
      </c>
      <c r="AC434" s="88" t="s">
        <v>140</v>
      </c>
      <c r="AD434" s="88"/>
      <c r="AE434" s="88">
        <v>1022413056</v>
      </c>
      <c r="AF434" s="88">
        <v>6</v>
      </c>
      <c r="AG434" s="92">
        <v>35115</v>
      </c>
      <c r="AH434" s="88" t="s">
        <v>4952</v>
      </c>
      <c r="AI434" s="88"/>
      <c r="AJ434" s="95">
        <v>3153462609</v>
      </c>
      <c r="AK434" s="88" t="s">
        <v>4953</v>
      </c>
      <c r="AL434" s="88" t="s">
        <v>3187</v>
      </c>
      <c r="AM434" s="88" t="s">
        <v>144</v>
      </c>
      <c r="AN434" s="88" t="s">
        <v>4826</v>
      </c>
      <c r="AO434" s="88">
        <v>52371623</v>
      </c>
      <c r="AP434" s="88" t="s">
        <v>4827</v>
      </c>
      <c r="AQ434" s="88"/>
      <c r="AR434" s="88"/>
      <c r="AS434" s="92">
        <v>46062</v>
      </c>
      <c r="AT434" s="88"/>
      <c r="AU434" s="88"/>
      <c r="AV434" s="88"/>
      <c r="AW434" s="88"/>
      <c r="AX434" s="88" t="s">
        <v>4828</v>
      </c>
      <c r="AY434" s="88" t="s">
        <v>147</v>
      </c>
      <c r="AZ434" s="108">
        <v>46042</v>
      </c>
      <c r="BA434" s="108">
        <v>46042</v>
      </c>
      <c r="BB434" s="118">
        <v>46432000</v>
      </c>
      <c r="BC434" s="108">
        <v>46045</v>
      </c>
      <c r="BD434" s="108">
        <v>46287</v>
      </c>
      <c r="BE434" s="108">
        <f t="shared" si="16"/>
        <v>46287</v>
      </c>
      <c r="BF434" s="125"/>
      <c r="BG434" s="88" t="s">
        <v>929</v>
      </c>
      <c r="BH434" s="113">
        <v>5804000</v>
      </c>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v>0</v>
      </c>
      <c r="CM434" s="113">
        <v>46432000</v>
      </c>
      <c r="CN434" s="88"/>
      <c r="CO434" s="92">
        <v>46287</v>
      </c>
      <c r="CP434" s="92">
        <f t="shared" si="15"/>
        <v>46467</v>
      </c>
      <c r="CQ434" s="118">
        <v>46432000</v>
      </c>
      <c r="CR434" s="88" t="s">
        <v>223</v>
      </c>
      <c r="CS434" s="92">
        <v>46043</v>
      </c>
      <c r="CT434" s="131">
        <v>1146101099412</v>
      </c>
      <c r="CU434" s="88"/>
      <c r="CV434" s="88"/>
      <c r="CW434" s="88" t="s">
        <v>4954</v>
      </c>
      <c r="CX434" s="88" t="s">
        <v>140</v>
      </c>
      <c r="CY434" s="88" t="s">
        <v>3753</v>
      </c>
      <c r="CZ434" s="88">
        <v>2309</v>
      </c>
      <c r="DA434" s="88" t="s">
        <v>4831</v>
      </c>
      <c r="DB434" s="88">
        <v>1</v>
      </c>
      <c r="DC434" s="88" t="s">
        <v>153</v>
      </c>
      <c r="DD434" s="88"/>
      <c r="DE434" s="88"/>
      <c r="DF434" s="88"/>
      <c r="DG434" s="88"/>
      <c r="DH434" s="88"/>
      <c r="DI434" s="88"/>
      <c r="DJ434" s="88"/>
      <c r="DK434" s="88"/>
      <c r="DL434" s="88"/>
      <c r="DM434" s="88"/>
      <c r="DN434" s="88"/>
      <c r="DO434" s="88"/>
      <c r="DP434" s="88"/>
      <c r="DQ434" s="88"/>
      <c r="DR434" s="88"/>
      <c r="DS434" s="88"/>
      <c r="DT434" s="89"/>
      <c r="DU434" s="84"/>
      <c r="DV434" s="75"/>
      <c r="DW434" s="75"/>
      <c r="DX434" s="75"/>
      <c r="DY434" s="75"/>
      <c r="DZ434" s="77"/>
      <c r="EA434" s="71"/>
      <c r="EB434" s="71"/>
      <c r="EC434" s="71"/>
      <c r="ED434" s="71"/>
      <c r="EE434" s="71"/>
      <c r="EF434" s="71"/>
      <c r="EG434" s="71"/>
      <c r="EH434" s="71"/>
      <c r="EI434" s="71"/>
      <c r="EJ434" s="71"/>
      <c r="EK434" s="71"/>
    </row>
    <row r="435" spans="1:141" ht="30" customHeight="1">
      <c r="A435" s="3" t="s">
        <v>4104</v>
      </c>
      <c r="B435" s="87">
        <v>2026</v>
      </c>
      <c r="C435" s="88" t="s">
        <v>4955</v>
      </c>
      <c r="D435" s="88"/>
      <c r="E435" s="88" t="s">
        <v>125</v>
      </c>
      <c r="F435" s="88">
        <v>147106</v>
      </c>
      <c r="G435" s="92">
        <v>46041</v>
      </c>
      <c r="H435" s="88" t="s">
        <v>4956</v>
      </c>
      <c r="I435" s="88" t="s">
        <v>4957</v>
      </c>
      <c r="J435" s="95" t="s">
        <v>4958</v>
      </c>
      <c r="K435" s="95" t="s">
        <v>4959</v>
      </c>
      <c r="L435" s="88" t="s">
        <v>4960</v>
      </c>
      <c r="M435" s="88" t="s">
        <v>4961</v>
      </c>
      <c r="N435" s="88">
        <v>80111700</v>
      </c>
      <c r="O435" s="88" t="s">
        <v>4962</v>
      </c>
      <c r="P435" s="88" t="s">
        <v>4963</v>
      </c>
      <c r="Q435" s="88">
        <v>204</v>
      </c>
      <c r="R435" s="92">
        <v>46032</v>
      </c>
      <c r="S435" s="88">
        <v>1754</v>
      </c>
      <c r="T435" s="92">
        <v>46044</v>
      </c>
      <c r="U435" s="88" t="s">
        <v>4823</v>
      </c>
      <c r="V435" s="88" t="s">
        <v>135</v>
      </c>
      <c r="W435" s="88" t="s">
        <v>136</v>
      </c>
      <c r="X435" s="88">
        <v>1</v>
      </c>
      <c r="Y435" s="88" t="s">
        <v>4964</v>
      </c>
      <c r="Z435" s="88" t="s">
        <v>4960</v>
      </c>
      <c r="AA435" s="88" t="s">
        <v>138</v>
      </c>
      <c r="AB435" s="88" t="s">
        <v>164</v>
      </c>
      <c r="AC435" s="88" t="s">
        <v>186</v>
      </c>
      <c r="AD435" s="88"/>
      <c r="AE435" s="88">
        <v>79148595</v>
      </c>
      <c r="AF435" s="88">
        <v>4</v>
      </c>
      <c r="AG435" s="92">
        <v>21841</v>
      </c>
      <c r="AH435" s="88" t="s">
        <v>4965</v>
      </c>
      <c r="AI435" s="88"/>
      <c r="AJ435" s="95" t="s">
        <v>4966</v>
      </c>
      <c r="AK435" s="88" t="s">
        <v>4967</v>
      </c>
      <c r="AL435" s="88" t="s">
        <v>3187</v>
      </c>
      <c r="AM435" s="88" t="s">
        <v>385</v>
      </c>
      <c r="AN435" s="88" t="s">
        <v>4826</v>
      </c>
      <c r="AO435" s="88">
        <v>52371623</v>
      </c>
      <c r="AP435" s="88" t="s">
        <v>4827</v>
      </c>
      <c r="AQ435" s="88"/>
      <c r="AR435" s="88"/>
      <c r="AS435" s="92">
        <v>46062</v>
      </c>
      <c r="AT435" s="88"/>
      <c r="AU435" s="88"/>
      <c r="AV435" s="88"/>
      <c r="AW435" s="88"/>
      <c r="AX435" s="88" t="s">
        <v>4828</v>
      </c>
      <c r="AY435" s="88" t="s">
        <v>147</v>
      </c>
      <c r="AZ435" s="108">
        <v>46042</v>
      </c>
      <c r="BA435" s="108">
        <v>46043</v>
      </c>
      <c r="BB435" s="118">
        <v>63352000</v>
      </c>
      <c r="BC435" s="108">
        <v>46045</v>
      </c>
      <c r="BD435" s="108">
        <v>46287</v>
      </c>
      <c r="BE435" s="108">
        <f t="shared" si="16"/>
        <v>46287</v>
      </c>
      <c r="BF435" s="125"/>
      <c r="BG435" s="88" t="s">
        <v>929</v>
      </c>
      <c r="BH435" s="113">
        <v>7919000</v>
      </c>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v>0</v>
      </c>
      <c r="CM435" s="113">
        <v>63352000</v>
      </c>
      <c r="CN435" s="88"/>
      <c r="CO435" s="92">
        <v>46287</v>
      </c>
      <c r="CP435" s="92">
        <f t="shared" si="15"/>
        <v>46467</v>
      </c>
      <c r="CQ435" s="118">
        <v>63352000</v>
      </c>
      <c r="CR435" s="88" t="s">
        <v>149</v>
      </c>
      <c r="CS435" s="92">
        <v>46043</v>
      </c>
      <c r="CT435" s="131">
        <v>1846101033297</v>
      </c>
      <c r="CU435" s="88"/>
      <c r="CV435" s="88"/>
      <c r="CW435" s="88" t="s">
        <v>4829</v>
      </c>
      <c r="CX435" s="88" t="s">
        <v>186</v>
      </c>
      <c r="CY435" s="88" t="s">
        <v>1598</v>
      </c>
      <c r="CZ435" s="88">
        <v>2309</v>
      </c>
      <c r="DA435" s="88" t="s">
        <v>4831</v>
      </c>
      <c r="DB435" s="88">
        <v>1</v>
      </c>
      <c r="DC435" s="88" t="s">
        <v>153</v>
      </c>
      <c r="DD435" s="88"/>
      <c r="DE435" s="88"/>
      <c r="DF435" s="88"/>
      <c r="DG435" s="88"/>
      <c r="DH435" s="88"/>
      <c r="DI435" s="88"/>
      <c r="DJ435" s="88"/>
      <c r="DK435" s="88"/>
      <c r="DL435" s="88"/>
      <c r="DM435" s="88"/>
      <c r="DN435" s="88"/>
      <c r="DO435" s="88"/>
      <c r="DP435" s="88"/>
      <c r="DQ435" s="88"/>
      <c r="DR435" s="88"/>
      <c r="DS435" s="88"/>
      <c r="DT435" s="89"/>
      <c r="DU435" s="84"/>
      <c r="DV435" s="75"/>
      <c r="DW435" s="75"/>
      <c r="DX435" s="75"/>
      <c r="DY435" s="75"/>
      <c r="DZ435" s="77"/>
      <c r="EA435" s="71"/>
      <c r="EB435" s="71"/>
      <c r="EC435" s="71"/>
      <c r="ED435" s="71"/>
      <c r="EE435" s="71"/>
      <c r="EF435" s="71"/>
      <c r="EG435" s="71"/>
      <c r="EH435" s="71"/>
      <c r="EI435" s="71"/>
      <c r="EJ435" s="71"/>
      <c r="EK435" s="71"/>
    </row>
    <row r="436" spans="1:141" ht="30" customHeight="1">
      <c r="A436" s="3" t="s">
        <v>4104</v>
      </c>
      <c r="B436" s="87">
        <v>2026</v>
      </c>
      <c r="C436" s="88" t="s">
        <v>4968</v>
      </c>
      <c r="D436" s="88"/>
      <c r="E436" s="88" t="s">
        <v>125</v>
      </c>
      <c r="F436" s="88">
        <v>147106</v>
      </c>
      <c r="G436" s="92">
        <v>46035</v>
      </c>
      <c r="H436" s="88" t="s">
        <v>4956</v>
      </c>
      <c r="I436" s="88" t="s">
        <v>4969</v>
      </c>
      <c r="J436" s="95" t="s">
        <v>4970</v>
      </c>
      <c r="K436" s="95" t="s">
        <v>4971</v>
      </c>
      <c r="L436" s="88" t="s">
        <v>4972</v>
      </c>
      <c r="M436" s="88" t="s">
        <v>4961</v>
      </c>
      <c r="N436" s="88">
        <v>80111700</v>
      </c>
      <c r="O436" s="88" t="s">
        <v>4962</v>
      </c>
      <c r="P436" s="88" t="s">
        <v>4973</v>
      </c>
      <c r="Q436" s="88">
        <v>204</v>
      </c>
      <c r="R436" s="92">
        <v>46032</v>
      </c>
      <c r="S436" s="88">
        <v>1755</v>
      </c>
      <c r="T436" s="92">
        <v>46044</v>
      </c>
      <c r="U436" s="88" t="s">
        <v>4823</v>
      </c>
      <c r="V436" s="88" t="s">
        <v>135</v>
      </c>
      <c r="W436" s="88" t="s">
        <v>136</v>
      </c>
      <c r="X436" s="88">
        <v>1</v>
      </c>
      <c r="Y436" s="88" t="s">
        <v>4964</v>
      </c>
      <c r="Z436" s="88" t="s">
        <v>4972</v>
      </c>
      <c r="AA436" s="88" t="s">
        <v>138</v>
      </c>
      <c r="AB436" s="88" t="s">
        <v>139</v>
      </c>
      <c r="AC436" s="88" t="s">
        <v>1342</v>
      </c>
      <c r="AD436" s="88"/>
      <c r="AE436" s="88">
        <v>1019046997</v>
      </c>
      <c r="AF436" s="88">
        <v>6</v>
      </c>
      <c r="AG436" s="92">
        <v>33020</v>
      </c>
      <c r="AH436" s="88" t="s">
        <v>4974</v>
      </c>
      <c r="AI436" s="88"/>
      <c r="AJ436" s="95">
        <v>3157951092</v>
      </c>
      <c r="AK436" s="88" t="s">
        <v>4975</v>
      </c>
      <c r="AL436" s="88" t="s">
        <v>3187</v>
      </c>
      <c r="AM436" s="88" t="s">
        <v>385</v>
      </c>
      <c r="AN436" s="88" t="s">
        <v>4826</v>
      </c>
      <c r="AO436" s="88">
        <v>52371623</v>
      </c>
      <c r="AP436" s="88" t="s">
        <v>4827</v>
      </c>
      <c r="AQ436" s="88"/>
      <c r="AR436" s="88"/>
      <c r="AS436" s="92">
        <v>46062</v>
      </c>
      <c r="AT436" s="88"/>
      <c r="AU436" s="88"/>
      <c r="AV436" s="88"/>
      <c r="AW436" s="88"/>
      <c r="AX436" s="88" t="s">
        <v>4828</v>
      </c>
      <c r="AY436" s="88" t="s">
        <v>147</v>
      </c>
      <c r="AZ436" s="108">
        <v>46042</v>
      </c>
      <c r="BA436" s="108">
        <v>46043</v>
      </c>
      <c r="BB436" s="118">
        <v>63352000</v>
      </c>
      <c r="BC436" s="108">
        <v>46045</v>
      </c>
      <c r="BD436" s="108">
        <v>46287</v>
      </c>
      <c r="BE436" s="108">
        <f t="shared" si="16"/>
        <v>46287</v>
      </c>
      <c r="BF436" s="125"/>
      <c r="BG436" s="88" t="s">
        <v>929</v>
      </c>
      <c r="BH436" s="113">
        <v>7919000</v>
      </c>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v>0</v>
      </c>
      <c r="CM436" s="113">
        <v>63352000</v>
      </c>
      <c r="CN436" s="88"/>
      <c r="CO436" s="92">
        <v>46287</v>
      </c>
      <c r="CP436" s="92">
        <f t="shared" si="15"/>
        <v>46467</v>
      </c>
      <c r="CQ436" s="118">
        <v>63352000</v>
      </c>
      <c r="CR436" s="88" t="s">
        <v>149</v>
      </c>
      <c r="CS436" s="92">
        <v>46044</v>
      </c>
      <c r="CT436" s="131">
        <v>1846101033292</v>
      </c>
      <c r="CU436" s="88"/>
      <c r="CV436" s="88"/>
      <c r="CW436" s="88" t="s">
        <v>4829</v>
      </c>
      <c r="CX436" s="88" t="s">
        <v>1342</v>
      </c>
      <c r="CY436" s="88" t="s">
        <v>867</v>
      </c>
      <c r="CZ436" s="88">
        <v>2309</v>
      </c>
      <c r="DA436" s="88" t="s">
        <v>4831</v>
      </c>
      <c r="DB436" s="88">
        <v>1</v>
      </c>
      <c r="DC436" s="88" t="s">
        <v>153</v>
      </c>
      <c r="DD436" s="88"/>
      <c r="DE436" s="88"/>
      <c r="DF436" s="88"/>
      <c r="DG436" s="88"/>
      <c r="DH436" s="88"/>
      <c r="DI436" s="88"/>
      <c r="DJ436" s="88"/>
      <c r="DK436" s="88"/>
      <c r="DL436" s="88"/>
      <c r="DM436" s="88"/>
      <c r="DN436" s="88"/>
      <c r="DO436" s="88"/>
      <c r="DP436" s="88"/>
      <c r="DQ436" s="88"/>
      <c r="DR436" s="88"/>
      <c r="DS436" s="88"/>
      <c r="DT436" s="89"/>
      <c r="DU436" s="84"/>
      <c r="DV436" s="75"/>
      <c r="DW436" s="75"/>
      <c r="DX436" s="75"/>
      <c r="DY436" s="75"/>
      <c r="DZ436" s="77"/>
      <c r="EA436" s="71"/>
      <c r="EB436" s="71"/>
      <c r="EC436" s="71"/>
      <c r="ED436" s="71"/>
      <c r="EE436" s="71"/>
      <c r="EF436" s="71"/>
      <c r="EG436" s="71"/>
      <c r="EH436" s="71"/>
      <c r="EI436" s="71"/>
      <c r="EJ436" s="71"/>
      <c r="EK436" s="71"/>
    </row>
    <row r="437" spans="1:141" ht="30" customHeight="1">
      <c r="A437" s="3" t="s">
        <v>4104</v>
      </c>
      <c r="B437" s="87">
        <v>2026</v>
      </c>
      <c r="C437" s="88" t="s">
        <v>4976</v>
      </c>
      <c r="D437" s="88"/>
      <c r="E437" s="88" t="s">
        <v>125</v>
      </c>
      <c r="F437" s="88">
        <v>151351</v>
      </c>
      <c r="G437" s="92">
        <v>46035</v>
      </c>
      <c r="H437" s="88" t="s">
        <v>4977</v>
      </c>
      <c r="I437" s="88" t="s">
        <v>4978</v>
      </c>
      <c r="J437" s="95" t="s">
        <v>4979</v>
      </c>
      <c r="K437" s="95" t="s">
        <v>4980</v>
      </c>
      <c r="L437" s="88" t="s">
        <v>4981</v>
      </c>
      <c r="M437" s="88" t="s">
        <v>4982</v>
      </c>
      <c r="N437" s="88">
        <v>80111700</v>
      </c>
      <c r="O437" s="88" t="s">
        <v>4983</v>
      </c>
      <c r="P437" s="88" t="s">
        <v>4984</v>
      </c>
      <c r="Q437" s="88">
        <v>149</v>
      </c>
      <c r="R437" s="92">
        <v>46028</v>
      </c>
      <c r="S437" s="88">
        <v>1836</v>
      </c>
      <c r="T437" s="92">
        <v>46048</v>
      </c>
      <c r="U437" s="88" t="s">
        <v>4985</v>
      </c>
      <c r="V437" s="88" t="s">
        <v>135</v>
      </c>
      <c r="W437" s="88" t="s">
        <v>136</v>
      </c>
      <c r="X437" s="88">
        <v>1</v>
      </c>
      <c r="Y437" s="88" t="s">
        <v>4986</v>
      </c>
      <c r="Z437" s="88" t="s">
        <v>4981</v>
      </c>
      <c r="AA437" s="88" t="s">
        <v>138</v>
      </c>
      <c r="AB437" s="88" t="s">
        <v>139</v>
      </c>
      <c r="AC437" s="88" t="s">
        <v>203</v>
      </c>
      <c r="AD437" s="88"/>
      <c r="AE437" s="88">
        <v>52858338</v>
      </c>
      <c r="AF437" s="88">
        <v>6</v>
      </c>
      <c r="AG437" s="92">
        <v>29724</v>
      </c>
      <c r="AH437" s="88" t="s">
        <v>4987</v>
      </c>
      <c r="AI437" s="88" t="e">
        <v>#REF!</v>
      </c>
      <c r="AJ437" s="95">
        <v>3208283740</v>
      </c>
      <c r="AK437" s="88" t="s">
        <v>4988</v>
      </c>
      <c r="AL437" s="88" t="s">
        <v>189</v>
      </c>
      <c r="AM437" s="88" t="s">
        <v>144</v>
      </c>
      <c r="AN437" s="88" t="s">
        <v>4826</v>
      </c>
      <c r="AO437" s="88">
        <v>52371623</v>
      </c>
      <c r="AP437" s="88" t="s">
        <v>4827</v>
      </c>
      <c r="AQ437" s="88"/>
      <c r="AR437" s="88"/>
      <c r="AS437" s="92">
        <v>46062</v>
      </c>
      <c r="AT437" s="88"/>
      <c r="AU437" s="88"/>
      <c r="AV437" s="88"/>
      <c r="AW437" s="88"/>
      <c r="AX437" s="88" t="s">
        <v>4828</v>
      </c>
      <c r="AY437" s="88" t="s">
        <v>147</v>
      </c>
      <c r="AZ437" s="108">
        <v>46045</v>
      </c>
      <c r="BA437" s="108">
        <v>46045</v>
      </c>
      <c r="BB437" s="118">
        <v>63352000</v>
      </c>
      <c r="BC437" s="108">
        <v>46048</v>
      </c>
      <c r="BD437" s="108">
        <v>46290</v>
      </c>
      <c r="BE437" s="108">
        <f t="shared" si="16"/>
        <v>46290</v>
      </c>
      <c r="BF437" s="125"/>
      <c r="BG437" s="88" t="s">
        <v>929</v>
      </c>
      <c r="BH437" s="113">
        <v>7919000</v>
      </c>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v>0</v>
      </c>
      <c r="CM437" s="113">
        <v>63352000</v>
      </c>
      <c r="CN437" s="88"/>
      <c r="CO437" s="92">
        <v>46290</v>
      </c>
      <c r="CP437" s="92">
        <f t="shared" si="15"/>
        <v>46470</v>
      </c>
      <c r="CQ437" s="118">
        <v>63352000</v>
      </c>
      <c r="CR437" s="88" t="s">
        <v>149</v>
      </c>
      <c r="CS437" s="92">
        <v>46045</v>
      </c>
      <c r="CT437" s="131">
        <v>3946101018860</v>
      </c>
      <c r="CU437" s="88"/>
      <c r="CV437" s="88"/>
      <c r="CW437" s="88" t="s">
        <v>4989</v>
      </c>
      <c r="CX437" s="88" t="s">
        <v>203</v>
      </c>
      <c r="CY437" s="88" t="s">
        <v>947</v>
      </c>
      <c r="CZ437" s="88">
        <v>2439</v>
      </c>
      <c r="DA437" s="88" t="s">
        <v>4990</v>
      </c>
      <c r="DB437" s="88">
        <v>1</v>
      </c>
      <c r="DC437" s="88" t="s">
        <v>153</v>
      </c>
      <c r="DD437" s="88"/>
      <c r="DE437" s="88"/>
      <c r="DF437" s="88"/>
      <c r="DG437" s="88"/>
      <c r="DH437" s="88"/>
      <c r="DI437" s="88"/>
      <c r="DJ437" s="88"/>
      <c r="DK437" s="88"/>
      <c r="DL437" s="88"/>
      <c r="DM437" s="88"/>
      <c r="DN437" s="88"/>
      <c r="DO437" s="88"/>
      <c r="DP437" s="88"/>
      <c r="DQ437" s="88"/>
      <c r="DR437" s="88"/>
      <c r="DS437" s="88"/>
      <c r="DT437" s="89"/>
      <c r="DU437" s="84"/>
      <c r="DV437" s="75"/>
      <c r="DW437" s="75"/>
      <c r="DX437" s="75"/>
      <c r="DY437" s="75"/>
      <c r="DZ437" s="77"/>
      <c r="EA437" s="71"/>
      <c r="EB437" s="71"/>
      <c r="EC437" s="71"/>
      <c r="ED437" s="71"/>
      <c r="EE437" s="71"/>
      <c r="EF437" s="71"/>
      <c r="EG437" s="71"/>
      <c r="EH437" s="71"/>
      <c r="EI437" s="71"/>
      <c r="EJ437" s="71"/>
      <c r="EK437" s="71"/>
    </row>
    <row r="438" spans="1:141" ht="30" customHeight="1">
      <c r="A438" s="3" t="s">
        <v>4104</v>
      </c>
      <c r="B438" s="87">
        <v>2026</v>
      </c>
      <c r="C438" s="88" t="s">
        <v>4991</v>
      </c>
      <c r="D438" s="88"/>
      <c r="E438" s="88" t="s">
        <v>125</v>
      </c>
      <c r="F438" s="88">
        <v>147169</v>
      </c>
      <c r="G438" s="92">
        <v>46035</v>
      </c>
      <c r="H438" s="88" t="s">
        <v>4992</v>
      </c>
      <c r="I438" s="88" t="s">
        <v>4993</v>
      </c>
      <c r="J438" s="95" t="s">
        <v>4994</v>
      </c>
      <c r="K438" s="95" t="s">
        <v>4995</v>
      </c>
      <c r="L438" s="88" t="s">
        <v>4996</v>
      </c>
      <c r="M438" s="88" t="s">
        <v>4997</v>
      </c>
      <c r="N438" s="88">
        <v>80111700</v>
      </c>
      <c r="O438" s="88" t="s">
        <v>4998</v>
      </c>
      <c r="P438" s="88" t="s">
        <v>4999</v>
      </c>
      <c r="Q438" s="88">
        <v>137</v>
      </c>
      <c r="R438" s="92">
        <v>46028</v>
      </c>
      <c r="S438" s="88">
        <v>326</v>
      </c>
      <c r="T438" s="92">
        <v>46041</v>
      </c>
      <c r="U438" s="88" t="s">
        <v>5000</v>
      </c>
      <c r="V438" s="88" t="s">
        <v>135</v>
      </c>
      <c r="W438" s="88" t="s">
        <v>136</v>
      </c>
      <c r="X438" s="88">
        <v>1</v>
      </c>
      <c r="Y438" s="88" t="s">
        <v>5001</v>
      </c>
      <c r="Z438" s="88" t="s">
        <v>4996</v>
      </c>
      <c r="AA438" s="88" t="s">
        <v>138</v>
      </c>
      <c r="AB438" s="88" t="s">
        <v>139</v>
      </c>
      <c r="AC438" s="88" t="s">
        <v>140</v>
      </c>
      <c r="AD438" s="88"/>
      <c r="AE438" s="88">
        <v>52427925</v>
      </c>
      <c r="AF438" s="88">
        <v>0</v>
      </c>
      <c r="AG438" s="92">
        <v>28684</v>
      </c>
      <c r="AH438" s="88" t="s">
        <v>5002</v>
      </c>
      <c r="AI438" s="88"/>
      <c r="AJ438" s="95">
        <v>3203499763</v>
      </c>
      <c r="AK438" s="88" t="s">
        <v>5003</v>
      </c>
      <c r="AL438" s="88" t="s">
        <v>3187</v>
      </c>
      <c r="AM438" s="88" t="s">
        <v>144</v>
      </c>
      <c r="AN438" s="88" t="s">
        <v>4826</v>
      </c>
      <c r="AO438" s="88">
        <v>52371623</v>
      </c>
      <c r="AP438" s="88" t="s">
        <v>4827</v>
      </c>
      <c r="AQ438" s="88"/>
      <c r="AR438" s="88"/>
      <c r="AS438" s="92">
        <v>46062</v>
      </c>
      <c r="AT438" s="88"/>
      <c r="AU438" s="88"/>
      <c r="AV438" s="88"/>
      <c r="AW438" s="88"/>
      <c r="AX438" s="88" t="s">
        <v>4828</v>
      </c>
      <c r="AY438" s="88" t="s">
        <v>147</v>
      </c>
      <c r="AZ438" s="108">
        <v>46036</v>
      </c>
      <c r="BA438" s="108">
        <v>46037</v>
      </c>
      <c r="BB438" s="118">
        <v>63352000</v>
      </c>
      <c r="BC438" s="108">
        <v>46041</v>
      </c>
      <c r="BD438" s="108">
        <v>46280</v>
      </c>
      <c r="BE438" s="108">
        <f t="shared" si="16"/>
        <v>46280</v>
      </c>
      <c r="BF438" s="125"/>
      <c r="BG438" s="88" t="s">
        <v>929</v>
      </c>
      <c r="BH438" s="113">
        <v>7919000</v>
      </c>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v>0</v>
      </c>
      <c r="CM438" s="113">
        <v>63352000</v>
      </c>
      <c r="CN438" s="88"/>
      <c r="CO438" s="92">
        <v>46280</v>
      </c>
      <c r="CP438" s="92">
        <f t="shared" si="15"/>
        <v>46460</v>
      </c>
      <c r="CQ438" s="118">
        <v>63352000</v>
      </c>
      <c r="CR438" s="88" t="s">
        <v>223</v>
      </c>
      <c r="CS438" s="92">
        <v>46038</v>
      </c>
      <c r="CT438" s="131">
        <v>1446101157165</v>
      </c>
      <c r="CU438" s="88"/>
      <c r="CV438" s="88"/>
      <c r="CW438" s="88" t="s">
        <v>5004</v>
      </c>
      <c r="CX438" s="88" t="s">
        <v>140</v>
      </c>
      <c r="CY438" s="88" t="s">
        <v>1713</v>
      </c>
      <c r="CZ438" s="88">
        <v>2529</v>
      </c>
      <c r="DA438" s="88" t="s">
        <v>5005</v>
      </c>
      <c r="DB438" s="88">
        <v>1</v>
      </c>
      <c r="DC438" s="88" t="s">
        <v>153</v>
      </c>
      <c r="DD438" s="88"/>
      <c r="DE438" s="88"/>
      <c r="DF438" s="88"/>
      <c r="DG438" s="88"/>
      <c r="DH438" s="88"/>
      <c r="DI438" s="88"/>
      <c r="DJ438" s="88"/>
      <c r="DK438" s="88"/>
      <c r="DL438" s="88"/>
      <c r="DM438" s="88"/>
      <c r="DN438" s="88"/>
      <c r="DO438" s="88"/>
      <c r="DP438" s="88"/>
      <c r="DQ438" s="88"/>
      <c r="DR438" s="88"/>
      <c r="DS438" s="88"/>
      <c r="DT438" s="89"/>
      <c r="DU438" s="84"/>
      <c r="DV438" s="75"/>
      <c r="DW438" s="75"/>
      <c r="DX438" s="75"/>
      <c r="DY438" s="75"/>
      <c r="DZ438" s="77"/>
      <c r="EA438" s="71"/>
      <c r="EB438" s="71"/>
      <c r="EC438" s="71"/>
      <c r="ED438" s="71"/>
      <c r="EE438" s="71"/>
      <c r="EF438" s="71"/>
      <c r="EG438" s="71"/>
      <c r="EH438" s="71"/>
      <c r="EI438" s="71"/>
      <c r="EJ438" s="71"/>
      <c r="EK438" s="71"/>
    </row>
    <row r="439" spans="1:141" ht="30" customHeight="1">
      <c r="A439" s="3" t="s">
        <v>4104</v>
      </c>
      <c r="B439" s="87">
        <v>2026</v>
      </c>
      <c r="C439" s="88" t="s">
        <v>5006</v>
      </c>
      <c r="D439" s="88"/>
      <c r="E439" s="88" t="s">
        <v>125</v>
      </c>
      <c r="F439" s="88">
        <v>147176</v>
      </c>
      <c r="G439" s="92">
        <v>46036</v>
      </c>
      <c r="H439" s="88" t="s">
        <v>5007</v>
      </c>
      <c r="I439" s="88" t="s">
        <v>5008</v>
      </c>
      <c r="J439" s="95" t="s">
        <v>5009</v>
      </c>
      <c r="K439" s="95" t="s">
        <v>5010</v>
      </c>
      <c r="L439" s="88" t="s">
        <v>5011</v>
      </c>
      <c r="M439" s="88" t="s">
        <v>5012</v>
      </c>
      <c r="N439" s="88">
        <v>80111700</v>
      </c>
      <c r="O439" s="88" t="s">
        <v>5013</v>
      </c>
      <c r="P439" s="88" t="s">
        <v>5014</v>
      </c>
      <c r="Q439" s="88">
        <v>217</v>
      </c>
      <c r="R439" s="92">
        <v>46036</v>
      </c>
      <c r="S439" s="88">
        <v>1753</v>
      </c>
      <c r="T439" s="92">
        <v>46044</v>
      </c>
      <c r="U439" s="88" t="s">
        <v>5000</v>
      </c>
      <c r="V439" s="88" t="s">
        <v>135</v>
      </c>
      <c r="W439" s="88" t="s">
        <v>136</v>
      </c>
      <c r="X439" s="88">
        <v>1</v>
      </c>
      <c r="Y439" s="88" t="s">
        <v>5015</v>
      </c>
      <c r="Z439" s="88" t="s">
        <v>5011</v>
      </c>
      <c r="AA439" s="88" t="s">
        <v>138</v>
      </c>
      <c r="AB439" s="88" t="s">
        <v>139</v>
      </c>
      <c r="AC439" s="88" t="s">
        <v>203</v>
      </c>
      <c r="AD439" s="88"/>
      <c r="AE439" s="88">
        <v>1005681628</v>
      </c>
      <c r="AF439" s="88">
        <v>5</v>
      </c>
      <c r="AG439" s="92">
        <v>36763</v>
      </c>
      <c r="AH439" s="88" t="s">
        <v>5016</v>
      </c>
      <c r="AI439" s="88"/>
      <c r="AJ439" s="95">
        <v>3167420672</v>
      </c>
      <c r="AK439" s="88" t="s">
        <v>5017</v>
      </c>
      <c r="AL439" s="88" t="s">
        <v>3187</v>
      </c>
      <c r="AM439" s="88" t="s">
        <v>234</v>
      </c>
      <c r="AN439" s="88" t="s">
        <v>4826</v>
      </c>
      <c r="AO439" s="88">
        <v>52371623</v>
      </c>
      <c r="AP439" s="88" t="s">
        <v>4827</v>
      </c>
      <c r="AQ439" s="88"/>
      <c r="AR439" s="88"/>
      <c r="AS439" s="92">
        <v>46062</v>
      </c>
      <c r="AT439" s="88"/>
      <c r="AU439" s="88"/>
      <c r="AV439" s="88"/>
      <c r="AW439" s="88"/>
      <c r="AX439" s="88" t="s">
        <v>4828</v>
      </c>
      <c r="AY439" s="88" t="s">
        <v>147</v>
      </c>
      <c r="AZ439" s="108">
        <v>46041</v>
      </c>
      <c r="BA439" s="108">
        <v>46041</v>
      </c>
      <c r="BB439" s="118">
        <v>46432000</v>
      </c>
      <c r="BC439" s="108">
        <v>46044</v>
      </c>
      <c r="BD439" s="108">
        <v>46286</v>
      </c>
      <c r="BE439" s="108">
        <f t="shared" si="16"/>
        <v>46286</v>
      </c>
      <c r="BF439" s="125"/>
      <c r="BG439" s="88" t="s">
        <v>929</v>
      </c>
      <c r="BH439" s="113">
        <v>5804000</v>
      </c>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v>0</v>
      </c>
      <c r="CM439" s="113">
        <v>46432000</v>
      </c>
      <c r="CN439" s="88"/>
      <c r="CO439" s="92">
        <v>46286</v>
      </c>
      <c r="CP439" s="92">
        <f t="shared" si="15"/>
        <v>46466</v>
      </c>
      <c r="CQ439" s="118">
        <v>46432000</v>
      </c>
      <c r="CR439" s="88" t="s">
        <v>1651</v>
      </c>
      <c r="CS439" s="92">
        <v>46042</v>
      </c>
      <c r="CT439" s="131">
        <v>1846101033164</v>
      </c>
      <c r="CU439" s="88"/>
      <c r="CV439" s="88"/>
      <c r="CW439" s="88" t="s">
        <v>5018</v>
      </c>
      <c r="CX439" s="88" t="s">
        <v>203</v>
      </c>
      <c r="CY439" s="88" t="s">
        <v>867</v>
      </c>
      <c r="CZ439" s="88">
        <v>2529</v>
      </c>
      <c r="DA439" s="88" t="s">
        <v>5005</v>
      </c>
      <c r="DB439" s="88">
        <v>1</v>
      </c>
      <c r="DC439" s="88" t="s">
        <v>153</v>
      </c>
      <c r="DD439" s="88"/>
      <c r="DE439" s="88"/>
      <c r="DF439" s="88"/>
      <c r="DG439" s="88"/>
      <c r="DH439" s="88"/>
      <c r="DI439" s="88"/>
      <c r="DJ439" s="88"/>
      <c r="DK439" s="88"/>
      <c r="DL439" s="88"/>
      <c r="DM439" s="88"/>
      <c r="DN439" s="88"/>
      <c r="DO439" s="88"/>
      <c r="DP439" s="88"/>
      <c r="DQ439" s="88"/>
      <c r="DR439" s="88"/>
      <c r="DS439" s="88"/>
      <c r="DT439" s="89"/>
      <c r="DU439" s="84"/>
      <c r="DV439" s="75"/>
      <c r="DW439" s="75"/>
      <c r="DX439" s="75"/>
      <c r="DY439" s="75"/>
      <c r="DZ439" s="77"/>
      <c r="EA439" s="71"/>
      <c r="EB439" s="71"/>
      <c r="EC439" s="71"/>
      <c r="ED439" s="71"/>
      <c r="EE439" s="71"/>
      <c r="EF439" s="71"/>
      <c r="EG439" s="71"/>
      <c r="EH439" s="71"/>
      <c r="EI439" s="71"/>
      <c r="EJ439" s="71"/>
      <c r="EK439" s="71"/>
    </row>
    <row r="440" spans="1:141" ht="30" customHeight="1">
      <c r="A440" s="3" t="s">
        <v>4104</v>
      </c>
      <c r="B440" s="87">
        <v>2026</v>
      </c>
      <c r="C440" s="88" t="s">
        <v>5019</v>
      </c>
      <c r="D440" s="88"/>
      <c r="E440" s="88" t="s">
        <v>125</v>
      </c>
      <c r="F440" s="88">
        <v>147188</v>
      </c>
      <c r="G440" s="92">
        <v>46036</v>
      </c>
      <c r="H440" s="88" t="s">
        <v>5020</v>
      </c>
      <c r="I440" s="88" t="s">
        <v>5021</v>
      </c>
      <c r="J440" s="95" t="s">
        <v>5022</v>
      </c>
      <c r="K440" s="95" t="s">
        <v>5023</v>
      </c>
      <c r="L440" s="88" t="s">
        <v>5024</v>
      </c>
      <c r="M440" s="88" t="s">
        <v>5025</v>
      </c>
      <c r="N440" s="88">
        <v>80111700</v>
      </c>
      <c r="O440" s="88" t="s">
        <v>5026</v>
      </c>
      <c r="P440" s="88" t="s">
        <v>5027</v>
      </c>
      <c r="Q440" s="88">
        <v>141</v>
      </c>
      <c r="R440" s="92">
        <v>46028</v>
      </c>
      <c r="S440" s="88">
        <v>264</v>
      </c>
      <c r="T440" s="92">
        <v>46037</v>
      </c>
      <c r="U440" s="88" t="s">
        <v>4542</v>
      </c>
      <c r="V440" s="88" t="s">
        <v>135</v>
      </c>
      <c r="W440" s="88" t="s">
        <v>460</v>
      </c>
      <c r="X440" s="88">
        <v>1</v>
      </c>
      <c r="Y440" s="88" t="s">
        <v>5028</v>
      </c>
      <c r="Z440" s="88" t="s">
        <v>5024</v>
      </c>
      <c r="AA440" s="88" t="s">
        <v>138</v>
      </c>
      <c r="AB440" s="88" t="s">
        <v>139</v>
      </c>
      <c r="AC440" s="88" t="s">
        <v>218</v>
      </c>
      <c r="AD440" s="88"/>
      <c r="AE440" s="88">
        <v>1001886971</v>
      </c>
      <c r="AF440" s="88">
        <v>3</v>
      </c>
      <c r="AG440" s="92">
        <v>36686</v>
      </c>
      <c r="AH440" s="88" t="s">
        <v>5029</v>
      </c>
      <c r="AI440" s="88"/>
      <c r="AJ440" s="95">
        <v>3246867775</v>
      </c>
      <c r="AK440" s="88" t="s">
        <v>5030</v>
      </c>
      <c r="AL440" s="88" t="s">
        <v>3187</v>
      </c>
      <c r="AM440" s="88" t="s">
        <v>144</v>
      </c>
      <c r="AN440" s="88" t="s">
        <v>4826</v>
      </c>
      <c r="AO440" s="88">
        <v>52371623</v>
      </c>
      <c r="AP440" s="88" t="s">
        <v>4827</v>
      </c>
      <c r="AQ440" s="88"/>
      <c r="AR440" s="88"/>
      <c r="AS440" s="92">
        <v>46062</v>
      </c>
      <c r="AT440" s="88"/>
      <c r="AU440" s="88"/>
      <c r="AV440" s="88"/>
      <c r="AW440" s="88"/>
      <c r="AX440" s="88" t="s">
        <v>4828</v>
      </c>
      <c r="AY440" s="88" t="s">
        <v>147</v>
      </c>
      <c r="AZ440" s="108">
        <v>46033</v>
      </c>
      <c r="BA440" s="108">
        <v>46035</v>
      </c>
      <c r="BB440" s="118">
        <v>28840000</v>
      </c>
      <c r="BC440" s="108">
        <v>46037</v>
      </c>
      <c r="BD440" s="108">
        <v>46279</v>
      </c>
      <c r="BE440" s="108">
        <f t="shared" si="16"/>
        <v>46279</v>
      </c>
      <c r="BF440" s="125"/>
      <c r="BG440" s="88" t="s">
        <v>929</v>
      </c>
      <c r="BH440" s="113">
        <v>3605000</v>
      </c>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v>0</v>
      </c>
      <c r="CM440" s="113">
        <v>28840000</v>
      </c>
      <c r="CN440" s="88"/>
      <c r="CO440" s="92">
        <v>46279</v>
      </c>
      <c r="CP440" s="92">
        <f t="shared" si="15"/>
        <v>46459</v>
      </c>
      <c r="CQ440" s="118">
        <v>28840000</v>
      </c>
      <c r="CR440" s="88" t="s">
        <v>172</v>
      </c>
      <c r="CS440" s="92">
        <v>46036</v>
      </c>
      <c r="CT440" s="131" t="s">
        <v>5031</v>
      </c>
      <c r="CU440" s="88"/>
      <c r="CV440" s="88"/>
      <c r="CW440" s="88" t="s">
        <v>5032</v>
      </c>
      <c r="CX440" s="88" t="s">
        <v>218</v>
      </c>
      <c r="CY440" s="88" t="s">
        <v>5033</v>
      </c>
      <c r="CZ440" s="88">
        <v>2813</v>
      </c>
      <c r="DA440" s="88" t="s">
        <v>4550</v>
      </c>
      <c r="DB440" s="88">
        <v>5</v>
      </c>
      <c r="DC440" s="88" t="s">
        <v>153</v>
      </c>
      <c r="DD440" s="88"/>
      <c r="DE440" s="88"/>
      <c r="DF440" s="88"/>
      <c r="DG440" s="88"/>
      <c r="DH440" s="88"/>
      <c r="DI440" s="88"/>
      <c r="DJ440" s="88"/>
      <c r="DK440" s="88"/>
      <c r="DL440" s="88"/>
      <c r="DM440" s="88"/>
      <c r="DN440" s="88"/>
      <c r="DO440" s="88"/>
      <c r="DP440" s="88"/>
      <c r="DQ440" s="88"/>
      <c r="DR440" s="88"/>
      <c r="DS440" s="88"/>
      <c r="DT440" s="89"/>
      <c r="DU440" s="84"/>
      <c r="DV440" s="75"/>
      <c r="DW440" s="75"/>
      <c r="DX440" s="75"/>
      <c r="DY440" s="75"/>
      <c r="DZ440" s="77"/>
      <c r="EA440" s="71"/>
      <c r="EB440" s="71"/>
      <c r="EC440" s="71"/>
      <c r="ED440" s="71"/>
      <c r="EE440" s="71"/>
      <c r="EF440" s="71"/>
      <c r="EG440" s="71"/>
      <c r="EH440" s="71"/>
      <c r="EI440" s="71"/>
      <c r="EJ440" s="71"/>
      <c r="EK440" s="71"/>
    </row>
    <row r="441" spans="1:141" ht="30" customHeight="1">
      <c r="A441" s="3" t="s">
        <v>4104</v>
      </c>
      <c r="B441" s="87">
        <v>2026</v>
      </c>
      <c r="C441" s="88" t="s">
        <v>5034</v>
      </c>
      <c r="D441" s="88"/>
      <c r="E441" s="88" t="s">
        <v>125</v>
      </c>
      <c r="F441" s="88">
        <v>147188</v>
      </c>
      <c r="G441" s="92">
        <v>46036</v>
      </c>
      <c r="H441" s="88" t="s">
        <v>5020</v>
      </c>
      <c r="I441" s="88" t="s">
        <v>5035</v>
      </c>
      <c r="J441" s="95" t="s">
        <v>5036</v>
      </c>
      <c r="K441" s="95" t="s">
        <v>5037</v>
      </c>
      <c r="L441" s="88" t="s">
        <v>5038</v>
      </c>
      <c r="M441" s="88" t="s">
        <v>5025</v>
      </c>
      <c r="N441" s="88">
        <v>80111700</v>
      </c>
      <c r="O441" s="88" t="s">
        <v>5026</v>
      </c>
      <c r="P441" s="88" t="s">
        <v>5039</v>
      </c>
      <c r="Q441" s="88">
        <v>141</v>
      </c>
      <c r="R441" s="92">
        <v>46028</v>
      </c>
      <c r="S441" s="88">
        <v>218</v>
      </c>
      <c r="T441" s="92">
        <v>46037</v>
      </c>
      <c r="U441" s="88" t="s">
        <v>4542</v>
      </c>
      <c r="V441" s="88" t="s">
        <v>135</v>
      </c>
      <c r="W441" s="88" t="s">
        <v>460</v>
      </c>
      <c r="X441" s="88">
        <v>1</v>
      </c>
      <c r="Y441" s="88" t="s">
        <v>5028</v>
      </c>
      <c r="Z441" s="88" t="s">
        <v>5038</v>
      </c>
      <c r="AA441" s="88" t="s">
        <v>138</v>
      </c>
      <c r="AB441" s="88" t="s">
        <v>139</v>
      </c>
      <c r="AC441" s="88" t="s">
        <v>203</v>
      </c>
      <c r="AD441" s="88"/>
      <c r="AE441" s="88">
        <v>1023031163</v>
      </c>
      <c r="AF441" s="88">
        <v>1</v>
      </c>
      <c r="AG441" s="92">
        <v>36094</v>
      </c>
      <c r="AH441" s="88" t="s">
        <v>5040</v>
      </c>
      <c r="AI441" s="88"/>
      <c r="AJ441" s="95" t="s">
        <v>5041</v>
      </c>
      <c r="AK441" s="88" t="s">
        <v>5042</v>
      </c>
      <c r="AL441" s="88" t="s">
        <v>3187</v>
      </c>
      <c r="AM441" s="88" t="s">
        <v>144</v>
      </c>
      <c r="AN441" s="88" t="s">
        <v>4826</v>
      </c>
      <c r="AO441" s="88">
        <v>52371623</v>
      </c>
      <c r="AP441" s="88" t="s">
        <v>4827</v>
      </c>
      <c r="AQ441" s="88"/>
      <c r="AR441" s="88"/>
      <c r="AS441" s="92">
        <v>46062</v>
      </c>
      <c r="AT441" s="88"/>
      <c r="AU441" s="88"/>
      <c r="AV441" s="88"/>
      <c r="AW441" s="88"/>
      <c r="AX441" s="88" t="s">
        <v>4828</v>
      </c>
      <c r="AY441" s="88" t="s">
        <v>147</v>
      </c>
      <c r="AZ441" s="108">
        <v>46033</v>
      </c>
      <c r="BA441" s="108">
        <v>46036</v>
      </c>
      <c r="BB441" s="118">
        <v>28840000</v>
      </c>
      <c r="BC441" s="108">
        <v>46042</v>
      </c>
      <c r="BD441" s="108">
        <v>46284</v>
      </c>
      <c r="BE441" s="108">
        <f t="shared" si="16"/>
        <v>46284</v>
      </c>
      <c r="BF441" s="125"/>
      <c r="BG441" s="88" t="s">
        <v>929</v>
      </c>
      <c r="BH441" s="113">
        <v>3605000</v>
      </c>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v>0</v>
      </c>
      <c r="CM441" s="113">
        <v>28840000</v>
      </c>
      <c r="CN441" s="88"/>
      <c r="CO441" s="92">
        <v>46284</v>
      </c>
      <c r="CP441" s="92">
        <f t="shared" si="15"/>
        <v>46464</v>
      </c>
      <c r="CQ441" s="118">
        <v>28840000</v>
      </c>
      <c r="CR441" s="88" t="s">
        <v>172</v>
      </c>
      <c r="CS441" s="92">
        <v>46037</v>
      </c>
      <c r="CT441" s="131" t="s">
        <v>5043</v>
      </c>
      <c r="CU441" s="88"/>
      <c r="CV441" s="88"/>
      <c r="CW441" s="88" t="s">
        <v>5032</v>
      </c>
      <c r="CX441" s="88" t="s">
        <v>203</v>
      </c>
      <c r="CY441" s="88" t="s">
        <v>947</v>
      </c>
      <c r="CZ441" s="88">
        <v>2813</v>
      </c>
      <c r="DA441" s="88" t="s">
        <v>4550</v>
      </c>
      <c r="DB441" s="88">
        <v>5</v>
      </c>
      <c r="DC441" s="88" t="s">
        <v>153</v>
      </c>
      <c r="DD441" s="88"/>
      <c r="DE441" s="88"/>
      <c r="DF441" s="88"/>
      <c r="DG441" s="88"/>
      <c r="DH441" s="88"/>
      <c r="DI441" s="88"/>
      <c r="DJ441" s="88"/>
      <c r="DK441" s="88"/>
      <c r="DL441" s="88"/>
      <c r="DM441" s="88"/>
      <c r="DN441" s="88"/>
      <c r="DO441" s="88"/>
      <c r="DP441" s="88"/>
      <c r="DQ441" s="88"/>
      <c r="DR441" s="88"/>
      <c r="DS441" s="88"/>
      <c r="DT441" s="89"/>
      <c r="DU441" s="84"/>
      <c r="DV441" s="75"/>
      <c r="DW441" s="75"/>
      <c r="DX441" s="75"/>
      <c r="DY441" s="75"/>
      <c r="DZ441" s="77"/>
      <c r="EA441" s="71"/>
      <c r="EB441" s="71"/>
      <c r="EC441" s="71"/>
      <c r="ED441" s="71"/>
      <c r="EE441" s="71"/>
      <c r="EF441" s="71"/>
      <c r="EG441" s="71"/>
      <c r="EH441" s="71"/>
      <c r="EI441" s="71"/>
      <c r="EJ441" s="71"/>
      <c r="EK441" s="71"/>
    </row>
    <row r="442" spans="1:141" ht="30" customHeight="1">
      <c r="A442" s="3" t="s">
        <v>4104</v>
      </c>
      <c r="B442" s="87">
        <v>2026</v>
      </c>
      <c r="C442" s="88" t="s">
        <v>5044</v>
      </c>
      <c r="D442" s="88"/>
      <c r="E442" s="88" t="s">
        <v>125</v>
      </c>
      <c r="F442" s="88">
        <v>147188</v>
      </c>
      <c r="G442" s="92">
        <v>46034</v>
      </c>
      <c r="H442" s="88" t="s">
        <v>5020</v>
      </c>
      <c r="I442" s="88" t="s">
        <v>5045</v>
      </c>
      <c r="J442" s="95" t="s">
        <v>5046</v>
      </c>
      <c r="K442" s="95" t="s">
        <v>5047</v>
      </c>
      <c r="L442" s="88" t="s">
        <v>5048</v>
      </c>
      <c r="M442" s="88" t="s">
        <v>5025</v>
      </c>
      <c r="N442" s="88">
        <v>80111700</v>
      </c>
      <c r="O442" s="88" t="s">
        <v>5026</v>
      </c>
      <c r="P442" s="88" t="s">
        <v>5049</v>
      </c>
      <c r="Q442" s="88">
        <v>141</v>
      </c>
      <c r="R442" s="92">
        <v>46028</v>
      </c>
      <c r="S442" s="88">
        <v>265</v>
      </c>
      <c r="T442" s="92">
        <v>46037</v>
      </c>
      <c r="U442" s="88" t="s">
        <v>4542</v>
      </c>
      <c r="V442" s="88" t="s">
        <v>135</v>
      </c>
      <c r="W442" s="88" t="s">
        <v>460</v>
      </c>
      <c r="X442" s="88">
        <v>1</v>
      </c>
      <c r="Y442" s="88" t="s">
        <v>5028</v>
      </c>
      <c r="Z442" s="88" t="s">
        <v>5048</v>
      </c>
      <c r="AA442" s="88" t="s">
        <v>138</v>
      </c>
      <c r="AB442" s="88" t="s">
        <v>164</v>
      </c>
      <c r="AC442" s="88" t="s">
        <v>461</v>
      </c>
      <c r="AD442" s="88"/>
      <c r="AE442" s="88">
        <v>79288040</v>
      </c>
      <c r="AF442" s="88">
        <v>9</v>
      </c>
      <c r="AG442" s="92">
        <v>23281</v>
      </c>
      <c r="AH442" s="88" t="s">
        <v>5050</v>
      </c>
      <c r="AI442" s="88"/>
      <c r="AJ442" s="95">
        <v>3145974077</v>
      </c>
      <c r="AK442" s="88" t="s">
        <v>5051</v>
      </c>
      <c r="AL442" s="88" t="s">
        <v>3187</v>
      </c>
      <c r="AM442" s="88" t="s">
        <v>234</v>
      </c>
      <c r="AN442" s="88" t="s">
        <v>4826</v>
      </c>
      <c r="AO442" s="88">
        <v>52371623</v>
      </c>
      <c r="AP442" s="88" t="s">
        <v>4827</v>
      </c>
      <c r="AQ442" s="88"/>
      <c r="AR442" s="88"/>
      <c r="AS442" s="92">
        <v>46062</v>
      </c>
      <c r="AT442" s="88"/>
      <c r="AU442" s="88"/>
      <c r="AV442" s="88"/>
      <c r="AW442" s="88"/>
      <c r="AX442" s="88" t="s">
        <v>4828</v>
      </c>
      <c r="AY442" s="88" t="s">
        <v>147</v>
      </c>
      <c r="AZ442" s="108">
        <v>46033</v>
      </c>
      <c r="BA442" s="108">
        <v>46036</v>
      </c>
      <c r="BB442" s="118">
        <v>28840000</v>
      </c>
      <c r="BC442" s="108">
        <v>46038</v>
      </c>
      <c r="BD442" s="108">
        <v>46280</v>
      </c>
      <c r="BE442" s="108">
        <f t="shared" si="16"/>
        <v>46280</v>
      </c>
      <c r="BF442" s="125"/>
      <c r="BG442" s="88" t="s">
        <v>929</v>
      </c>
      <c r="BH442" s="113">
        <v>3605000</v>
      </c>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v>0</v>
      </c>
      <c r="CM442" s="113">
        <v>28840000</v>
      </c>
      <c r="CN442" s="88"/>
      <c r="CO442" s="92">
        <v>46280</v>
      </c>
      <c r="CP442" s="92">
        <f t="shared" si="15"/>
        <v>46460</v>
      </c>
      <c r="CQ442" s="118">
        <v>28840000</v>
      </c>
      <c r="CR442" s="88" t="s">
        <v>223</v>
      </c>
      <c r="CS442" s="92">
        <v>46036</v>
      </c>
      <c r="CT442" s="131">
        <v>2144101489375</v>
      </c>
      <c r="CU442" s="88"/>
      <c r="CV442" s="88"/>
      <c r="CW442" s="88" t="s">
        <v>5032</v>
      </c>
      <c r="CX442" s="88" t="s">
        <v>461</v>
      </c>
      <c r="CY442" s="88" t="s">
        <v>957</v>
      </c>
      <c r="CZ442" s="88">
        <v>2813</v>
      </c>
      <c r="DA442" s="88" t="s">
        <v>4550</v>
      </c>
      <c r="DB442" s="88">
        <v>5</v>
      </c>
      <c r="DC442" s="88" t="s">
        <v>153</v>
      </c>
      <c r="DD442" s="88"/>
      <c r="DE442" s="88"/>
      <c r="DF442" s="88"/>
      <c r="DG442" s="88"/>
      <c r="DH442" s="88"/>
      <c r="DI442" s="88"/>
      <c r="DJ442" s="88"/>
      <c r="DK442" s="88"/>
      <c r="DL442" s="88"/>
      <c r="DM442" s="88"/>
      <c r="DN442" s="88"/>
      <c r="DO442" s="88"/>
      <c r="DP442" s="88"/>
      <c r="DQ442" s="88"/>
      <c r="DR442" s="88"/>
      <c r="DS442" s="88"/>
      <c r="DT442" s="89"/>
      <c r="DU442" s="84"/>
      <c r="DV442" s="75"/>
      <c r="DW442" s="75"/>
      <c r="DX442" s="75"/>
      <c r="DY442" s="75"/>
      <c r="DZ442" s="77"/>
      <c r="EA442" s="71"/>
      <c r="EB442" s="71"/>
      <c r="EC442" s="71"/>
      <c r="ED442" s="71"/>
      <c r="EE442" s="71"/>
      <c r="EF442" s="71"/>
      <c r="EG442" s="71"/>
      <c r="EH442" s="71"/>
      <c r="EI442" s="71"/>
      <c r="EJ442" s="71"/>
      <c r="EK442" s="71"/>
    </row>
    <row r="443" spans="1:141" ht="30" customHeight="1">
      <c r="A443" s="3" t="s">
        <v>4104</v>
      </c>
      <c r="B443" s="87">
        <v>2026</v>
      </c>
      <c r="C443" s="88" t="s">
        <v>5052</v>
      </c>
      <c r="D443" s="88"/>
      <c r="E443" s="88" t="s">
        <v>125</v>
      </c>
      <c r="F443" s="88">
        <v>147447</v>
      </c>
      <c r="G443" s="92">
        <v>46034</v>
      </c>
      <c r="H443" s="88" t="s">
        <v>5053</v>
      </c>
      <c r="I443" s="88" t="s">
        <v>5054</v>
      </c>
      <c r="J443" s="95" t="s">
        <v>5055</v>
      </c>
      <c r="K443" s="95" t="s">
        <v>5056</v>
      </c>
      <c r="L443" s="88" t="s">
        <v>5057</v>
      </c>
      <c r="M443" s="88" t="s">
        <v>5058</v>
      </c>
      <c r="N443" s="88">
        <v>80111700</v>
      </c>
      <c r="O443" s="88" t="s">
        <v>5059</v>
      </c>
      <c r="P443" s="88" t="s">
        <v>5060</v>
      </c>
      <c r="Q443" s="88">
        <v>186</v>
      </c>
      <c r="R443" s="92">
        <v>46031</v>
      </c>
      <c r="S443" s="88">
        <v>320</v>
      </c>
      <c r="T443" s="92">
        <v>46041</v>
      </c>
      <c r="U443" s="88" t="s">
        <v>4823</v>
      </c>
      <c r="V443" s="88" t="s">
        <v>135</v>
      </c>
      <c r="W443" s="88" t="s">
        <v>136</v>
      </c>
      <c r="X443" s="88">
        <v>1</v>
      </c>
      <c r="Y443" s="88" t="s">
        <v>5061</v>
      </c>
      <c r="Z443" s="88" t="s">
        <v>5057</v>
      </c>
      <c r="AA443" s="88" t="s">
        <v>138</v>
      </c>
      <c r="AB443" s="88" t="s">
        <v>139</v>
      </c>
      <c r="AC443" s="88" t="s">
        <v>203</v>
      </c>
      <c r="AD443" s="88"/>
      <c r="AE443" s="88">
        <v>1110591903</v>
      </c>
      <c r="AF443" s="88">
        <v>0</v>
      </c>
      <c r="AG443" s="92">
        <v>36526</v>
      </c>
      <c r="AH443" s="88" t="s">
        <v>5062</v>
      </c>
      <c r="AI443" s="88"/>
      <c r="AJ443" s="95">
        <v>3213734656</v>
      </c>
      <c r="AK443" s="88" t="s">
        <v>2399</v>
      </c>
      <c r="AL443" s="88" t="s">
        <v>3187</v>
      </c>
      <c r="AM443" s="88" t="s">
        <v>234</v>
      </c>
      <c r="AN443" s="88" t="s">
        <v>4826</v>
      </c>
      <c r="AO443" s="88">
        <v>52371623</v>
      </c>
      <c r="AP443" s="88" t="s">
        <v>4827</v>
      </c>
      <c r="AQ443" s="88"/>
      <c r="AR443" s="88"/>
      <c r="AS443" s="92">
        <v>46062</v>
      </c>
      <c r="AT443" s="88"/>
      <c r="AU443" s="88"/>
      <c r="AV443" s="88"/>
      <c r="AW443" s="88"/>
      <c r="AX443" s="88" t="s">
        <v>4828</v>
      </c>
      <c r="AY443" s="88" t="s">
        <v>147</v>
      </c>
      <c r="AZ443" s="108">
        <v>46036</v>
      </c>
      <c r="BA443" s="108">
        <v>46036</v>
      </c>
      <c r="BB443" s="118">
        <v>46432000</v>
      </c>
      <c r="BC443" s="108">
        <v>46045</v>
      </c>
      <c r="BD443" s="108">
        <v>46287</v>
      </c>
      <c r="BE443" s="108">
        <f t="shared" si="16"/>
        <v>46287</v>
      </c>
      <c r="BF443" s="125"/>
      <c r="BG443" s="88" t="s">
        <v>929</v>
      </c>
      <c r="BH443" s="113">
        <v>5804000</v>
      </c>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v>0</v>
      </c>
      <c r="CM443" s="113">
        <v>46432000</v>
      </c>
      <c r="CN443" s="88"/>
      <c r="CO443" s="92">
        <v>46287</v>
      </c>
      <c r="CP443" s="92">
        <f t="shared" si="15"/>
        <v>46467</v>
      </c>
      <c r="CQ443" s="118">
        <v>46432000</v>
      </c>
      <c r="CR443" s="88" t="s">
        <v>223</v>
      </c>
      <c r="CS443" s="92">
        <v>46043</v>
      </c>
      <c r="CT443" s="131">
        <v>2544101209261</v>
      </c>
      <c r="CU443" s="88"/>
      <c r="CV443" s="88"/>
      <c r="CW443" s="88" t="s">
        <v>5063</v>
      </c>
      <c r="CX443" s="88" t="s">
        <v>203</v>
      </c>
      <c r="CY443" s="88" t="s">
        <v>453</v>
      </c>
      <c r="CZ443" s="88">
        <v>2309</v>
      </c>
      <c r="DA443" s="88" t="s">
        <v>4831</v>
      </c>
      <c r="DB443" s="88">
        <v>1</v>
      </c>
      <c r="DC443" s="88" t="s">
        <v>153</v>
      </c>
      <c r="DD443" s="88"/>
      <c r="DE443" s="88"/>
      <c r="DF443" s="88"/>
      <c r="DG443" s="88"/>
      <c r="DH443" s="88"/>
      <c r="DI443" s="88"/>
      <c r="DJ443" s="88"/>
      <c r="DK443" s="88"/>
      <c r="DL443" s="88"/>
      <c r="DM443" s="88"/>
      <c r="DN443" s="88"/>
      <c r="DO443" s="88"/>
      <c r="DP443" s="88"/>
      <c r="DQ443" s="88"/>
      <c r="DR443" s="88"/>
      <c r="DS443" s="88"/>
      <c r="DT443" s="89"/>
      <c r="DU443" s="84"/>
      <c r="DV443" s="75"/>
      <c r="DW443" s="75"/>
      <c r="DX443" s="75"/>
      <c r="DY443" s="75"/>
      <c r="DZ443" s="77"/>
      <c r="EA443" s="71"/>
      <c r="EB443" s="71"/>
      <c r="EC443" s="71"/>
      <c r="ED443" s="71"/>
      <c r="EE443" s="71"/>
      <c r="EF443" s="71"/>
      <c r="EG443" s="71"/>
      <c r="EH443" s="71"/>
      <c r="EI443" s="71"/>
      <c r="EJ443" s="71"/>
      <c r="EK443" s="71"/>
    </row>
    <row r="444" spans="1:141" ht="30" customHeight="1">
      <c r="A444" s="3" t="s">
        <v>4104</v>
      </c>
      <c r="B444" s="87">
        <v>2026</v>
      </c>
      <c r="C444" s="88" t="s">
        <v>5064</v>
      </c>
      <c r="D444" s="88"/>
      <c r="E444" s="88" t="s">
        <v>125</v>
      </c>
      <c r="F444" s="88">
        <v>147447</v>
      </c>
      <c r="G444" s="92">
        <v>46034</v>
      </c>
      <c r="H444" s="88" t="s">
        <v>5053</v>
      </c>
      <c r="I444" s="88" t="s">
        <v>5065</v>
      </c>
      <c r="J444" s="95" t="s">
        <v>5066</v>
      </c>
      <c r="K444" s="95" t="s">
        <v>5067</v>
      </c>
      <c r="L444" s="88" t="s">
        <v>5068</v>
      </c>
      <c r="M444" s="88" t="s">
        <v>5058</v>
      </c>
      <c r="N444" s="88">
        <v>80111700</v>
      </c>
      <c r="O444" s="88" t="s">
        <v>5059</v>
      </c>
      <c r="P444" s="88" t="s">
        <v>5069</v>
      </c>
      <c r="Q444" s="88">
        <v>186</v>
      </c>
      <c r="R444" s="92">
        <v>46031</v>
      </c>
      <c r="S444" s="88">
        <v>316</v>
      </c>
      <c r="T444" s="92">
        <v>46041</v>
      </c>
      <c r="U444" s="88" t="s">
        <v>4823</v>
      </c>
      <c r="V444" s="88" t="s">
        <v>135</v>
      </c>
      <c r="W444" s="88" t="s">
        <v>136</v>
      </c>
      <c r="X444" s="88">
        <v>1</v>
      </c>
      <c r="Y444" s="88" t="s">
        <v>5070</v>
      </c>
      <c r="Z444" s="88" t="s">
        <v>5068</v>
      </c>
      <c r="AA444" s="88" t="s">
        <v>138</v>
      </c>
      <c r="AB444" s="88" t="s">
        <v>139</v>
      </c>
      <c r="AC444" s="88" t="s">
        <v>203</v>
      </c>
      <c r="AD444" s="88"/>
      <c r="AE444" s="88">
        <v>52184488</v>
      </c>
      <c r="AF444" s="88">
        <v>9</v>
      </c>
      <c r="AG444" s="92">
        <v>27657</v>
      </c>
      <c r="AH444" s="88" t="s">
        <v>5071</v>
      </c>
      <c r="AI444" s="88"/>
      <c r="AJ444" s="95" t="s">
        <v>5072</v>
      </c>
      <c r="AK444" s="88" t="s">
        <v>5073</v>
      </c>
      <c r="AL444" s="88" t="s">
        <v>3187</v>
      </c>
      <c r="AM444" s="88" t="s">
        <v>301</v>
      </c>
      <c r="AN444" s="88" t="s">
        <v>4826</v>
      </c>
      <c r="AO444" s="88">
        <v>52371623</v>
      </c>
      <c r="AP444" s="88" t="s">
        <v>4827</v>
      </c>
      <c r="AQ444" s="88"/>
      <c r="AR444" s="88"/>
      <c r="AS444" s="92">
        <v>46062</v>
      </c>
      <c r="AT444" s="88"/>
      <c r="AU444" s="88"/>
      <c r="AV444" s="88"/>
      <c r="AW444" s="88"/>
      <c r="AX444" s="88" t="s">
        <v>4828</v>
      </c>
      <c r="AY444" s="88" t="s">
        <v>147</v>
      </c>
      <c r="AZ444" s="108">
        <v>46036</v>
      </c>
      <c r="BA444" s="108">
        <v>46038</v>
      </c>
      <c r="BB444" s="118">
        <v>46432000</v>
      </c>
      <c r="BC444" s="108">
        <v>46042</v>
      </c>
      <c r="BD444" s="108">
        <v>46284</v>
      </c>
      <c r="BE444" s="108">
        <f t="shared" si="16"/>
        <v>46284</v>
      </c>
      <c r="BF444" s="125"/>
      <c r="BG444" s="88" t="s">
        <v>929</v>
      </c>
      <c r="BH444" s="113">
        <v>5804000</v>
      </c>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v>0</v>
      </c>
      <c r="CM444" s="113">
        <v>46432000</v>
      </c>
      <c r="CN444" s="88"/>
      <c r="CO444" s="92">
        <v>46284</v>
      </c>
      <c r="CP444" s="92">
        <f t="shared" si="15"/>
        <v>46464</v>
      </c>
      <c r="CQ444" s="118">
        <v>46432000</v>
      </c>
      <c r="CR444" s="88" t="s">
        <v>149</v>
      </c>
      <c r="CS444" s="92">
        <v>46038</v>
      </c>
      <c r="CT444" s="131">
        <v>21461011296280</v>
      </c>
      <c r="CU444" s="88"/>
      <c r="CV444" s="88"/>
      <c r="CW444" s="88" t="s">
        <v>5063</v>
      </c>
      <c r="CX444" s="88" t="s">
        <v>203</v>
      </c>
      <c r="CY444" s="88" t="s">
        <v>5074</v>
      </c>
      <c r="CZ444" s="88">
        <v>2309</v>
      </c>
      <c r="DA444" s="88" t="s">
        <v>4831</v>
      </c>
      <c r="DB444" s="88">
        <v>1</v>
      </c>
      <c r="DC444" s="88" t="s">
        <v>153</v>
      </c>
      <c r="DD444" s="88"/>
      <c r="DE444" s="88"/>
      <c r="DF444" s="88"/>
      <c r="DG444" s="88"/>
      <c r="DH444" s="88"/>
      <c r="DI444" s="88"/>
      <c r="DJ444" s="88"/>
      <c r="DK444" s="88"/>
      <c r="DL444" s="88"/>
      <c r="DM444" s="88"/>
      <c r="DN444" s="88"/>
      <c r="DO444" s="88"/>
      <c r="DP444" s="88"/>
      <c r="DQ444" s="88"/>
      <c r="DR444" s="88"/>
      <c r="DS444" s="88"/>
      <c r="DT444" s="89"/>
      <c r="DU444" s="84"/>
      <c r="DV444" s="75"/>
      <c r="DW444" s="75"/>
      <c r="DX444" s="75"/>
      <c r="DY444" s="75"/>
      <c r="DZ444" s="77"/>
      <c r="EA444" s="71"/>
      <c r="EB444" s="71"/>
      <c r="EC444" s="71"/>
      <c r="ED444" s="71"/>
      <c r="EE444" s="71"/>
      <c r="EF444" s="71"/>
      <c r="EG444" s="71"/>
      <c r="EH444" s="71"/>
      <c r="EI444" s="71"/>
      <c r="EJ444" s="71"/>
      <c r="EK444" s="71"/>
    </row>
    <row r="445" spans="1:141" ht="30" customHeight="1">
      <c r="A445" s="3" t="s">
        <v>4104</v>
      </c>
      <c r="B445" s="87">
        <v>2026</v>
      </c>
      <c r="C445" s="88" t="s">
        <v>5075</v>
      </c>
      <c r="D445" s="88"/>
      <c r="E445" s="88" t="s">
        <v>125</v>
      </c>
      <c r="F445" s="88">
        <v>144776</v>
      </c>
      <c r="G445" s="92">
        <v>46034</v>
      </c>
      <c r="H445" s="88" t="s">
        <v>5076</v>
      </c>
      <c r="I445" s="88" t="s">
        <v>5077</v>
      </c>
      <c r="J445" s="95" t="s">
        <v>5078</v>
      </c>
      <c r="K445" s="95" t="s">
        <v>5079</v>
      </c>
      <c r="L445" s="88" t="s">
        <v>5080</v>
      </c>
      <c r="M445" s="88" t="s">
        <v>5081</v>
      </c>
      <c r="N445" s="88">
        <v>80111700</v>
      </c>
      <c r="O445" s="88" t="s">
        <v>5082</v>
      </c>
      <c r="P445" s="88" t="s">
        <v>5083</v>
      </c>
      <c r="Q445" s="88">
        <v>105</v>
      </c>
      <c r="R445" s="92">
        <v>46028</v>
      </c>
      <c r="S445" s="88">
        <v>307</v>
      </c>
      <c r="T445" s="92">
        <v>46041</v>
      </c>
      <c r="U445" s="88" t="s">
        <v>134</v>
      </c>
      <c r="V445" s="88" t="s">
        <v>135</v>
      </c>
      <c r="W445" s="88" t="s">
        <v>136</v>
      </c>
      <c r="X445" s="88">
        <v>1</v>
      </c>
      <c r="Y445" s="88" t="s">
        <v>5084</v>
      </c>
      <c r="Z445" s="88" t="s">
        <v>5080</v>
      </c>
      <c r="AA445" s="88" t="s">
        <v>138</v>
      </c>
      <c r="AB445" s="88" t="s">
        <v>139</v>
      </c>
      <c r="AC445" s="88" t="s">
        <v>203</v>
      </c>
      <c r="AD445" s="88"/>
      <c r="AE445" s="88">
        <v>1018461014</v>
      </c>
      <c r="AF445" s="88">
        <v>7</v>
      </c>
      <c r="AG445" s="92">
        <v>34157</v>
      </c>
      <c r="AH445" s="88" t="s">
        <v>5085</v>
      </c>
      <c r="AI445" s="88"/>
      <c r="AJ445" s="95">
        <v>3226818736</v>
      </c>
      <c r="AK445" s="88" t="s">
        <v>5086</v>
      </c>
      <c r="AL445" s="88" t="s">
        <v>3187</v>
      </c>
      <c r="AM445" s="88" t="s">
        <v>222</v>
      </c>
      <c r="AN445" s="88" t="s">
        <v>5087</v>
      </c>
      <c r="AO445" s="88">
        <v>1024483230</v>
      </c>
      <c r="AP445" s="88" t="s">
        <v>5088</v>
      </c>
      <c r="AQ445" s="88"/>
      <c r="AR445" s="88"/>
      <c r="AS445" s="92">
        <v>46062</v>
      </c>
      <c r="AT445" s="88"/>
      <c r="AU445" s="88"/>
      <c r="AV445" s="88"/>
      <c r="AW445" s="88"/>
      <c r="AX445" s="88" t="s">
        <v>5089</v>
      </c>
      <c r="AY445" s="88" t="s">
        <v>147</v>
      </c>
      <c r="AZ445" s="108">
        <v>46036</v>
      </c>
      <c r="BA445" s="108">
        <v>46036</v>
      </c>
      <c r="BB445" s="118">
        <v>87109000</v>
      </c>
      <c r="BC445" s="108">
        <v>46041</v>
      </c>
      <c r="BD445" s="108">
        <v>46374</v>
      </c>
      <c r="BE445" s="108">
        <f t="shared" si="16"/>
        <v>46374</v>
      </c>
      <c r="BF445" s="125"/>
      <c r="BG445" s="88" t="s">
        <v>148</v>
      </c>
      <c r="BH445" s="113">
        <v>7919000</v>
      </c>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v>0</v>
      </c>
      <c r="CM445" s="113">
        <v>87109000</v>
      </c>
      <c r="CN445" s="88"/>
      <c r="CO445" s="92">
        <v>46374</v>
      </c>
      <c r="CP445" s="92">
        <f t="shared" si="15"/>
        <v>46554</v>
      </c>
      <c r="CQ445" s="118">
        <v>87109000</v>
      </c>
      <c r="CR445" s="88" t="s">
        <v>149</v>
      </c>
      <c r="CS445" s="92">
        <v>46039</v>
      </c>
      <c r="CT445" s="131">
        <v>2144101489711</v>
      </c>
      <c r="CU445" s="88"/>
      <c r="CV445" s="88"/>
      <c r="CW445" s="88" t="s">
        <v>5090</v>
      </c>
      <c r="CX445" s="88" t="s">
        <v>203</v>
      </c>
      <c r="CY445" s="88" t="s">
        <v>4422</v>
      </c>
      <c r="CZ445" s="88">
        <v>2537</v>
      </c>
      <c r="DA445" s="88" t="s">
        <v>152</v>
      </c>
      <c r="DB445" s="88">
        <v>1</v>
      </c>
      <c r="DC445" s="88" t="s">
        <v>153</v>
      </c>
      <c r="DD445" s="88"/>
      <c r="DE445" s="88"/>
      <c r="DF445" s="88"/>
      <c r="DG445" s="88"/>
      <c r="DH445" s="88"/>
      <c r="DI445" s="88"/>
      <c r="DJ445" s="88"/>
      <c r="DK445" s="88"/>
      <c r="DL445" s="88"/>
      <c r="DM445" s="88"/>
      <c r="DN445" s="88"/>
      <c r="DO445" s="88"/>
      <c r="DP445" s="88"/>
      <c r="DQ445" s="88"/>
      <c r="DR445" s="88"/>
      <c r="DS445" s="88"/>
      <c r="DT445" s="89"/>
      <c r="DU445" s="84"/>
      <c r="DV445" s="75"/>
      <c r="DW445" s="75"/>
      <c r="DX445" s="75"/>
      <c r="DY445" s="75"/>
      <c r="DZ445" s="77"/>
      <c r="EA445" s="71"/>
      <c r="EB445" s="71"/>
      <c r="EC445" s="71"/>
      <c r="ED445" s="71"/>
      <c r="EE445" s="71"/>
      <c r="EF445" s="71"/>
      <c r="EG445" s="71"/>
      <c r="EH445" s="71"/>
      <c r="EI445" s="71"/>
      <c r="EJ445" s="71"/>
      <c r="EK445" s="71"/>
    </row>
    <row r="446" spans="1:141" ht="30" customHeight="1">
      <c r="A446" s="3" t="s">
        <v>4104</v>
      </c>
      <c r="B446" s="87">
        <v>2026</v>
      </c>
      <c r="C446" s="88" t="s">
        <v>5091</v>
      </c>
      <c r="D446" s="88"/>
      <c r="E446" s="88" t="s">
        <v>125</v>
      </c>
      <c r="F446" s="88">
        <v>144779</v>
      </c>
      <c r="G446" s="92">
        <v>46038</v>
      </c>
      <c r="H446" s="88" t="s">
        <v>5092</v>
      </c>
      <c r="I446" s="88" t="s">
        <v>5093</v>
      </c>
      <c r="J446" s="95" t="s">
        <v>5094</v>
      </c>
      <c r="K446" s="95" t="s">
        <v>5095</v>
      </c>
      <c r="L446" s="88" t="s">
        <v>5096</v>
      </c>
      <c r="M446" s="88" t="s">
        <v>5097</v>
      </c>
      <c r="N446" s="88">
        <v>80111700</v>
      </c>
      <c r="O446" s="88" t="s">
        <v>5098</v>
      </c>
      <c r="P446" s="88" t="s">
        <v>5099</v>
      </c>
      <c r="Q446" s="88">
        <v>106</v>
      </c>
      <c r="R446" s="92">
        <v>46028</v>
      </c>
      <c r="S446" s="88">
        <v>216</v>
      </c>
      <c r="T446" s="92">
        <v>46037</v>
      </c>
      <c r="U446" s="88" t="s">
        <v>134</v>
      </c>
      <c r="V446" s="88" t="s">
        <v>135</v>
      </c>
      <c r="W446" s="88" t="s">
        <v>136</v>
      </c>
      <c r="X446" s="88">
        <v>1</v>
      </c>
      <c r="Y446" s="88" t="s">
        <v>5100</v>
      </c>
      <c r="Z446" s="88" t="s">
        <v>5096</v>
      </c>
      <c r="AA446" s="88" t="s">
        <v>138</v>
      </c>
      <c r="AB446" s="88" t="s">
        <v>164</v>
      </c>
      <c r="AC446" s="88" t="s">
        <v>218</v>
      </c>
      <c r="AD446" s="88"/>
      <c r="AE446" s="88">
        <v>80762638</v>
      </c>
      <c r="AF446" s="88">
        <v>9</v>
      </c>
      <c r="AG446" s="92">
        <v>29909</v>
      </c>
      <c r="AH446" s="88" t="s">
        <v>5101</v>
      </c>
      <c r="AI446" s="88"/>
      <c r="AJ446" s="95">
        <v>3177354323</v>
      </c>
      <c r="AK446" s="88" t="s">
        <v>5102</v>
      </c>
      <c r="AL446" s="88" t="s">
        <v>3187</v>
      </c>
      <c r="AM446" s="88" t="s">
        <v>144</v>
      </c>
      <c r="AN446" s="88" t="s">
        <v>5087</v>
      </c>
      <c r="AO446" s="88">
        <v>1024483230</v>
      </c>
      <c r="AP446" s="88" t="s">
        <v>5088</v>
      </c>
      <c r="AQ446" s="88"/>
      <c r="AR446" s="88"/>
      <c r="AS446" s="92">
        <v>46062</v>
      </c>
      <c r="AT446" s="88"/>
      <c r="AU446" s="88"/>
      <c r="AV446" s="88"/>
      <c r="AW446" s="88"/>
      <c r="AX446" s="88" t="s">
        <v>5089</v>
      </c>
      <c r="AY446" s="88" t="s">
        <v>147</v>
      </c>
      <c r="AZ446" s="108">
        <v>46033</v>
      </c>
      <c r="BA446" s="108">
        <v>46034</v>
      </c>
      <c r="BB446" s="118">
        <v>87109000</v>
      </c>
      <c r="BC446" s="108">
        <v>46037</v>
      </c>
      <c r="BD446" s="108">
        <v>46370</v>
      </c>
      <c r="BE446" s="108">
        <f t="shared" si="16"/>
        <v>46370</v>
      </c>
      <c r="BF446" s="125"/>
      <c r="BG446" s="88" t="s">
        <v>148</v>
      </c>
      <c r="BH446" s="113">
        <v>7919000</v>
      </c>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v>0</v>
      </c>
      <c r="CM446" s="113">
        <v>87109000</v>
      </c>
      <c r="CN446" s="88"/>
      <c r="CO446" s="92">
        <v>46370</v>
      </c>
      <c r="CP446" s="92">
        <f t="shared" si="15"/>
        <v>46550</v>
      </c>
      <c r="CQ446" s="118">
        <v>87109000</v>
      </c>
      <c r="CR446" s="88" t="s">
        <v>149</v>
      </c>
      <c r="CS446" s="92">
        <v>46035</v>
      </c>
      <c r="CT446" s="131">
        <v>1446101155648</v>
      </c>
      <c r="CU446" s="88"/>
      <c r="CV446" s="88"/>
      <c r="CW446" s="88" t="s">
        <v>5103</v>
      </c>
      <c r="CX446" s="88" t="s">
        <v>218</v>
      </c>
      <c r="CY446" s="88" t="s">
        <v>867</v>
      </c>
      <c r="CZ446" s="88">
        <v>2537</v>
      </c>
      <c r="DA446" s="88" t="s">
        <v>152</v>
      </c>
      <c r="DB446" s="88">
        <v>1</v>
      </c>
      <c r="DC446" s="88" t="s">
        <v>153</v>
      </c>
      <c r="DD446" s="88"/>
      <c r="DE446" s="88"/>
      <c r="DF446" s="88"/>
      <c r="DG446" s="88"/>
      <c r="DH446" s="88"/>
      <c r="DI446" s="88"/>
      <c r="DJ446" s="88"/>
      <c r="DK446" s="88"/>
      <c r="DL446" s="88"/>
      <c r="DM446" s="88"/>
      <c r="DN446" s="88"/>
      <c r="DO446" s="88"/>
      <c r="DP446" s="88"/>
      <c r="DQ446" s="88"/>
      <c r="DR446" s="88"/>
      <c r="DS446" s="88"/>
      <c r="DT446" s="89"/>
      <c r="DU446" s="84"/>
      <c r="DV446" s="75"/>
      <c r="DW446" s="75"/>
      <c r="DX446" s="75"/>
      <c r="DY446" s="75"/>
      <c r="DZ446" s="77"/>
      <c r="EA446" s="71"/>
      <c r="EB446" s="71"/>
      <c r="EC446" s="71"/>
      <c r="ED446" s="71"/>
      <c r="EE446" s="71"/>
      <c r="EF446" s="71"/>
      <c r="EG446" s="71"/>
      <c r="EH446" s="71"/>
      <c r="EI446" s="71"/>
      <c r="EJ446" s="71"/>
      <c r="EK446" s="71"/>
    </row>
    <row r="447" spans="1:141" ht="30" customHeight="1">
      <c r="A447" s="3" t="s">
        <v>4104</v>
      </c>
      <c r="B447" s="87">
        <v>2026</v>
      </c>
      <c r="C447" s="88" t="s">
        <v>5104</v>
      </c>
      <c r="D447" s="88"/>
      <c r="E447" s="88" t="s">
        <v>125</v>
      </c>
      <c r="F447" s="88">
        <v>144779</v>
      </c>
      <c r="G447" s="92">
        <v>46038</v>
      </c>
      <c r="H447" s="88" t="s">
        <v>5092</v>
      </c>
      <c r="I447" s="88" t="s">
        <v>5105</v>
      </c>
      <c r="J447" s="95" t="s">
        <v>5106</v>
      </c>
      <c r="K447" s="95" t="s">
        <v>5107</v>
      </c>
      <c r="L447" s="88" t="s">
        <v>5108</v>
      </c>
      <c r="M447" s="88" t="s">
        <v>5097</v>
      </c>
      <c r="N447" s="88">
        <v>80111700</v>
      </c>
      <c r="O447" s="88" t="s">
        <v>5098</v>
      </c>
      <c r="P447" s="88" t="s">
        <v>5109</v>
      </c>
      <c r="Q447" s="88">
        <v>106</v>
      </c>
      <c r="R447" s="92">
        <v>46028</v>
      </c>
      <c r="S447" s="88">
        <v>1729</v>
      </c>
      <c r="T447" s="92">
        <v>46042</v>
      </c>
      <c r="U447" s="88" t="s">
        <v>134</v>
      </c>
      <c r="V447" s="88" t="s">
        <v>135</v>
      </c>
      <c r="W447" s="88" t="s">
        <v>136</v>
      </c>
      <c r="X447" s="88">
        <v>1</v>
      </c>
      <c r="Y447" s="88" t="s">
        <v>5110</v>
      </c>
      <c r="Z447" s="88" t="s">
        <v>5108</v>
      </c>
      <c r="AA447" s="88" t="s">
        <v>138</v>
      </c>
      <c r="AB447" s="88" t="s">
        <v>164</v>
      </c>
      <c r="AC447" s="88" t="s">
        <v>1342</v>
      </c>
      <c r="AD447" s="88"/>
      <c r="AE447" s="88">
        <v>16078098</v>
      </c>
      <c r="AF447" s="88">
        <v>5</v>
      </c>
      <c r="AG447" s="92">
        <v>30676</v>
      </c>
      <c r="AH447" s="88" t="s">
        <v>5111</v>
      </c>
      <c r="AI447" s="88"/>
      <c r="AJ447" s="95">
        <v>7290808</v>
      </c>
      <c r="AK447" s="88" t="s">
        <v>5112</v>
      </c>
      <c r="AL447" s="88" t="s">
        <v>3187</v>
      </c>
      <c r="AM447" s="88" t="s">
        <v>144</v>
      </c>
      <c r="AN447" s="88" t="s">
        <v>5087</v>
      </c>
      <c r="AO447" s="88">
        <v>1024483230</v>
      </c>
      <c r="AP447" s="88" t="s">
        <v>5088</v>
      </c>
      <c r="AQ447" s="88"/>
      <c r="AR447" s="88"/>
      <c r="AS447" s="92">
        <v>46062</v>
      </c>
      <c r="AT447" s="88"/>
      <c r="AU447" s="88"/>
      <c r="AV447" s="88"/>
      <c r="AW447" s="88"/>
      <c r="AX447" s="88" t="s">
        <v>5089</v>
      </c>
      <c r="AY447" s="88" t="s">
        <v>147</v>
      </c>
      <c r="AZ447" s="108">
        <v>46033</v>
      </c>
      <c r="BA447" s="108">
        <v>46038</v>
      </c>
      <c r="BB447" s="118">
        <v>87109000</v>
      </c>
      <c r="BC447" s="108">
        <v>46042</v>
      </c>
      <c r="BD447" s="108">
        <v>46375</v>
      </c>
      <c r="BE447" s="108">
        <f t="shared" si="16"/>
        <v>46375</v>
      </c>
      <c r="BF447" s="125"/>
      <c r="BG447" s="88" t="s">
        <v>148</v>
      </c>
      <c r="BH447" s="113">
        <v>7919000</v>
      </c>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v>0</v>
      </c>
      <c r="CM447" s="113">
        <v>87109000</v>
      </c>
      <c r="CN447" s="88"/>
      <c r="CO447" s="92">
        <v>46375</v>
      </c>
      <c r="CP447" s="92">
        <f t="shared" si="15"/>
        <v>46555</v>
      </c>
      <c r="CQ447" s="118">
        <v>87109000</v>
      </c>
      <c r="CR447" s="88" t="s">
        <v>149</v>
      </c>
      <c r="CS447" s="92">
        <v>46038</v>
      </c>
      <c r="CT447" s="131" t="s">
        <v>5113</v>
      </c>
      <c r="CU447" s="88"/>
      <c r="CV447" s="88"/>
      <c r="CW447" s="88" t="s">
        <v>5103</v>
      </c>
      <c r="CX447" s="88" t="s">
        <v>1342</v>
      </c>
      <c r="CY447" s="88" t="s">
        <v>5114</v>
      </c>
      <c r="CZ447" s="88">
        <v>2537</v>
      </c>
      <c r="DA447" s="88" t="s">
        <v>152</v>
      </c>
      <c r="DB447" s="88">
        <v>1</v>
      </c>
      <c r="DC447" s="88" t="s">
        <v>153</v>
      </c>
      <c r="DD447" s="88"/>
      <c r="DE447" s="88"/>
      <c r="DF447" s="88"/>
      <c r="DG447" s="88"/>
      <c r="DH447" s="88"/>
      <c r="DI447" s="88"/>
      <c r="DJ447" s="88"/>
      <c r="DK447" s="88"/>
      <c r="DL447" s="88"/>
      <c r="DM447" s="88"/>
      <c r="DN447" s="88"/>
      <c r="DO447" s="88"/>
      <c r="DP447" s="88"/>
      <c r="DQ447" s="88"/>
      <c r="DR447" s="88"/>
      <c r="DS447" s="88"/>
      <c r="DT447" s="89"/>
      <c r="DU447" s="84"/>
      <c r="DV447" s="75"/>
      <c r="DW447" s="75"/>
      <c r="DX447" s="75"/>
      <c r="DY447" s="75"/>
      <c r="DZ447" s="77"/>
      <c r="EA447" s="71"/>
      <c r="EB447" s="71"/>
      <c r="EC447" s="71"/>
      <c r="ED447" s="71"/>
      <c r="EE447" s="71"/>
      <c r="EF447" s="71"/>
      <c r="EG447" s="71"/>
      <c r="EH447" s="71"/>
      <c r="EI447" s="71"/>
      <c r="EJ447" s="71"/>
      <c r="EK447" s="71"/>
    </row>
    <row r="448" spans="1:141" ht="30" customHeight="1">
      <c r="A448" s="3" t="s">
        <v>4104</v>
      </c>
      <c r="B448" s="87">
        <v>2026</v>
      </c>
      <c r="C448" s="88" t="s">
        <v>5115</v>
      </c>
      <c r="D448" s="88"/>
      <c r="E448" s="88" t="s">
        <v>125</v>
      </c>
      <c r="F448" s="88">
        <v>144779</v>
      </c>
      <c r="G448" s="92">
        <v>46036</v>
      </c>
      <c r="H448" s="88" t="s">
        <v>5092</v>
      </c>
      <c r="I448" s="88" t="s">
        <v>5116</v>
      </c>
      <c r="J448" s="95" t="s">
        <v>5117</v>
      </c>
      <c r="K448" s="95" t="s">
        <v>5118</v>
      </c>
      <c r="L448" s="88" t="s">
        <v>5119</v>
      </c>
      <c r="M448" s="88" t="s">
        <v>5097</v>
      </c>
      <c r="N448" s="88">
        <v>80111700</v>
      </c>
      <c r="O448" s="88" t="s">
        <v>5098</v>
      </c>
      <c r="P448" s="88" t="s">
        <v>5120</v>
      </c>
      <c r="Q448" s="88">
        <v>106</v>
      </c>
      <c r="R448" s="92">
        <v>46028</v>
      </c>
      <c r="S448" s="88">
        <v>1787</v>
      </c>
      <c r="T448" s="92">
        <v>46044</v>
      </c>
      <c r="U448" s="88" t="s">
        <v>134</v>
      </c>
      <c r="V448" s="88" t="s">
        <v>135</v>
      </c>
      <c r="W448" s="88" t="s">
        <v>136</v>
      </c>
      <c r="X448" s="88">
        <v>1</v>
      </c>
      <c r="Y448" s="88" t="s">
        <v>5110</v>
      </c>
      <c r="Z448" s="88" t="s">
        <v>5119</v>
      </c>
      <c r="AA448" s="88" t="s">
        <v>138</v>
      </c>
      <c r="AB448" s="88" t="s">
        <v>164</v>
      </c>
      <c r="AC448" s="88" t="s">
        <v>203</v>
      </c>
      <c r="AD448" s="88"/>
      <c r="AE448" s="88">
        <v>1010219432</v>
      </c>
      <c r="AF448" s="88">
        <v>8</v>
      </c>
      <c r="AG448" s="92">
        <v>34692</v>
      </c>
      <c r="AH448" s="88" t="s">
        <v>5121</v>
      </c>
      <c r="AI448" s="88"/>
      <c r="AJ448" s="95" t="s">
        <v>5122</v>
      </c>
      <c r="AK448" s="88" t="s">
        <v>5123</v>
      </c>
      <c r="AL448" s="88" t="s">
        <v>3187</v>
      </c>
      <c r="AM448" s="88" t="s">
        <v>222</v>
      </c>
      <c r="AN448" s="88" t="s">
        <v>5087</v>
      </c>
      <c r="AO448" s="88">
        <v>1024483230</v>
      </c>
      <c r="AP448" s="88" t="s">
        <v>5088</v>
      </c>
      <c r="AQ448" s="88"/>
      <c r="AR448" s="88"/>
      <c r="AS448" s="92">
        <v>46062</v>
      </c>
      <c r="AT448" s="88"/>
      <c r="AU448" s="88"/>
      <c r="AV448" s="88"/>
      <c r="AW448" s="88"/>
      <c r="AX448" s="88" t="s">
        <v>5089</v>
      </c>
      <c r="AY448" s="88" t="s">
        <v>147</v>
      </c>
      <c r="AZ448" s="108">
        <v>46033</v>
      </c>
      <c r="BA448" s="108">
        <v>46038</v>
      </c>
      <c r="BB448" s="118">
        <v>87109000</v>
      </c>
      <c r="BC448" s="108">
        <v>46044</v>
      </c>
      <c r="BD448" s="108">
        <v>46377</v>
      </c>
      <c r="BE448" s="108">
        <f t="shared" si="16"/>
        <v>46377</v>
      </c>
      <c r="BF448" s="125"/>
      <c r="BG448" s="88" t="s">
        <v>148</v>
      </c>
      <c r="BH448" s="113">
        <v>7919000</v>
      </c>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v>0</v>
      </c>
      <c r="CM448" s="113">
        <v>87109000</v>
      </c>
      <c r="CN448" s="88"/>
      <c r="CO448" s="92">
        <v>46377</v>
      </c>
      <c r="CP448" s="92">
        <f t="shared" si="15"/>
        <v>46557</v>
      </c>
      <c r="CQ448" s="118">
        <v>87109000</v>
      </c>
      <c r="CR448" s="88" t="s">
        <v>223</v>
      </c>
      <c r="CS448" s="92">
        <v>46041</v>
      </c>
      <c r="CT448" s="131">
        <v>1446101159007</v>
      </c>
      <c r="CU448" s="88"/>
      <c r="CV448" s="88"/>
      <c r="CW448" s="88" t="s">
        <v>5103</v>
      </c>
      <c r="CX448" s="88" t="s">
        <v>203</v>
      </c>
      <c r="CY448" s="88" t="s">
        <v>5124</v>
      </c>
      <c r="CZ448" s="88">
        <v>2537</v>
      </c>
      <c r="DA448" s="88" t="s">
        <v>152</v>
      </c>
      <c r="DB448" s="88">
        <v>1</v>
      </c>
      <c r="DC448" s="88" t="s">
        <v>153</v>
      </c>
      <c r="DD448" s="88"/>
      <c r="DE448" s="88"/>
      <c r="DF448" s="88"/>
      <c r="DG448" s="88"/>
      <c r="DH448" s="88"/>
      <c r="DI448" s="88"/>
      <c r="DJ448" s="88"/>
      <c r="DK448" s="88"/>
      <c r="DL448" s="88"/>
      <c r="DM448" s="88"/>
      <c r="DN448" s="88"/>
      <c r="DO448" s="88"/>
      <c r="DP448" s="88"/>
      <c r="DQ448" s="88"/>
      <c r="DR448" s="88"/>
      <c r="DS448" s="88"/>
      <c r="DT448" s="89"/>
      <c r="DU448" s="84"/>
      <c r="DV448" s="75"/>
      <c r="DW448" s="75"/>
      <c r="DX448" s="75"/>
      <c r="DY448" s="75"/>
      <c r="DZ448" s="77"/>
      <c r="EA448" s="71"/>
      <c r="EB448" s="71"/>
      <c r="EC448" s="71"/>
      <c r="ED448" s="71"/>
      <c r="EE448" s="71"/>
      <c r="EF448" s="71"/>
      <c r="EG448" s="71"/>
      <c r="EH448" s="71"/>
      <c r="EI448" s="71"/>
      <c r="EJ448" s="71"/>
      <c r="EK448" s="71"/>
    </row>
    <row r="449" spans="1:141" ht="30" customHeight="1">
      <c r="A449" s="3" t="s">
        <v>4104</v>
      </c>
      <c r="B449" s="87">
        <v>2026</v>
      </c>
      <c r="C449" s="88" t="s">
        <v>5125</v>
      </c>
      <c r="D449" s="88"/>
      <c r="E449" s="88" t="s">
        <v>125</v>
      </c>
      <c r="F449" s="88">
        <v>144779</v>
      </c>
      <c r="G449" s="92">
        <v>46036</v>
      </c>
      <c r="H449" s="88" t="s">
        <v>5092</v>
      </c>
      <c r="I449" s="88" t="s">
        <v>5126</v>
      </c>
      <c r="J449" s="95" t="s">
        <v>5127</v>
      </c>
      <c r="K449" s="95" t="s">
        <v>5128</v>
      </c>
      <c r="L449" s="88" t="s">
        <v>5129</v>
      </c>
      <c r="M449" s="88" t="s">
        <v>5097</v>
      </c>
      <c r="N449" s="88">
        <v>80111700</v>
      </c>
      <c r="O449" s="88" t="s">
        <v>5098</v>
      </c>
      <c r="P449" s="88" t="s">
        <v>5130</v>
      </c>
      <c r="Q449" s="88">
        <v>106</v>
      </c>
      <c r="R449" s="92">
        <v>46028</v>
      </c>
      <c r="S449" s="88">
        <v>1778</v>
      </c>
      <c r="T449" s="92">
        <v>46044</v>
      </c>
      <c r="U449" s="88" t="s">
        <v>134</v>
      </c>
      <c r="V449" s="88" t="s">
        <v>135</v>
      </c>
      <c r="W449" s="88" t="s">
        <v>136</v>
      </c>
      <c r="X449" s="88">
        <v>1</v>
      </c>
      <c r="Y449" s="88" t="s">
        <v>5131</v>
      </c>
      <c r="Z449" s="88" t="s">
        <v>5129</v>
      </c>
      <c r="AA449" s="88" t="s">
        <v>138</v>
      </c>
      <c r="AB449" s="88" t="s">
        <v>139</v>
      </c>
      <c r="AC449" s="88" t="s">
        <v>140</v>
      </c>
      <c r="AD449" s="88"/>
      <c r="AE449" s="88">
        <v>52999052</v>
      </c>
      <c r="AF449" s="88">
        <v>1</v>
      </c>
      <c r="AG449" s="92">
        <v>30984</v>
      </c>
      <c r="AH449" s="88" t="s">
        <v>5132</v>
      </c>
      <c r="AI449" s="88"/>
      <c r="AJ449" s="95">
        <v>3143541736</v>
      </c>
      <c r="AK449" s="88" t="s">
        <v>5133</v>
      </c>
      <c r="AL449" s="88" t="s">
        <v>3187</v>
      </c>
      <c r="AM449" s="88" t="s">
        <v>234</v>
      </c>
      <c r="AN449" s="88" t="s">
        <v>5087</v>
      </c>
      <c r="AO449" s="88">
        <v>1024483230</v>
      </c>
      <c r="AP449" s="88" t="s">
        <v>5088</v>
      </c>
      <c r="AQ449" s="88"/>
      <c r="AR449" s="88"/>
      <c r="AS449" s="92">
        <v>46062</v>
      </c>
      <c r="AT449" s="88"/>
      <c r="AU449" s="88"/>
      <c r="AV449" s="88"/>
      <c r="AW449" s="88"/>
      <c r="AX449" s="88" t="s">
        <v>5089</v>
      </c>
      <c r="AY449" s="88" t="s">
        <v>147</v>
      </c>
      <c r="AZ449" s="108">
        <v>46033</v>
      </c>
      <c r="BA449" s="108">
        <v>46038</v>
      </c>
      <c r="BB449" s="118">
        <v>87109000</v>
      </c>
      <c r="BC449" s="108">
        <v>46045</v>
      </c>
      <c r="BD449" s="108">
        <v>46378</v>
      </c>
      <c r="BE449" s="108">
        <f t="shared" si="16"/>
        <v>46378</v>
      </c>
      <c r="BF449" s="125"/>
      <c r="BG449" s="88" t="s">
        <v>148</v>
      </c>
      <c r="BH449" s="113">
        <v>7919000</v>
      </c>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v>0</v>
      </c>
      <c r="CM449" s="113">
        <v>87109000</v>
      </c>
      <c r="CN449" s="88"/>
      <c r="CO449" s="92">
        <v>46378</v>
      </c>
      <c r="CP449" s="92">
        <f t="shared" si="15"/>
        <v>46558</v>
      </c>
      <c r="CQ449" s="118">
        <v>87109000</v>
      </c>
      <c r="CR449" s="88" t="s">
        <v>149</v>
      </c>
      <c r="CS449" s="92">
        <v>46042</v>
      </c>
      <c r="CT449" s="131">
        <v>2146101133333</v>
      </c>
      <c r="CU449" s="88"/>
      <c r="CV449" s="88"/>
      <c r="CW449" s="88" t="s">
        <v>5103</v>
      </c>
      <c r="CX449" s="88" t="s">
        <v>140</v>
      </c>
      <c r="CY449" s="88" t="s">
        <v>207</v>
      </c>
      <c r="CZ449" s="88">
        <v>2537</v>
      </c>
      <c r="DA449" s="88" t="s">
        <v>152</v>
      </c>
      <c r="DB449" s="88">
        <v>1</v>
      </c>
      <c r="DC449" s="88" t="s">
        <v>153</v>
      </c>
      <c r="DD449" s="88"/>
      <c r="DE449" s="88"/>
      <c r="DF449" s="88"/>
      <c r="DG449" s="88"/>
      <c r="DH449" s="88"/>
      <c r="DI449" s="88"/>
      <c r="DJ449" s="88"/>
      <c r="DK449" s="88"/>
      <c r="DL449" s="88"/>
      <c r="DM449" s="88"/>
      <c r="DN449" s="88"/>
      <c r="DO449" s="88"/>
      <c r="DP449" s="88"/>
      <c r="DQ449" s="88"/>
      <c r="DR449" s="88"/>
      <c r="DS449" s="88"/>
      <c r="DT449" s="89"/>
      <c r="DU449" s="84"/>
      <c r="DV449" s="75"/>
      <c r="DW449" s="75"/>
      <c r="DX449" s="75"/>
      <c r="DY449" s="75"/>
      <c r="DZ449" s="77"/>
      <c r="EA449" s="71"/>
      <c r="EB449" s="71"/>
      <c r="EC449" s="71"/>
      <c r="ED449" s="71"/>
      <c r="EE449" s="71"/>
      <c r="EF449" s="71"/>
      <c r="EG449" s="71"/>
      <c r="EH449" s="71"/>
      <c r="EI449" s="71"/>
      <c r="EJ449" s="71"/>
      <c r="EK449" s="71"/>
    </row>
    <row r="450" spans="1:141" ht="30" customHeight="1">
      <c r="A450" s="3" t="s">
        <v>4104</v>
      </c>
      <c r="B450" s="87">
        <v>2026</v>
      </c>
      <c r="C450" s="88" t="s">
        <v>5134</v>
      </c>
      <c r="D450" s="88"/>
      <c r="E450" s="88" t="s">
        <v>125</v>
      </c>
      <c r="F450" s="88">
        <v>144780</v>
      </c>
      <c r="G450" s="92">
        <v>46038</v>
      </c>
      <c r="H450" s="88" t="s">
        <v>5135</v>
      </c>
      <c r="I450" s="88" t="s">
        <v>5136</v>
      </c>
      <c r="J450" s="95" t="s">
        <v>5137</v>
      </c>
      <c r="K450" s="95" t="s">
        <v>5138</v>
      </c>
      <c r="L450" s="88" t="s">
        <v>5139</v>
      </c>
      <c r="M450" s="88" t="s">
        <v>5140</v>
      </c>
      <c r="N450" s="88">
        <v>80111700</v>
      </c>
      <c r="O450" s="88" t="s">
        <v>5141</v>
      </c>
      <c r="P450" s="88" t="s">
        <v>5142</v>
      </c>
      <c r="Q450" s="88">
        <v>197</v>
      </c>
      <c r="R450" s="92">
        <v>46032</v>
      </c>
      <c r="S450" s="88">
        <v>308</v>
      </c>
      <c r="T450" s="92">
        <v>46041</v>
      </c>
      <c r="U450" s="88" t="s">
        <v>134</v>
      </c>
      <c r="V450" s="88" t="s">
        <v>135</v>
      </c>
      <c r="W450" s="88" t="s">
        <v>136</v>
      </c>
      <c r="X450" s="88">
        <v>1</v>
      </c>
      <c r="Y450" s="88" t="s">
        <v>5143</v>
      </c>
      <c r="Z450" s="88" t="s">
        <v>5139</v>
      </c>
      <c r="AA450" s="88" t="s">
        <v>138</v>
      </c>
      <c r="AB450" s="88" t="s">
        <v>139</v>
      </c>
      <c r="AC450" s="88" t="s">
        <v>203</v>
      </c>
      <c r="AD450" s="88"/>
      <c r="AE450" s="88">
        <v>1233894628</v>
      </c>
      <c r="AF450" s="88">
        <v>7</v>
      </c>
      <c r="AG450" s="92">
        <v>35758</v>
      </c>
      <c r="AH450" s="88" t="s">
        <v>5144</v>
      </c>
      <c r="AI450" s="88"/>
      <c r="AJ450" s="95">
        <v>3057924469</v>
      </c>
      <c r="AK450" s="88" t="s">
        <v>5145</v>
      </c>
      <c r="AL450" s="88" t="s">
        <v>3187</v>
      </c>
      <c r="AM450" s="88" t="s">
        <v>222</v>
      </c>
      <c r="AN450" s="88" t="s">
        <v>5087</v>
      </c>
      <c r="AO450" s="88">
        <v>1024483230</v>
      </c>
      <c r="AP450" s="88" t="s">
        <v>5088</v>
      </c>
      <c r="AQ450" s="88"/>
      <c r="AR450" s="88"/>
      <c r="AS450" s="92">
        <v>46062</v>
      </c>
      <c r="AT450" s="88"/>
      <c r="AU450" s="88"/>
      <c r="AV450" s="88"/>
      <c r="AW450" s="88"/>
      <c r="AX450" s="88" t="s">
        <v>5089</v>
      </c>
      <c r="AY450" s="88" t="s">
        <v>147</v>
      </c>
      <c r="AZ450" s="108">
        <v>46037</v>
      </c>
      <c r="BA450" s="108">
        <v>46038</v>
      </c>
      <c r="BB450" s="118">
        <v>63844000</v>
      </c>
      <c r="BC450" s="108">
        <v>46041</v>
      </c>
      <c r="BD450" s="108">
        <v>46372</v>
      </c>
      <c r="BE450" s="108">
        <f t="shared" si="16"/>
        <v>46372</v>
      </c>
      <c r="BF450" s="125"/>
      <c r="BG450" s="88" t="s">
        <v>148</v>
      </c>
      <c r="BH450" s="113">
        <v>5804000</v>
      </c>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v>0</v>
      </c>
      <c r="CM450" s="113">
        <v>63844000</v>
      </c>
      <c r="CN450" s="88"/>
      <c r="CO450" s="92">
        <v>46372</v>
      </c>
      <c r="CP450" s="92">
        <f t="shared" si="15"/>
        <v>46552</v>
      </c>
      <c r="CQ450" s="118">
        <v>63844000</v>
      </c>
      <c r="CR450" s="88" t="s">
        <v>3221</v>
      </c>
      <c r="CS450" s="92">
        <v>46038</v>
      </c>
      <c r="CT450" s="131">
        <v>3344101271753</v>
      </c>
      <c r="CU450" s="88"/>
      <c r="CV450" s="88"/>
      <c r="CW450" s="88" t="s">
        <v>5146</v>
      </c>
      <c r="CX450" s="88" t="s">
        <v>203</v>
      </c>
      <c r="CY450" s="88" t="s">
        <v>2437</v>
      </c>
      <c r="CZ450" s="88">
        <v>2537</v>
      </c>
      <c r="DA450" s="88" t="s">
        <v>152</v>
      </c>
      <c r="DB450" s="88">
        <v>1</v>
      </c>
      <c r="DC450" s="88" t="s">
        <v>153</v>
      </c>
      <c r="DD450" s="88"/>
      <c r="DE450" s="88"/>
      <c r="DF450" s="88"/>
      <c r="DG450" s="88"/>
      <c r="DH450" s="88"/>
      <c r="DI450" s="88"/>
      <c r="DJ450" s="88"/>
      <c r="DK450" s="88"/>
      <c r="DL450" s="88"/>
      <c r="DM450" s="88"/>
      <c r="DN450" s="88"/>
      <c r="DO450" s="88"/>
      <c r="DP450" s="88"/>
      <c r="DQ450" s="88"/>
      <c r="DR450" s="88"/>
      <c r="DS450" s="88"/>
      <c r="DT450" s="89"/>
      <c r="DU450" s="84"/>
      <c r="DV450" s="75"/>
      <c r="DW450" s="75"/>
      <c r="DX450" s="75"/>
      <c r="DY450" s="75"/>
      <c r="DZ450" s="77"/>
      <c r="EA450" s="71"/>
      <c r="EB450" s="71"/>
      <c r="EC450" s="71"/>
      <c r="ED450" s="71"/>
      <c r="EE450" s="71"/>
      <c r="EF450" s="71"/>
      <c r="EG450" s="71"/>
      <c r="EH450" s="71"/>
      <c r="EI450" s="71"/>
      <c r="EJ450" s="71"/>
      <c r="EK450" s="71"/>
    </row>
    <row r="451" spans="1:141" ht="30" customHeight="1">
      <c r="A451" s="3" t="s">
        <v>4104</v>
      </c>
      <c r="B451" s="87">
        <v>2026</v>
      </c>
      <c r="C451" s="88" t="s">
        <v>5147</v>
      </c>
      <c r="D451" s="88"/>
      <c r="E451" s="88" t="s">
        <v>125</v>
      </c>
      <c r="F451" s="88">
        <v>144780</v>
      </c>
      <c r="G451" s="92">
        <v>46038</v>
      </c>
      <c r="H451" s="88" t="s">
        <v>5135</v>
      </c>
      <c r="I451" s="88" t="s">
        <v>5148</v>
      </c>
      <c r="J451" s="95" t="s">
        <v>5149</v>
      </c>
      <c r="K451" s="95" t="s">
        <v>5150</v>
      </c>
      <c r="L451" s="88" t="s">
        <v>5151</v>
      </c>
      <c r="M451" s="88" t="s">
        <v>5140</v>
      </c>
      <c r="N451" s="88">
        <v>80111700</v>
      </c>
      <c r="O451" s="88" t="s">
        <v>5141</v>
      </c>
      <c r="P451" s="88" t="s">
        <v>5152</v>
      </c>
      <c r="Q451" s="88">
        <v>197</v>
      </c>
      <c r="R451" s="92">
        <v>46032</v>
      </c>
      <c r="S451" s="88">
        <v>322</v>
      </c>
      <c r="T451" s="92">
        <v>46041</v>
      </c>
      <c r="U451" s="88" t="s">
        <v>134</v>
      </c>
      <c r="V451" s="88" t="s">
        <v>135</v>
      </c>
      <c r="W451" s="88" t="s">
        <v>136</v>
      </c>
      <c r="X451" s="88">
        <v>1</v>
      </c>
      <c r="Y451" s="88" t="s">
        <v>5153</v>
      </c>
      <c r="Z451" s="88" t="s">
        <v>5151</v>
      </c>
      <c r="AA451" s="88" t="s">
        <v>138</v>
      </c>
      <c r="AB451" s="88" t="s">
        <v>139</v>
      </c>
      <c r="AC451" s="88" t="s">
        <v>203</v>
      </c>
      <c r="AD451" s="88"/>
      <c r="AE451" s="88">
        <v>1001220300</v>
      </c>
      <c r="AF451" s="88">
        <v>3</v>
      </c>
      <c r="AG451" s="92">
        <v>36935</v>
      </c>
      <c r="AH451" s="88" t="s">
        <v>5154</v>
      </c>
      <c r="AI451" s="88"/>
      <c r="AJ451" s="95" t="s">
        <v>5155</v>
      </c>
      <c r="AK451" s="88" t="s">
        <v>5156</v>
      </c>
      <c r="AL451" s="88" t="s">
        <v>3187</v>
      </c>
      <c r="AM451" s="88" t="s">
        <v>144</v>
      </c>
      <c r="AN451" s="88" t="s">
        <v>5087</v>
      </c>
      <c r="AO451" s="88">
        <v>1024483230</v>
      </c>
      <c r="AP451" s="88" t="s">
        <v>5088</v>
      </c>
      <c r="AQ451" s="88"/>
      <c r="AR451" s="88"/>
      <c r="AS451" s="92">
        <v>46062</v>
      </c>
      <c r="AT451" s="88"/>
      <c r="AU451" s="88"/>
      <c r="AV451" s="88"/>
      <c r="AW451" s="88"/>
      <c r="AX451" s="88" t="s">
        <v>5089</v>
      </c>
      <c r="AY451" s="88" t="s">
        <v>147</v>
      </c>
      <c r="AZ451" s="108">
        <v>46037</v>
      </c>
      <c r="BA451" s="108">
        <v>46038</v>
      </c>
      <c r="BB451" s="118">
        <v>63844000</v>
      </c>
      <c r="BC451" s="108">
        <v>46041</v>
      </c>
      <c r="BD451" s="108">
        <v>46374</v>
      </c>
      <c r="BE451" s="108">
        <f t="shared" si="16"/>
        <v>46374</v>
      </c>
      <c r="BF451" s="125"/>
      <c r="BG451" s="88" t="s">
        <v>148</v>
      </c>
      <c r="BH451" s="113">
        <v>5804000</v>
      </c>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v>0</v>
      </c>
      <c r="CM451" s="113">
        <v>63844000</v>
      </c>
      <c r="CN451" s="88"/>
      <c r="CO451" s="92">
        <v>46374</v>
      </c>
      <c r="CP451" s="92">
        <f t="shared" si="15"/>
        <v>46554</v>
      </c>
      <c r="CQ451" s="118">
        <v>63844000</v>
      </c>
      <c r="CR451" s="88" t="s">
        <v>223</v>
      </c>
      <c r="CS451" s="92">
        <v>46038</v>
      </c>
      <c r="CT451" s="131">
        <v>3344101271849</v>
      </c>
      <c r="CU451" s="88"/>
      <c r="CV451" s="88"/>
      <c r="CW451" s="88" t="s">
        <v>5146</v>
      </c>
      <c r="CX451" s="88" t="s">
        <v>203</v>
      </c>
      <c r="CY451" s="88" t="s">
        <v>3944</v>
      </c>
      <c r="CZ451" s="88">
        <v>2537</v>
      </c>
      <c r="DA451" s="88" t="s">
        <v>152</v>
      </c>
      <c r="DB451" s="88">
        <v>1</v>
      </c>
      <c r="DC451" s="88" t="s">
        <v>153</v>
      </c>
      <c r="DD451" s="88"/>
      <c r="DE451" s="88"/>
      <c r="DF451" s="88"/>
      <c r="DG451" s="88"/>
      <c r="DH451" s="88"/>
      <c r="DI451" s="88"/>
      <c r="DJ451" s="88"/>
      <c r="DK451" s="88"/>
      <c r="DL451" s="88"/>
      <c r="DM451" s="88"/>
      <c r="DN451" s="88"/>
      <c r="DO451" s="88"/>
      <c r="DP451" s="88"/>
      <c r="DQ451" s="88"/>
      <c r="DR451" s="88"/>
      <c r="DS451" s="88"/>
      <c r="DT451" s="89"/>
      <c r="DU451" s="84"/>
      <c r="DV451" s="75"/>
      <c r="DW451" s="75"/>
      <c r="DX451" s="75"/>
      <c r="DY451" s="75"/>
      <c r="DZ451" s="77"/>
      <c r="EA451" s="71"/>
      <c r="EB451" s="71"/>
      <c r="EC451" s="71"/>
      <c r="ED451" s="71"/>
      <c r="EE451" s="71"/>
      <c r="EF451" s="71"/>
      <c r="EG451" s="71"/>
      <c r="EH451" s="71"/>
      <c r="EI451" s="71"/>
      <c r="EJ451" s="71"/>
      <c r="EK451" s="71"/>
    </row>
    <row r="452" spans="1:141" ht="30" customHeight="1">
      <c r="A452" s="3" t="s">
        <v>4104</v>
      </c>
      <c r="B452" s="87">
        <v>2026</v>
      </c>
      <c r="C452" s="88" t="s">
        <v>5157</v>
      </c>
      <c r="D452" s="88"/>
      <c r="E452" s="88" t="s">
        <v>125</v>
      </c>
      <c r="F452" s="88">
        <v>144783</v>
      </c>
      <c r="G452" s="92">
        <v>46036</v>
      </c>
      <c r="H452" s="88" t="s">
        <v>5158</v>
      </c>
      <c r="I452" s="88" t="s">
        <v>5159</v>
      </c>
      <c r="J452" s="95" t="s">
        <v>5160</v>
      </c>
      <c r="K452" s="95" t="s">
        <v>5161</v>
      </c>
      <c r="L452" s="88" t="s">
        <v>5162</v>
      </c>
      <c r="M452" s="88" t="s">
        <v>5163</v>
      </c>
      <c r="N452" s="88">
        <v>80111700</v>
      </c>
      <c r="O452" s="88" t="s">
        <v>5164</v>
      </c>
      <c r="P452" s="88" t="s">
        <v>5165</v>
      </c>
      <c r="Q452" s="88">
        <v>107</v>
      </c>
      <c r="R452" s="92">
        <v>46028</v>
      </c>
      <c r="S452" s="88">
        <v>270</v>
      </c>
      <c r="T452" s="92">
        <v>46037</v>
      </c>
      <c r="U452" s="88" t="s">
        <v>134</v>
      </c>
      <c r="V452" s="88" t="s">
        <v>135</v>
      </c>
      <c r="W452" s="88" t="s">
        <v>136</v>
      </c>
      <c r="X452" s="88">
        <v>1</v>
      </c>
      <c r="Y452" s="88" t="s">
        <v>5166</v>
      </c>
      <c r="Z452" s="88" t="s">
        <v>5162</v>
      </c>
      <c r="AA452" s="88" t="s">
        <v>138</v>
      </c>
      <c r="AB452" s="88" t="s">
        <v>139</v>
      </c>
      <c r="AC452" s="88" t="s">
        <v>203</v>
      </c>
      <c r="AD452" s="88"/>
      <c r="AE452" s="88">
        <v>1015400590</v>
      </c>
      <c r="AF452" s="88">
        <v>6</v>
      </c>
      <c r="AG452" s="92">
        <v>31976</v>
      </c>
      <c r="AH452" s="88" t="s">
        <v>5167</v>
      </c>
      <c r="AI452" s="88"/>
      <c r="AJ452" s="95">
        <v>3112937655</v>
      </c>
      <c r="AK452" s="88" t="s">
        <v>5168</v>
      </c>
      <c r="AL452" s="88" t="s">
        <v>3187</v>
      </c>
      <c r="AM452" s="88" t="s">
        <v>144</v>
      </c>
      <c r="AN452" s="88" t="s">
        <v>5087</v>
      </c>
      <c r="AO452" s="88">
        <v>1024483230</v>
      </c>
      <c r="AP452" s="88" t="s">
        <v>5088</v>
      </c>
      <c r="AQ452" s="88"/>
      <c r="AR452" s="88"/>
      <c r="AS452" s="92">
        <v>46062</v>
      </c>
      <c r="AT452" s="88"/>
      <c r="AU452" s="88"/>
      <c r="AV452" s="88"/>
      <c r="AW452" s="88"/>
      <c r="AX452" s="88" t="s">
        <v>5089</v>
      </c>
      <c r="AY452" s="88" t="s">
        <v>147</v>
      </c>
      <c r="AZ452" s="108">
        <v>46036</v>
      </c>
      <c r="BA452" s="108">
        <v>46036</v>
      </c>
      <c r="BB452" s="118">
        <v>87109000</v>
      </c>
      <c r="BC452" s="108">
        <v>46039</v>
      </c>
      <c r="BD452" s="108">
        <v>46372</v>
      </c>
      <c r="BE452" s="108">
        <f t="shared" si="16"/>
        <v>46372</v>
      </c>
      <c r="BF452" s="125"/>
      <c r="BG452" s="88" t="s">
        <v>148</v>
      </c>
      <c r="BH452" s="113">
        <v>7919000</v>
      </c>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v>0</v>
      </c>
      <c r="CM452" s="113">
        <v>87109000</v>
      </c>
      <c r="CN452" s="88"/>
      <c r="CO452" s="92">
        <v>46372</v>
      </c>
      <c r="CP452" s="92">
        <f t="shared" ref="CP452:CP515" si="17">+$CO452+180</f>
        <v>46552</v>
      </c>
      <c r="CQ452" s="118">
        <v>87109000</v>
      </c>
      <c r="CR452" s="88" t="s">
        <v>223</v>
      </c>
      <c r="CS452" s="92">
        <v>46036</v>
      </c>
      <c r="CT452" s="131">
        <v>1846101032602</v>
      </c>
      <c r="CU452" s="88"/>
      <c r="CV452" s="88"/>
      <c r="CW452" s="88" t="s">
        <v>5169</v>
      </c>
      <c r="CX452" s="88" t="s">
        <v>203</v>
      </c>
      <c r="CY452" s="88" t="s">
        <v>453</v>
      </c>
      <c r="CZ452" s="88">
        <v>2537</v>
      </c>
      <c r="DA452" s="88" t="s">
        <v>152</v>
      </c>
      <c r="DB452" s="88">
        <v>1</v>
      </c>
      <c r="DC452" s="88" t="s">
        <v>153</v>
      </c>
      <c r="DD452" s="88"/>
      <c r="DE452" s="88"/>
      <c r="DF452" s="88"/>
      <c r="DG452" s="88"/>
      <c r="DH452" s="88"/>
      <c r="DI452" s="88"/>
      <c r="DJ452" s="88"/>
      <c r="DK452" s="88"/>
      <c r="DL452" s="88"/>
      <c r="DM452" s="88"/>
      <c r="DN452" s="88"/>
      <c r="DO452" s="88"/>
      <c r="DP452" s="88"/>
      <c r="DQ452" s="88"/>
      <c r="DR452" s="88"/>
      <c r="DS452" s="88"/>
      <c r="DT452" s="89"/>
      <c r="DU452" s="84"/>
      <c r="DV452" s="75"/>
      <c r="DW452" s="75"/>
      <c r="DX452" s="75"/>
      <c r="DY452" s="75"/>
      <c r="DZ452" s="77"/>
      <c r="EA452" s="71"/>
      <c r="EB452" s="71"/>
      <c r="EC452" s="71"/>
      <c r="ED452" s="71"/>
      <c r="EE452" s="71"/>
      <c r="EF452" s="71"/>
      <c r="EG452" s="71"/>
      <c r="EH452" s="71"/>
      <c r="EI452" s="71"/>
      <c r="EJ452" s="71"/>
      <c r="EK452" s="71"/>
    </row>
    <row r="453" spans="1:141" ht="30" customHeight="1">
      <c r="A453" s="3" t="s">
        <v>4104</v>
      </c>
      <c r="B453" s="87">
        <v>2026</v>
      </c>
      <c r="C453" s="88" t="s">
        <v>5170</v>
      </c>
      <c r="D453" s="88"/>
      <c r="E453" s="88" t="s">
        <v>125</v>
      </c>
      <c r="F453" s="88">
        <v>144785</v>
      </c>
      <c r="G453" s="92">
        <v>46036</v>
      </c>
      <c r="H453" s="88" t="s">
        <v>5171</v>
      </c>
      <c r="I453" s="88" t="s">
        <v>5172</v>
      </c>
      <c r="J453" s="95" t="s">
        <v>5173</v>
      </c>
      <c r="K453" s="95" t="s">
        <v>5174</v>
      </c>
      <c r="L453" s="88" t="s">
        <v>5175</v>
      </c>
      <c r="M453" s="88" t="s">
        <v>5176</v>
      </c>
      <c r="N453" s="88">
        <v>80111700</v>
      </c>
      <c r="O453" s="88" t="s">
        <v>5177</v>
      </c>
      <c r="P453" s="88" t="s">
        <v>5178</v>
      </c>
      <c r="Q453" s="88">
        <v>108</v>
      </c>
      <c r="R453" s="92">
        <v>46028</v>
      </c>
      <c r="S453" s="88">
        <v>268</v>
      </c>
      <c r="T453" s="92">
        <v>46037</v>
      </c>
      <c r="U453" s="88" t="s">
        <v>134</v>
      </c>
      <c r="V453" s="88" t="s">
        <v>135</v>
      </c>
      <c r="W453" s="88" t="s">
        <v>460</v>
      </c>
      <c r="X453" s="88">
        <v>1</v>
      </c>
      <c r="Y453" s="88" t="s">
        <v>5179</v>
      </c>
      <c r="Z453" s="88" t="s">
        <v>5175</v>
      </c>
      <c r="AA453" s="88" t="s">
        <v>138</v>
      </c>
      <c r="AB453" s="88" t="s">
        <v>139</v>
      </c>
      <c r="AC453" s="88" t="s">
        <v>846</v>
      </c>
      <c r="AD453" s="88"/>
      <c r="AE453" s="88">
        <v>39792341</v>
      </c>
      <c r="AF453" s="88">
        <v>6</v>
      </c>
      <c r="AG453" s="92">
        <v>26323</v>
      </c>
      <c r="AH453" s="88" t="s">
        <v>5180</v>
      </c>
      <c r="AI453" s="88"/>
      <c r="AJ453" s="95">
        <v>3115283793</v>
      </c>
      <c r="AK453" s="88" t="s">
        <v>5181</v>
      </c>
      <c r="AL453" s="88" t="s">
        <v>3187</v>
      </c>
      <c r="AM453" s="88" t="s">
        <v>222</v>
      </c>
      <c r="AN453" s="88" t="s">
        <v>5087</v>
      </c>
      <c r="AO453" s="88">
        <v>1024483230</v>
      </c>
      <c r="AP453" s="88" t="s">
        <v>5088</v>
      </c>
      <c r="AQ453" s="88"/>
      <c r="AR453" s="88"/>
      <c r="AS453" s="92">
        <v>46062</v>
      </c>
      <c r="AT453" s="88"/>
      <c r="AU453" s="88"/>
      <c r="AV453" s="88"/>
      <c r="AW453" s="88"/>
      <c r="AX453" s="88" t="s">
        <v>5089</v>
      </c>
      <c r="AY453" s="88" t="s">
        <v>147</v>
      </c>
      <c r="AZ453" s="108">
        <v>46036</v>
      </c>
      <c r="BA453" s="108">
        <v>46036</v>
      </c>
      <c r="BB453" s="118">
        <v>55715000</v>
      </c>
      <c r="BC453" s="108">
        <v>46038</v>
      </c>
      <c r="BD453" s="108">
        <v>46371</v>
      </c>
      <c r="BE453" s="108">
        <f t="shared" si="16"/>
        <v>46371</v>
      </c>
      <c r="BF453" s="125"/>
      <c r="BG453" s="88" t="s">
        <v>148</v>
      </c>
      <c r="BH453" s="113">
        <v>5065000</v>
      </c>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v>0</v>
      </c>
      <c r="CM453" s="113">
        <v>55715000</v>
      </c>
      <c r="CN453" s="88"/>
      <c r="CO453" s="92">
        <v>46371</v>
      </c>
      <c r="CP453" s="92">
        <f t="shared" si="17"/>
        <v>46551</v>
      </c>
      <c r="CQ453" s="118">
        <v>55715000</v>
      </c>
      <c r="CR453" s="88" t="s">
        <v>223</v>
      </c>
      <c r="CS453" s="92">
        <v>46036</v>
      </c>
      <c r="CT453" s="131">
        <v>101271620</v>
      </c>
      <c r="CU453" s="88"/>
      <c r="CV453" s="88"/>
      <c r="CW453" s="88" t="s">
        <v>5182</v>
      </c>
      <c r="CX453" s="88" t="s">
        <v>846</v>
      </c>
      <c r="CY453" s="88" t="s">
        <v>5183</v>
      </c>
      <c r="CZ453" s="88">
        <v>2537</v>
      </c>
      <c r="DA453" s="88" t="s">
        <v>152</v>
      </c>
      <c r="DB453" s="88">
        <v>1</v>
      </c>
      <c r="DC453" s="88" t="s">
        <v>153</v>
      </c>
      <c r="DD453" s="88"/>
      <c r="DE453" s="88"/>
      <c r="DF453" s="88"/>
      <c r="DG453" s="88"/>
      <c r="DH453" s="88"/>
      <c r="DI453" s="88"/>
      <c r="DJ453" s="88"/>
      <c r="DK453" s="88"/>
      <c r="DL453" s="88"/>
      <c r="DM453" s="88"/>
      <c r="DN453" s="88"/>
      <c r="DO453" s="88"/>
      <c r="DP453" s="88"/>
      <c r="DQ453" s="88"/>
      <c r="DR453" s="88"/>
      <c r="DS453" s="88"/>
      <c r="DT453" s="89"/>
      <c r="DU453" s="84"/>
      <c r="DV453" s="75"/>
      <c r="DW453" s="75"/>
      <c r="DX453" s="75"/>
      <c r="DY453" s="75"/>
      <c r="DZ453" s="77"/>
      <c r="EA453" s="71"/>
      <c r="EB453" s="71"/>
      <c r="EC453" s="71"/>
      <c r="ED453" s="71"/>
      <c r="EE453" s="71"/>
      <c r="EF453" s="71"/>
      <c r="EG453" s="71"/>
      <c r="EH453" s="71"/>
      <c r="EI453" s="71"/>
      <c r="EJ453" s="71"/>
      <c r="EK453" s="71"/>
    </row>
    <row r="454" spans="1:141" ht="30" customHeight="1">
      <c r="A454" s="3" t="s">
        <v>4104</v>
      </c>
      <c r="B454" s="87">
        <v>2026</v>
      </c>
      <c r="C454" s="88" t="s">
        <v>5184</v>
      </c>
      <c r="D454" s="88"/>
      <c r="E454" s="88" t="s">
        <v>125</v>
      </c>
      <c r="F454" s="88">
        <v>145147</v>
      </c>
      <c r="G454" s="92">
        <v>46036</v>
      </c>
      <c r="H454" s="88" t="s">
        <v>5185</v>
      </c>
      <c r="I454" s="88" t="s">
        <v>5186</v>
      </c>
      <c r="J454" s="95" t="s">
        <v>5187</v>
      </c>
      <c r="K454" s="95" t="s">
        <v>5188</v>
      </c>
      <c r="L454" s="88" t="s">
        <v>5189</v>
      </c>
      <c r="M454" s="88" t="s">
        <v>5190</v>
      </c>
      <c r="N454" s="88">
        <v>80111700</v>
      </c>
      <c r="O454" s="88" t="s">
        <v>5191</v>
      </c>
      <c r="P454" s="88" t="s">
        <v>5192</v>
      </c>
      <c r="Q454" s="88">
        <v>158</v>
      </c>
      <c r="R454" s="92">
        <v>46031</v>
      </c>
      <c r="S454" s="88">
        <v>321</v>
      </c>
      <c r="T454" s="92">
        <v>46041</v>
      </c>
      <c r="U454" s="88" t="s">
        <v>134</v>
      </c>
      <c r="V454" s="88" t="s">
        <v>135</v>
      </c>
      <c r="W454" s="88" t="s">
        <v>136</v>
      </c>
      <c r="X454" s="88">
        <v>1</v>
      </c>
      <c r="Y454" s="88" t="s">
        <v>5193</v>
      </c>
      <c r="Z454" s="88" t="s">
        <v>5189</v>
      </c>
      <c r="AA454" s="88" t="s">
        <v>138</v>
      </c>
      <c r="AB454" s="88" t="s">
        <v>164</v>
      </c>
      <c r="AC454" s="88" t="s">
        <v>3406</v>
      </c>
      <c r="AD454" s="88"/>
      <c r="AE454" s="88">
        <v>1032496258</v>
      </c>
      <c r="AF454" s="88">
        <v>9</v>
      </c>
      <c r="AG454" s="92">
        <v>35839</v>
      </c>
      <c r="AH454" s="88" t="s">
        <v>5194</v>
      </c>
      <c r="AI454" s="88"/>
      <c r="AJ454" s="95" t="s">
        <v>5195</v>
      </c>
      <c r="AK454" s="88" t="s">
        <v>5196</v>
      </c>
      <c r="AL454" s="88" t="s">
        <v>3187</v>
      </c>
      <c r="AM454" s="88" t="s">
        <v>144</v>
      </c>
      <c r="AN454" s="88" t="s">
        <v>5087</v>
      </c>
      <c r="AO454" s="88">
        <v>1024483230</v>
      </c>
      <c r="AP454" s="88" t="s">
        <v>5088</v>
      </c>
      <c r="AQ454" s="88"/>
      <c r="AR454" s="88"/>
      <c r="AS454" s="92">
        <v>46062</v>
      </c>
      <c r="AT454" s="88"/>
      <c r="AU454" s="88"/>
      <c r="AV454" s="88"/>
      <c r="AW454" s="88"/>
      <c r="AX454" s="88" t="s">
        <v>5089</v>
      </c>
      <c r="AY454" s="88" t="s">
        <v>147</v>
      </c>
      <c r="AZ454" s="108">
        <v>46033</v>
      </c>
      <c r="BA454" s="108">
        <v>46038</v>
      </c>
      <c r="BB454" s="118">
        <v>96305000</v>
      </c>
      <c r="BC454" s="108">
        <v>46041</v>
      </c>
      <c r="BD454" s="108">
        <v>46374</v>
      </c>
      <c r="BE454" s="108">
        <f t="shared" si="16"/>
        <v>46374</v>
      </c>
      <c r="BF454" s="125"/>
      <c r="BG454" s="88" t="s">
        <v>148</v>
      </c>
      <c r="BH454" s="113">
        <v>8755000</v>
      </c>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v>0</v>
      </c>
      <c r="CM454" s="113">
        <v>96305000</v>
      </c>
      <c r="CN454" s="88"/>
      <c r="CO454" s="92">
        <v>46374</v>
      </c>
      <c r="CP454" s="92">
        <f t="shared" si="17"/>
        <v>46554</v>
      </c>
      <c r="CQ454" s="118">
        <v>96305000</v>
      </c>
      <c r="CR454" s="88" t="s">
        <v>149</v>
      </c>
      <c r="CS454" s="92">
        <v>46038</v>
      </c>
      <c r="CT454" s="131">
        <v>1446101158063</v>
      </c>
      <c r="CU454" s="88"/>
      <c r="CV454" s="88"/>
      <c r="CW454" s="88" t="s">
        <v>5197</v>
      </c>
      <c r="CX454" s="88" t="s">
        <v>3406</v>
      </c>
      <c r="CY454" s="88" t="s">
        <v>5198</v>
      </c>
      <c r="CZ454" s="88">
        <v>2537</v>
      </c>
      <c r="DA454" s="88" t="s">
        <v>152</v>
      </c>
      <c r="DB454" s="88">
        <v>1</v>
      </c>
      <c r="DC454" s="88" t="s">
        <v>153</v>
      </c>
      <c r="DD454" s="88"/>
      <c r="DE454" s="88"/>
      <c r="DF454" s="88"/>
      <c r="DG454" s="88"/>
      <c r="DH454" s="88"/>
      <c r="DI454" s="88"/>
      <c r="DJ454" s="88"/>
      <c r="DK454" s="88"/>
      <c r="DL454" s="88"/>
      <c r="DM454" s="88"/>
      <c r="DN454" s="88"/>
      <c r="DO454" s="88"/>
      <c r="DP454" s="88"/>
      <c r="DQ454" s="88"/>
      <c r="DR454" s="88"/>
      <c r="DS454" s="88"/>
      <c r="DT454" s="89"/>
      <c r="DU454" s="84"/>
      <c r="DV454" s="75"/>
      <c r="DW454" s="75"/>
      <c r="DX454" s="75"/>
      <c r="DY454" s="75"/>
      <c r="DZ454" s="77"/>
      <c r="EA454" s="71"/>
      <c r="EB454" s="71"/>
      <c r="EC454" s="71"/>
      <c r="ED454" s="71"/>
      <c r="EE454" s="71"/>
      <c r="EF454" s="71"/>
      <c r="EG454" s="71"/>
      <c r="EH454" s="71"/>
      <c r="EI454" s="71"/>
      <c r="EJ454" s="71"/>
      <c r="EK454" s="71"/>
    </row>
    <row r="455" spans="1:141" ht="30" customHeight="1">
      <c r="A455" s="3" t="s">
        <v>4104</v>
      </c>
      <c r="B455" s="87">
        <v>2026</v>
      </c>
      <c r="C455" s="88" t="s">
        <v>5199</v>
      </c>
      <c r="D455" s="88"/>
      <c r="E455" s="88" t="s">
        <v>125</v>
      </c>
      <c r="F455" s="88">
        <v>145147</v>
      </c>
      <c r="G455" s="92">
        <v>46034</v>
      </c>
      <c r="H455" s="88" t="s">
        <v>5185</v>
      </c>
      <c r="I455" s="88" t="s">
        <v>5200</v>
      </c>
      <c r="J455" s="95" t="s">
        <v>5201</v>
      </c>
      <c r="K455" s="95" t="s">
        <v>5202</v>
      </c>
      <c r="L455" s="88" t="s">
        <v>5203</v>
      </c>
      <c r="M455" s="88" t="s">
        <v>5190</v>
      </c>
      <c r="N455" s="88">
        <v>80111700</v>
      </c>
      <c r="O455" s="88" t="s">
        <v>5191</v>
      </c>
      <c r="P455" s="88" t="s">
        <v>5204</v>
      </c>
      <c r="Q455" s="88">
        <v>158</v>
      </c>
      <c r="R455" s="92">
        <v>46031</v>
      </c>
      <c r="S455" s="88">
        <v>217</v>
      </c>
      <c r="T455" s="92">
        <v>46037</v>
      </c>
      <c r="U455" s="88" t="s">
        <v>134</v>
      </c>
      <c r="V455" s="88" t="s">
        <v>135</v>
      </c>
      <c r="W455" s="88" t="s">
        <v>136</v>
      </c>
      <c r="X455" s="88">
        <v>1</v>
      </c>
      <c r="Y455" s="88" t="s">
        <v>5193</v>
      </c>
      <c r="Z455" s="88" t="s">
        <v>5203</v>
      </c>
      <c r="AA455" s="88" t="s">
        <v>138</v>
      </c>
      <c r="AB455" s="88" t="s">
        <v>164</v>
      </c>
      <c r="AC455" s="88" t="s">
        <v>203</v>
      </c>
      <c r="AD455" s="88"/>
      <c r="AE455" s="88">
        <v>1030695047</v>
      </c>
      <c r="AF455" s="88">
        <v>8</v>
      </c>
      <c r="AG455" s="92">
        <v>36237</v>
      </c>
      <c r="AH455" s="88" t="s">
        <v>5205</v>
      </c>
      <c r="AI455" s="88" t="e">
        <v>#REF!</v>
      </c>
      <c r="AJ455" s="95" t="s">
        <v>5206</v>
      </c>
      <c r="AK455" s="88" t="s">
        <v>5207</v>
      </c>
      <c r="AL455" s="88" t="s">
        <v>3187</v>
      </c>
      <c r="AM455" s="88" t="s">
        <v>385</v>
      </c>
      <c r="AN455" s="88" t="s">
        <v>5087</v>
      </c>
      <c r="AO455" s="88">
        <v>1024483230</v>
      </c>
      <c r="AP455" s="88" t="s">
        <v>5088</v>
      </c>
      <c r="AQ455" s="88"/>
      <c r="AR455" s="88"/>
      <c r="AS455" s="92">
        <v>46062</v>
      </c>
      <c r="AT455" s="88"/>
      <c r="AU455" s="88"/>
      <c r="AV455" s="88"/>
      <c r="AW455" s="88"/>
      <c r="AX455" s="88" t="s">
        <v>5089</v>
      </c>
      <c r="AY455" s="88" t="s">
        <v>147</v>
      </c>
      <c r="AZ455" s="108">
        <v>46033</v>
      </c>
      <c r="BA455" s="108">
        <v>46034</v>
      </c>
      <c r="BB455" s="118">
        <v>96305000</v>
      </c>
      <c r="BC455" s="108">
        <v>46038</v>
      </c>
      <c r="BD455" s="108">
        <v>46371</v>
      </c>
      <c r="BE455" s="108">
        <f t="shared" si="16"/>
        <v>46371</v>
      </c>
      <c r="BF455" s="125"/>
      <c r="BG455" s="88" t="s">
        <v>148</v>
      </c>
      <c r="BH455" s="113">
        <v>8755000</v>
      </c>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v>0</v>
      </c>
      <c r="CM455" s="113">
        <v>96305000</v>
      </c>
      <c r="CN455" s="88"/>
      <c r="CO455" s="92">
        <v>46371</v>
      </c>
      <c r="CP455" s="92">
        <f t="shared" si="17"/>
        <v>46551</v>
      </c>
      <c r="CQ455" s="118">
        <v>96305000</v>
      </c>
      <c r="CR455" s="88" t="s">
        <v>172</v>
      </c>
      <c r="CS455" s="92">
        <v>46035</v>
      </c>
      <c r="CT455" s="131" t="s">
        <v>5208</v>
      </c>
      <c r="CU455" s="88"/>
      <c r="CV455" s="88"/>
      <c r="CW455" s="88" t="s">
        <v>5197</v>
      </c>
      <c r="CX455" s="88" t="s">
        <v>203</v>
      </c>
      <c r="CY455" s="88" t="s">
        <v>2437</v>
      </c>
      <c r="CZ455" s="88">
        <v>2537</v>
      </c>
      <c r="DA455" s="88" t="s">
        <v>152</v>
      </c>
      <c r="DB455" s="88">
        <v>1</v>
      </c>
      <c r="DC455" s="88" t="s">
        <v>153</v>
      </c>
      <c r="DD455" s="88"/>
      <c r="DE455" s="88"/>
      <c r="DF455" s="88"/>
      <c r="DG455" s="88"/>
      <c r="DH455" s="88"/>
      <c r="DI455" s="88"/>
      <c r="DJ455" s="88"/>
      <c r="DK455" s="88"/>
      <c r="DL455" s="88"/>
      <c r="DM455" s="88"/>
      <c r="DN455" s="88"/>
      <c r="DO455" s="88"/>
      <c r="DP455" s="88"/>
      <c r="DQ455" s="88"/>
      <c r="DR455" s="88"/>
      <c r="DS455" s="88"/>
      <c r="DT455" s="89"/>
      <c r="DU455" s="84"/>
      <c r="DV455" s="75"/>
      <c r="DW455" s="75"/>
      <c r="DX455" s="75"/>
      <c r="DY455" s="75"/>
      <c r="DZ455" s="77"/>
      <c r="EA455" s="71"/>
      <c r="EB455" s="71"/>
      <c r="EC455" s="71"/>
      <c r="ED455" s="71"/>
      <c r="EE455" s="71"/>
      <c r="EF455" s="71"/>
      <c r="EG455" s="71"/>
      <c r="EH455" s="71"/>
      <c r="EI455" s="71"/>
      <c r="EJ455" s="71"/>
      <c r="EK455" s="71"/>
    </row>
    <row r="456" spans="1:141" ht="30" customHeight="1">
      <c r="A456" s="3" t="s">
        <v>4104</v>
      </c>
      <c r="B456" s="87">
        <v>2026</v>
      </c>
      <c r="C456" s="88" t="s">
        <v>5209</v>
      </c>
      <c r="D456" s="88"/>
      <c r="E456" s="88" t="s">
        <v>125</v>
      </c>
      <c r="F456" s="88">
        <v>145894</v>
      </c>
      <c r="G456" s="92">
        <v>46034</v>
      </c>
      <c r="H456" s="88" t="s">
        <v>2921</v>
      </c>
      <c r="I456" s="88" t="s">
        <v>5210</v>
      </c>
      <c r="J456" s="95" t="s">
        <v>5211</v>
      </c>
      <c r="K456" s="95" t="s">
        <v>5212</v>
      </c>
      <c r="L456" s="88" t="s">
        <v>5213</v>
      </c>
      <c r="M456" s="88" t="s">
        <v>2926</v>
      </c>
      <c r="N456" s="88">
        <v>80111700</v>
      </c>
      <c r="O456" s="88" t="s">
        <v>2927</v>
      </c>
      <c r="P456" s="88" t="s">
        <v>5214</v>
      </c>
      <c r="Q456" s="88">
        <v>171</v>
      </c>
      <c r="R456" s="92">
        <v>46031</v>
      </c>
      <c r="S456" s="88">
        <v>230</v>
      </c>
      <c r="T456" s="92">
        <v>46037</v>
      </c>
      <c r="U456" s="88" t="s">
        <v>134</v>
      </c>
      <c r="V456" s="88" t="s">
        <v>135</v>
      </c>
      <c r="W456" s="88" t="s">
        <v>460</v>
      </c>
      <c r="X456" s="88">
        <v>1</v>
      </c>
      <c r="Y456" s="88" t="s">
        <v>2943</v>
      </c>
      <c r="Z456" s="88" t="s">
        <v>5213</v>
      </c>
      <c r="AA456" s="88" t="s">
        <v>138</v>
      </c>
      <c r="AB456" s="88" t="s">
        <v>139</v>
      </c>
      <c r="AC456" s="88" t="s">
        <v>218</v>
      </c>
      <c r="AD456" s="88"/>
      <c r="AE456" s="88">
        <v>1019054676</v>
      </c>
      <c r="AF456" s="88">
        <v>0</v>
      </c>
      <c r="AG456" s="92">
        <v>33218</v>
      </c>
      <c r="AH456" s="88" t="s">
        <v>5215</v>
      </c>
      <c r="AI456" s="88" t="e">
        <v>#REF!</v>
      </c>
      <c r="AJ456" s="95">
        <v>3156084876</v>
      </c>
      <c r="AK456" s="88" t="s">
        <v>5216</v>
      </c>
      <c r="AL456" s="88" t="s">
        <v>3187</v>
      </c>
      <c r="AM456" s="88" t="s">
        <v>385</v>
      </c>
      <c r="AN456" s="88" t="s">
        <v>2932</v>
      </c>
      <c r="AO456" s="88">
        <v>1026285767</v>
      </c>
      <c r="AP456" s="88" t="s">
        <v>2933</v>
      </c>
      <c r="AQ456" s="88"/>
      <c r="AR456" s="88"/>
      <c r="AS456" s="92">
        <v>46062</v>
      </c>
      <c r="AT456" s="88"/>
      <c r="AU456" s="88"/>
      <c r="AV456" s="88"/>
      <c r="AW456" s="88"/>
      <c r="AX456" s="88" t="s">
        <v>2934</v>
      </c>
      <c r="AY456" s="88" t="s">
        <v>147</v>
      </c>
      <c r="AZ456" s="108">
        <v>46035</v>
      </c>
      <c r="BA456" s="108">
        <v>46035</v>
      </c>
      <c r="BB456" s="118">
        <v>24520000</v>
      </c>
      <c r="BC456" s="108">
        <v>46037</v>
      </c>
      <c r="BD456" s="108">
        <v>46279</v>
      </c>
      <c r="BE456" s="108">
        <f t="shared" si="16"/>
        <v>46279</v>
      </c>
      <c r="BF456" s="125"/>
      <c r="BG456" s="88" t="s">
        <v>929</v>
      </c>
      <c r="BH456" s="113">
        <v>3065000</v>
      </c>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v>0</v>
      </c>
      <c r="CM456" s="113">
        <v>24520000</v>
      </c>
      <c r="CN456" s="88"/>
      <c r="CO456" s="92">
        <v>46279</v>
      </c>
      <c r="CP456" s="92">
        <f t="shared" si="17"/>
        <v>46459</v>
      </c>
      <c r="CQ456" s="118">
        <v>24520000</v>
      </c>
      <c r="CR456" s="88" t="s">
        <v>223</v>
      </c>
      <c r="CS456" s="92">
        <v>46035</v>
      </c>
      <c r="CT456" s="131">
        <v>2144101489351</v>
      </c>
      <c r="CU456" s="88"/>
      <c r="CV456" s="88"/>
      <c r="CW456" s="88" t="s">
        <v>2936</v>
      </c>
      <c r="CX456" s="88" t="s">
        <v>218</v>
      </c>
      <c r="CY456" s="88" t="s">
        <v>515</v>
      </c>
      <c r="CZ456" s="88">
        <v>2537</v>
      </c>
      <c r="DA456" s="88" t="s">
        <v>152</v>
      </c>
      <c r="DB456" s="88">
        <v>1</v>
      </c>
      <c r="DC456" s="88" t="s">
        <v>153</v>
      </c>
      <c r="DD456" s="88"/>
      <c r="DE456" s="88"/>
      <c r="DF456" s="88"/>
      <c r="DG456" s="88"/>
      <c r="DH456" s="88"/>
      <c r="DI456" s="88"/>
      <c r="DJ456" s="88"/>
      <c r="DK456" s="88"/>
      <c r="DL456" s="88"/>
      <c r="DM456" s="88"/>
      <c r="DN456" s="88"/>
      <c r="DO456" s="88"/>
      <c r="DP456" s="88"/>
      <c r="DQ456" s="88"/>
      <c r="DR456" s="88"/>
      <c r="DS456" s="88"/>
      <c r="DT456" s="89"/>
      <c r="DU456" s="84"/>
      <c r="DV456" s="75"/>
      <c r="DW456" s="75"/>
      <c r="DX456" s="75"/>
      <c r="DY456" s="75"/>
      <c r="DZ456" s="77"/>
      <c r="EA456" s="71"/>
      <c r="EB456" s="71"/>
      <c r="EC456" s="71"/>
      <c r="ED456" s="71"/>
      <c r="EE456" s="71"/>
      <c r="EF456" s="71"/>
      <c r="EG456" s="71"/>
      <c r="EH456" s="71"/>
      <c r="EI456" s="71"/>
      <c r="EJ456" s="71"/>
      <c r="EK456" s="71"/>
    </row>
    <row r="457" spans="1:141" ht="30" customHeight="1">
      <c r="A457" s="3" t="s">
        <v>4104</v>
      </c>
      <c r="B457" s="87">
        <v>2026</v>
      </c>
      <c r="C457" s="88" t="s">
        <v>5217</v>
      </c>
      <c r="D457" s="88" t="s">
        <v>277</v>
      </c>
      <c r="E457" s="88" t="s">
        <v>125</v>
      </c>
      <c r="F457" s="88">
        <v>146514</v>
      </c>
      <c r="G457" s="92">
        <v>46039</v>
      </c>
      <c r="H457" s="88" t="s">
        <v>5218</v>
      </c>
      <c r="I457" s="88" t="s">
        <v>5219</v>
      </c>
      <c r="J457" s="95" t="s">
        <v>5220</v>
      </c>
      <c r="K457" s="95" t="s">
        <v>5221</v>
      </c>
      <c r="L457" s="88" t="s">
        <v>5222</v>
      </c>
      <c r="M457" s="88" t="s">
        <v>5223</v>
      </c>
      <c r="N457" s="88">
        <v>80111700</v>
      </c>
      <c r="O457" s="88" t="s">
        <v>5224</v>
      </c>
      <c r="P457" s="88" t="s">
        <v>5225</v>
      </c>
      <c r="Q457" s="88">
        <v>76</v>
      </c>
      <c r="R457" s="92">
        <v>46028</v>
      </c>
      <c r="S457" s="88">
        <v>287</v>
      </c>
      <c r="T457" s="92">
        <v>46037</v>
      </c>
      <c r="U457" s="88" t="s">
        <v>134</v>
      </c>
      <c r="V457" s="88" t="s">
        <v>135</v>
      </c>
      <c r="W457" s="88" t="s">
        <v>136</v>
      </c>
      <c r="X457" s="88">
        <v>1</v>
      </c>
      <c r="Y457" s="88" t="s">
        <v>5226</v>
      </c>
      <c r="Z457" s="88" t="s">
        <v>2932</v>
      </c>
      <c r="AA457" s="88" t="s">
        <v>138</v>
      </c>
      <c r="AB457" s="88" t="s">
        <v>164</v>
      </c>
      <c r="AC457" s="88" t="s">
        <v>203</v>
      </c>
      <c r="AD457" s="88"/>
      <c r="AE457" s="88">
        <v>52695804</v>
      </c>
      <c r="AF457" s="88">
        <v>6</v>
      </c>
      <c r="AG457" s="92">
        <v>29196</v>
      </c>
      <c r="AH457" s="88" t="s">
        <v>5227</v>
      </c>
      <c r="AI457" s="88"/>
      <c r="AJ457" s="95">
        <v>3222346573</v>
      </c>
      <c r="AK457" s="88" t="s">
        <v>5228</v>
      </c>
      <c r="AL457" s="88" t="s">
        <v>189</v>
      </c>
      <c r="AM457" s="88" t="s">
        <v>385</v>
      </c>
      <c r="AN457" s="88">
        <v>0</v>
      </c>
      <c r="AO457" s="88">
        <v>0</v>
      </c>
      <c r="AP457" s="88">
        <v>0</v>
      </c>
      <c r="AQ457" s="88"/>
      <c r="AR457" s="88"/>
      <c r="AS457" s="92">
        <v>46062</v>
      </c>
      <c r="AT457" s="88"/>
      <c r="AU457" s="88"/>
      <c r="AV457" s="88"/>
      <c r="AW457" s="88"/>
      <c r="AX457" s="88">
        <v>0</v>
      </c>
      <c r="AY457" s="88" t="s">
        <v>147</v>
      </c>
      <c r="AZ457" s="108">
        <v>46036</v>
      </c>
      <c r="BA457" s="108">
        <v>46036</v>
      </c>
      <c r="BB457" s="118">
        <v>46432000</v>
      </c>
      <c r="BC457" s="108">
        <v>46037</v>
      </c>
      <c r="BD457" s="108">
        <v>46279</v>
      </c>
      <c r="BE457" s="108">
        <f t="shared" si="16"/>
        <v>46279</v>
      </c>
      <c r="BF457" s="125"/>
      <c r="BG457" s="88" t="s">
        <v>929</v>
      </c>
      <c r="BH457" s="113">
        <v>5804000</v>
      </c>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v>0</v>
      </c>
      <c r="CM457" s="113">
        <v>46432000</v>
      </c>
      <c r="CN457" s="88"/>
      <c r="CO457" s="92">
        <v>46279</v>
      </c>
      <c r="CP457" s="92">
        <f t="shared" si="17"/>
        <v>46459</v>
      </c>
      <c r="CQ457" s="118">
        <v>46432000</v>
      </c>
      <c r="CR457" s="88" t="s">
        <v>223</v>
      </c>
      <c r="CS457" s="92">
        <v>46036</v>
      </c>
      <c r="CT457" s="131">
        <v>1144101253297</v>
      </c>
      <c r="CU457" s="88"/>
      <c r="CV457" s="88"/>
      <c r="CW457" s="88" t="s">
        <v>5229</v>
      </c>
      <c r="CX457" s="88" t="s">
        <v>203</v>
      </c>
      <c r="CY457" s="88" t="s">
        <v>501</v>
      </c>
      <c r="CZ457" s="88">
        <v>2537</v>
      </c>
      <c r="DA457" s="88" t="s">
        <v>152</v>
      </c>
      <c r="DB457" s="88">
        <v>1</v>
      </c>
      <c r="DC457" s="88" t="s">
        <v>153</v>
      </c>
      <c r="DD457" s="88" t="s">
        <v>289</v>
      </c>
      <c r="DE457" s="88">
        <v>46072</v>
      </c>
      <c r="DF457" s="88" t="s">
        <v>5230</v>
      </c>
      <c r="DG457" s="88">
        <v>1026285767</v>
      </c>
      <c r="DH457" s="88">
        <v>3112937655</v>
      </c>
      <c r="DI457" s="88" t="s">
        <v>5231</v>
      </c>
      <c r="DJ457" s="88"/>
      <c r="DK457" s="88"/>
      <c r="DL457" s="88"/>
      <c r="DM457" s="88"/>
      <c r="DN457" s="88"/>
      <c r="DO457" s="88"/>
      <c r="DP457" s="88"/>
      <c r="DQ457" s="88"/>
      <c r="DR457" s="88"/>
      <c r="DS457" s="88"/>
      <c r="DT457" s="89"/>
      <c r="DU457" s="85" t="s">
        <v>289</v>
      </c>
      <c r="DV457" s="76">
        <v>46072</v>
      </c>
      <c r="DW457" s="75" t="s">
        <v>5230</v>
      </c>
      <c r="DX457" s="75">
        <v>1026285767</v>
      </c>
      <c r="DY457" s="75">
        <v>3112937655</v>
      </c>
      <c r="DZ457" s="77" t="s">
        <v>5231</v>
      </c>
      <c r="EA457" s="71"/>
      <c r="EB457" s="71"/>
      <c r="EC457" s="71"/>
      <c r="ED457" s="71"/>
      <c r="EE457" s="71"/>
      <c r="EF457" s="71"/>
      <c r="EG457" s="71"/>
      <c r="EH457" s="71"/>
      <c r="EI457" s="71"/>
      <c r="EJ457" s="71"/>
      <c r="EK457" s="71"/>
    </row>
    <row r="458" spans="1:141" ht="30" customHeight="1">
      <c r="A458" s="3" t="s">
        <v>4104</v>
      </c>
      <c r="B458" s="87">
        <v>2026</v>
      </c>
      <c r="C458" s="88" t="s">
        <v>5232</v>
      </c>
      <c r="D458" s="88"/>
      <c r="E458" s="88" t="s">
        <v>125</v>
      </c>
      <c r="F458" s="88">
        <v>144781</v>
      </c>
      <c r="G458" s="92">
        <v>46039</v>
      </c>
      <c r="H458" s="88" t="s">
        <v>1613</v>
      </c>
      <c r="I458" s="88" t="s">
        <v>5233</v>
      </c>
      <c r="J458" s="95" t="s">
        <v>5234</v>
      </c>
      <c r="K458" s="95" t="s">
        <v>5235</v>
      </c>
      <c r="L458" s="88" t="s">
        <v>5236</v>
      </c>
      <c r="M458" s="88" t="s">
        <v>1618</v>
      </c>
      <c r="N458" s="88">
        <v>80111700</v>
      </c>
      <c r="O458" s="88" t="s">
        <v>1619</v>
      </c>
      <c r="P458" s="88" t="s">
        <v>5237</v>
      </c>
      <c r="Q458" s="88">
        <v>151</v>
      </c>
      <c r="R458" s="92">
        <v>46028</v>
      </c>
      <c r="S458" s="88">
        <v>1837</v>
      </c>
      <c r="T458" s="92">
        <v>46048</v>
      </c>
      <c r="U458" s="88" t="s">
        <v>134</v>
      </c>
      <c r="V458" s="88" t="s">
        <v>135</v>
      </c>
      <c r="W458" s="88" t="s">
        <v>460</v>
      </c>
      <c r="X458" s="88">
        <v>1</v>
      </c>
      <c r="Y458" s="88" t="s">
        <v>1621</v>
      </c>
      <c r="Z458" s="88" t="s">
        <v>5236</v>
      </c>
      <c r="AA458" s="88" t="s">
        <v>138</v>
      </c>
      <c r="AB458" s="88" t="s">
        <v>164</v>
      </c>
      <c r="AC458" s="88" t="s">
        <v>447</v>
      </c>
      <c r="AD458" s="88"/>
      <c r="AE458" s="88">
        <v>1073505718</v>
      </c>
      <c r="AF458" s="88">
        <v>4</v>
      </c>
      <c r="AG458" s="92">
        <v>32340</v>
      </c>
      <c r="AH458" s="88" t="s">
        <v>5238</v>
      </c>
      <c r="AI458" s="88"/>
      <c r="AJ458" s="95">
        <v>3122427632</v>
      </c>
      <c r="AK458" s="88" t="s">
        <v>5239</v>
      </c>
      <c r="AL458" s="88" t="s">
        <v>3187</v>
      </c>
      <c r="AM458" s="88" t="s">
        <v>222</v>
      </c>
      <c r="AN458" s="88" t="s">
        <v>1624</v>
      </c>
      <c r="AO458" s="88">
        <v>1100686093</v>
      </c>
      <c r="AP458" s="88" t="s">
        <v>1625</v>
      </c>
      <c r="AQ458" s="88"/>
      <c r="AR458" s="88"/>
      <c r="AS458" s="92">
        <v>46062</v>
      </c>
      <c r="AT458" s="88"/>
      <c r="AU458" s="88"/>
      <c r="AV458" s="88"/>
      <c r="AW458" s="88"/>
      <c r="AX458" s="88" t="s">
        <v>1626</v>
      </c>
      <c r="AY458" s="88" t="s">
        <v>147</v>
      </c>
      <c r="AZ458" s="108">
        <v>46035</v>
      </c>
      <c r="BA458" s="108">
        <v>46045</v>
      </c>
      <c r="BB458" s="118">
        <v>37136000</v>
      </c>
      <c r="BC458" s="108">
        <v>46048</v>
      </c>
      <c r="BD458" s="108">
        <v>46290</v>
      </c>
      <c r="BE458" s="108">
        <f t="shared" si="16"/>
        <v>46290</v>
      </c>
      <c r="BF458" s="125"/>
      <c r="BG458" s="88" t="s">
        <v>929</v>
      </c>
      <c r="BH458" s="113">
        <v>4642000</v>
      </c>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v>0</v>
      </c>
      <c r="CM458" s="113">
        <v>37136000</v>
      </c>
      <c r="CN458" s="88"/>
      <c r="CO458" s="92">
        <v>46290</v>
      </c>
      <c r="CP458" s="92">
        <f t="shared" si="17"/>
        <v>46470</v>
      </c>
      <c r="CQ458" s="118">
        <v>37136000</v>
      </c>
      <c r="CR458" s="88" t="s">
        <v>223</v>
      </c>
      <c r="CS458" s="92">
        <v>46048</v>
      </c>
      <c r="CT458" s="131">
        <v>3746101008431</v>
      </c>
      <c r="CU458" s="88"/>
      <c r="CV458" s="88"/>
      <c r="CW458" s="88" t="s">
        <v>1629</v>
      </c>
      <c r="CX458" s="88" t="s">
        <v>447</v>
      </c>
      <c r="CY458" s="88" t="s">
        <v>1214</v>
      </c>
      <c r="CZ458" s="88">
        <v>2537</v>
      </c>
      <c r="DA458" s="88" t="s">
        <v>152</v>
      </c>
      <c r="DB458" s="88">
        <v>5</v>
      </c>
      <c r="DC458" s="88" t="s">
        <v>153</v>
      </c>
      <c r="DD458" s="88"/>
      <c r="DE458" s="88"/>
      <c r="DF458" s="88"/>
      <c r="DG458" s="88"/>
      <c r="DH458" s="88"/>
      <c r="DI458" s="88"/>
      <c r="DJ458" s="88"/>
      <c r="DK458" s="88"/>
      <c r="DL458" s="88"/>
      <c r="DM458" s="88"/>
      <c r="DN458" s="88"/>
      <c r="DO458" s="88"/>
      <c r="DP458" s="88"/>
      <c r="DQ458" s="88"/>
      <c r="DR458" s="88"/>
      <c r="DS458" s="88"/>
      <c r="DT458" s="89"/>
      <c r="DU458" s="84"/>
      <c r="DV458" s="75"/>
      <c r="DW458" s="75"/>
      <c r="DX458" s="75"/>
      <c r="DY458" s="75"/>
      <c r="DZ458" s="77"/>
      <c r="EA458" s="71"/>
      <c r="EB458" s="71"/>
      <c r="EC458" s="71"/>
      <c r="ED458" s="71"/>
      <c r="EE458" s="71"/>
      <c r="EF458" s="71"/>
      <c r="EG458" s="71"/>
      <c r="EH458" s="71"/>
      <c r="EI458" s="71"/>
      <c r="EJ458" s="71"/>
      <c r="EK458" s="71"/>
    </row>
    <row r="459" spans="1:141" ht="30" customHeight="1">
      <c r="A459" s="3" t="s">
        <v>4104</v>
      </c>
      <c r="B459" s="87">
        <v>2026</v>
      </c>
      <c r="C459" s="88" t="s">
        <v>5240</v>
      </c>
      <c r="D459" s="88"/>
      <c r="E459" s="88" t="s">
        <v>125</v>
      </c>
      <c r="F459" s="88">
        <v>144779</v>
      </c>
      <c r="G459" s="92">
        <v>46039</v>
      </c>
      <c r="H459" s="88" t="s">
        <v>5092</v>
      </c>
      <c r="I459" s="88" t="s">
        <v>5241</v>
      </c>
      <c r="J459" s="95" t="s">
        <v>5242</v>
      </c>
      <c r="K459" s="95" t="s">
        <v>5243</v>
      </c>
      <c r="L459" s="88" t="s">
        <v>5244</v>
      </c>
      <c r="M459" s="88" t="s">
        <v>5097</v>
      </c>
      <c r="N459" s="88">
        <v>80111700</v>
      </c>
      <c r="O459" s="88" t="s">
        <v>5098</v>
      </c>
      <c r="P459" s="88" t="s">
        <v>5245</v>
      </c>
      <c r="Q459" s="88">
        <v>106</v>
      </c>
      <c r="R459" s="92">
        <v>46028</v>
      </c>
      <c r="S459" s="88">
        <v>1788</v>
      </c>
      <c r="T459" s="92">
        <v>46044</v>
      </c>
      <c r="U459" s="88" t="s">
        <v>134</v>
      </c>
      <c r="V459" s="88" t="s">
        <v>135</v>
      </c>
      <c r="W459" s="88" t="s">
        <v>136</v>
      </c>
      <c r="X459" s="88">
        <v>1</v>
      </c>
      <c r="Y459" s="88" t="s">
        <v>5110</v>
      </c>
      <c r="Z459" s="88" t="s">
        <v>5244</v>
      </c>
      <c r="AA459" s="88" t="s">
        <v>138</v>
      </c>
      <c r="AB459" s="88" t="s">
        <v>139</v>
      </c>
      <c r="AC459" s="88" t="s">
        <v>203</v>
      </c>
      <c r="AD459" s="88"/>
      <c r="AE459" s="88">
        <v>1010190578</v>
      </c>
      <c r="AF459" s="88">
        <v>6</v>
      </c>
      <c r="AG459" s="92">
        <v>32958</v>
      </c>
      <c r="AH459" s="88" t="s">
        <v>5246</v>
      </c>
      <c r="AI459" s="88"/>
      <c r="AJ459" s="95">
        <v>3508028778</v>
      </c>
      <c r="AK459" s="88" t="s">
        <v>5247</v>
      </c>
      <c r="AL459" s="88" t="s">
        <v>3187</v>
      </c>
      <c r="AM459" s="88" t="s">
        <v>301</v>
      </c>
      <c r="AN459" s="88" t="s">
        <v>5087</v>
      </c>
      <c r="AO459" s="88">
        <v>1024483230</v>
      </c>
      <c r="AP459" s="88" t="s">
        <v>5088</v>
      </c>
      <c r="AQ459" s="88"/>
      <c r="AR459" s="88"/>
      <c r="AS459" s="92">
        <v>46062</v>
      </c>
      <c r="AT459" s="88"/>
      <c r="AU459" s="88"/>
      <c r="AV459" s="88"/>
      <c r="AW459" s="88"/>
      <c r="AX459" s="88" t="s">
        <v>5089</v>
      </c>
      <c r="AY459" s="88" t="s">
        <v>147</v>
      </c>
      <c r="AZ459" s="108">
        <v>46033</v>
      </c>
      <c r="BA459" s="108">
        <v>46038</v>
      </c>
      <c r="BB459" s="118">
        <v>87109000</v>
      </c>
      <c r="BC459" s="108">
        <v>46044</v>
      </c>
      <c r="BD459" s="108">
        <v>46377</v>
      </c>
      <c r="BE459" s="108">
        <f t="shared" si="16"/>
        <v>46377</v>
      </c>
      <c r="BF459" s="125"/>
      <c r="BG459" s="88" t="s">
        <v>148</v>
      </c>
      <c r="BH459" s="113">
        <v>7919000</v>
      </c>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v>0</v>
      </c>
      <c r="CM459" s="113">
        <v>87109000</v>
      </c>
      <c r="CN459" s="88"/>
      <c r="CO459" s="92">
        <v>46377</v>
      </c>
      <c r="CP459" s="92">
        <f t="shared" si="17"/>
        <v>46557</v>
      </c>
      <c r="CQ459" s="118">
        <v>87109000</v>
      </c>
      <c r="CR459" s="88" t="s">
        <v>172</v>
      </c>
      <c r="CS459" s="92">
        <v>46041</v>
      </c>
      <c r="CT459" s="131" t="s">
        <v>5248</v>
      </c>
      <c r="CU459" s="88"/>
      <c r="CV459" s="88"/>
      <c r="CW459" s="88" t="s">
        <v>5103</v>
      </c>
      <c r="CX459" s="88" t="s">
        <v>203</v>
      </c>
      <c r="CY459" s="88" t="s">
        <v>4004</v>
      </c>
      <c r="CZ459" s="88">
        <v>2537</v>
      </c>
      <c r="DA459" s="88" t="s">
        <v>152</v>
      </c>
      <c r="DB459" s="88">
        <v>1</v>
      </c>
      <c r="DC459" s="88" t="s">
        <v>153</v>
      </c>
      <c r="DD459" s="88"/>
      <c r="DE459" s="88"/>
      <c r="DF459" s="88"/>
      <c r="DG459" s="88"/>
      <c r="DH459" s="88"/>
      <c r="DI459" s="88"/>
      <c r="DJ459" s="88"/>
      <c r="DK459" s="88"/>
      <c r="DL459" s="88"/>
      <c r="DM459" s="88"/>
      <c r="DN459" s="88"/>
      <c r="DO459" s="88"/>
      <c r="DP459" s="88"/>
      <c r="DQ459" s="88"/>
      <c r="DR459" s="88"/>
      <c r="DS459" s="88"/>
      <c r="DT459" s="89"/>
      <c r="DU459" s="84"/>
      <c r="DV459" s="75"/>
      <c r="DW459" s="75"/>
      <c r="DX459" s="75"/>
      <c r="DY459" s="75"/>
      <c r="DZ459" s="77"/>
      <c r="EA459" s="71"/>
      <c r="EB459" s="71"/>
      <c r="EC459" s="71"/>
      <c r="ED459" s="71"/>
      <c r="EE459" s="71"/>
      <c r="EF459" s="71"/>
      <c r="EG459" s="71"/>
      <c r="EH459" s="71"/>
      <c r="EI459" s="71"/>
      <c r="EJ459" s="71"/>
      <c r="EK459" s="71"/>
    </row>
    <row r="460" spans="1:141" ht="30" customHeight="1">
      <c r="A460" s="3" t="s">
        <v>4104</v>
      </c>
      <c r="B460" s="87">
        <v>2026</v>
      </c>
      <c r="C460" s="88" t="s">
        <v>5249</v>
      </c>
      <c r="D460" s="88"/>
      <c r="E460" s="88" t="s">
        <v>125</v>
      </c>
      <c r="F460" s="88">
        <v>144779</v>
      </c>
      <c r="G460" s="92">
        <v>46039</v>
      </c>
      <c r="H460" s="88" t="s">
        <v>5092</v>
      </c>
      <c r="I460" s="88" t="s">
        <v>5250</v>
      </c>
      <c r="J460" s="95" t="s">
        <v>5251</v>
      </c>
      <c r="K460" s="95" t="s">
        <v>5252</v>
      </c>
      <c r="L460" s="88" t="s">
        <v>5253</v>
      </c>
      <c r="M460" s="88" t="s">
        <v>5097</v>
      </c>
      <c r="N460" s="88">
        <v>80111700</v>
      </c>
      <c r="O460" s="88" t="s">
        <v>5098</v>
      </c>
      <c r="P460" s="88" t="s">
        <v>5254</v>
      </c>
      <c r="Q460" s="88">
        <v>106</v>
      </c>
      <c r="R460" s="92">
        <v>46028</v>
      </c>
      <c r="S460" s="88">
        <v>1775</v>
      </c>
      <c r="T460" s="92">
        <v>46044</v>
      </c>
      <c r="U460" s="88" t="s">
        <v>134</v>
      </c>
      <c r="V460" s="88" t="s">
        <v>135</v>
      </c>
      <c r="W460" s="88" t="s">
        <v>136</v>
      </c>
      <c r="X460" s="88">
        <v>1</v>
      </c>
      <c r="Y460" s="88" t="s">
        <v>5110</v>
      </c>
      <c r="Z460" s="88" t="s">
        <v>5253</v>
      </c>
      <c r="AA460" s="88" t="s">
        <v>138</v>
      </c>
      <c r="AB460" s="88" t="s">
        <v>164</v>
      </c>
      <c r="AC460" s="88" t="s">
        <v>203</v>
      </c>
      <c r="AD460" s="88"/>
      <c r="AE460" s="88">
        <v>1026568660</v>
      </c>
      <c r="AF460" s="88">
        <v>5</v>
      </c>
      <c r="AG460" s="92">
        <v>33501</v>
      </c>
      <c r="AH460" s="88" t="s">
        <v>5255</v>
      </c>
      <c r="AI460" s="88" t="e">
        <v>#REF!</v>
      </c>
      <c r="AJ460" s="95">
        <v>3188682057</v>
      </c>
      <c r="AK460" s="88" t="s">
        <v>5256</v>
      </c>
      <c r="AL460" s="88" t="s">
        <v>3187</v>
      </c>
      <c r="AM460" s="88" t="s">
        <v>234</v>
      </c>
      <c r="AN460" s="88" t="s">
        <v>5087</v>
      </c>
      <c r="AO460" s="88">
        <v>1024483230</v>
      </c>
      <c r="AP460" s="88" t="s">
        <v>5088</v>
      </c>
      <c r="AQ460" s="88"/>
      <c r="AR460" s="88"/>
      <c r="AS460" s="92">
        <v>46062</v>
      </c>
      <c r="AT460" s="88"/>
      <c r="AU460" s="88"/>
      <c r="AV460" s="88"/>
      <c r="AW460" s="88"/>
      <c r="AX460" s="88" t="s">
        <v>5089</v>
      </c>
      <c r="AY460" s="88" t="s">
        <v>147</v>
      </c>
      <c r="AZ460" s="108">
        <v>46033</v>
      </c>
      <c r="BA460" s="108">
        <v>46038</v>
      </c>
      <c r="BB460" s="118">
        <v>87109000</v>
      </c>
      <c r="BC460" s="108">
        <v>46044</v>
      </c>
      <c r="BD460" s="108">
        <v>46377</v>
      </c>
      <c r="BE460" s="108">
        <v>46377</v>
      </c>
      <c r="BF460" s="125"/>
      <c r="BG460" s="88" t="s">
        <v>148</v>
      </c>
      <c r="BH460" s="113">
        <v>7919000</v>
      </c>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v>0</v>
      </c>
      <c r="CM460" s="113">
        <v>87109000</v>
      </c>
      <c r="CN460" s="88"/>
      <c r="CO460" s="92">
        <v>46377</v>
      </c>
      <c r="CP460" s="92">
        <f t="shared" si="17"/>
        <v>46557</v>
      </c>
      <c r="CQ460" s="118">
        <v>87109000</v>
      </c>
      <c r="CR460" s="88" t="s">
        <v>149</v>
      </c>
      <c r="CS460" s="92">
        <v>46041</v>
      </c>
      <c r="CT460" s="131">
        <v>1446101159570</v>
      </c>
      <c r="CU460" s="88"/>
      <c r="CV460" s="88"/>
      <c r="CW460" s="88" t="s">
        <v>5103</v>
      </c>
      <c r="CX460" s="88" t="s">
        <v>203</v>
      </c>
      <c r="CY460" s="88" t="s">
        <v>5257</v>
      </c>
      <c r="CZ460" s="88">
        <v>2537</v>
      </c>
      <c r="DA460" s="88" t="s">
        <v>152</v>
      </c>
      <c r="DB460" s="88">
        <v>1</v>
      </c>
      <c r="DC460" s="88" t="s">
        <v>153</v>
      </c>
      <c r="DD460" s="88"/>
      <c r="DE460" s="88"/>
      <c r="DF460" s="88"/>
      <c r="DG460" s="88"/>
      <c r="DH460" s="88"/>
      <c r="DI460" s="88"/>
      <c r="DJ460" s="88"/>
      <c r="DK460" s="88"/>
      <c r="DL460" s="88"/>
      <c r="DM460" s="88"/>
      <c r="DN460" s="88"/>
      <c r="DO460" s="88"/>
      <c r="DP460" s="88"/>
      <c r="DQ460" s="88"/>
      <c r="DR460" s="88"/>
      <c r="DS460" s="88"/>
      <c r="DT460" s="89"/>
      <c r="DU460" s="84"/>
      <c r="DV460" s="75"/>
      <c r="DW460" s="75"/>
      <c r="DX460" s="75"/>
      <c r="DY460" s="75"/>
      <c r="DZ460" s="77"/>
      <c r="EA460" s="71"/>
      <c r="EB460" s="71"/>
      <c r="EC460" s="71"/>
      <c r="ED460" s="71"/>
      <c r="EE460" s="71"/>
      <c r="EF460" s="71"/>
      <c r="EG460" s="71"/>
      <c r="EH460" s="71"/>
      <c r="EI460" s="71"/>
      <c r="EJ460" s="71"/>
      <c r="EK460" s="71"/>
    </row>
    <row r="461" spans="1:141" ht="30" customHeight="1">
      <c r="A461" s="3" t="s">
        <v>4104</v>
      </c>
      <c r="B461" s="87">
        <v>2026</v>
      </c>
      <c r="C461" s="88" t="s">
        <v>5258</v>
      </c>
      <c r="D461" s="88"/>
      <c r="E461" s="88" t="s">
        <v>125</v>
      </c>
      <c r="F461" s="88">
        <v>144793</v>
      </c>
      <c r="G461" s="92">
        <v>46034</v>
      </c>
      <c r="H461" s="88" t="s">
        <v>5259</v>
      </c>
      <c r="I461" s="88" t="s">
        <v>5260</v>
      </c>
      <c r="J461" s="95" t="s">
        <v>5261</v>
      </c>
      <c r="K461" s="95" t="s">
        <v>5262</v>
      </c>
      <c r="L461" s="88" t="s">
        <v>5263</v>
      </c>
      <c r="M461" s="88" t="s">
        <v>5264</v>
      </c>
      <c r="N461" s="88">
        <v>80111700</v>
      </c>
      <c r="O461" s="88" t="s">
        <v>5265</v>
      </c>
      <c r="P461" s="88" t="s">
        <v>5266</v>
      </c>
      <c r="Q461" s="88">
        <v>109</v>
      </c>
      <c r="R461" s="92">
        <v>46028</v>
      </c>
      <c r="S461" s="88">
        <v>1785</v>
      </c>
      <c r="T461" s="92">
        <v>46044</v>
      </c>
      <c r="U461" s="88" t="s">
        <v>134</v>
      </c>
      <c r="V461" s="88" t="s">
        <v>135</v>
      </c>
      <c r="W461" s="88" t="s">
        <v>460</v>
      </c>
      <c r="X461" s="88">
        <v>1</v>
      </c>
      <c r="Y461" s="88" t="s">
        <v>5267</v>
      </c>
      <c r="Z461" s="88" t="s">
        <v>5263</v>
      </c>
      <c r="AA461" s="88" t="s">
        <v>138</v>
      </c>
      <c r="AB461" s="88" t="s">
        <v>139</v>
      </c>
      <c r="AC461" s="88" t="s">
        <v>447</v>
      </c>
      <c r="AD461" s="88"/>
      <c r="AE461" s="88">
        <v>52812114</v>
      </c>
      <c r="AF461" s="88">
        <v>5</v>
      </c>
      <c r="AG461" s="92">
        <v>34035</v>
      </c>
      <c r="AH461" s="88" t="s">
        <v>5268</v>
      </c>
      <c r="AI461" s="88"/>
      <c r="AJ461" s="95">
        <v>3002670429</v>
      </c>
      <c r="AK461" s="88" t="s">
        <v>5269</v>
      </c>
      <c r="AL461" s="88" t="s">
        <v>3187</v>
      </c>
      <c r="AM461" s="88" t="s">
        <v>144</v>
      </c>
      <c r="AN461" s="88" t="s">
        <v>5087</v>
      </c>
      <c r="AO461" s="88">
        <v>1024483230</v>
      </c>
      <c r="AP461" s="88" t="s">
        <v>5088</v>
      </c>
      <c r="AQ461" s="88"/>
      <c r="AR461" s="88"/>
      <c r="AS461" s="92">
        <v>46062</v>
      </c>
      <c r="AT461" s="88"/>
      <c r="AU461" s="88"/>
      <c r="AV461" s="88"/>
      <c r="AW461" s="88"/>
      <c r="AX461" s="88" t="s">
        <v>5089</v>
      </c>
      <c r="AY461" s="88" t="s">
        <v>147</v>
      </c>
      <c r="AZ461" s="108">
        <v>46038</v>
      </c>
      <c r="BA461" s="108">
        <v>46039</v>
      </c>
      <c r="BB461" s="118">
        <v>39655000</v>
      </c>
      <c r="BC461" s="108">
        <v>46044</v>
      </c>
      <c r="BD461" s="108">
        <v>46377</v>
      </c>
      <c r="BE461" s="108">
        <f t="shared" ref="BE461:BE492" si="18">$CO461</f>
        <v>46377</v>
      </c>
      <c r="BF461" s="125"/>
      <c r="BG461" s="88" t="s">
        <v>148</v>
      </c>
      <c r="BH461" s="113">
        <v>3605000</v>
      </c>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v>0</v>
      </c>
      <c r="CM461" s="113">
        <v>39655000</v>
      </c>
      <c r="CN461" s="88"/>
      <c r="CO461" s="92">
        <v>46377</v>
      </c>
      <c r="CP461" s="92">
        <f t="shared" si="17"/>
        <v>46557</v>
      </c>
      <c r="CQ461" s="118">
        <v>39655000</v>
      </c>
      <c r="CR461" s="88" t="s">
        <v>149</v>
      </c>
      <c r="CS461" s="92">
        <v>46041</v>
      </c>
      <c r="CT461" s="131">
        <v>2146101130631</v>
      </c>
      <c r="CU461" s="88"/>
      <c r="CV461" s="88"/>
      <c r="CW461" s="88" t="s">
        <v>5270</v>
      </c>
      <c r="CX461" s="88" t="s">
        <v>447</v>
      </c>
      <c r="CY461" s="88" t="s">
        <v>5074</v>
      </c>
      <c r="CZ461" s="88">
        <v>2537</v>
      </c>
      <c r="DA461" s="88" t="s">
        <v>152</v>
      </c>
      <c r="DB461" s="88">
        <v>3</v>
      </c>
      <c r="DC461" s="88" t="s">
        <v>153</v>
      </c>
      <c r="DD461" s="88"/>
      <c r="DE461" s="88"/>
      <c r="DF461" s="88"/>
      <c r="DG461" s="88"/>
      <c r="DH461" s="88"/>
      <c r="DI461" s="88"/>
      <c r="DJ461" s="88"/>
      <c r="DK461" s="88"/>
      <c r="DL461" s="88"/>
      <c r="DM461" s="88"/>
      <c r="DN461" s="88"/>
      <c r="DO461" s="88"/>
      <c r="DP461" s="88"/>
      <c r="DQ461" s="88"/>
      <c r="DR461" s="88"/>
      <c r="DS461" s="88"/>
      <c r="DT461" s="89"/>
      <c r="DU461" s="84"/>
      <c r="DV461" s="75"/>
      <c r="DW461" s="75"/>
      <c r="DX461" s="75"/>
      <c r="DY461" s="75"/>
      <c r="DZ461" s="77"/>
      <c r="EA461" s="71"/>
      <c r="EB461" s="71"/>
      <c r="EC461" s="71"/>
      <c r="ED461" s="71"/>
      <c r="EE461" s="71"/>
      <c r="EF461" s="71"/>
      <c r="EG461" s="71"/>
      <c r="EH461" s="71"/>
      <c r="EI461" s="71"/>
      <c r="EJ461" s="71"/>
      <c r="EK461" s="71"/>
    </row>
    <row r="462" spans="1:141" ht="30" customHeight="1">
      <c r="A462" s="3" t="s">
        <v>4104</v>
      </c>
      <c r="B462" s="87">
        <v>2026</v>
      </c>
      <c r="C462" s="88" t="s">
        <v>5271</v>
      </c>
      <c r="D462" s="88"/>
      <c r="E462" s="88" t="s">
        <v>125</v>
      </c>
      <c r="F462" s="88">
        <v>144793</v>
      </c>
      <c r="G462" s="92">
        <v>46037</v>
      </c>
      <c r="H462" s="88" t="s">
        <v>5259</v>
      </c>
      <c r="I462" s="88" t="s">
        <v>5272</v>
      </c>
      <c r="J462" s="95" t="s">
        <v>5273</v>
      </c>
      <c r="K462" s="95" t="s">
        <v>5274</v>
      </c>
      <c r="L462" s="88" t="s">
        <v>5275</v>
      </c>
      <c r="M462" s="88" t="s">
        <v>5264</v>
      </c>
      <c r="N462" s="88">
        <v>80111700</v>
      </c>
      <c r="O462" s="88" t="s">
        <v>5265</v>
      </c>
      <c r="P462" s="88" t="s">
        <v>5276</v>
      </c>
      <c r="Q462" s="88">
        <v>109</v>
      </c>
      <c r="R462" s="92">
        <v>46028</v>
      </c>
      <c r="S462" s="88">
        <v>1784</v>
      </c>
      <c r="T462" s="92">
        <v>46044</v>
      </c>
      <c r="U462" s="88" t="s">
        <v>134</v>
      </c>
      <c r="V462" s="88" t="s">
        <v>135</v>
      </c>
      <c r="W462" s="88" t="s">
        <v>460</v>
      </c>
      <c r="X462" s="88">
        <v>1</v>
      </c>
      <c r="Y462" s="88" t="s">
        <v>5267</v>
      </c>
      <c r="Z462" s="88" t="s">
        <v>5275</v>
      </c>
      <c r="AA462" s="88" t="s">
        <v>138</v>
      </c>
      <c r="AB462" s="88" t="s">
        <v>164</v>
      </c>
      <c r="AC462" s="88" t="s">
        <v>218</v>
      </c>
      <c r="AD462" s="88"/>
      <c r="AE462" s="88">
        <v>1016046431</v>
      </c>
      <c r="AF462" s="88">
        <v>9</v>
      </c>
      <c r="AG462" s="92">
        <v>33767</v>
      </c>
      <c r="AH462" s="88" t="s">
        <v>5277</v>
      </c>
      <c r="AI462" s="88"/>
      <c r="AJ462" s="95">
        <v>3217448951</v>
      </c>
      <c r="AK462" s="88" t="s">
        <v>5278</v>
      </c>
      <c r="AL462" s="88" t="s">
        <v>3187</v>
      </c>
      <c r="AM462" s="88" t="s">
        <v>144</v>
      </c>
      <c r="AN462" s="88" t="s">
        <v>5087</v>
      </c>
      <c r="AO462" s="88">
        <v>1024483230</v>
      </c>
      <c r="AP462" s="88" t="s">
        <v>5088</v>
      </c>
      <c r="AQ462" s="88"/>
      <c r="AR462" s="88"/>
      <c r="AS462" s="92">
        <v>46062</v>
      </c>
      <c r="AT462" s="88"/>
      <c r="AU462" s="88"/>
      <c r="AV462" s="88"/>
      <c r="AW462" s="88"/>
      <c r="AX462" s="88" t="s">
        <v>5089</v>
      </c>
      <c r="AY462" s="88" t="s">
        <v>147</v>
      </c>
      <c r="AZ462" s="108">
        <v>46038</v>
      </c>
      <c r="BA462" s="108">
        <v>46041</v>
      </c>
      <c r="BB462" s="118">
        <v>39655000</v>
      </c>
      <c r="BC462" s="108">
        <v>46044</v>
      </c>
      <c r="BD462" s="108">
        <v>46377</v>
      </c>
      <c r="BE462" s="108">
        <f t="shared" si="18"/>
        <v>46377</v>
      </c>
      <c r="BF462" s="125"/>
      <c r="BG462" s="88" t="s">
        <v>148</v>
      </c>
      <c r="BH462" s="113">
        <v>3605000</v>
      </c>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v>0</v>
      </c>
      <c r="CM462" s="113">
        <v>39655000</v>
      </c>
      <c r="CN462" s="88"/>
      <c r="CO462" s="92">
        <v>46377</v>
      </c>
      <c r="CP462" s="92">
        <f t="shared" si="17"/>
        <v>46557</v>
      </c>
      <c r="CQ462" s="118">
        <v>39655000</v>
      </c>
      <c r="CR462" s="88" t="s">
        <v>258</v>
      </c>
      <c r="CS462" s="92">
        <v>46042</v>
      </c>
      <c r="CT462" s="131">
        <v>4434451</v>
      </c>
      <c r="CU462" s="88"/>
      <c r="CV462" s="88"/>
      <c r="CW462" s="88" t="s">
        <v>5270</v>
      </c>
      <c r="CX462" s="88" t="s">
        <v>218</v>
      </c>
      <c r="CY462" s="88" t="s">
        <v>464</v>
      </c>
      <c r="CZ462" s="88">
        <v>2537</v>
      </c>
      <c r="DA462" s="88" t="s">
        <v>152</v>
      </c>
      <c r="DB462" s="88">
        <v>3</v>
      </c>
      <c r="DC462" s="88" t="s">
        <v>153</v>
      </c>
      <c r="DD462" s="88"/>
      <c r="DE462" s="88"/>
      <c r="DF462" s="88"/>
      <c r="DG462" s="88"/>
      <c r="DH462" s="88"/>
      <c r="DI462" s="88"/>
      <c r="DJ462" s="88"/>
      <c r="DK462" s="88"/>
      <c r="DL462" s="88"/>
      <c r="DM462" s="88"/>
      <c r="DN462" s="88"/>
      <c r="DO462" s="88"/>
      <c r="DP462" s="88"/>
      <c r="DQ462" s="88"/>
      <c r="DR462" s="88"/>
      <c r="DS462" s="88"/>
      <c r="DT462" s="89"/>
      <c r="DU462" s="84"/>
      <c r="DV462" s="75"/>
      <c r="DW462" s="75"/>
      <c r="DX462" s="75"/>
      <c r="DY462" s="75"/>
      <c r="DZ462" s="77"/>
      <c r="EA462" s="71"/>
      <c r="EB462" s="71"/>
      <c r="EC462" s="71"/>
      <c r="ED462" s="71"/>
      <c r="EE462" s="71"/>
      <c r="EF462" s="71"/>
      <c r="EG462" s="71"/>
      <c r="EH462" s="71"/>
      <c r="EI462" s="71"/>
      <c r="EJ462" s="71"/>
      <c r="EK462" s="71"/>
    </row>
    <row r="463" spans="1:141" ht="30" customHeight="1">
      <c r="A463" s="3" t="s">
        <v>4104</v>
      </c>
      <c r="B463" s="87">
        <v>2026</v>
      </c>
      <c r="C463" s="88" t="s">
        <v>5279</v>
      </c>
      <c r="D463" s="88"/>
      <c r="E463" s="88" t="s">
        <v>125</v>
      </c>
      <c r="F463" s="88">
        <v>144793</v>
      </c>
      <c r="G463" s="92">
        <v>46037</v>
      </c>
      <c r="H463" s="88" t="s">
        <v>5259</v>
      </c>
      <c r="I463" s="88" t="s">
        <v>5280</v>
      </c>
      <c r="J463" s="95" t="s">
        <v>5281</v>
      </c>
      <c r="K463" s="95" t="s">
        <v>5282</v>
      </c>
      <c r="L463" s="88" t="s">
        <v>5283</v>
      </c>
      <c r="M463" s="88" t="s">
        <v>5264</v>
      </c>
      <c r="N463" s="88">
        <v>80111700</v>
      </c>
      <c r="O463" s="88" t="s">
        <v>5265</v>
      </c>
      <c r="P463" s="88" t="s">
        <v>5284</v>
      </c>
      <c r="Q463" s="88">
        <v>109</v>
      </c>
      <c r="R463" s="92">
        <v>46028</v>
      </c>
      <c r="S463" s="88">
        <v>1913</v>
      </c>
      <c r="T463" s="92">
        <v>46051</v>
      </c>
      <c r="U463" s="88" t="s">
        <v>134</v>
      </c>
      <c r="V463" s="88" t="s">
        <v>135</v>
      </c>
      <c r="W463" s="88" t="s">
        <v>460</v>
      </c>
      <c r="X463" s="88">
        <v>1</v>
      </c>
      <c r="Y463" s="88" t="s">
        <v>5285</v>
      </c>
      <c r="Z463" s="88" t="s">
        <v>5283</v>
      </c>
      <c r="AA463" s="88" t="s">
        <v>138</v>
      </c>
      <c r="AB463" s="88" t="s">
        <v>139</v>
      </c>
      <c r="AC463" s="88" t="s">
        <v>447</v>
      </c>
      <c r="AD463" s="88"/>
      <c r="AE463" s="88">
        <v>31307345</v>
      </c>
      <c r="AF463" s="88">
        <v>8</v>
      </c>
      <c r="AG463" s="92">
        <v>30943</v>
      </c>
      <c r="AH463" s="88" t="s">
        <v>5286</v>
      </c>
      <c r="AI463" s="88"/>
      <c r="AJ463" s="95">
        <v>0</v>
      </c>
      <c r="AK463" s="88" t="s">
        <v>5287</v>
      </c>
      <c r="AL463" s="88" t="s">
        <v>642</v>
      </c>
      <c r="AM463" s="88" t="s">
        <v>234</v>
      </c>
      <c r="AN463" s="88" t="s">
        <v>5087</v>
      </c>
      <c r="AO463" s="88">
        <v>1024483230</v>
      </c>
      <c r="AP463" s="88" t="s">
        <v>5088</v>
      </c>
      <c r="AQ463" s="88"/>
      <c r="AR463" s="88"/>
      <c r="AS463" s="92">
        <v>46062</v>
      </c>
      <c r="AT463" s="88"/>
      <c r="AU463" s="88"/>
      <c r="AV463" s="88"/>
      <c r="AW463" s="88"/>
      <c r="AX463" s="88" t="s">
        <v>5089</v>
      </c>
      <c r="AY463" s="88" t="s">
        <v>147</v>
      </c>
      <c r="AZ463" s="108">
        <v>46038</v>
      </c>
      <c r="BA463" s="108">
        <v>46050</v>
      </c>
      <c r="BB463" s="118">
        <v>39655000</v>
      </c>
      <c r="BC463" s="108">
        <v>46051</v>
      </c>
      <c r="BD463" s="108">
        <v>46384</v>
      </c>
      <c r="BE463" s="108">
        <f t="shared" si="18"/>
        <v>46384</v>
      </c>
      <c r="BF463" s="125"/>
      <c r="BG463" s="88" t="s">
        <v>148</v>
      </c>
      <c r="BH463" s="113">
        <v>3605000</v>
      </c>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v>0</v>
      </c>
      <c r="CM463" s="113">
        <v>39655000</v>
      </c>
      <c r="CN463" s="88"/>
      <c r="CO463" s="92">
        <v>46384</v>
      </c>
      <c r="CP463" s="92">
        <f t="shared" si="17"/>
        <v>46564</v>
      </c>
      <c r="CQ463" s="118">
        <v>39655000</v>
      </c>
      <c r="CR463" s="88" t="s">
        <v>223</v>
      </c>
      <c r="CS463" s="92">
        <v>46051</v>
      </c>
      <c r="CT463" s="131">
        <v>1146101105301</v>
      </c>
      <c r="CU463" s="88"/>
      <c r="CV463" s="88"/>
      <c r="CW463" s="88" t="s">
        <v>5270</v>
      </c>
      <c r="CX463" s="88" t="s">
        <v>447</v>
      </c>
      <c r="CY463" s="88" t="s">
        <v>2137</v>
      </c>
      <c r="CZ463" s="88">
        <v>2537</v>
      </c>
      <c r="DA463" s="88" t="s">
        <v>152</v>
      </c>
      <c r="DB463" s="88">
        <v>3</v>
      </c>
      <c r="DC463" s="88" t="s">
        <v>153</v>
      </c>
      <c r="DD463" s="88"/>
      <c r="DE463" s="88"/>
      <c r="DF463" s="88"/>
      <c r="DG463" s="88"/>
      <c r="DH463" s="88"/>
      <c r="DI463" s="88"/>
      <c r="DJ463" s="88"/>
      <c r="DK463" s="88"/>
      <c r="DL463" s="88"/>
      <c r="DM463" s="88"/>
      <c r="DN463" s="88"/>
      <c r="DO463" s="88"/>
      <c r="DP463" s="88"/>
      <c r="DQ463" s="88"/>
      <c r="DR463" s="88"/>
      <c r="DS463" s="88"/>
      <c r="DT463" s="89"/>
      <c r="DU463" s="84"/>
      <c r="DV463" s="75"/>
      <c r="DW463" s="75"/>
      <c r="DX463" s="75"/>
      <c r="DY463" s="75"/>
      <c r="DZ463" s="77"/>
      <c r="EA463" s="71"/>
      <c r="EB463" s="71"/>
      <c r="EC463" s="71"/>
      <c r="ED463" s="71"/>
      <c r="EE463" s="71"/>
      <c r="EF463" s="71"/>
      <c r="EG463" s="71"/>
      <c r="EH463" s="71"/>
      <c r="EI463" s="71"/>
      <c r="EJ463" s="71"/>
      <c r="EK463" s="71"/>
    </row>
    <row r="464" spans="1:141" ht="30" customHeight="1">
      <c r="A464" s="3" t="s">
        <v>4104</v>
      </c>
      <c r="B464" s="87">
        <v>2026</v>
      </c>
      <c r="C464" s="88" t="s">
        <v>5288</v>
      </c>
      <c r="D464" s="88"/>
      <c r="E464" s="88" t="s">
        <v>125</v>
      </c>
      <c r="F464" s="88">
        <v>144793</v>
      </c>
      <c r="G464" s="92">
        <v>46038</v>
      </c>
      <c r="H464" s="88" t="s">
        <v>5259</v>
      </c>
      <c r="I464" s="88" t="s">
        <v>5289</v>
      </c>
      <c r="J464" s="95" t="s">
        <v>5290</v>
      </c>
      <c r="K464" s="95" t="s">
        <v>5291</v>
      </c>
      <c r="L464" s="88" t="s">
        <v>5292</v>
      </c>
      <c r="M464" s="88" t="s">
        <v>5264</v>
      </c>
      <c r="N464" s="88">
        <v>80111700</v>
      </c>
      <c r="O464" s="88" t="s">
        <v>5265</v>
      </c>
      <c r="P464" s="88" t="s">
        <v>5293</v>
      </c>
      <c r="Q464" s="88">
        <v>109</v>
      </c>
      <c r="R464" s="92">
        <v>46028</v>
      </c>
      <c r="S464" s="88">
        <v>1786</v>
      </c>
      <c r="T464" s="92">
        <v>46044</v>
      </c>
      <c r="U464" s="88" t="s">
        <v>134</v>
      </c>
      <c r="V464" s="88" t="s">
        <v>135</v>
      </c>
      <c r="W464" s="88" t="s">
        <v>460</v>
      </c>
      <c r="X464" s="88">
        <v>1</v>
      </c>
      <c r="Y464" s="88" t="s">
        <v>5267</v>
      </c>
      <c r="Z464" s="88" t="s">
        <v>5292</v>
      </c>
      <c r="AA464" s="88" t="s">
        <v>138</v>
      </c>
      <c r="AB464" s="88" t="s">
        <v>139</v>
      </c>
      <c r="AC464" s="88" t="s">
        <v>218</v>
      </c>
      <c r="AD464" s="88"/>
      <c r="AE464" s="88">
        <v>52184894</v>
      </c>
      <c r="AF464" s="88">
        <v>6</v>
      </c>
      <c r="AG464" s="92">
        <v>27654</v>
      </c>
      <c r="AH464" s="88" t="s">
        <v>5294</v>
      </c>
      <c r="AI464" s="88"/>
      <c r="AJ464" s="95">
        <v>3124985528</v>
      </c>
      <c r="AK464" s="88" t="s">
        <v>5295</v>
      </c>
      <c r="AL464" s="88" t="s">
        <v>3187</v>
      </c>
      <c r="AM464" s="88" t="s">
        <v>144</v>
      </c>
      <c r="AN464" s="88" t="s">
        <v>5087</v>
      </c>
      <c r="AO464" s="88">
        <v>1024483230</v>
      </c>
      <c r="AP464" s="88" t="s">
        <v>5088</v>
      </c>
      <c r="AQ464" s="88"/>
      <c r="AR464" s="88"/>
      <c r="AS464" s="92">
        <v>46062</v>
      </c>
      <c r="AT464" s="88"/>
      <c r="AU464" s="88"/>
      <c r="AV464" s="88"/>
      <c r="AW464" s="88"/>
      <c r="AX464" s="88" t="s">
        <v>5089</v>
      </c>
      <c r="AY464" s="88" t="s">
        <v>147</v>
      </c>
      <c r="AZ464" s="108">
        <v>46038</v>
      </c>
      <c r="BA464" s="108">
        <v>46038</v>
      </c>
      <c r="BB464" s="118">
        <v>39655000</v>
      </c>
      <c r="BC464" s="108">
        <v>46044</v>
      </c>
      <c r="BD464" s="108">
        <v>46377</v>
      </c>
      <c r="BE464" s="108">
        <f t="shared" si="18"/>
        <v>46377</v>
      </c>
      <c r="BF464" s="125"/>
      <c r="BG464" s="88" t="s">
        <v>148</v>
      </c>
      <c r="BH464" s="113">
        <v>3605000</v>
      </c>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v>0</v>
      </c>
      <c r="CM464" s="113">
        <v>39655000</v>
      </c>
      <c r="CN464" s="88"/>
      <c r="CO464" s="92">
        <v>46377</v>
      </c>
      <c r="CP464" s="92">
        <f t="shared" si="17"/>
        <v>46557</v>
      </c>
      <c r="CQ464" s="118">
        <v>39655000</v>
      </c>
      <c r="CR464" s="88" t="s">
        <v>149</v>
      </c>
      <c r="CS464" s="92">
        <v>46041</v>
      </c>
      <c r="CT464" s="131">
        <v>1146101097615</v>
      </c>
      <c r="CU464" s="88"/>
      <c r="CV464" s="88"/>
      <c r="CW464" s="88" t="s">
        <v>5270</v>
      </c>
      <c r="CX464" s="88" t="s">
        <v>218</v>
      </c>
      <c r="CY464" s="88" t="s">
        <v>5296</v>
      </c>
      <c r="CZ464" s="88">
        <v>2537</v>
      </c>
      <c r="DA464" s="88" t="s">
        <v>152</v>
      </c>
      <c r="DB464" s="88">
        <v>3</v>
      </c>
      <c r="DC464" s="88" t="s">
        <v>153</v>
      </c>
      <c r="DD464" s="88"/>
      <c r="DE464" s="88"/>
      <c r="DF464" s="88"/>
      <c r="DG464" s="88"/>
      <c r="DH464" s="88"/>
      <c r="DI464" s="88"/>
      <c r="DJ464" s="88"/>
      <c r="DK464" s="88"/>
      <c r="DL464" s="88"/>
      <c r="DM464" s="88"/>
      <c r="DN464" s="88"/>
      <c r="DO464" s="88"/>
      <c r="DP464" s="88"/>
      <c r="DQ464" s="88"/>
      <c r="DR464" s="88"/>
      <c r="DS464" s="88"/>
      <c r="DT464" s="89"/>
      <c r="DU464" s="84"/>
      <c r="DV464" s="75"/>
      <c r="DW464" s="75"/>
      <c r="DX464" s="75"/>
      <c r="DY464" s="75"/>
      <c r="DZ464" s="77"/>
      <c r="EA464" s="71"/>
      <c r="EB464" s="71"/>
      <c r="EC464" s="71"/>
      <c r="ED464" s="71"/>
      <c r="EE464" s="71"/>
      <c r="EF464" s="71"/>
      <c r="EG464" s="71"/>
      <c r="EH464" s="71"/>
      <c r="EI464" s="71"/>
      <c r="EJ464" s="71"/>
      <c r="EK464" s="71"/>
    </row>
    <row r="465" spans="1:141" ht="30" customHeight="1">
      <c r="A465" s="3" t="s">
        <v>4104</v>
      </c>
      <c r="B465" s="87">
        <v>2026</v>
      </c>
      <c r="C465" s="88" t="s">
        <v>5297</v>
      </c>
      <c r="D465" s="88"/>
      <c r="E465" s="88" t="s">
        <v>125</v>
      </c>
      <c r="F465" s="88">
        <v>144779</v>
      </c>
      <c r="G465" s="92">
        <v>46042</v>
      </c>
      <c r="H465" s="88" t="s">
        <v>5092</v>
      </c>
      <c r="I465" s="88" t="s">
        <v>5298</v>
      </c>
      <c r="J465" s="95" t="s">
        <v>5299</v>
      </c>
      <c r="K465" s="95" t="s">
        <v>5300</v>
      </c>
      <c r="L465" s="88" t="s">
        <v>5301</v>
      </c>
      <c r="M465" s="88" t="s">
        <v>5097</v>
      </c>
      <c r="N465" s="88">
        <v>80111700</v>
      </c>
      <c r="O465" s="88" t="s">
        <v>5098</v>
      </c>
      <c r="P465" s="88" t="s">
        <v>5302</v>
      </c>
      <c r="Q465" s="88">
        <v>106</v>
      </c>
      <c r="R465" s="92">
        <v>46028</v>
      </c>
      <c r="S465" s="88">
        <v>1817</v>
      </c>
      <c r="T465" s="92">
        <v>46048</v>
      </c>
      <c r="U465" s="88" t="s">
        <v>134</v>
      </c>
      <c r="V465" s="88" t="s">
        <v>135</v>
      </c>
      <c r="W465" s="88" t="s">
        <v>136</v>
      </c>
      <c r="X465" s="88">
        <v>1</v>
      </c>
      <c r="Y465" s="88" t="s">
        <v>5303</v>
      </c>
      <c r="Z465" s="88" t="s">
        <v>5301</v>
      </c>
      <c r="AA465" s="88" t="s">
        <v>138</v>
      </c>
      <c r="AB465" s="88" t="s">
        <v>139</v>
      </c>
      <c r="AC465" s="88" t="s">
        <v>203</v>
      </c>
      <c r="AD465" s="88"/>
      <c r="AE465" s="88">
        <v>1006873465</v>
      </c>
      <c r="AF465" s="88">
        <v>1</v>
      </c>
      <c r="AG465" s="92">
        <v>36827</v>
      </c>
      <c r="AH465" s="88" t="s">
        <v>5304</v>
      </c>
      <c r="AI465" s="88"/>
      <c r="AJ465" s="95">
        <v>0</v>
      </c>
      <c r="AK465" s="88" t="s">
        <v>5305</v>
      </c>
      <c r="AL465" s="88" t="s">
        <v>3187</v>
      </c>
      <c r="AM465" s="88" t="s">
        <v>234</v>
      </c>
      <c r="AN465" s="88" t="s">
        <v>5087</v>
      </c>
      <c r="AO465" s="88">
        <v>1024483230</v>
      </c>
      <c r="AP465" s="88" t="s">
        <v>5088</v>
      </c>
      <c r="AQ465" s="88"/>
      <c r="AR465" s="88"/>
      <c r="AS465" s="92">
        <v>46062</v>
      </c>
      <c r="AT465" s="88"/>
      <c r="AU465" s="88"/>
      <c r="AV465" s="88"/>
      <c r="AW465" s="88"/>
      <c r="AX465" s="88" t="s">
        <v>5089</v>
      </c>
      <c r="AY465" s="88" t="s">
        <v>147</v>
      </c>
      <c r="AZ465" s="108">
        <v>46033</v>
      </c>
      <c r="BA465" s="108">
        <v>46042</v>
      </c>
      <c r="BB465" s="118">
        <v>87109000</v>
      </c>
      <c r="BC465" s="108">
        <v>46049</v>
      </c>
      <c r="BD465" s="108">
        <v>46382</v>
      </c>
      <c r="BE465" s="108">
        <f t="shared" si="18"/>
        <v>46382</v>
      </c>
      <c r="BF465" s="125"/>
      <c r="BG465" s="88" t="s">
        <v>148</v>
      </c>
      <c r="BH465" s="113">
        <v>7919000</v>
      </c>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v>0</v>
      </c>
      <c r="CM465" s="113">
        <v>87109000</v>
      </c>
      <c r="CN465" s="88"/>
      <c r="CO465" s="92">
        <v>46382</v>
      </c>
      <c r="CP465" s="92">
        <f t="shared" si="17"/>
        <v>46562</v>
      </c>
      <c r="CQ465" s="118">
        <v>87109000</v>
      </c>
      <c r="CR465" s="88" t="s">
        <v>223</v>
      </c>
      <c r="CS465" s="92">
        <v>46042</v>
      </c>
      <c r="CT465" s="131">
        <v>1446101160686</v>
      </c>
      <c r="CU465" s="88"/>
      <c r="CV465" s="88"/>
      <c r="CW465" s="88" t="s">
        <v>5103</v>
      </c>
      <c r="CX465" s="88" t="s">
        <v>203</v>
      </c>
      <c r="CY465" s="88" t="s">
        <v>2137</v>
      </c>
      <c r="CZ465" s="88">
        <v>2537</v>
      </c>
      <c r="DA465" s="88" t="s">
        <v>152</v>
      </c>
      <c r="DB465" s="88">
        <v>1</v>
      </c>
      <c r="DC465" s="88" t="s">
        <v>153</v>
      </c>
      <c r="DD465" s="88"/>
      <c r="DE465" s="88"/>
      <c r="DF465" s="88"/>
      <c r="DG465" s="88"/>
      <c r="DH465" s="88"/>
      <c r="DI465" s="88"/>
      <c r="DJ465" s="88"/>
      <c r="DK465" s="88"/>
      <c r="DL465" s="88"/>
      <c r="DM465" s="88"/>
      <c r="DN465" s="88"/>
      <c r="DO465" s="88"/>
      <c r="DP465" s="88"/>
      <c r="DQ465" s="88"/>
      <c r="DR465" s="88"/>
      <c r="DS465" s="88"/>
      <c r="DT465" s="89"/>
      <c r="DU465" s="84"/>
      <c r="DV465" s="75"/>
      <c r="DW465" s="75"/>
      <c r="DX465" s="75"/>
      <c r="DY465" s="75"/>
      <c r="DZ465" s="77"/>
      <c r="EA465" s="71"/>
      <c r="EB465" s="71"/>
      <c r="EC465" s="71"/>
      <c r="ED465" s="71"/>
      <c r="EE465" s="71"/>
      <c r="EF465" s="71"/>
      <c r="EG465" s="71"/>
      <c r="EH465" s="71"/>
      <c r="EI465" s="71"/>
      <c r="EJ465" s="71"/>
      <c r="EK465" s="71"/>
    </row>
    <row r="466" spans="1:141" ht="30" customHeight="1">
      <c r="A466" s="3" t="s">
        <v>4104</v>
      </c>
      <c r="B466" s="87">
        <v>2026</v>
      </c>
      <c r="C466" s="88" t="s">
        <v>5306</v>
      </c>
      <c r="D466" s="88"/>
      <c r="E466" s="88" t="s">
        <v>125</v>
      </c>
      <c r="F466" s="88">
        <v>147186</v>
      </c>
      <c r="G466" s="92">
        <v>46042</v>
      </c>
      <c r="H466" s="88" t="s">
        <v>2027</v>
      </c>
      <c r="I466" s="88" t="s">
        <v>5307</v>
      </c>
      <c r="J466" s="95" t="s">
        <v>5308</v>
      </c>
      <c r="K466" s="95" t="s">
        <v>5309</v>
      </c>
      <c r="L466" s="88" t="s">
        <v>5310</v>
      </c>
      <c r="M466" s="88" t="s">
        <v>2032</v>
      </c>
      <c r="N466" s="88">
        <v>80111700</v>
      </c>
      <c r="O466" s="88" t="s">
        <v>2033</v>
      </c>
      <c r="P466" s="88" t="s">
        <v>5311</v>
      </c>
      <c r="Q466" s="88">
        <v>219</v>
      </c>
      <c r="R466" s="92">
        <v>46036</v>
      </c>
      <c r="S466" s="88">
        <v>1695</v>
      </c>
      <c r="T466" s="92">
        <v>46042</v>
      </c>
      <c r="U466" s="88" t="s">
        <v>1859</v>
      </c>
      <c r="V466" s="88" t="s">
        <v>135</v>
      </c>
      <c r="W466" s="88" t="s">
        <v>460</v>
      </c>
      <c r="X466" s="88">
        <v>1</v>
      </c>
      <c r="Y466" s="88" t="s">
        <v>2035</v>
      </c>
      <c r="Z466" s="88" t="s">
        <v>5310</v>
      </c>
      <c r="AA466" s="88" t="s">
        <v>138</v>
      </c>
      <c r="AB466" s="88" t="s">
        <v>164</v>
      </c>
      <c r="AC466" s="88" t="s">
        <v>203</v>
      </c>
      <c r="AD466" s="88"/>
      <c r="AE466" s="88">
        <v>1010209982</v>
      </c>
      <c r="AF466" s="88">
        <v>4</v>
      </c>
      <c r="AG466" s="92">
        <v>34177</v>
      </c>
      <c r="AH466" s="88" t="s">
        <v>5312</v>
      </c>
      <c r="AI466" s="88"/>
      <c r="AJ466" s="95">
        <v>3105387786</v>
      </c>
      <c r="AK466" s="88" t="s">
        <v>5313</v>
      </c>
      <c r="AL466" s="88" t="s">
        <v>3187</v>
      </c>
      <c r="AM466" s="88" t="s">
        <v>222</v>
      </c>
      <c r="AN466" s="88" t="s">
        <v>1863</v>
      </c>
      <c r="AO466" s="88">
        <v>93376179</v>
      </c>
      <c r="AP466" s="88" t="s">
        <v>1864</v>
      </c>
      <c r="AQ466" s="88"/>
      <c r="AR466" s="88"/>
      <c r="AS466" s="92">
        <v>46062</v>
      </c>
      <c r="AT466" s="88"/>
      <c r="AU466" s="88"/>
      <c r="AV466" s="88"/>
      <c r="AW466" s="88"/>
      <c r="AX466" s="88" t="s">
        <v>1865</v>
      </c>
      <c r="AY466" s="88" t="s">
        <v>147</v>
      </c>
      <c r="AZ466" s="108">
        <v>46036</v>
      </c>
      <c r="BA466" s="108">
        <v>46038</v>
      </c>
      <c r="BB466" s="118">
        <v>46432000</v>
      </c>
      <c r="BC466" s="108">
        <v>46043</v>
      </c>
      <c r="BD466" s="108">
        <v>46285</v>
      </c>
      <c r="BE466" s="108">
        <f t="shared" si="18"/>
        <v>46285</v>
      </c>
      <c r="BF466" s="125"/>
      <c r="BG466" s="88" t="s">
        <v>929</v>
      </c>
      <c r="BH466" s="113">
        <v>5804000</v>
      </c>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v>0</v>
      </c>
      <c r="CM466" s="113">
        <v>46432000</v>
      </c>
      <c r="CN466" s="88"/>
      <c r="CO466" s="92">
        <v>46285</v>
      </c>
      <c r="CP466" s="92">
        <f t="shared" si="17"/>
        <v>46465</v>
      </c>
      <c r="CQ466" s="118">
        <v>46432000</v>
      </c>
      <c r="CR466" s="88" t="s">
        <v>149</v>
      </c>
      <c r="CS466" s="92">
        <v>46037</v>
      </c>
      <c r="CT466" s="131">
        <v>1446101157098</v>
      </c>
      <c r="CU466" s="88"/>
      <c r="CV466" s="88"/>
      <c r="CW466" s="88" t="s">
        <v>1943</v>
      </c>
      <c r="CX466" s="88" t="s">
        <v>203</v>
      </c>
      <c r="CY466" s="88" t="s">
        <v>867</v>
      </c>
      <c r="CZ466" s="88">
        <v>2456</v>
      </c>
      <c r="DA466" s="88" t="s">
        <v>1868</v>
      </c>
      <c r="DB466" s="88">
        <v>3</v>
      </c>
      <c r="DC466" s="88" t="s">
        <v>153</v>
      </c>
      <c r="DD466" s="88"/>
      <c r="DE466" s="88"/>
      <c r="DF466" s="88"/>
      <c r="DG466" s="88"/>
      <c r="DH466" s="88"/>
      <c r="DI466" s="88"/>
      <c r="DJ466" s="88"/>
      <c r="DK466" s="88"/>
      <c r="DL466" s="88"/>
      <c r="DM466" s="88"/>
      <c r="DN466" s="88"/>
      <c r="DO466" s="88"/>
      <c r="DP466" s="88"/>
      <c r="DQ466" s="88"/>
      <c r="DR466" s="88"/>
      <c r="DS466" s="88"/>
      <c r="DT466" s="89"/>
      <c r="DU466" s="84"/>
      <c r="DV466" s="75"/>
      <c r="DW466" s="75"/>
      <c r="DX466" s="75"/>
      <c r="DY466" s="75"/>
      <c r="DZ466" s="77"/>
      <c r="EA466" s="71"/>
      <c r="EB466" s="71"/>
      <c r="EC466" s="71"/>
      <c r="ED466" s="71"/>
      <c r="EE466" s="71"/>
      <c r="EF466" s="71"/>
      <c r="EG466" s="71"/>
      <c r="EH466" s="71"/>
      <c r="EI466" s="71"/>
      <c r="EJ466" s="71"/>
      <c r="EK466" s="71"/>
    </row>
    <row r="467" spans="1:141" ht="30" customHeight="1">
      <c r="A467" s="3" t="s">
        <v>4104</v>
      </c>
      <c r="B467" s="87">
        <v>2026</v>
      </c>
      <c r="C467" s="88" t="s">
        <v>5314</v>
      </c>
      <c r="D467" s="88"/>
      <c r="E467" s="88" t="s">
        <v>125</v>
      </c>
      <c r="F467" s="88">
        <v>153250</v>
      </c>
      <c r="G467" s="92">
        <v>46042</v>
      </c>
      <c r="H467" s="88" t="s">
        <v>5315</v>
      </c>
      <c r="I467" s="88" t="s">
        <v>5316</v>
      </c>
      <c r="J467" s="95" t="s">
        <v>5317</v>
      </c>
      <c r="K467" s="95" t="s">
        <v>5318</v>
      </c>
      <c r="L467" s="88" t="s">
        <v>5319</v>
      </c>
      <c r="M467" s="88" t="s">
        <v>5320</v>
      </c>
      <c r="N467" s="88">
        <v>80111700</v>
      </c>
      <c r="O467" s="88" t="s">
        <v>5321</v>
      </c>
      <c r="P467" s="88" t="s">
        <v>5322</v>
      </c>
      <c r="Q467" s="88">
        <v>210</v>
      </c>
      <c r="R467" s="92">
        <v>46032</v>
      </c>
      <c r="S467" s="88">
        <v>1919</v>
      </c>
      <c r="T467" s="92">
        <v>46051</v>
      </c>
      <c r="U467" s="88" t="s">
        <v>134</v>
      </c>
      <c r="V467" s="88" t="s">
        <v>135</v>
      </c>
      <c r="W467" s="88" t="s">
        <v>136</v>
      </c>
      <c r="X467" s="88">
        <v>1</v>
      </c>
      <c r="Y467" s="88" t="s">
        <v>5323</v>
      </c>
      <c r="Z467" s="88" t="s">
        <v>5319</v>
      </c>
      <c r="AA467" s="88" t="s">
        <v>138</v>
      </c>
      <c r="AB467" s="88" t="s">
        <v>139</v>
      </c>
      <c r="AC467" s="88" t="s">
        <v>203</v>
      </c>
      <c r="AD467" s="88"/>
      <c r="AE467" s="88">
        <v>79311590</v>
      </c>
      <c r="AF467" s="88">
        <v>6</v>
      </c>
      <c r="AG467" s="92">
        <v>29752</v>
      </c>
      <c r="AH467" s="88" t="s">
        <v>5324</v>
      </c>
      <c r="AI467" s="88"/>
      <c r="AJ467" s="95">
        <v>0</v>
      </c>
      <c r="AK467" s="88" t="s">
        <v>5325</v>
      </c>
      <c r="AL467" s="88" t="s">
        <v>189</v>
      </c>
      <c r="AM467" s="88" t="s">
        <v>222</v>
      </c>
      <c r="AN467" s="88" t="s">
        <v>656</v>
      </c>
      <c r="AO467" s="88">
        <v>51895879</v>
      </c>
      <c r="AP467" s="88" t="s">
        <v>657</v>
      </c>
      <c r="AQ467" s="88"/>
      <c r="AR467" s="88"/>
      <c r="AS467" s="92">
        <v>46062</v>
      </c>
      <c r="AT467" s="88"/>
      <c r="AU467" s="88"/>
      <c r="AV467" s="88"/>
      <c r="AW467" s="88"/>
      <c r="AX467" s="88" t="s">
        <v>5326</v>
      </c>
      <c r="AY467" s="88" t="s">
        <v>147</v>
      </c>
      <c r="AZ467" s="108" t="e">
        <v>#N/A</v>
      </c>
      <c r="BA467" s="108">
        <v>46050</v>
      </c>
      <c r="BB467" s="118">
        <v>99902000</v>
      </c>
      <c r="BC467" s="108">
        <v>46052</v>
      </c>
      <c r="BD467" s="108">
        <v>46385</v>
      </c>
      <c r="BE467" s="108">
        <f t="shared" si="18"/>
        <v>46385</v>
      </c>
      <c r="BF467" s="125"/>
      <c r="BG467" s="88" t="s">
        <v>148</v>
      </c>
      <c r="BH467" s="113">
        <v>9082000</v>
      </c>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v>0</v>
      </c>
      <c r="CM467" s="113">
        <v>99902000</v>
      </c>
      <c r="CN467" s="88"/>
      <c r="CO467" s="92">
        <v>46385</v>
      </c>
      <c r="CP467" s="92">
        <f t="shared" si="17"/>
        <v>46565</v>
      </c>
      <c r="CQ467" s="118">
        <v>99902000</v>
      </c>
      <c r="CR467" s="88" t="e">
        <v>#N/A</v>
      </c>
      <c r="CS467" s="92" t="e">
        <v>#N/A</v>
      </c>
      <c r="CT467" s="131" t="e">
        <v>#N/A</v>
      </c>
      <c r="CU467" s="88"/>
      <c r="CV467" s="88"/>
      <c r="CW467" s="88" t="s">
        <v>5327</v>
      </c>
      <c r="CX467" s="88" t="s">
        <v>203</v>
      </c>
      <c r="CY467" s="88" t="s">
        <v>2137</v>
      </c>
      <c r="CZ467" s="88">
        <v>2537</v>
      </c>
      <c r="DA467" s="88" t="s">
        <v>152</v>
      </c>
      <c r="DB467" s="88">
        <v>1</v>
      </c>
      <c r="DC467" s="88" t="s">
        <v>153</v>
      </c>
      <c r="DD467" s="88"/>
      <c r="DE467" s="88"/>
      <c r="DF467" s="88"/>
      <c r="DG467" s="88"/>
      <c r="DH467" s="88"/>
      <c r="DI467" s="88"/>
      <c r="DJ467" s="88"/>
      <c r="DK467" s="88"/>
      <c r="DL467" s="88"/>
      <c r="DM467" s="88"/>
      <c r="DN467" s="88"/>
      <c r="DO467" s="88"/>
      <c r="DP467" s="88"/>
      <c r="DQ467" s="88"/>
      <c r="DR467" s="88"/>
      <c r="DS467" s="88"/>
      <c r="DT467" s="89"/>
      <c r="DU467" s="84"/>
      <c r="DV467" s="75"/>
      <c r="DW467" s="75"/>
      <c r="DX467" s="75"/>
      <c r="DY467" s="75"/>
      <c r="DZ467" s="77"/>
      <c r="EA467" s="71"/>
      <c r="EB467" s="71"/>
      <c r="EC467" s="71"/>
      <c r="ED467" s="71"/>
      <c r="EE467" s="71"/>
      <c r="EF467" s="71"/>
      <c r="EG467" s="71"/>
      <c r="EH467" s="71"/>
      <c r="EI467" s="71"/>
      <c r="EJ467" s="71"/>
      <c r="EK467" s="71"/>
    </row>
    <row r="468" spans="1:141" ht="30" customHeight="1">
      <c r="A468" s="3" t="s">
        <v>4104</v>
      </c>
      <c r="B468" s="87">
        <v>2026</v>
      </c>
      <c r="C468" s="88" t="s">
        <v>5328</v>
      </c>
      <c r="D468" s="88"/>
      <c r="E468" s="88" t="s">
        <v>125</v>
      </c>
      <c r="F468" s="88">
        <v>146506</v>
      </c>
      <c r="G468" s="92">
        <v>46042</v>
      </c>
      <c r="H468" s="88" t="s">
        <v>5329</v>
      </c>
      <c r="I468" s="88" t="s">
        <v>5330</v>
      </c>
      <c r="J468" s="95" t="s">
        <v>5331</v>
      </c>
      <c r="K468" s="95" t="s">
        <v>5332</v>
      </c>
      <c r="L468" s="88" t="s">
        <v>5333</v>
      </c>
      <c r="M468" s="88" t="s">
        <v>5334</v>
      </c>
      <c r="N468" s="88">
        <v>80111700</v>
      </c>
      <c r="O468" s="88" t="s">
        <v>5335</v>
      </c>
      <c r="P468" s="88" t="s">
        <v>5336</v>
      </c>
      <c r="Q468" s="88">
        <v>73</v>
      </c>
      <c r="R468" s="92">
        <v>46028</v>
      </c>
      <c r="S468" s="88">
        <v>1696</v>
      </c>
      <c r="T468" s="92">
        <v>46042</v>
      </c>
      <c r="U468" s="88" t="s">
        <v>134</v>
      </c>
      <c r="V468" s="88" t="s">
        <v>135</v>
      </c>
      <c r="W468" s="88" t="s">
        <v>136</v>
      </c>
      <c r="X468" s="88">
        <v>1</v>
      </c>
      <c r="Y468" s="88" t="s">
        <v>5337</v>
      </c>
      <c r="Z468" s="88" t="s">
        <v>5333</v>
      </c>
      <c r="AA468" s="88" t="s">
        <v>138</v>
      </c>
      <c r="AB468" s="88" t="s">
        <v>139</v>
      </c>
      <c r="AC468" s="88" t="s">
        <v>140</v>
      </c>
      <c r="AD468" s="88"/>
      <c r="AE468" s="88">
        <v>1010232220</v>
      </c>
      <c r="AF468" s="88">
        <v>7</v>
      </c>
      <c r="AG468" s="92">
        <v>35446</v>
      </c>
      <c r="AH468" s="88" t="s">
        <v>5338</v>
      </c>
      <c r="AI468" s="88" t="e">
        <v>#REF!</v>
      </c>
      <c r="AJ468" s="95">
        <v>3116785140</v>
      </c>
      <c r="AK468" s="88" t="s">
        <v>5339</v>
      </c>
      <c r="AL468" s="88" t="s">
        <v>3187</v>
      </c>
      <c r="AM468" s="88" t="s">
        <v>385</v>
      </c>
      <c r="AN468" s="88" t="s">
        <v>5340</v>
      </c>
      <c r="AO468" s="88">
        <v>1110505661</v>
      </c>
      <c r="AP468" s="88" t="s">
        <v>5341</v>
      </c>
      <c r="AQ468" s="88"/>
      <c r="AR468" s="88"/>
      <c r="AS468" s="92">
        <v>46062</v>
      </c>
      <c r="AT468" s="88"/>
      <c r="AU468" s="88"/>
      <c r="AV468" s="88"/>
      <c r="AW468" s="88"/>
      <c r="AX468" s="88" t="s">
        <v>5342</v>
      </c>
      <c r="AY468" s="88" t="s">
        <v>147</v>
      </c>
      <c r="AZ468" s="108">
        <v>46036</v>
      </c>
      <c r="BA468" s="108">
        <v>46038</v>
      </c>
      <c r="BB468" s="118">
        <v>46432000</v>
      </c>
      <c r="BC468" s="108">
        <v>46043</v>
      </c>
      <c r="BD468" s="108">
        <v>46285</v>
      </c>
      <c r="BE468" s="108">
        <f t="shared" si="18"/>
        <v>46285</v>
      </c>
      <c r="BF468" s="125"/>
      <c r="BG468" s="88" t="s">
        <v>929</v>
      </c>
      <c r="BH468" s="113">
        <v>5804000</v>
      </c>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v>0</v>
      </c>
      <c r="CM468" s="113">
        <v>46432000</v>
      </c>
      <c r="CN468" s="88"/>
      <c r="CO468" s="92">
        <v>46285</v>
      </c>
      <c r="CP468" s="92">
        <f t="shared" si="17"/>
        <v>46465</v>
      </c>
      <c r="CQ468" s="118">
        <v>46432000</v>
      </c>
      <c r="CR468" s="88" t="s">
        <v>149</v>
      </c>
      <c r="CS468" s="92">
        <v>46038</v>
      </c>
      <c r="CT468" s="131">
        <v>1846101032798</v>
      </c>
      <c r="CU468" s="88"/>
      <c r="CV468" s="88"/>
      <c r="CW468" s="88" t="s">
        <v>5343</v>
      </c>
      <c r="CX468" s="88" t="s">
        <v>140</v>
      </c>
      <c r="CY468" s="88" t="s">
        <v>245</v>
      </c>
      <c r="CZ468" s="88">
        <v>2537</v>
      </c>
      <c r="DA468" s="88" t="s">
        <v>152</v>
      </c>
      <c r="DB468" s="88">
        <v>4</v>
      </c>
      <c r="DC468" s="88" t="s">
        <v>153</v>
      </c>
      <c r="DD468" s="88"/>
      <c r="DE468" s="88"/>
      <c r="DF468" s="88"/>
      <c r="DG468" s="88"/>
      <c r="DH468" s="88"/>
      <c r="DI468" s="88"/>
      <c r="DJ468" s="88"/>
      <c r="DK468" s="88"/>
      <c r="DL468" s="88"/>
      <c r="DM468" s="88"/>
      <c r="DN468" s="88"/>
      <c r="DO468" s="88"/>
      <c r="DP468" s="88"/>
      <c r="DQ468" s="88"/>
      <c r="DR468" s="88"/>
      <c r="DS468" s="88"/>
      <c r="DT468" s="89"/>
      <c r="DU468" s="84"/>
      <c r="DV468" s="75"/>
      <c r="DW468" s="75"/>
      <c r="DX468" s="75"/>
      <c r="DY468" s="75"/>
      <c r="DZ468" s="77"/>
      <c r="EA468" s="71"/>
      <c r="EB468" s="71"/>
      <c r="EC468" s="71"/>
      <c r="ED468" s="71"/>
      <c r="EE468" s="71"/>
      <c r="EF468" s="71"/>
      <c r="EG468" s="71"/>
      <c r="EH468" s="71"/>
      <c r="EI468" s="71"/>
      <c r="EJ468" s="71"/>
      <c r="EK468" s="71"/>
    </row>
    <row r="469" spans="1:141" ht="30" customHeight="1">
      <c r="A469" s="3" t="s">
        <v>4104</v>
      </c>
      <c r="B469" s="87">
        <v>2026</v>
      </c>
      <c r="C469" s="88" t="s">
        <v>5344</v>
      </c>
      <c r="D469" s="88"/>
      <c r="E469" s="88" t="s">
        <v>125</v>
      </c>
      <c r="F469" s="88">
        <v>146548</v>
      </c>
      <c r="G469" s="92">
        <v>46042</v>
      </c>
      <c r="H469" s="88" t="s">
        <v>5345</v>
      </c>
      <c r="I469" s="88" t="s">
        <v>5346</v>
      </c>
      <c r="J469" s="95" t="s">
        <v>5347</v>
      </c>
      <c r="K469" s="95" t="s">
        <v>5348</v>
      </c>
      <c r="L469" s="88" t="s">
        <v>5349</v>
      </c>
      <c r="M469" s="88" t="s">
        <v>5350</v>
      </c>
      <c r="N469" s="88">
        <v>80111700</v>
      </c>
      <c r="O469" s="88" t="s">
        <v>5351</v>
      </c>
      <c r="P469" s="88" t="s">
        <v>5352</v>
      </c>
      <c r="Q469" s="88">
        <v>1402</v>
      </c>
      <c r="R469" s="92">
        <v>46037</v>
      </c>
      <c r="S469" s="88">
        <v>1738</v>
      </c>
      <c r="T469" s="92">
        <v>46044</v>
      </c>
      <c r="U469" s="88" t="s">
        <v>134</v>
      </c>
      <c r="V469" s="88" t="s">
        <v>135</v>
      </c>
      <c r="W469" s="88" t="s">
        <v>136</v>
      </c>
      <c r="X469" s="88">
        <v>1</v>
      </c>
      <c r="Y469" s="88" t="s">
        <v>5353</v>
      </c>
      <c r="Z469" s="88" t="s">
        <v>5349</v>
      </c>
      <c r="AA469" s="88" t="s">
        <v>138</v>
      </c>
      <c r="AB469" s="88" t="s">
        <v>139</v>
      </c>
      <c r="AC469" s="88" t="s">
        <v>360</v>
      </c>
      <c r="AD469" s="88"/>
      <c r="AE469" s="88">
        <v>1032372109</v>
      </c>
      <c r="AF469" s="88">
        <v>7</v>
      </c>
      <c r="AG469" s="92">
        <v>31615</v>
      </c>
      <c r="AH469" s="88" t="s">
        <v>5354</v>
      </c>
      <c r="AI469" s="88"/>
      <c r="AJ469" s="95">
        <v>3102221842</v>
      </c>
      <c r="AK469" s="88" t="s">
        <v>5355</v>
      </c>
      <c r="AL469" s="88" t="s">
        <v>3187</v>
      </c>
      <c r="AM469" s="88" t="s">
        <v>234</v>
      </c>
      <c r="AN469" s="88" t="s">
        <v>5340</v>
      </c>
      <c r="AO469" s="88">
        <v>1110505661</v>
      </c>
      <c r="AP469" s="88" t="s">
        <v>5341</v>
      </c>
      <c r="AQ469" s="88"/>
      <c r="AR469" s="88"/>
      <c r="AS469" s="92">
        <v>46062</v>
      </c>
      <c r="AT469" s="88"/>
      <c r="AU469" s="88"/>
      <c r="AV469" s="88"/>
      <c r="AW469" s="88"/>
      <c r="AX469" s="88" t="s">
        <v>5342</v>
      </c>
      <c r="AY469" s="88" t="s">
        <v>147</v>
      </c>
      <c r="AZ469" s="108">
        <v>46039</v>
      </c>
      <c r="BA469" s="108">
        <v>46042</v>
      </c>
      <c r="BB469" s="118">
        <v>46432000</v>
      </c>
      <c r="BC469" s="108">
        <v>46049</v>
      </c>
      <c r="BD469" s="108">
        <v>46291</v>
      </c>
      <c r="BE469" s="108">
        <f t="shared" si="18"/>
        <v>46291</v>
      </c>
      <c r="BF469" s="125"/>
      <c r="BG469" s="88" t="s">
        <v>929</v>
      </c>
      <c r="BH469" s="113">
        <v>5804000</v>
      </c>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v>0</v>
      </c>
      <c r="CM469" s="113">
        <v>46432000</v>
      </c>
      <c r="CN469" s="88"/>
      <c r="CO469" s="92">
        <v>46291</v>
      </c>
      <c r="CP469" s="92">
        <f t="shared" si="17"/>
        <v>46471</v>
      </c>
      <c r="CQ469" s="118">
        <v>46432000</v>
      </c>
      <c r="CR469" s="88" t="s">
        <v>149</v>
      </c>
      <c r="CS469" s="92">
        <v>46042</v>
      </c>
      <c r="CT469" s="131">
        <v>1846101033211</v>
      </c>
      <c r="CU469" s="88"/>
      <c r="CV469" s="88"/>
      <c r="CW469" s="88" t="s">
        <v>5356</v>
      </c>
      <c r="CX469" s="88" t="s">
        <v>360</v>
      </c>
      <c r="CY469" s="88" t="s">
        <v>5357</v>
      </c>
      <c r="CZ469" s="88">
        <v>2537</v>
      </c>
      <c r="DA469" s="88" t="s">
        <v>152</v>
      </c>
      <c r="DB469" s="88">
        <v>5</v>
      </c>
      <c r="DC469" s="88" t="s">
        <v>153</v>
      </c>
      <c r="DD469" s="88"/>
      <c r="DE469" s="88"/>
      <c r="DF469" s="88"/>
      <c r="DG469" s="88"/>
      <c r="DH469" s="88"/>
      <c r="DI469" s="88"/>
      <c r="DJ469" s="88"/>
      <c r="DK469" s="88"/>
      <c r="DL469" s="88"/>
      <c r="DM469" s="88"/>
      <c r="DN469" s="88"/>
      <c r="DO469" s="88"/>
      <c r="DP469" s="88"/>
      <c r="DQ469" s="88"/>
      <c r="DR469" s="88"/>
      <c r="DS469" s="88"/>
      <c r="DT469" s="89"/>
      <c r="DU469" s="84"/>
      <c r="DV469" s="75"/>
      <c r="DW469" s="75"/>
      <c r="DX469" s="75"/>
      <c r="DY469" s="75"/>
      <c r="DZ469" s="77"/>
      <c r="EA469" s="71"/>
      <c r="EB469" s="71"/>
      <c r="EC469" s="71"/>
      <c r="ED469" s="71"/>
      <c r="EE469" s="71"/>
      <c r="EF469" s="71"/>
      <c r="EG469" s="71"/>
      <c r="EH469" s="71"/>
      <c r="EI469" s="71"/>
      <c r="EJ469" s="71"/>
      <c r="EK469" s="71"/>
    </row>
    <row r="470" spans="1:141" ht="30" customHeight="1">
      <c r="A470" s="3" t="s">
        <v>4104</v>
      </c>
      <c r="B470" s="87">
        <v>2026</v>
      </c>
      <c r="C470" s="88" t="s">
        <v>5358</v>
      </c>
      <c r="D470" s="88"/>
      <c r="E470" s="88" t="s">
        <v>125</v>
      </c>
      <c r="F470" s="88">
        <v>146548</v>
      </c>
      <c r="G470" s="92">
        <v>46042</v>
      </c>
      <c r="H470" s="88" t="s">
        <v>5345</v>
      </c>
      <c r="I470" s="88" t="s">
        <v>5359</v>
      </c>
      <c r="J470" s="95" t="s">
        <v>5360</v>
      </c>
      <c r="K470" s="95" t="s">
        <v>5361</v>
      </c>
      <c r="L470" s="88" t="s">
        <v>5362</v>
      </c>
      <c r="M470" s="88" t="s">
        <v>5350</v>
      </c>
      <c r="N470" s="88">
        <v>80111700</v>
      </c>
      <c r="O470" s="88" t="s">
        <v>5351</v>
      </c>
      <c r="P470" s="88" t="s">
        <v>5363</v>
      </c>
      <c r="Q470" s="88">
        <v>1402</v>
      </c>
      <c r="R470" s="92">
        <v>46037</v>
      </c>
      <c r="S470" s="88">
        <v>1697</v>
      </c>
      <c r="T470" s="92">
        <v>46042</v>
      </c>
      <c r="U470" s="88" t="s">
        <v>134</v>
      </c>
      <c r="V470" s="88" t="s">
        <v>135</v>
      </c>
      <c r="W470" s="88" t="s">
        <v>136</v>
      </c>
      <c r="X470" s="88">
        <v>1</v>
      </c>
      <c r="Y470" s="88" t="s">
        <v>5353</v>
      </c>
      <c r="Z470" s="88" t="s">
        <v>5362</v>
      </c>
      <c r="AA470" s="88" t="s">
        <v>138</v>
      </c>
      <c r="AB470" s="88" t="s">
        <v>139</v>
      </c>
      <c r="AC470" s="88" t="s">
        <v>218</v>
      </c>
      <c r="AD470" s="88"/>
      <c r="AE470" s="88">
        <v>1019012195</v>
      </c>
      <c r="AF470" s="88">
        <v>1</v>
      </c>
      <c r="AG470" s="92">
        <v>31666</v>
      </c>
      <c r="AH470" s="88" t="s">
        <v>5364</v>
      </c>
      <c r="AI470" s="88"/>
      <c r="AJ470" s="95">
        <v>3134987576</v>
      </c>
      <c r="AK470" s="88" t="s">
        <v>5365</v>
      </c>
      <c r="AL470" s="88" t="s">
        <v>3187</v>
      </c>
      <c r="AM470" s="88" t="s">
        <v>222</v>
      </c>
      <c r="AN470" s="88" t="s">
        <v>5340</v>
      </c>
      <c r="AO470" s="88">
        <v>1110505661</v>
      </c>
      <c r="AP470" s="88" t="s">
        <v>5341</v>
      </c>
      <c r="AQ470" s="88"/>
      <c r="AR470" s="88"/>
      <c r="AS470" s="92">
        <v>46062</v>
      </c>
      <c r="AT470" s="88"/>
      <c r="AU470" s="88"/>
      <c r="AV470" s="88"/>
      <c r="AW470" s="88"/>
      <c r="AX470" s="88" t="s">
        <v>5342</v>
      </c>
      <c r="AY470" s="88" t="s">
        <v>147</v>
      </c>
      <c r="AZ470" s="108">
        <v>46039</v>
      </c>
      <c r="BA470" s="108">
        <v>46042</v>
      </c>
      <c r="BB470" s="118">
        <v>23216000</v>
      </c>
      <c r="BC470" s="108">
        <v>46043</v>
      </c>
      <c r="BD470" s="108">
        <v>46162</v>
      </c>
      <c r="BE470" s="108">
        <f t="shared" si="18"/>
        <v>46162</v>
      </c>
      <c r="BF470" s="125"/>
      <c r="BG470" s="88" t="s">
        <v>4723</v>
      </c>
      <c r="BH470" s="113">
        <v>5804000</v>
      </c>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v>0</v>
      </c>
      <c r="CM470" s="113">
        <v>23216000</v>
      </c>
      <c r="CN470" s="88"/>
      <c r="CO470" s="92">
        <v>46162</v>
      </c>
      <c r="CP470" s="92">
        <f t="shared" si="17"/>
        <v>46342</v>
      </c>
      <c r="CQ470" s="118">
        <v>23216000</v>
      </c>
      <c r="CR470" s="88" t="s">
        <v>149</v>
      </c>
      <c r="CS470" s="92">
        <v>46042</v>
      </c>
      <c r="CT470" s="131">
        <v>1846101033037</v>
      </c>
      <c r="CU470" s="88"/>
      <c r="CV470" s="88"/>
      <c r="CW470" s="88" t="s">
        <v>5356</v>
      </c>
      <c r="CX470" s="88" t="s">
        <v>218</v>
      </c>
      <c r="CY470" s="88" t="s">
        <v>1584</v>
      </c>
      <c r="CZ470" s="88">
        <v>2537</v>
      </c>
      <c r="DA470" s="88" t="s">
        <v>152</v>
      </c>
      <c r="DB470" s="88">
        <v>5</v>
      </c>
      <c r="DC470" s="88" t="s">
        <v>153</v>
      </c>
      <c r="DD470" s="88"/>
      <c r="DE470" s="88"/>
      <c r="DF470" s="88"/>
      <c r="DG470" s="88"/>
      <c r="DH470" s="88"/>
      <c r="DI470" s="88"/>
      <c r="DJ470" s="88"/>
      <c r="DK470" s="88"/>
      <c r="DL470" s="88"/>
      <c r="DM470" s="88"/>
      <c r="DN470" s="88"/>
      <c r="DO470" s="88"/>
      <c r="DP470" s="88"/>
      <c r="DQ470" s="88"/>
      <c r="DR470" s="88"/>
      <c r="DS470" s="88"/>
      <c r="DT470" s="89"/>
      <c r="DU470" s="84"/>
      <c r="DV470" s="75"/>
      <c r="DW470" s="75"/>
      <c r="DX470" s="75"/>
      <c r="DY470" s="75"/>
      <c r="DZ470" s="77"/>
      <c r="EA470" s="71"/>
      <c r="EB470" s="71"/>
      <c r="EC470" s="71"/>
      <c r="ED470" s="71"/>
      <c r="EE470" s="71"/>
      <c r="EF470" s="71"/>
      <c r="EG470" s="71"/>
      <c r="EH470" s="71"/>
      <c r="EI470" s="71"/>
      <c r="EJ470" s="71"/>
      <c r="EK470" s="71"/>
    </row>
    <row r="471" spans="1:141" ht="30" customHeight="1">
      <c r="A471" s="3" t="s">
        <v>4104</v>
      </c>
      <c r="B471" s="87">
        <v>2026</v>
      </c>
      <c r="C471" s="88" t="s">
        <v>5366</v>
      </c>
      <c r="D471" s="88"/>
      <c r="E471" s="88" t="s">
        <v>125</v>
      </c>
      <c r="F471" s="88">
        <v>146548</v>
      </c>
      <c r="G471" s="92">
        <v>46042</v>
      </c>
      <c r="H471" s="88" t="s">
        <v>5345</v>
      </c>
      <c r="I471" s="88" t="s">
        <v>5367</v>
      </c>
      <c r="J471" s="95" t="s">
        <v>5368</v>
      </c>
      <c r="K471" s="95" t="s">
        <v>5369</v>
      </c>
      <c r="L471" s="88" t="s">
        <v>5370</v>
      </c>
      <c r="M471" s="88" t="s">
        <v>5350</v>
      </c>
      <c r="N471" s="88">
        <v>80111700</v>
      </c>
      <c r="O471" s="88" t="s">
        <v>5351</v>
      </c>
      <c r="P471" s="88" t="s">
        <v>5371</v>
      </c>
      <c r="Q471" s="88">
        <v>1402</v>
      </c>
      <c r="R471" s="92">
        <v>46037</v>
      </c>
      <c r="S471" s="88">
        <v>1870</v>
      </c>
      <c r="T471" s="92">
        <v>46049</v>
      </c>
      <c r="U471" s="88" t="s">
        <v>134</v>
      </c>
      <c r="V471" s="88" t="s">
        <v>135</v>
      </c>
      <c r="W471" s="88" t="s">
        <v>136</v>
      </c>
      <c r="X471" s="88">
        <v>1</v>
      </c>
      <c r="Y471" s="88" t="s">
        <v>5353</v>
      </c>
      <c r="Z471" s="88" t="s">
        <v>5370</v>
      </c>
      <c r="AA471" s="88" t="s">
        <v>138</v>
      </c>
      <c r="AB471" s="88" t="s">
        <v>139</v>
      </c>
      <c r="AC471" s="88" t="s">
        <v>203</v>
      </c>
      <c r="AD471" s="88"/>
      <c r="AE471" s="88">
        <v>40219853</v>
      </c>
      <c r="AF471" s="88">
        <v>3</v>
      </c>
      <c r="AG471" s="92">
        <v>30214</v>
      </c>
      <c r="AH471" s="88" t="s">
        <v>5372</v>
      </c>
      <c r="AI471" s="88"/>
      <c r="AJ471" s="95">
        <v>3163775974</v>
      </c>
      <c r="AK471" s="88" t="s">
        <v>5373</v>
      </c>
      <c r="AL471" s="88" t="s">
        <v>3187</v>
      </c>
      <c r="AM471" s="88" t="s">
        <v>144</v>
      </c>
      <c r="AN471" s="88" t="s">
        <v>5340</v>
      </c>
      <c r="AO471" s="88">
        <v>1110505661</v>
      </c>
      <c r="AP471" s="88" t="s">
        <v>5341</v>
      </c>
      <c r="AQ471" s="88"/>
      <c r="AR471" s="88"/>
      <c r="AS471" s="92">
        <v>46062</v>
      </c>
      <c r="AT471" s="88"/>
      <c r="AU471" s="88"/>
      <c r="AV471" s="88"/>
      <c r="AW471" s="88"/>
      <c r="AX471" s="88" t="s">
        <v>5342</v>
      </c>
      <c r="AY471" s="88" t="s">
        <v>147</v>
      </c>
      <c r="AZ471" s="108">
        <v>46039</v>
      </c>
      <c r="BA471" s="108">
        <v>46047</v>
      </c>
      <c r="BB471" s="118">
        <v>46432000</v>
      </c>
      <c r="BC471" s="108">
        <v>46049</v>
      </c>
      <c r="BD471" s="108">
        <v>46291</v>
      </c>
      <c r="BE471" s="108">
        <f t="shared" si="18"/>
        <v>46291</v>
      </c>
      <c r="BF471" s="125"/>
      <c r="BG471" s="88" t="s">
        <v>929</v>
      </c>
      <c r="BH471" s="113">
        <v>5804000</v>
      </c>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v>0</v>
      </c>
      <c r="CM471" s="113">
        <v>46432000</v>
      </c>
      <c r="CN471" s="88"/>
      <c r="CO471" s="92">
        <v>46291</v>
      </c>
      <c r="CP471" s="92">
        <f t="shared" si="17"/>
        <v>46471</v>
      </c>
      <c r="CQ471" s="118">
        <v>46432000</v>
      </c>
      <c r="CR471" s="88" t="s">
        <v>149</v>
      </c>
      <c r="CS471" s="92">
        <v>46048</v>
      </c>
      <c r="CT471" s="131">
        <v>3746101008507</v>
      </c>
      <c r="CU471" s="88"/>
      <c r="CV471" s="88"/>
      <c r="CW471" s="88" t="s">
        <v>5356</v>
      </c>
      <c r="CX471" s="88" t="s">
        <v>203</v>
      </c>
      <c r="CY471" s="88" t="s">
        <v>5374</v>
      </c>
      <c r="CZ471" s="88">
        <v>2537</v>
      </c>
      <c r="DA471" s="88" t="s">
        <v>152</v>
      </c>
      <c r="DB471" s="88">
        <v>5</v>
      </c>
      <c r="DC471" s="88" t="s">
        <v>153</v>
      </c>
      <c r="DD471" s="88"/>
      <c r="DE471" s="88"/>
      <c r="DF471" s="88"/>
      <c r="DG471" s="88"/>
      <c r="DH471" s="88"/>
      <c r="DI471" s="88"/>
      <c r="DJ471" s="88"/>
      <c r="DK471" s="88"/>
      <c r="DL471" s="88"/>
      <c r="DM471" s="88"/>
      <c r="DN471" s="88"/>
      <c r="DO471" s="88"/>
      <c r="DP471" s="88"/>
      <c r="DQ471" s="88"/>
      <c r="DR471" s="88"/>
      <c r="DS471" s="88"/>
      <c r="DT471" s="89"/>
      <c r="DU471" s="84"/>
      <c r="DV471" s="75"/>
      <c r="DW471" s="75"/>
      <c r="DX471" s="75"/>
      <c r="DY471" s="75"/>
      <c r="DZ471" s="77"/>
      <c r="EA471" s="71"/>
      <c r="EB471" s="71"/>
      <c r="EC471" s="71"/>
      <c r="ED471" s="71"/>
      <c r="EE471" s="71"/>
      <c r="EF471" s="71"/>
      <c r="EG471" s="71"/>
      <c r="EH471" s="71"/>
      <c r="EI471" s="71"/>
      <c r="EJ471" s="71"/>
      <c r="EK471" s="71"/>
    </row>
    <row r="472" spans="1:141" ht="30" customHeight="1">
      <c r="A472" s="3" t="s">
        <v>4104</v>
      </c>
      <c r="B472" s="87">
        <v>2026</v>
      </c>
      <c r="C472" s="88" t="s">
        <v>5375</v>
      </c>
      <c r="D472" s="88"/>
      <c r="E472" s="88" t="s">
        <v>125</v>
      </c>
      <c r="F472" s="88">
        <v>146548</v>
      </c>
      <c r="G472" s="92">
        <v>46042</v>
      </c>
      <c r="H472" s="88" t="s">
        <v>5345</v>
      </c>
      <c r="I472" s="88" t="s">
        <v>5376</v>
      </c>
      <c r="J472" s="95" t="s">
        <v>5377</v>
      </c>
      <c r="K472" s="95" t="s">
        <v>5378</v>
      </c>
      <c r="L472" s="88" t="s">
        <v>5379</v>
      </c>
      <c r="M472" s="88" t="s">
        <v>5350</v>
      </c>
      <c r="N472" s="88">
        <v>80111700</v>
      </c>
      <c r="O472" s="88" t="s">
        <v>5351</v>
      </c>
      <c r="P472" s="88" t="s">
        <v>5380</v>
      </c>
      <c r="Q472" s="88">
        <v>1402</v>
      </c>
      <c r="R472" s="92">
        <v>46037</v>
      </c>
      <c r="S472" s="88">
        <v>1698</v>
      </c>
      <c r="T472" s="92">
        <v>46042</v>
      </c>
      <c r="U472" s="88" t="s">
        <v>134</v>
      </c>
      <c r="V472" s="88" t="s">
        <v>135</v>
      </c>
      <c r="W472" s="88" t="s">
        <v>136</v>
      </c>
      <c r="X472" s="88">
        <v>1</v>
      </c>
      <c r="Y472" s="88" t="s">
        <v>5353</v>
      </c>
      <c r="Z472" s="88" t="s">
        <v>5379</v>
      </c>
      <c r="AA472" s="88" t="s">
        <v>138</v>
      </c>
      <c r="AB472" s="88" t="s">
        <v>139</v>
      </c>
      <c r="AC472" s="88" t="s">
        <v>203</v>
      </c>
      <c r="AD472" s="88"/>
      <c r="AE472" s="88">
        <v>1019019566</v>
      </c>
      <c r="AF472" s="88">
        <v>0</v>
      </c>
      <c r="AG472" s="92">
        <v>32087</v>
      </c>
      <c r="AH472" s="88" t="s">
        <v>5381</v>
      </c>
      <c r="AI472" s="88"/>
      <c r="AJ472" s="95">
        <v>3187174971</v>
      </c>
      <c r="AK472" s="88" t="s">
        <v>5382</v>
      </c>
      <c r="AL472" s="88" t="s">
        <v>3187</v>
      </c>
      <c r="AM472" s="88" t="s">
        <v>385</v>
      </c>
      <c r="AN472" s="88" t="s">
        <v>5340</v>
      </c>
      <c r="AO472" s="88">
        <v>1110505661</v>
      </c>
      <c r="AP472" s="88" t="s">
        <v>5341</v>
      </c>
      <c r="AQ472" s="88"/>
      <c r="AR472" s="88"/>
      <c r="AS472" s="92">
        <v>46062</v>
      </c>
      <c r="AT472" s="88"/>
      <c r="AU472" s="88"/>
      <c r="AV472" s="88"/>
      <c r="AW472" s="88"/>
      <c r="AX472" s="88" t="s">
        <v>5342</v>
      </c>
      <c r="AY472" s="88" t="s">
        <v>147</v>
      </c>
      <c r="AZ472" s="108">
        <v>46039</v>
      </c>
      <c r="BA472" s="108">
        <v>46042</v>
      </c>
      <c r="BB472" s="118">
        <v>46432000</v>
      </c>
      <c r="BC472" s="108">
        <v>46043</v>
      </c>
      <c r="BD472" s="108">
        <v>46284</v>
      </c>
      <c r="BE472" s="108">
        <f t="shared" si="18"/>
        <v>46284</v>
      </c>
      <c r="BF472" s="125"/>
      <c r="BG472" s="88" t="s">
        <v>929</v>
      </c>
      <c r="BH472" s="113">
        <v>5804000</v>
      </c>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v>0</v>
      </c>
      <c r="CM472" s="113">
        <v>46432000</v>
      </c>
      <c r="CN472" s="88"/>
      <c r="CO472" s="92">
        <v>46284</v>
      </c>
      <c r="CP472" s="92">
        <f t="shared" si="17"/>
        <v>46464</v>
      </c>
      <c r="CQ472" s="118">
        <v>46432000</v>
      </c>
      <c r="CR472" s="88" t="s">
        <v>223</v>
      </c>
      <c r="CS472" s="92">
        <v>46041</v>
      </c>
      <c r="CT472" s="131">
        <v>3344101271903</v>
      </c>
      <c r="CU472" s="88"/>
      <c r="CV472" s="88"/>
      <c r="CW472" s="88" t="s">
        <v>5356</v>
      </c>
      <c r="CX472" s="88" t="s">
        <v>203</v>
      </c>
      <c r="CY472" s="88" t="s">
        <v>235</v>
      </c>
      <c r="CZ472" s="88">
        <v>2537</v>
      </c>
      <c r="DA472" s="88" t="s">
        <v>152</v>
      </c>
      <c r="DB472" s="88">
        <v>5</v>
      </c>
      <c r="DC472" s="88" t="s">
        <v>153</v>
      </c>
      <c r="DD472" s="88"/>
      <c r="DE472" s="88"/>
      <c r="DF472" s="88"/>
      <c r="DG472" s="88"/>
      <c r="DH472" s="88"/>
      <c r="DI472" s="88"/>
      <c r="DJ472" s="88"/>
      <c r="DK472" s="88"/>
      <c r="DL472" s="88"/>
      <c r="DM472" s="88"/>
      <c r="DN472" s="88"/>
      <c r="DO472" s="88"/>
      <c r="DP472" s="88"/>
      <c r="DQ472" s="88"/>
      <c r="DR472" s="88"/>
      <c r="DS472" s="88"/>
      <c r="DT472" s="89"/>
      <c r="DU472" s="84"/>
      <c r="DV472" s="75"/>
      <c r="DW472" s="75"/>
      <c r="DX472" s="75"/>
      <c r="DY472" s="75"/>
      <c r="DZ472" s="77"/>
      <c r="EA472" s="71"/>
      <c r="EB472" s="71"/>
      <c r="EC472" s="71"/>
      <c r="ED472" s="71"/>
      <c r="EE472" s="71"/>
      <c r="EF472" s="71"/>
      <c r="EG472" s="71"/>
      <c r="EH472" s="71"/>
      <c r="EI472" s="71"/>
      <c r="EJ472" s="71"/>
      <c r="EK472" s="71"/>
    </row>
    <row r="473" spans="1:141" ht="30" customHeight="1">
      <c r="A473" s="3" t="s">
        <v>4104</v>
      </c>
      <c r="B473" s="87">
        <v>2026</v>
      </c>
      <c r="C473" s="88" t="s">
        <v>5383</v>
      </c>
      <c r="D473" s="88"/>
      <c r="E473" s="88" t="s">
        <v>125</v>
      </c>
      <c r="F473" s="88">
        <v>146548</v>
      </c>
      <c r="G473" s="92">
        <v>46042</v>
      </c>
      <c r="H473" s="88" t="s">
        <v>5345</v>
      </c>
      <c r="I473" s="88" t="s">
        <v>5384</v>
      </c>
      <c r="J473" s="95" t="s">
        <v>5385</v>
      </c>
      <c r="K473" s="95" t="s">
        <v>5386</v>
      </c>
      <c r="L473" s="88" t="s">
        <v>5387</v>
      </c>
      <c r="M473" s="88" t="s">
        <v>5350</v>
      </c>
      <c r="N473" s="88">
        <v>80111700</v>
      </c>
      <c r="O473" s="88" t="s">
        <v>5351</v>
      </c>
      <c r="P473" s="88" t="s">
        <v>5388</v>
      </c>
      <c r="Q473" s="88">
        <v>1402</v>
      </c>
      <c r="R473" s="92">
        <v>46037</v>
      </c>
      <c r="S473" s="88">
        <v>1740</v>
      </c>
      <c r="T473" s="92">
        <v>46044</v>
      </c>
      <c r="U473" s="88" t="s">
        <v>134</v>
      </c>
      <c r="V473" s="88" t="s">
        <v>135</v>
      </c>
      <c r="W473" s="88" t="s">
        <v>136</v>
      </c>
      <c r="X473" s="88">
        <v>1</v>
      </c>
      <c r="Y473" s="88" t="s">
        <v>5353</v>
      </c>
      <c r="Z473" s="88" t="s">
        <v>5387</v>
      </c>
      <c r="AA473" s="88" t="s">
        <v>138</v>
      </c>
      <c r="AB473" s="88" t="s">
        <v>139</v>
      </c>
      <c r="AC473" s="88" t="s">
        <v>203</v>
      </c>
      <c r="AD473" s="88"/>
      <c r="AE473" s="88">
        <v>1019065620</v>
      </c>
      <c r="AF473" s="88">
        <v>6</v>
      </c>
      <c r="AG473" s="92">
        <v>33522</v>
      </c>
      <c r="AH473" s="88" t="s">
        <v>5389</v>
      </c>
      <c r="AI473" s="88"/>
      <c r="AJ473" s="95">
        <v>3232510102</v>
      </c>
      <c r="AK473" s="88" t="s">
        <v>5390</v>
      </c>
      <c r="AL473" s="88" t="s">
        <v>3187</v>
      </c>
      <c r="AM473" s="88" t="s">
        <v>385</v>
      </c>
      <c r="AN473" s="88" t="s">
        <v>5340</v>
      </c>
      <c r="AO473" s="88">
        <v>1110505661</v>
      </c>
      <c r="AP473" s="88" t="s">
        <v>5341</v>
      </c>
      <c r="AQ473" s="88"/>
      <c r="AR473" s="88"/>
      <c r="AS473" s="92">
        <v>46062</v>
      </c>
      <c r="AT473" s="88"/>
      <c r="AU473" s="88"/>
      <c r="AV473" s="88"/>
      <c r="AW473" s="88"/>
      <c r="AX473" s="88" t="s">
        <v>5342</v>
      </c>
      <c r="AY473" s="88" t="s">
        <v>147</v>
      </c>
      <c r="AZ473" s="108">
        <v>46039</v>
      </c>
      <c r="BA473" s="108">
        <v>46042</v>
      </c>
      <c r="BB473" s="118">
        <v>46432000</v>
      </c>
      <c r="BC473" s="108">
        <v>46045</v>
      </c>
      <c r="BD473" s="108">
        <v>46287</v>
      </c>
      <c r="BE473" s="108">
        <f t="shared" si="18"/>
        <v>46287</v>
      </c>
      <c r="BF473" s="125"/>
      <c r="BG473" s="88" t="s">
        <v>929</v>
      </c>
      <c r="BH473" s="113">
        <v>5804000</v>
      </c>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v>0</v>
      </c>
      <c r="CM473" s="113">
        <v>46432000</v>
      </c>
      <c r="CN473" s="88"/>
      <c r="CO473" s="92">
        <v>46287</v>
      </c>
      <c r="CP473" s="92">
        <f t="shared" si="17"/>
        <v>46467</v>
      </c>
      <c r="CQ473" s="118">
        <v>46432000</v>
      </c>
      <c r="CR473" s="88" t="s">
        <v>149</v>
      </c>
      <c r="CS473" s="92">
        <v>46042</v>
      </c>
      <c r="CT473" s="131">
        <v>3344101272003</v>
      </c>
      <c r="CU473" s="88"/>
      <c r="CV473" s="88"/>
      <c r="CW473" s="88" t="s">
        <v>5356</v>
      </c>
      <c r="CX473" s="88" t="s">
        <v>203</v>
      </c>
      <c r="CY473" s="88" t="s">
        <v>235</v>
      </c>
      <c r="CZ473" s="88">
        <v>2537</v>
      </c>
      <c r="DA473" s="88" t="s">
        <v>152</v>
      </c>
      <c r="DB473" s="88">
        <v>5</v>
      </c>
      <c r="DC473" s="88" t="s">
        <v>153</v>
      </c>
      <c r="DD473" s="88"/>
      <c r="DE473" s="88"/>
      <c r="DF473" s="88"/>
      <c r="DG473" s="88"/>
      <c r="DH473" s="88"/>
      <c r="DI473" s="88"/>
      <c r="DJ473" s="88"/>
      <c r="DK473" s="88"/>
      <c r="DL473" s="88"/>
      <c r="DM473" s="88"/>
      <c r="DN473" s="88"/>
      <c r="DO473" s="88"/>
      <c r="DP473" s="88"/>
      <c r="DQ473" s="88"/>
      <c r="DR473" s="88"/>
      <c r="DS473" s="88"/>
      <c r="DT473" s="89"/>
      <c r="DU473" s="84"/>
      <c r="DV473" s="75"/>
      <c r="DW473" s="75"/>
      <c r="DX473" s="75"/>
      <c r="DY473" s="75"/>
      <c r="DZ473" s="77"/>
      <c r="EA473" s="71"/>
      <c r="EB473" s="71"/>
      <c r="EC473" s="71"/>
      <c r="ED473" s="71"/>
      <c r="EE473" s="71"/>
      <c r="EF473" s="71"/>
      <c r="EG473" s="71"/>
      <c r="EH473" s="71"/>
      <c r="EI473" s="71"/>
      <c r="EJ473" s="71"/>
      <c r="EK473" s="71"/>
    </row>
    <row r="474" spans="1:141" ht="30" customHeight="1">
      <c r="A474" s="3" t="s">
        <v>4104</v>
      </c>
      <c r="B474" s="87">
        <v>2026</v>
      </c>
      <c r="C474" s="88" t="s">
        <v>5391</v>
      </c>
      <c r="D474" s="88"/>
      <c r="E474" s="88" t="s">
        <v>125</v>
      </c>
      <c r="F474" s="88">
        <v>146548</v>
      </c>
      <c r="G474" s="92">
        <v>46042</v>
      </c>
      <c r="H474" s="88" t="s">
        <v>5345</v>
      </c>
      <c r="I474" s="88" t="s">
        <v>5392</v>
      </c>
      <c r="J474" s="95" t="s">
        <v>5393</v>
      </c>
      <c r="K474" s="95" t="s">
        <v>5394</v>
      </c>
      <c r="L474" s="88" t="s">
        <v>5395</v>
      </c>
      <c r="M474" s="88" t="s">
        <v>5350</v>
      </c>
      <c r="N474" s="88">
        <v>80111700</v>
      </c>
      <c r="O474" s="88" t="s">
        <v>5351</v>
      </c>
      <c r="P474" s="88" t="s">
        <v>5396</v>
      </c>
      <c r="Q474" s="88">
        <v>1402</v>
      </c>
      <c r="R474" s="92">
        <v>46037</v>
      </c>
      <c r="S474" s="88">
        <v>1699</v>
      </c>
      <c r="T474" s="92">
        <v>46042</v>
      </c>
      <c r="U474" s="88" t="s">
        <v>134</v>
      </c>
      <c r="V474" s="88" t="s">
        <v>135</v>
      </c>
      <c r="W474" s="88" t="s">
        <v>136</v>
      </c>
      <c r="X474" s="88">
        <v>1</v>
      </c>
      <c r="Y474" s="88" t="s">
        <v>5353</v>
      </c>
      <c r="Z474" s="88" t="s">
        <v>5395</v>
      </c>
      <c r="AA474" s="88" t="s">
        <v>138</v>
      </c>
      <c r="AB474" s="88" t="s">
        <v>164</v>
      </c>
      <c r="AC474" s="88" t="s">
        <v>203</v>
      </c>
      <c r="AD474" s="88"/>
      <c r="AE474" s="88">
        <v>1072714116</v>
      </c>
      <c r="AF474" s="88">
        <v>3</v>
      </c>
      <c r="AG474" s="92">
        <v>35576</v>
      </c>
      <c r="AH474" s="88" t="s">
        <v>5397</v>
      </c>
      <c r="AI474" s="88"/>
      <c r="AJ474" s="95" t="s">
        <v>5398</v>
      </c>
      <c r="AK474" s="88" t="s">
        <v>5399</v>
      </c>
      <c r="AL474" s="88" t="s">
        <v>3187</v>
      </c>
      <c r="AM474" s="88" t="s">
        <v>234</v>
      </c>
      <c r="AN474" s="88" t="s">
        <v>5340</v>
      </c>
      <c r="AO474" s="88">
        <v>1110505661</v>
      </c>
      <c r="AP474" s="88" t="s">
        <v>5341</v>
      </c>
      <c r="AQ474" s="88"/>
      <c r="AR474" s="88"/>
      <c r="AS474" s="92">
        <v>46062</v>
      </c>
      <c r="AT474" s="88"/>
      <c r="AU474" s="88"/>
      <c r="AV474" s="88"/>
      <c r="AW474" s="88"/>
      <c r="AX474" s="88" t="s">
        <v>5342</v>
      </c>
      <c r="AY474" s="88" t="s">
        <v>147</v>
      </c>
      <c r="AZ474" s="108">
        <v>46039</v>
      </c>
      <c r="BA474" s="108">
        <v>46041</v>
      </c>
      <c r="BB474" s="118">
        <v>46432000</v>
      </c>
      <c r="BC474" s="108">
        <v>46043</v>
      </c>
      <c r="BD474" s="108">
        <v>46285</v>
      </c>
      <c r="BE474" s="108">
        <f t="shared" si="18"/>
        <v>46285</v>
      </c>
      <c r="BF474" s="125"/>
      <c r="BG474" s="88" t="s">
        <v>929</v>
      </c>
      <c r="BH474" s="113">
        <v>5804000</v>
      </c>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v>0</v>
      </c>
      <c r="CM474" s="113">
        <v>46432000</v>
      </c>
      <c r="CN474" s="88"/>
      <c r="CO474" s="92">
        <v>46285</v>
      </c>
      <c r="CP474" s="92">
        <f t="shared" si="17"/>
        <v>46465</v>
      </c>
      <c r="CQ474" s="118">
        <v>46432000</v>
      </c>
      <c r="CR474" s="88" t="s">
        <v>149</v>
      </c>
      <c r="CS474" s="92">
        <v>46041</v>
      </c>
      <c r="CT474" s="131">
        <v>1144101275497</v>
      </c>
      <c r="CU474" s="88"/>
      <c r="CV474" s="88"/>
      <c r="CW474" s="88" t="s">
        <v>5356</v>
      </c>
      <c r="CX474" s="88" t="s">
        <v>203</v>
      </c>
      <c r="CY474" s="88" t="s">
        <v>1849</v>
      </c>
      <c r="CZ474" s="88">
        <v>2537</v>
      </c>
      <c r="DA474" s="88" t="s">
        <v>152</v>
      </c>
      <c r="DB474" s="88">
        <v>5</v>
      </c>
      <c r="DC474" s="88" t="s">
        <v>153</v>
      </c>
      <c r="DD474" s="88"/>
      <c r="DE474" s="88"/>
      <c r="DF474" s="88"/>
      <c r="DG474" s="88"/>
      <c r="DH474" s="88"/>
      <c r="DI474" s="88"/>
      <c r="DJ474" s="88"/>
      <c r="DK474" s="88"/>
      <c r="DL474" s="88"/>
      <c r="DM474" s="88"/>
      <c r="DN474" s="88"/>
      <c r="DO474" s="88"/>
      <c r="DP474" s="88"/>
      <c r="DQ474" s="88"/>
      <c r="DR474" s="88"/>
      <c r="DS474" s="88"/>
      <c r="DT474" s="89"/>
      <c r="DU474" s="84"/>
      <c r="DV474" s="75"/>
      <c r="DW474" s="75"/>
      <c r="DX474" s="75"/>
      <c r="DY474" s="75"/>
      <c r="DZ474" s="77"/>
      <c r="EA474" s="71"/>
      <c r="EB474" s="71"/>
      <c r="EC474" s="71"/>
      <c r="ED474" s="71"/>
      <c r="EE474" s="71"/>
      <c r="EF474" s="71"/>
      <c r="EG474" s="71"/>
      <c r="EH474" s="71"/>
      <c r="EI474" s="71"/>
      <c r="EJ474" s="71"/>
      <c r="EK474" s="71"/>
    </row>
    <row r="475" spans="1:141" ht="30" customHeight="1">
      <c r="A475" s="3" t="s">
        <v>4104</v>
      </c>
      <c r="B475" s="87">
        <v>2026</v>
      </c>
      <c r="C475" s="88" t="s">
        <v>5400</v>
      </c>
      <c r="D475" s="88"/>
      <c r="E475" s="88" t="s">
        <v>125</v>
      </c>
      <c r="F475" s="88">
        <v>146548</v>
      </c>
      <c r="G475" s="92">
        <v>46038</v>
      </c>
      <c r="H475" s="88" t="s">
        <v>5345</v>
      </c>
      <c r="I475" s="88" t="s">
        <v>5401</v>
      </c>
      <c r="J475" s="95" t="s">
        <v>5402</v>
      </c>
      <c r="K475" s="95" t="s">
        <v>5403</v>
      </c>
      <c r="L475" s="88" t="s">
        <v>5404</v>
      </c>
      <c r="M475" s="88" t="s">
        <v>5350</v>
      </c>
      <c r="N475" s="88">
        <v>80111700</v>
      </c>
      <c r="O475" s="88" t="s">
        <v>5351</v>
      </c>
      <c r="P475" s="88" t="s">
        <v>5405</v>
      </c>
      <c r="Q475" s="88">
        <v>1402</v>
      </c>
      <c r="R475" s="92">
        <v>46037</v>
      </c>
      <c r="S475" s="88">
        <v>1752</v>
      </c>
      <c r="T475" s="92">
        <v>46044</v>
      </c>
      <c r="U475" s="88" t="s">
        <v>134</v>
      </c>
      <c r="V475" s="88" t="s">
        <v>135</v>
      </c>
      <c r="W475" s="88" t="s">
        <v>136</v>
      </c>
      <c r="X475" s="88">
        <v>1</v>
      </c>
      <c r="Y475" s="88" t="s">
        <v>5406</v>
      </c>
      <c r="Z475" s="88" t="s">
        <v>5404</v>
      </c>
      <c r="AA475" s="88" t="s">
        <v>138</v>
      </c>
      <c r="AB475" s="88" t="s">
        <v>139</v>
      </c>
      <c r="AC475" s="88" t="s">
        <v>203</v>
      </c>
      <c r="AD475" s="88"/>
      <c r="AE475" s="88">
        <v>52183256</v>
      </c>
      <c r="AF475" s="88">
        <v>2</v>
      </c>
      <c r="AG475" s="92">
        <v>26923</v>
      </c>
      <c r="AH475" s="88" t="s">
        <v>5407</v>
      </c>
      <c r="AI475" s="88"/>
      <c r="AJ475" s="95">
        <v>3125746266</v>
      </c>
      <c r="AK475" s="88" t="s">
        <v>5408</v>
      </c>
      <c r="AL475" s="88" t="s">
        <v>3187</v>
      </c>
      <c r="AM475" s="88" t="s">
        <v>144</v>
      </c>
      <c r="AN475" s="88" t="s">
        <v>5340</v>
      </c>
      <c r="AO475" s="88">
        <v>1110505661</v>
      </c>
      <c r="AP475" s="88" t="s">
        <v>5341</v>
      </c>
      <c r="AQ475" s="88"/>
      <c r="AR475" s="88"/>
      <c r="AS475" s="92">
        <v>46062</v>
      </c>
      <c r="AT475" s="88"/>
      <c r="AU475" s="88"/>
      <c r="AV475" s="88"/>
      <c r="AW475" s="88"/>
      <c r="AX475" s="88" t="s">
        <v>5342</v>
      </c>
      <c r="AY475" s="88" t="s">
        <v>147</v>
      </c>
      <c r="AZ475" s="108">
        <v>46039</v>
      </c>
      <c r="BA475" s="108">
        <v>46042</v>
      </c>
      <c r="BB475" s="118">
        <v>46432000</v>
      </c>
      <c r="BC475" s="108">
        <v>46045</v>
      </c>
      <c r="BD475" s="108">
        <v>46287</v>
      </c>
      <c r="BE475" s="108">
        <f t="shared" si="18"/>
        <v>46287</v>
      </c>
      <c r="BF475" s="125"/>
      <c r="BG475" s="88" t="s">
        <v>929</v>
      </c>
      <c r="BH475" s="113">
        <v>5804000</v>
      </c>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v>0</v>
      </c>
      <c r="CM475" s="113">
        <v>46432000</v>
      </c>
      <c r="CN475" s="88"/>
      <c r="CO475" s="92">
        <v>46287</v>
      </c>
      <c r="CP475" s="92">
        <f t="shared" si="17"/>
        <v>46467</v>
      </c>
      <c r="CQ475" s="118">
        <v>46432000</v>
      </c>
      <c r="CR475" s="88" t="s">
        <v>172</v>
      </c>
      <c r="CS475" s="92">
        <v>46042</v>
      </c>
      <c r="CT475" s="131" t="s">
        <v>5409</v>
      </c>
      <c r="CU475" s="88"/>
      <c r="CV475" s="88"/>
      <c r="CW475" s="88" t="s">
        <v>5356</v>
      </c>
      <c r="CX475" s="88" t="s">
        <v>203</v>
      </c>
      <c r="CY475" s="88" t="s">
        <v>235</v>
      </c>
      <c r="CZ475" s="88">
        <v>2537</v>
      </c>
      <c r="DA475" s="88" t="s">
        <v>152</v>
      </c>
      <c r="DB475" s="88">
        <v>5</v>
      </c>
      <c r="DC475" s="88" t="s">
        <v>153</v>
      </c>
      <c r="DD475" s="88"/>
      <c r="DE475" s="88"/>
      <c r="DF475" s="88"/>
      <c r="DG475" s="88"/>
      <c r="DH475" s="88"/>
      <c r="DI475" s="88"/>
      <c r="DJ475" s="88"/>
      <c r="DK475" s="88"/>
      <c r="DL475" s="88"/>
      <c r="DM475" s="88"/>
      <c r="DN475" s="88"/>
      <c r="DO475" s="88"/>
      <c r="DP475" s="88"/>
      <c r="DQ475" s="88"/>
      <c r="DR475" s="88"/>
      <c r="DS475" s="88"/>
      <c r="DT475" s="89"/>
      <c r="DU475" s="84"/>
      <c r="DV475" s="75"/>
      <c r="DW475" s="75"/>
      <c r="DX475" s="75"/>
      <c r="DY475" s="75"/>
      <c r="DZ475" s="77"/>
      <c r="EA475" s="71"/>
      <c r="EB475" s="71"/>
      <c r="EC475" s="71"/>
      <c r="ED475" s="71"/>
      <c r="EE475" s="71"/>
      <c r="EF475" s="71"/>
      <c r="EG475" s="71"/>
      <c r="EH475" s="71"/>
      <c r="EI475" s="71"/>
      <c r="EJ475" s="71"/>
      <c r="EK475" s="71"/>
    </row>
    <row r="476" spans="1:141" ht="30" customHeight="1">
      <c r="A476" s="3" t="s">
        <v>4104</v>
      </c>
      <c r="B476" s="87">
        <v>2026</v>
      </c>
      <c r="C476" s="88" t="s">
        <v>5410</v>
      </c>
      <c r="D476" s="88"/>
      <c r="E476" s="88" t="s">
        <v>125</v>
      </c>
      <c r="F476" s="88">
        <v>146548</v>
      </c>
      <c r="G476" s="92">
        <v>46038</v>
      </c>
      <c r="H476" s="88" t="s">
        <v>5345</v>
      </c>
      <c r="I476" s="88" t="s">
        <v>5411</v>
      </c>
      <c r="J476" s="95" t="s">
        <v>5412</v>
      </c>
      <c r="K476" s="95" t="s">
        <v>5413</v>
      </c>
      <c r="L476" s="88" t="s">
        <v>5414</v>
      </c>
      <c r="M476" s="88" t="s">
        <v>5350</v>
      </c>
      <c r="N476" s="88">
        <v>80111700</v>
      </c>
      <c r="O476" s="88" t="s">
        <v>5351</v>
      </c>
      <c r="P476" s="88" t="s">
        <v>5415</v>
      </c>
      <c r="Q476" s="88">
        <v>1402</v>
      </c>
      <c r="R476" s="92">
        <v>46037</v>
      </c>
      <c r="S476" s="88">
        <v>1751</v>
      </c>
      <c r="T476" s="92">
        <v>46044</v>
      </c>
      <c r="U476" s="88" t="s">
        <v>134</v>
      </c>
      <c r="V476" s="88" t="s">
        <v>135</v>
      </c>
      <c r="W476" s="88" t="s">
        <v>136</v>
      </c>
      <c r="X476" s="88">
        <v>1</v>
      </c>
      <c r="Y476" s="88" t="s">
        <v>5353</v>
      </c>
      <c r="Z476" s="88" t="s">
        <v>5414</v>
      </c>
      <c r="AA476" s="88" t="s">
        <v>138</v>
      </c>
      <c r="AB476" s="88" t="s">
        <v>139</v>
      </c>
      <c r="AC476" s="88" t="s">
        <v>203</v>
      </c>
      <c r="AD476" s="88"/>
      <c r="AE476" s="88">
        <v>34547431</v>
      </c>
      <c r="AF476" s="88">
        <v>3</v>
      </c>
      <c r="AG476" s="92">
        <v>23943</v>
      </c>
      <c r="AH476" s="88" t="s">
        <v>5416</v>
      </c>
      <c r="AI476" s="88" t="e">
        <v>#REF!</v>
      </c>
      <c r="AJ476" s="95" t="s">
        <v>5417</v>
      </c>
      <c r="AK476" s="88" t="s">
        <v>5418</v>
      </c>
      <c r="AL476" s="88" t="s">
        <v>3187</v>
      </c>
      <c r="AM476" s="88" t="s">
        <v>5419</v>
      </c>
      <c r="AN476" s="88" t="s">
        <v>5340</v>
      </c>
      <c r="AO476" s="88">
        <v>1110505661</v>
      </c>
      <c r="AP476" s="88" t="s">
        <v>5341</v>
      </c>
      <c r="AQ476" s="88"/>
      <c r="AR476" s="88"/>
      <c r="AS476" s="92">
        <v>46062</v>
      </c>
      <c r="AT476" s="88"/>
      <c r="AU476" s="88"/>
      <c r="AV476" s="88"/>
      <c r="AW476" s="88"/>
      <c r="AX476" s="88" t="s">
        <v>5342</v>
      </c>
      <c r="AY476" s="88" t="s">
        <v>147</v>
      </c>
      <c r="AZ476" s="108">
        <v>46039</v>
      </c>
      <c r="BA476" s="108">
        <v>46044</v>
      </c>
      <c r="BB476" s="118">
        <v>46432000</v>
      </c>
      <c r="BC476" s="108">
        <v>46045</v>
      </c>
      <c r="BD476" s="108">
        <v>46287</v>
      </c>
      <c r="BE476" s="108">
        <f t="shared" si="18"/>
        <v>46287</v>
      </c>
      <c r="BF476" s="125"/>
      <c r="BG476" s="88" t="s">
        <v>929</v>
      </c>
      <c r="BH476" s="113">
        <v>5804000</v>
      </c>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v>0</v>
      </c>
      <c r="CM476" s="113">
        <v>46432000</v>
      </c>
      <c r="CN476" s="88"/>
      <c r="CO476" s="92">
        <v>46287</v>
      </c>
      <c r="CP476" s="92">
        <f t="shared" si="17"/>
        <v>46467</v>
      </c>
      <c r="CQ476" s="118">
        <v>46432000</v>
      </c>
      <c r="CR476" s="88" t="s">
        <v>172</v>
      </c>
      <c r="CS476" s="92">
        <v>46044</v>
      </c>
      <c r="CT476" s="131" t="s">
        <v>5420</v>
      </c>
      <c r="CU476" s="88"/>
      <c r="CV476" s="88"/>
      <c r="CW476" s="88" t="s">
        <v>5356</v>
      </c>
      <c r="CX476" s="88" t="s">
        <v>203</v>
      </c>
      <c r="CY476" s="88" t="s">
        <v>5421</v>
      </c>
      <c r="CZ476" s="88">
        <v>2537</v>
      </c>
      <c r="DA476" s="88" t="s">
        <v>152</v>
      </c>
      <c r="DB476" s="88">
        <v>5</v>
      </c>
      <c r="DC476" s="88" t="s">
        <v>153</v>
      </c>
      <c r="DD476" s="88"/>
      <c r="DE476" s="88"/>
      <c r="DF476" s="88"/>
      <c r="DG476" s="88"/>
      <c r="DH476" s="88"/>
      <c r="DI476" s="88"/>
      <c r="DJ476" s="88"/>
      <c r="DK476" s="88"/>
      <c r="DL476" s="88"/>
      <c r="DM476" s="88"/>
      <c r="DN476" s="88"/>
      <c r="DO476" s="88"/>
      <c r="DP476" s="88"/>
      <c r="DQ476" s="88"/>
      <c r="DR476" s="88"/>
      <c r="DS476" s="88"/>
      <c r="DT476" s="89"/>
      <c r="DU476" s="84"/>
      <c r="DV476" s="75"/>
      <c r="DW476" s="75"/>
      <c r="DX476" s="75"/>
      <c r="DY476" s="75"/>
      <c r="DZ476" s="77"/>
      <c r="EA476" s="71"/>
      <c r="EB476" s="71"/>
      <c r="EC476" s="71"/>
      <c r="ED476" s="71"/>
      <c r="EE476" s="71"/>
      <c r="EF476" s="71"/>
      <c r="EG476" s="71"/>
      <c r="EH476" s="71"/>
      <c r="EI476" s="71"/>
      <c r="EJ476" s="71"/>
      <c r="EK476" s="71"/>
    </row>
    <row r="477" spans="1:141" ht="30" customHeight="1">
      <c r="A477" s="3" t="s">
        <v>4104</v>
      </c>
      <c r="B477" s="87">
        <v>2026</v>
      </c>
      <c r="C477" s="88" t="s">
        <v>5422</v>
      </c>
      <c r="D477" s="88"/>
      <c r="E477" s="88" t="s">
        <v>125</v>
      </c>
      <c r="F477" s="88">
        <v>146548</v>
      </c>
      <c r="G477" s="92">
        <v>46038</v>
      </c>
      <c r="H477" s="88" t="s">
        <v>5345</v>
      </c>
      <c r="I477" s="88" t="s">
        <v>5423</v>
      </c>
      <c r="J477" s="95" t="s">
        <v>5424</v>
      </c>
      <c r="K477" s="95" t="s">
        <v>5425</v>
      </c>
      <c r="L477" s="88" t="s">
        <v>5426</v>
      </c>
      <c r="M477" s="88" t="s">
        <v>5350</v>
      </c>
      <c r="N477" s="88">
        <v>80111700</v>
      </c>
      <c r="O477" s="88" t="s">
        <v>5351</v>
      </c>
      <c r="P477" s="88" t="s">
        <v>5427</v>
      </c>
      <c r="Q477" s="88">
        <v>1402</v>
      </c>
      <c r="R477" s="92">
        <v>46037</v>
      </c>
      <c r="S477" s="88">
        <v>1700</v>
      </c>
      <c r="T477" s="92">
        <v>46042</v>
      </c>
      <c r="U477" s="88" t="s">
        <v>134</v>
      </c>
      <c r="V477" s="88" t="s">
        <v>135</v>
      </c>
      <c r="W477" s="88" t="s">
        <v>136</v>
      </c>
      <c r="X477" s="88">
        <v>1</v>
      </c>
      <c r="Y477" s="88" t="s">
        <v>5353</v>
      </c>
      <c r="Z477" s="88" t="s">
        <v>5426</v>
      </c>
      <c r="AA477" s="88" t="s">
        <v>138</v>
      </c>
      <c r="AB477" s="88" t="s">
        <v>139</v>
      </c>
      <c r="AC477" s="88" t="s">
        <v>203</v>
      </c>
      <c r="AD477" s="88"/>
      <c r="AE477" s="88">
        <v>52395443</v>
      </c>
      <c r="AF477" s="88">
        <v>3</v>
      </c>
      <c r="AG477" s="92">
        <v>28830</v>
      </c>
      <c r="AH477" s="88" t="s">
        <v>5428</v>
      </c>
      <c r="AI477" s="88"/>
      <c r="AJ477" s="95" t="s">
        <v>5429</v>
      </c>
      <c r="AK477" s="88" t="s">
        <v>5430</v>
      </c>
      <c r="AL477" s="88" t="s">
        <v>3187</v>
      </c>
      <c r="AM477" s="88" t="s">
        <v>144</v>
      </c>
      <c r="AN477" s="88" t="s">
        <v>5340</v>
      </c>
      <c r="AO477" s="88">
        <v>1110505661</v>
      </c>
      <c r="AP477" s="88" t="s">
        <v>5341</v>
      </c>
      <c r="AQ477" s="88"/>
      <c r="AR477" s="88"/>
      <c r="AS477" s="92">
        <v>46062</v>
      </c>
      <c r="AT477" s="88"/>
      <c r="AU477" s="88"/>
      <c r="AV477" s="88"/>
      <c r="AW477" s="88"/>
      <c r="AX477" s="88" t="s">
        <v>5342</v>
      </c>
      <c r="AY477" s="88" t="s">
        <v>147</v>
      </c>
      <c r="AZ477" s="108">
        <v>46039</v>
      </c>
      <c r="BA477" s="108">
        <v>46042</v>
      </c>
      <c r="BB477" s="118">
        <v>46432000</v>
      </c>
      <c r="BC477" s="108">
        <v>46043</v>
      </c>
      <c r="BD477" s="108">
        <v>46285</v>
      </c>
      <c r="BE477" s="108">
        <f t="shared" si="18"/>
        <v>46285</v>
      </c>
      <c r="BF477" s="125"/>
      <c r="BG477" s="88" t="s">
        <v>929</v>
      </c>
      <c r="BH477" s="113">
        <v>5804000</v>
      </c>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v>0</v>
      </c>
      <c r="CM477" s="113">
        <v>46432000</v>
      </c>
      <c r="CN477" s="88"/>
      <c r="CO477" s="92">
        <v>46285</v>
      </c>
      <c r="CP477" s="92">
        <f t="shared" si="17"/>
        <v>46465</v>
      </c>
      <c r="CQ477" s="118">
        <v>46432000</v>
      </c>
      <c r="CR477" s="88" t="s">
        <v>223</v>
      </c>
      <c r="CS477" s="92">
        <v>46041</v>
      </c>
      <c r="CT477" s="131">
        <v>3346101070226</v>
      </c>
      <c r="CU477" s="88"/>
      <c r="CV477" s="88"/>
      <c r="CW477" s="88" t="s">
        <v>5356</v>
      </c>
      <c r="CX477" s="88" t="s">
        <v>203</v>
      </c>
      <c r="CY477" s="88" t="s">
        <v>1053</v>
      </c>
      <c r="CZ477" s="88">
        <v>2537</v>
      </c>
      <c r="DA477" s="88" t="s">
        <v>152</v>
      </c>
      <c r="DB477" s="88">
        <v>5</v>
      </c>
      <c r="DC477" s="88" t="s">
        <v>153</v>
      </c>
      <c r="DD477" s="88"/>
      <c r="DE477" s="88"/>
      <c r="DF477" s="88"/>
      <c r="DG477" s="88"/>
      <c r="DH477" s="88"/>
      <c r="DI477" s="88"/>
      <c r="DJ477" s="88"/>
      <c r="DK477" s="88"/>
      <c r="DL477" s="88"/>
      <c r="DM477" s="88"/>
      <c r="DN477" s="88"/>
      <c r="DO477" s="88"/>
      <c r="DP477" s="88"/>
      <c r="DQ477" s="88"/>
      <c r="DR477" s="88"/>
      <c r="DS477" s="88"/>
      <c r="DT477" s="89"/>
      <c r="DU477" s="84"/>
      <c r="DV477" s="75"/>
      <c r="DW477" s="75"/>
      <c r="DX477" s="75"/>
      <c r="DY477" s="75"/>
      <c r="DZ477" s="77"/>
      <c r="EA477" s="71"/>
      <c r="EB477" s="71"/>
      <c r="EC477" s="71"/>
      <c r="ED477" s="71"/>
      <c r="EE477" s="71"/>
      <c r="EF477" s="71"/>
      <c r="EG477" s="71"/>
      <c r="EH477" s="71"/>
      <c r="EI477" s="71"/>
      <c r="EJ477" s="71"/>
      <c r="EK477" s="71"/>
    </row>
    <row r="478" spans="1:141" ht="30" customHeight="1">
      <c r="A478" s="3" t="s">
        <v>4104</v>
      </c>
      <c r="B478" s="87">
        <v>2026</v>
      </c>
      <c r="C478" s="88" t="s">
        <v>5431</v>
      </c>
      <c r="D478" s="88"/>
      <c r="E478" s="88" t="s">
        <v>125</v>
      </c>
      <c r="F478" s="88">
        <v>146548</v>
      </c>
      <c r="G478" s="92">
        <v>46038</v>
      </c>
      <c r="H478" s="88" t="s">
        <v>5345</v>
      </c>
      <c r="I478" s="88" t="s">
        <v>5432</v>
      </c>
      <c r="J478" s="95" t="s">
        <v>5433</v>
      </c>
      <c r="K478" s="95" t="s">
        <v>5434</v>
      </c>
      <c r="L478" s="88" t="s">
        <v>5435</v>
      </c>
      <c r="M478" s="88" t="s">
        <v>5350</v>
      </c>
      <c r="N478" s="88">
        <v>80111700</v>
      </c>
      <c r="O478" s="88" t="s">
        <v>5351</v>
      </c>
      <c r="P478" s="88" t="s">
        <v>5436</v>
      </c>
      <c r="Q478" s="88">
        <v>1402</v>
      </c>
      <c r="R478" s="92">
        <v>46037</v>
      </c>
      <c r="S478" s="88">
        <v>1750</v>
      </c>
      <c r="T478" s="92">
        <v>46044</v>
      </c>
      <c r="U478" s="88" t="s">
        <v>134</v>
      </c>
      <c r="V478" s="88" t="s">
        <v>135</v>
      </c>
      <c r="W478" s="88" t="s">
        <v>136</v>
      </c>
      <c r="X478" s="88">
        <v>1</v>
      </c>
      <c r="Y478" s="88" t="s">
        <v>5353</v>
      </c>
      <c r="Z478" s="88" t="s">
        <v>5435</v>
      </c>
      <c r="AA478" s="88" t="s">
        <v>138</v>
      </c>
      <c r="AB478" s="88" t="s">
        <v>164</v>
      </c>
      <c r="AC478" s="88" t="s">
        <v>846</v>
      </c>
      <c r="AD478" s="88"/>
      <c r="AE478" s="88">
        <v>71215825</v>
      </c>
      <c r="AF478" s="88">
        <v>1</v>
      </c>
      <c r="AG478" s="92">
        <v>28737</v>
      </c>
      <c r="AH478" s="88" t="s">
        <v>5437</v>
      </c>
      <c r="AI478" s="88"/>
      <c r="AJ478" s="95">
        <v>3503488860</v>
      </c>
      <c r="AK478" s="88" t="s">
        <v>5438</v>
      </c>
      <c r="AL478" s="88" t="s">
        <v>3187</v>
      </c>
      <c r="AM478" s="88" t="s">
        <v>385</v>
      </c>
      <c r="AN478" s="88" t="s">
        <v>5340</v>
      </c>
      <c r="AO478" s="88">
        <v>1110505661</v>
      </c>
      <c r="AP478" s="88" t="s">
        <v>5341</v>
      </c>
      <c r="AQ478" s="88"/>
      <c r="AR478" s="88"/>
      <c r="AS478" s="92">
        <v>46062</v>
      </c>
      <c r="AT478" s="88"/>
      <c r="AU478" s="88"/>
      <c r="AV478" s="88"/>
      <c r="AW478" s="88"/>
      <c r="AX478" s="88" t="s">
        <v>5342</v>
      </c>
      <c r="AY478" s="88" t="s">
        <v>147</v>
      </c>
      <c r="AZ478" s="108">
        <v>46039</v>
      </c>
      <c r="BA478" s="108">
        <v>46042</v>
      </c>
      <c r="BB478" s="118">
        <v>46432000</v>
      </c>
      <c r="BC478" s="108">
        <v>46045</v>
      </c>
      <c r="BD478" s="108">
        <v>46287</v>
      </c>
      <c r="BE478" s="108">
        <f t="shared" si="18"/>
        <v>46287</v>
      </c>
      <c r="BF478" s="125"/>
      <c r="BG478" s="88" t="s">
        <v>929</v>
      </c>
      <c r="BH478" s="113">
        <v>5804000</v>
      </c>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v>0</v>
      </c>
      <c r="CM478" s="113">
        <v>46432000</v>
      </c>
      <c r="CN478" s="88"/>
      <c r="CO478" s="92">
        <v>46287</v>
      </c>
      <c r="CP478" s="92">
        <f t="shared" si="17"/>
        <v>46467</v>
      </c>
      <c r="CQ478" s="118">
        <v>46432000</v>
      </c>
      <c r="CR478" s="88" t="s">
        <v>223</v>
      </c>
      <c r="CS478" s="92">
        <v>46042</v>
      </c>
      <c r="CT478" s="131">
        <v>1846101033233</v>
      </c>
      <c r="CU478" s="88"/>
      <c r="CV478" s="88"/>
      <c r="CW478" s="88" t="s">
        <v>5356</v>
      </c>
      <c r="CX478" s="88" t="s">
        <v>846</v>
      </c>
      <c r="CY478" s="88" t="s">
        <v>4312</v>
      </c>
      <c r="CZ478" s="88">
        <v>2537</v>
      </c>
      <c r="DA478" s="88" t="s">
        <v>152</v>
      </c>
      <c r="DB478" s="88">
        <v>5</v>
      </c>
      <c r="DC478" s="88" t="s">
        <v>153</v>
      </c>
      <c r="DD478" s="88"/>
      <c r="DE478" s="88"/>
      <c r="DF478" s="88"/>
      <c r="DG478" s="88"/>
      <c r="DH478" s="88"/>
      <c r="DI478" s="88"/>
      <c r="DJ478" s="88"/>
      <c r="DK478" s="88"/>
      <c r="DL478" s="88"/>
      <c r="DM478" s="88"/>
      <c r="DN478" s="88"/>
      <c r="DO478" s="88"/>
      <c r="DP478" s="88"/>
      <c r="DQ478" s="88"/>
      <c r="DR478" s="88"/>
      <c r="DS478" s="88"/>
      <c r="DT478" s="89"/>
      <c r="DU478" s="84"/>
      <c r="DV478" s="75"/>
      <c r="DW478" s="75"/>
      <c r="DX478" s="75"/>
      <c r="DY478" s="75"/>
      <c r="DZ478" s="77"/>
      <c r="EA478" s="71"/>
      <c r="EB478" s="71"/>
      <c r="EC478" s="71"/>
      <c r="ED478" s="71"/>
      <c r="EE478" s="71"/>
      <c r="EF478" s="71"/>
      <c r="EG478" s="71"/>
      <c r="EH478" s="71"/>
      <c r="EI478" s="71"/>
      <c r="EJ478" s="71"/>
      <c r="EK478" s="71"/>
    </row>
    <row r="479" spans="1:141" ht="30" customHeight="1">
      <c r="A479" s="3" t="s">
        <v>4104</v>
      </c>
      <c r="B479" s="87">
        <v>2026</v>
      </c>
      <c r="C479" s="88" t="s">
        <v>5439</v>
      </c>
      <c r="D479" s="88"/>
      <c r="E479" s="88" t="s">
        <v>125</v>
      </c>
      <c r="F479" s="88">
        <v>146571</v>
      </c>
      <c r="G479" s="92">
        <v>46038</v>
      </c>
      <c r="H479" s="88" t="s">
        <v>5440</v>
      </c>
      <c r="I479" s="88" t="s">
        <v>5441</v>
      </c>
      <c r="J479" s="95" t="s">
        <v>5442</v>
      </c>
      <c r="K479" s="95" t="s">
        <v>5443</v>
      </c>
      <c r="L479" s="88" t="s">
        <v>5444</v>
      </c>
      <c r="M479" s="88" t="s">
        <v>5445</v>
      </c>
      <c r="N479" s="88">
        <v>80111700</v>
      </c>
      <c r="O479" s="88" t="s">
        <v>5446</v>
      </c>
      <c r="P479" s="88" t="s">
        <v>5447</v>
      </c>
      <c r="Q479" s="88">
        <v>83</v>
      </c>
      <c r="R479" s="92">
        <v>46028</v>
      </c>
      <c r="S479" s="88">
        <v>1701</v>
      </c>
      <c r="T479" s="92">
        <v>46042</v>
      </c>
      <c r="U479" s="88" t="s">
        <v>134</v>
      </c>
      <c r="V479" s="88" t="s">
        <v>135</v>
      </c>
      <c r="W479" s="88" t="s">
        <v>460</v>
      </c>
      <c r="X479" s="88">
        <v>1</v>
      </c>
      <c r="Y479" s="88" t="s">
        <v>5448</v>
      </c>
      <c r="Z479" s="88" t="s">
        <v>5444</v>
      </c>
      <c r="AA479" s="88" t="s">
        <v>138</v>
      </c>
      <c r="AB479" s="88" t="s">
        <v>164</v>
      </c>
      <c r="AC479" s="88" t="s">
        <v>203</v>
      </c>
      <c r="AD479" s="88"/>
      <c r="AE479" s="88">
        <v>1015436265</v>
      </c>
      <c r="AF479" s="88">
        <v>2</v>
      </c>
      <c r="AG479" s="92">
        <v>33927</v>
      </c>
      <c r="AH479" s="88" t="s">
        <v>5449</v>
      </c>
      <c r="AI479" s="88"/>
      <c r="AJ479" s="95">
        <v>3024629957</v>
      </c>
      <c r="AK479" s="88" t="s">
        <v>5450</v>
      </c>
      <c r="AL479" s="88" t="s">
        <v>3187</v>
      </c>
      <c r="AM479" s="88" t="s">
        <v>144</v>
      </c>
      <c r="AN479" s="88" t="s">
        <v>5340</v>
      </c>
      <c r="AO479" s="88">
        <v>1110505661</v>
      </c>
      <c r="AP479" s="88" t="s">
        <v>5341</v>
      </c>
      <c r="AQ479" s="88"/>
      <c r="AR479" s="88"/>
      <c r="AS479" s="92">
        <v>46062</v>
      </c>
      <c r="AT479" s="88"/>
      <c r="AU479" s="88"/>
      <c r="AV479" s="88"/>
      <c r="AW479" s="88"/>
      <c r="AX479" s="88" t="s">
        <v>5342</v>
      </c>
      <c r="AY479" s="88" t="s">
        <v>147</v>
      </c>
      <c r="AZ479" s="108">
        <v>46036</v>
      </c>
      <c r="BA479" s="108">
        <v>46038</v>
      </c>
      <c r="BB479" s="118">
        <v>37136000</v>
      </c>
      <c r="BC479" s="108">
        <v>46043</v>
      </c>
      <c r="BD479" s="108">
        <v>46281</v>
      </c>
      <c r="BE479" s="108">
        <f t="shared" si="18"/>
        <v>46281</v>
      </c>
      <c r="BF479" s="125"/>
      <c r="BG479" s="88" t="s">
        <v>929</v>
      </c>
      <c r="BH479" s="113">
        <v>4642000</v>
      </c>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v>0</v>
      </c>
      <c r="CM479" s="113">
        <v>37136000</v>
      </c>
      <c r="CN479" s="88"/>
      <c r="CO479" s="92">
        <v>46281</v>
      </c>
      <c r="CP479" s="92">
        <f t="shared" si="17"/>
        <v>46461</v>
      </c>
      <c r="CQ479" s="118">
        <v>37136000</v>
      </c>
      <c r="CR479" s="88" t="s">
        <v>149</v>
      </c>
      <c r="CS479" s="92">
        <v>46037</v>
      </c>
      <c r="CT479" s="131">
        <v>1846101032690</v>
      </c>
      <c r="CU479" s="88"/>
      <c r="CV479" s="88"/>
      <c r="CW479" s="88" t="s">
        <v>5451</v>
      </c>
      <c r="CX479" s="88" t="s">
        <v>203</v>
      </c>
      <c r="CY479" s="88" t="s">
        <v>550</v>
      </c>
      <c r="CZ479" s="88">
        <v>2537</v>
      </c>
      <c r="DA479" s="88" t="s">
        <v>152</v>
      </c>
      <c r="DB479" s="88">
        <v>5</v>
      </c>
      <c r="DC479" s="88" t="s">
        <v>153</v>
      </c>
      <c r="DD479" s="88"/>
      <c r="DE479" s="88"/>
      <c r="DF479" s="88"/>
      <c r="DG479" s="88"/>
      <c r="DH479" s="88"/>
      <c r="DI479" s="88"/>
      <c r="DJ479" s="88"/>
      <c r="DK479" s="88"/>
      <c r="DL479" s="88"/>
      <c r="DM479" s="88"/>
      <c r="DN479" s="88"/>
      <c r="DO479" s="88"/>
      <c r="DP479" s="88"/>
      <c r="DQ479" s="88"/>
      <c r="DR479" s="88"/>
      <c r="DS479" s="88"/>
      <c r="DT479" s="89"/>
      <c r="DU479" s="84"/>
      <c r="DV479" s="75"/>
      <c r="DW479" s="75"/>
      <c r="DX479" s="75"/>
      <c r="DY479" s="75"/>
      <c r="DZ479" s="77"/>
      <c r="EA479" s="71"/>
      <c r="EB479" s="71"/>
      <c r="EC479" s="71"/>
      <c r="ED479" s="71"/>
      <c r="EE479" s="71"/>
      <c r="EF479" s="71"/>
      <c r="EG479" s="71"/>
      <c r="EH479" s="71"/>
      <c r="EI479" s="71"/>
      <c r="EJ479" s="71"/>
      <c r="EK479" s="71"/>
    </row>
    <row r="480" spans="1:141" ht="30" customHeight="1">
      <c r="A480" s="3" t="s">
        <v>4104</v>
      </c>
      <c r="B480" s="87">
        <v>2026</v>
      </c>
      <c r="C480" s="88" t="s">
        <v>5452</v>
      </c>
      <c r="D480" s="88"/>
      <c r="E480" s="88" t="s">
        <v>125</v>
      </c>
      <c r="F480" s="88">
        <v>146572</v>
      </c>
      <c r="G480" s="92">
        <v>46033</v>
      </c>
      <c r="H480" s="88" t="s">
        <v>5453</v>
      </c>
      <c r="I480" s="88" t="s">
        <v>5454</v>
      </c>
      <c r="J480" s="95" t="s">
        <v>5455</v>
      </c>
      <c r="K480" s="95" t="s">
        <v>5456</v>
      </c>
      <c r="L480" s="88" t="s">
        <v>5457</v>
      </c>
      <c r="M480" s="88" t="s">
        <v>5458</v>
      </c>
      <c r="N480" s="88">
        <v>80111700</v>
      </c>
      <c r="O480" s="88" t="s">
        <v>5459</v>
      </c>
      <c r="P480" s="88" t="s">
        <v>5460</v>
      </c>
      <c r="Q480" s="88">
        <v>84</v>
      </c>
      <c r="R480" s="92">
        <v>46028</v>
      </c>
      <c r="S480" s="88">
        <v>1702</v>
      </c>
      <c r="T480" s="92">
        <v>46042</v>
      </c>
      <c r="U480" s="88" t="s">
        <v>134</v>
      </c>
      <c r="V480" s="88" t="s">
        <v>135</v>
      </c>
      <c r="W480" s="88" t="s">
        <v>460</v>
      </c>
      <c r="X480" s="88">
        <v>1</v>
      </c>
      <c r="Y480" s="88" t="s">
        <v>5461</v>
      </c>
      <c r="Z480" s="88" t="s">
        <v>5457</v>
      </c>
      <c r="AA480" s="88" t="s">
        <v>138</v>
      </c>
      <c r="AB480" s="88" t="s">
        <v>164</v>
      </c>
      <c r="AC480" s="88" t="s">
        <v>447</v>
      </c>
      <c r="AD480" s="88"/>
      <c r="AE480" s="88">
        <v>1031802174</v>
      </c>
      <c r="AF480" s="88">
        <v>9</v>
      </c>
      <c r="AG480" s="92">
        <v>32112</v>
      </c>
      <c r="AH480" s="88" t="s">
        <v>5462</v>
      </c>
      <c r="AI480" s="88"/>
      <c r="AJ480" s="95">
        <v>3042396000</v>
      </c>
      <c r="AK480" s="88" t="s">
        <v>5463</v>
      </c>
      <c r="AL480" s="88" t="s">
        <v>3187</v>
      </c>
      <c r="AM480" s="88" t="s">
        <v>144</v>
      </c>
      <c r="AN480" s="88" t="s">
        <v>5340</v>
      </c>
      <c r="AO480" s="88">
        <v>1110505661</v>
      </c>
      <c r="AP480" s="88" t="s">
        <v>5341</v>
      </c>
      <c r="AQ480" s="88"/>
      <c r="AR480" s="88"/>
      <c r="AS480" s="92">
        <v>46062</v>
      </c>
      <c r="AT480" s="88"/>
      <c r="AU480" s="88"/>
      <c r="AV480" s="88"/>
      <c r="AW480" s="88"/>
      <c r="AX480" s="88" t="s">
        <v>5342</v>
      </c>
      <c r="AY480" s="88" t="s">
        <v>147</v>
      </c>
      <c r="AZ480" s="108">
        <v>46038</v>
      </c>
      <c r="BA480" s="108">
        <v>46038</v>
      </c>
      <c r="BB480" s="118">
        <v>28840000</v>
      </c>
      <c r="BC480" s="108">
        <v>46043</v>
      </c>
      <c r="BD480" s="108">
        <v>46285</v>
      </c>
      <c r="BE480" s="108">
        <f t="shared" si="18"/>
        <v>46285</v>
      </c>
      <c r="BF480" s="125"/>
      <c r="BG480" s="88" t="s">
        <v>929</v>
      </c>
      <c r="BH480" s="113">
        <v>3605000</v>
      </c>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v>0</v>
      </c>
      <c r="CM480" s="113">
        <v>28840000</v>
      </c>
      <c r="CN480" s="88"/>
      <c r="CO480" s="92">
        <v>46285</v>
      </c>
      <c r="CP480" s="92">
        <f t="shared" si="17"/>
        <v>46465</v>
      </c>
      <c r="CQ480" s="118">
        <v>28840000</v>
      </c>
      <c r="CR480" s="88" t="s">
        <v>223</v>
      </c>
      <c r="CS480" s="92">
        <v>46041</v>
      </c>
      <c r="CT480" s="131">
        <v>1846101033008</v>
      </c>
      <c r="CU480" s="88"/>
      <c r="CV480" s="88"/>
      <c r="CW480" s="88" t="s">
        <v>5464</v>
      </c>
      <c r="CX480" s="88" t="s">
        <v>447</v>
      </c>
      <c r="CY480" s="88" t="s">
        <v>324</v>
      </c>
      <c r="CZ480" s="88">
        <v>2537</v>
      </c>
      <c r="DA480" s="88" t="s">
        <v>152</v>
      </c>
      <c r="DB480" s="88">
        <v>5</v>
      </c>
      <c r="DC480" s="88" t="s">
        <v>153</v>
      </c>
      <c r="DD480" s="88"/>
      <c r="DE480" s="88"/>
      <c r="DF480" s="88"/>
      <c r="DG480" s="88"/>
      <c r="DH480" s="88"/>
      <c r="DI480" s="88"/>
      <c r="DJ480" s="88"/>
      <c r="DK480" s="88"/>
      <c r="DL480" s="88"/>
      <c r="DM480" s="88"/>
      <c r="DN480" s="88"/>
      <c r="DO480" s="88"/>
      <c r="DP480" s="88"/>
      <c r="DQ480" s="88"/>
      <c r="DR480" s="88"/>
      <c r="DS480" s="88"/>
      <c r="DT480" s="89"/>
      <c r="DU480" s="84"/>
      <c r="DV480" s="75"/>
      <c r="DW480" s="75"/>
      <c r="DX480" s="75"/>
      <c r="DY480" s="75"/>
      <c r="DZ480" s="77"/>
      <c r="EA480" s="71"/>
      <c r="EB480" s="71"/>
      <c r="EC480" s="71"/>
      <c r="ED480" s="71"/>
      <c r="EE480" s="71"/>
      <c r="EF480" s="71"/>
      <c r="EG480" s="71"/>
      <c r="EH480" s="71"/>
      <c r="EI480" s="71"/>
      <c r="EJ480" s="71"/>
      <c r="EK480" s="71"/>
    </row>
    <row r="481" spans="1:141" ht="30" customHeight="1">
      <c r="A481" s="3" t="s">
        <v>4104</v>
      </c>
      <c r="B481" s="87">
        <v>2026</v>
      </c>
      <c r="C481" s="88" t="s">
        <v>5465</v>
      </c>
      <c r="D481" s="88"/>
      <c r="E481" s="88" t="s">
        <v>125</v>
      </c>
      <c r="F481" s="88">
        <v>146572</v>
      </c>
      <c r="G481" s="92">
        <v>46038</v>
      </c>
      <c r="H481" s="88" t="s">
        <v>5453</v>
      </c>
      <c r="I481" s="88" t="s">
        <v>5466</v>
      </c>
      <c r="J481" s="95" t="s">
        <v>5467</v>
      </c>
      <c r="K481" s="95" t="s">
        <v>5468</v>
      </c>
      <c r="L481" s="88" t="s">
        <v>5469</v>
      </c>
      <c r="M481" s="88" t="s">
        <v>5458</v>
      </c>
      <c r="N481" s="88">
        <v>80111700</v>
      </c>
      <c r="O481" s="88" t="s">
        <v>5459</v>
      </c>
      <c r="P481" s="88" t="s">
        <v>5470</v>
      </c>
      <c r="Q481" s="88">
        <v>84</v>
      </c>
      <c r="R481" s="92">
        <v>46028</v>
      </c>
      <c r="S481" s="88">
        <v>1749</v>
      </c>
      <c r="T481" s="92">
        <v>46044</v>
      </c>
      <c r="U481" s="88" t="s">
        <v>134</v>
      </c>
      <c r="V481" s="88" t="s">
        <v>135</v>
      </c>
      <c r="W481" s="88" t="s">
        <v>460</v>
      </c>
      <c r="X481" s="88">
        <v>1</v>
      </c>
      <c r="Y481" s="88" t="s">
        <v>5461</v>
      </c>
      <c r="Z481" s="88" t="s">
        <v>5469</v>
      </c>
      <c r="AA481" s="88" t="s">
        <v>138</v>
      </c>
      <c r="AB481" s="88" t="s">
        <v>139</v>
      </c>
      <c r="AC481" s="88" t="s">
        <v>461</v>
      </c>
      <c r="AD481" s="88"/>
      <c r="AE481" s="88">
        <v>1015415423</v>
      </c>
      <c r="AF481" s="88">
        <v>1</v>
      </c>
      <c r="AG481" s="92">
        <v>32718</v>
      </c>
      <c r="AH481" s="88" t="s">
        <v>5471</v>
      </c>
      <c r="AI481" s="88"/>
      <c r="AJ481" s="95">
        <v>3204667273</v>
      </c>
      <c r="AK481" s="88" t="s">
        <v>5472</v>
      </c>
      <c r="AL481" s="88" t="s">
        <v>3187</v>
      </c>
      <c r="AM481" s="88" t="s">
        <v>385</v>
      </c>
      <c r="AN481" s="88" t="s">
        <v>5340</v>
      </c>
      <c r="AO481" s="88">
        <v>1110505661</v>
      </c>
      <c r="AP481" s="88" t="s">
        <v>5341</v>
      </c>
      <c r="AQ481" s="88"/>
      <c r="AR481" s="88"/>
      <c r="AS481" s="92">
        <v>46062</v>
      </c>
      <c r="AT481" s="88"/>
      <c r="AU481" s="88"/>
      <c r="AV481" s="88"/>
      <c r="AW481" s="88"/>
      <c r="AX481" s="88" t="s">
        <v>5342</v>
      </c>
      <c r="AY481" s="88" t="s">
        <v>147</v>
      </c>
      <c r="AZ481" s="108">
        <v>46038</v>
      </c>
      <c r="BA481" s="108">
        <v>46042</v>
      </c>
      <c r="BB481" s="118">
        <v>28840000</v>
      </c>
      <c r="BC481" s="108">
        <v>46045</v>
      </c>
      <c r="BD481" s="108">
        <v>46287</v>
      </c>
      <c r="BE481" s="108">
        <f t="shared" si="18"/>
        <v>46287</v>
      </c>
      <c r="BF481" s="125"/>
      <c r="BG481" s="88" t="s">
        <v>929</v>
      </c>
      <c r="BH481" s="113">
        <v>3605000</v>
      </c>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v>0</v>
      </c>
      <c r="CM481" s="113">
        <v>28840000</v>
      </c>
      <c r="CN481" s="88"/>
      <c r="CO481" s="92">
        <v>46287</v>
      </c>
      <c r="CP481" s="92">
        <f t="shared" si="17"/>
        <v>46467</v>
      </c>
      <c r="CQ481" s="118">
        <v>28840000</v>
      </c>
      <c r="CR481" s="88" t="s">
        <v>342</v>
      </c>
      <c r="CS481" s="92">
        <v>46041</v>
      </c>
      <c r="CT481" s="131">
        <v>533130002</v>
      </c>
      <c r="CU481" s="88"/>
      <c r="CV481" s="88"/>
      <c r="CW481" s="88" t="s">
        <v>5464</v>
      </c>
      <c r="CX481" s="88" t="s">
        <v>461</v>
      </c>
      <c r="CY481" s="88" t="s">
        <v>1214</v>
      </c>
      <c r="CZ481" s="88">
        <v>2537</v>
      </c>
      <c r="DA481" s="88" t="s">
        <v>152</v>
      </c>
      <c r="DB481" s="88">
        <v>5</v>
      </c>
      <c r="DC481" s="88" t="s">
        <v>153</v>
      </c>
      <c r="DD481" s="88"/>
      <c r="DE481" s="88"/>
      <c r="DF481" s="88"/>
      <c r="DG481" s="88"/>
      <c r="DH481" s="88"/>
      <c r="DI481" s="88"/>
      <c r="DJ481" s="88"/>
      <c r="DK481" s="88"/>
      <c r="DL481" s="88"/>
      <c r="DM481" s="88"/>
      <c r="DN481" s="88"/>
      <c r="DO481" s="88"/>
      <c r="DP481" s="88"/>
      <c r="DQ481" s="88"/>
      <c r="DR481" s="88"/>
      <c r="DS481" s="88"/>
      <c r="DT481" s="89"/>
      <c r="DU481" s="84"/>
      <c r="DV481" s="75"/>
      <c r="DW481" s="75"/>
      <c r="DX481" s="75"/>
      <c r="DY481" s="75"/>
      <c r="DZ481" s="77"/>
      <c r="EA481" s="71"/>
      <c r="EB481" s="71"/>
      <c r="EC481" s="71"/>
      <c r="ED481" s="71"/>
      <c r="EE481" s="71"/>
      <c r="EF481" s="71"/>
      <c r="EG481" s="71"/>
      <c r="EH481" s="71"/>
      <c r="EI481" s="71"/>
      <c r="EJ481" s="71"/>
      <c r="EK481" s="71"/>
    </row>
    <row r="482" spans="1:141" ht="30" customHeight="1">
      <c r="A482" s="3" t="s">
        <v>4104</v>
      </c>
      <c r="B482" s="87">
        <v>2026</v>
      </c>
      <c r="C482" s="88" t="s">
        <v>5473</v>
      </c>
      <c r="D482" s="88"/>
      <c r="E482" s="88" t="s">
        <v>125</v>
      </c>
      <c r="F482" s="88">
        <v>146572</v>
      </c>
      <c r="G482" s="92">
        <v>46044</v>
      </c>
      <c r="H482" s="88" t="s">
        <v>5453</v>
      </c>
      <c r="I482" s="88" t="s">
        <v>5474</v>
      </c>
      <c r="J482" s="95" t="s">
        <v>5475</v>
      </c>
      <c r="K482" s="95" t="s">
        <v>5476</v>
      </c>
      <c r="L482" s="88" t="s">
        <v>5477</v>
      </c>
      <c r="M482" s="88" t="s">
        <v>5458</v>
      </c>
      <c r="N482" s="88">
        <v>80111700</v>
      </c>
      <c r="O482" s="88" t="s">
        <v>5459</v>
      </c>
      <c r="P482" s="88" t="s">
        <v>5478</v>
      </c>
      <c r="Q482" s="88">
        <v>84</v>
      </c>
      <c r="R482" s="92">
        <v>46028</v>
      </c>
      <c r="S482" s="88">
        <v>1825</v>
      </c>
      <c r="T482" s="92">
        <v>46048</v>
      </c>
      <c r="U482" s="88" t="s">
        <v>134</v>
      </c>
      <c r="V482" s="88" t="s">
        <v>135</v>
      </c>
      <c r="W482" s="88" t="s">
        <v>460</v>
      </c>
      <c r="X482" s="88">
        <v>1</v>
      </c>
      <c r="Y482" s="88" t="s">
        <v>5461</v>
      </c>
      <c r="Z482" s="88" t="s">
        <v>5477</v>
      </c>
      <c r="AA482" s="88" t="s">
        <v>138</v>
      </c>
      <c r="AB482" s="88" t="s">
        <v>164</v>
      </c>
      <c r="AC482" s="88" t="s">
        <v>447</v>
      </c>
      <c r="AD482" s="88"/>
      <c r="AE482" s="88">
        <v>80764467</v>
      </c>
      <c r="AF482" s="88">
        <v>5</v>
      </c>
      <c r="AG482" s="92">
        <v>30661</v>
      </c>
      <c r="AH482" s="88" t="s">
        <v>5479</v>
      </c>
      <c r="AI482" s="88"/>
      <c r="AJ482" s="95" t="s">
        <v>5480</v>
      </c>
      <c r="AK482" s="88" t="s">
        <v>5481</v>
      </c>
      <c r="AL482" s="88" t="s">
        <v>3187</v>
      </c>
      <c r="AM482" s="88" t="s">
        <v>144</v>
      </c>
      <c r="AN482" s="88" t="s">
        <v>5340</v>
      </c>
      <c r="AO482" s="88">
        <v>1110505661</v>
      </c>
      <c r="AP482" s="88" t="s">
        <v>5341</v>
      </c>
      <c r="AQ482" s="88"/>
      <c r="AR482" s="88"/>
      <c r="AS482" s="92">
        <v>46062</v>
      </c>
      <c r="AT482" s="88"/>
      <c r="AU482" s="88"/>
      <c r="AV482" s="88"/>
      <c r="AW482" s="88"/>
      <c r="AX482" s="88" t="s">
        <v>5342</v>
      </c>
      <c r="AY482" s="88" t="s">
        <v>147</v>
      </c>
      <c r="AZ482" s="108">
        <v>46038</v>
      </c>
      <c r="BA482" s="108">
        <v>46042</v>
      </c>
      <c r="BB482" s="118">
        <v>28840000</v>
      </c>
      <c r="BC482" s="108">
        <v>46048</v>
      </c>
      <c r="BD482" s="108">
        <v>46290</v>
      </c>
      <c r="BE482" s="108">
        <f t="shared" si="18"/>
        <v>46290</v>
      </c>
      <c r="BF482" s="125"/>
      <c r="BG482" s="88" t="s">
        <v>929</v>
      </c>
      <c r="BH482" s="113">
        <v>3605000</v>
      </c>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v>0</v>
      </c>
      <c r="CM482" s="113">
        <v>28840000</v>
      </c>
      <c r="CN482" s="88"/>
      <c r="CO482" s="92">
        <v>46290</v>
      </c>
      <c r="CP482" s="92">
        <f t="shared" si="17"/>
        <v>46470</v>
      </c>
      <c r="CQ482" s="118">
        <v>28840000</v>
      </c>
      <c r="CR482" s="88" t="s">
        <v>149</v>
      </c>
      <c r="CS482" s="92">
        <v>46041</v>
      </c>
      <c r="CT482" s="131">
        <v>1846101033045</v>
      </c>
      <c r="CU482" s="88"/>
      <c r="CV482" s="88"/>
      <c r="CW482" s="88" t="s">
        <v>5464</v>
      </c>
      <c r="CX482" s="88" t="s">
        <v>447</v>
      </c>
      <c r="CY482" s="88" t="s">
        <v>1214</v>
      </c>
      <c r="CZ482" s="88">
        <v>2537</v>
      </c>
      <c r="DA482" s="88" t="s">
        <v>152</v>
      </c>
      <c r="DB482" s="88">
        <v>5</v>
      </c>
      <c r="DC482" s="88" t="s">
        <v>153</v>
      </c>
      <c r="DD482" s="88"/>
      <c r="DE482" s="88"/>
      <c r="DF482" s="88"/>
      <c r="DG482" s="88"/>
      <c r="DH482" s="88"/>
      <c r="DI482" s="88"/>
      <c r="DJ482" s="88"/>
      <c r="DK482" s="88"/>
      <c r="DL482" s="88"/>
      <c r="DM482" s="88"/>
      <c r="DN482" s="88"/>
      <c r="DO482" s="88"/>
      <c r="DP482" s="88"/>
      <c r="DQ482" s="88"/>
      <c r="DR482" s="88"/>
      <c r="DS482" s="88"/>
      <c r="DT482" s="89"/>
      <c r="DU482" s="84"/>
      <c r="DV482" s="75"/>
      <c r="DW482" s="75"/>
      <c r="DX482" s="75"/>
      <c r="DY482" s="75"/>
      <c r="DZ482" s="77"/>
      <c r="EA482" s="71"/>
      <c r="EB482" s="71"/>
      <c r="EC482" s="71"/>
      <c r="ED482" s="71"/>
      <c r="EE482" s="71"/>
      <c r="EF482" s="71"/>
      <c r="EG482" s="71"/>
      <c r="EH482" s="71"/>
      <c r="EI482" s="71"/>
      <c r="EJ482" s="71"/>
      <c r="EK482" s="71"/>
    </row>
    <row r="483" spans="1:141" ht="30" customHeight="1">
      <c r="A483" s="3" t="s">
        <v>4104</v>
      </c>
      <c r="B483" s="87">
        <v>2026</v>
      </c>
      <c r="C483" s="88" t="s">
        <v>5482</v>
      </c>
      <c r="D483" s="88"/>
      <c r="E483" s="88" t="s">
        <v>125</v>
      </c>
      <c r="F483" s="88">
        <v>146572</v>
      </c>
      <c r="G483" s="92">
        <v>46032</v>
      </c>
      <c r="H483" s="88" t="s">
        <v>5453</v>
      </c>
      <c r="I483" s="88" t="s">
        <v>5483</v>
      </c>
      <c r="J483" s="95" t="s">
        <v>5484</v>
      </c>
      <c r="K483" s="95" t="s">
        <v>5485</v>
      </c>
      <c r="L483" s="88" t="s">
        <v>5486</v>
      </c>
      <c r="M483" s="88" t="s">
        <v>5458</v>
      </c>
      <c r="N483" s="88">
        <v>80111700</v>
      </c>
      <c r="O483" s="88" t="s">
        <v>5459</v>
      </c>
      <c r="P483" s="88" t="s">
        <v>5487</v>
      </c>
      <c r="Q483" s="88">
        <v>84</v>
      </c>
      <c r="R483" s="92">
        <v>46028</v>
      </c>
      <c r="S483" s="88">
        <v>1829</v>
      </c>
      <c r="T483" s="92">
        <v>46048</v>
      </c>
      <c r="U483" s="88" t="s">
        <v>134</v>
      </c>
      <c r="V483" s="88" t="s">
        <v>135</v>
      </c>
      <c r="W483" s="88" t="s">
        <v>460</v>
      </c>
      <c r="X483" s="88">
        <v>1</v>
      </c>
      <c r="Y483" s="88" t="s">
        <v>5461</v>
      </c>
      <c r="Z483" s="88" t="s">
        <v>5486</v>
      </c>
      <c r="AA483" s="88" t="s">
        <v>138</v>
      </c>
      <c r="AB483" s="88" t="s">
        <v>139</v>
      </c>
      <c r="AC483" s="88" t="s">
        <v>447</v>
      </c>
      <c r="AD483" s="88"/>
      <c r="AE483" s="88">
        <v>52483443</v>
      </c>
      <c r="AF483" s="88">
        <v>0</v>
      </c>
      <c r="AG483" s="92">
        <v>29070</v>
      </c>
      <c r="AH483" s="88" t="s">
        <v>5488</v>
      </c>
      <c r="AI483" s="88"/>
      <c r="AJ483" s="95">
        <v>3105784091</v>
      </c>
      <c r="AK483" s="88" t="s">
        <v>4121</v>
      </c>
      <c r="AL483" s="88" t="s">
        <v>3187</v>
      </c>
      <c r="AM483" s="88" t="s">
        <v>234</v>
      </c>
      <c r="AN483" s="88" t="s">
        <v>5340</v>
      </c>
      <c r="AO483" s="88">
        <v>1110505661</v>
      </c>
      <c r="AP483" s="88" t="s">
        <v>5341</v>
      </c>
      <c r="AQ483" s="88"/>
      <c r="AR483" s="88"/>
      <c r="AS483" s="92">
        <v>46062</v>
      </c>
      <c r="AT483" s="88"/>
      <c r="AU483" s="88"/>
      <c r="AV483" s="88"/>
      <c r="AW483" s="88"/>
      <c r="AX483" s="88" t="s">
        <v>5342</v>
      </c>
      <c r="AY483" s="88" t="s">
        <v>147</v>
      </c>
      <c r="AZ483" s="108">
        <v>46038</v>
      </c>
      <c r="BA483" s="108">
        <v>46039</v>
      </c>
      <c r="BB483" s="118">
        <v>28840000</v>
      </c>
      <c r="BC483" s="108">
        <v>46048</v>
      </c>
      <c r="BD483" s="108">
        <v>46290</v>
      </c>
      <c r="BE483" s="108">
        <f t="shared" si="18"/>
        <v>46290</v>
      </c>
      <c r="BF483" s="125"/>
      <c r="BG483" s="88" t="s">
        <v>929</v>
      </c>
      <c r="BH483" s="113">
        <v>3605000</v>
      </c>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v>0</v>
      </c>
      <c r="CM483" s="113">
        <v>28840000</v>
      </c>
      <c r="CN483" s="88"/>
      <c r="CO483" s="92">
        <v>46290</v>
      </c>
      <c r="CP483" s="92">
        <f t="shared" si="17"/>
        <v>46470</v>
      </c>
      <c r="CQ483" s="118">
        <v>28840000</v>
      </c>
      <c r="CR483" s="88" t="s">
        <v>172</v>
      </c>
      <c r="CS483" s="92">
        <v>46042</v>
      </c>
      <c r="CT483" s="131" t="s">
        <v>5489</v>
      </c>
      <c r="CU483" s="88"/>
      <c r="CV483" s="88"/>
      <c r="CW483" s="88" t="s">
        <v>5464</v>
      </c>
      <c r="CX483" s="88" t="s">
        <v>447</v>
      </c>
      <c r="CY483" s="88" t="s">
        <v>957</v>
      </c>
      <c r="CZ483" s="88">
        <v>2537</v>
      </c>
      <c r="DA483" s="88" t="s">
        <v>152</v>
      </c>
      <c r="DB483" s="88">
        <v>5</v>
      </c>
      <c r="DC483" s="88" t="s">
        <v>153</v>
      </c>
      <c r="DD483" s="88"/>
      <c r="DE483" s="88"/>
      <c r="DF483" s="88"/>
      <c r="DG483" s="88"/>
      <c r="DH483" s="88"/>
      <c r="DI483" s="88"/>
      <c r="DJ483" s="88"/>
      <c r="DK483" s="88"/>
      <c r="DL483" s="88"/>
      <c r="DM483" s="88"/>
      <c r="DN483" s="88"/>
      <c r="DO483" s="88"/>
      <c r="DP483" s="88"/>
      <c r="DQ483" s="88"/>
      <c r="DR483" s="88"/>
      <c r="DS483" s="88"/>
      <c r="DT483" s="89"/>
      <c r="DU483" s="84"/>
      <c r="DV483" s="75"/>
      <c r="DW483" s="75"/>
      <c r="DX483" s="75"/>
      <c r="DY483" s="75"/>
      <c r="DZ483" s="77"/>
      <c r="EA483" s="71"/>
      <c r="EB483" s="71"/>
      <c r="EC483" s="71"/>
      <c r="ED483" s="71"/>
      <c r="EE483" s="71"/>
      <c r="EF483" s="71"/>
      <c r="EG483" s="71"/>
      <c r="EH483" s="71"/>
      <c r="EI483" s="71"/>
      <c r="EJ483" s="71"/>
      <c r="EK483" s="71"/>
    </row>
    <row r="484" spans="1:141" ht="30" customHeight="1">
      <c r="A484" s="3" t="s">
        <v>4104</v>
      </c>
      <c r="B484" s="87">
        <v>2026</v>
      </c>
      <c r="C484" s="88" t="s">
        <v>5490</v>
      </c>
      <c r="D484" s="88"/>
      <c r="E484" s="88" t="s">
        <v>125</v>
      </c>
      <c r="F484" s="88">
        <v>145562</v>
      </c>
      <c r="G484" s="92">
        <v>46038</v>
      </c>
      <c r="H484" s="88" t="s">
        <v>5491</v>
      </c>
      <c r="I484" s="88" t="s">
        <v>5492</v>
      </c>
      <c r="J484" s="95" t="s">
        <v>5493</v>
      </c>
      <c r="K484" s="95" t="s">
        <v>5494</v>
      </c>
      <c r="L484" s="88" t="s">
        <v>5495</v>
      </c>
      <c r="M484" s="88" t="s">
        <v>5496</v>
      </c>
      <c r="N484" s="88">
        <v>80111700</v>
      </c>
      <c r="O484" s="88" t="s">
        <v>5497</v>
      </c>
      <c r="P484" s="88" t="s">
        <v>5498</v>
      </c>
      <c r="Q484" s="88">
        <v>47</v>
      </c>
      <c r="R484" s="92">
        <v>46028</v>
      </c>
      <c r="S484" s="88">
        <v>215</v>
      </c>
      <c r="T484" s="92">
        <v>46037</v>
      </c>
      <c r="U484" s="88" t="s">
        <v>134</v>
      </c>
      <c r="V484" s="88" t="s">
        <v>135</v>
      </c>
      <c r="W484" s="88" t="s">
        <v>136</v>
      </c>
      <c r="X484" s="88">
        <v>1</v>
      </c>
      <c r="Y484" s="88" t="s">
        <v>137</v>
      </c>
      <c r="Z484" s="88" t="s">
        <v>5495</v>
      </c>
      <c r="AA484" s="88" t="s">
        <v>138</v>
      </c>
      <c r="AB484" s="88" t="s">
        <v>164</v>
      </c>
      <c r="AC484" s="88" t="s">
        <v>5499</v>
      </c>
      <c r="AD484" s="88"/>
      <c r="AE484" s="88">
        <v>1069078587</v>
      </c>
      <c r="AF484" s="88">
        <v>9</v>
      </c>
      <c r="AG484" s="92">
        <v>33377</v>
      </c>
      <c r="AH484" s="88" t="s">
        <v>5500</v>
      </c>
      <c r="AI484" s="88"/>
      <c r="AJ484" s="95">
        <v>3193809629</v>
      </c>
      <c r="AK484" s="88" t="s">
        <v>5501</v>
      </c>
      <c r="AL484" s="88" t="s">
        <v>3187</v>
      </c>
      <c r="AM484" s="88" t="s">
        <v>385</v>
      </c>
      <c r="AN484" s="88" t="s">
        <v>145</v>
      </c>
      <c r="AO484" s="88">
        <v>0</v>
      </c>
      <c r="AP484" s="88">
        <v>0</v>
      </c>
      <c r="AQ484" s="88"/>
      <c r="AR484" s="88"/>
      <c r="AS484" s="92">
        <v>46062</v>
      </c>
      <c r="AT484" s="88"/>
      <c r="AU484" s="88"/>
      <c r="AV484" s="88"/>
      <c r="AW484" s="88"/>
      <c r="AX484" s="88" t="s">
        <v>146</v>
      </c>
      <c r="AY484" s="88" t="s">
        <v>147</v>
      </c>
      <c r="AZ484" s="108">
        <v>46032</v>
      </c>
      <c r="BA484" s="108">
        <v>46033</v>
      </c>
      <c r="BB484" s="118">
        <v>127974000</v>
      </c>
      <c r="BC484" s="108">
        <v>46037</v>
      </c>
      <c r="BD484" s="108">
        <v>46370</v>
      </c>
      <c r="BE484" s="108">
        <f t="shared" si="18"/>
        <v>46370</v>
      </c>
      <c r="BF484" s="125"/>
      <c r="BG484" s="88" t="s">
        <v>148</v>
      </c>
      <c r="BH484" s="113">
        <v>11634000</v>
      </c>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v>0</v>
      </c>
      <c r="CM484" s="113">
        <v>127974000</v>
      </c>
      <c r="CN484" s="88"/>
      <c r="CO484" s="92">
        <v>46370</v>
      </c>
      <c r="CP484" s="92">
        <f t="shared" si="17"/>
        <v>46550</v>
      </c>
      <c r="CQ484" s="118">
        <v>127974000</v>
      </c>
      <c r="CR484" s="88" t="s">
        <v>342</v>
      </c>
      <c r="CS484" s="92">
        <v>46035</v>
      </c>
      <c r="CT484" s="131">
        <v>100073396</v>
      </c>
      <c r="CU484" s="88"/>
      <c r="CV484" s="88"/>
      <c r="CW484" s="88" t="s">
        <v>150</v>
      </c>
      <c r="CX484" s="88" t="s">
        <v>5499</v>
      </c>
      <c r="CY484" s="88" t="s">
        <v>5502</v>
      </c>
      <c r="CZ484" s="88">
        <v>2537</v>
      </c>
      <c r="DA484" s="88" t="s">
        <v>152</v>
      </c>
      <c r="DB484" s="88">
        <v>1</v>
      </c>
      <c r="DC484" s="88" t="s">
        <v>153</v>
      </c>
      <c r="DD484" s="88"/>
      <c r="DE484" s="88"/>
      <c r="DF484" s="88"/>
      <c r="DG484" s="88"/>
      <c r="DH484" s="88"/>
      <c r="DI484" s="88"/>
      <c r="DJ484" s="88"/>
      <c r="DK484" s="88"/>
      <c r="DL484" s="88"/>
      <c r="DM484" s="88"/>
      <c r="DN484" s="88"/>
      <c r="DO484" s="88"/>
      <c r="DP484" s="88"/>
      <c r="DQ484" s="88"/>
      <c r="DR484" s="88"/>
      <c r="DS484" s="88"/>
      <c r="DT484" s="89"/>
      <c r="DU484" s="84"/>
      <c r="DV484" s="75"/>
      <c r="DW484" s="75"/>
      <c r="DX484" s="75"/>
      <c r="DY484" s="75"/>
      <c r="DZ484" s="77"/>
      <c r="EA484" s="71"/>
      <c r="EB484" s="71"/>
      <c r="EC484" s="71"/>
      <c r="ED484" s="71"/>
      <c r="EE484" s="71"/>
      <c r="EF484" s="71"/>
      <c r="EG484" s="71"/>
      <c r="EH484" s="71"/>
      <c r="EI484" s="71"/>
      <c r="EJ484" s="71"/>
      <c r="EK484" s="71"/>
    </row>
    <row r="485" spans="1:141" ht="30" customHeight="1">
      <c r="A485" s="3" t="s">
        <v>4104</v>
      </c>
      <c r="B485" s="87">
        <v>2026</v>
      </c>
      <c r="C485" s="88" t="s">
        <v>5503</v>
      </c>
      <c r="D485" s="88"/>
      <c r="E485" s="88" t="s">
        <v>125</v>
      </c>
      <c r="F485" s="88">
        <v>146572</v>
      </c>
      <c r="G485" s="92">
        <v>46036</v>
      </c>
      <c r="H485" s="88" t="s">
        <v>5453</v>
      </c>
      <c r="I485" s="88" t="s">
        <v>5504</v>
      </c>
      <c r="J485" s="95" t="s">
        <v>5505</v>
      </c>
      <c r="K485" s="95" t="s">
        <v>5506</v>
      </c>
      <c r="L485" s="88" t="s">
        <v>5507</v>
      </c>
      <c r="M485" s="88" t="s">
        <v>5458</v>
      </c>
      <c r="N485" s="88">
        <v>80111700</v>
      </c>
      <c r="O485" s="88" t="s">
        <v>5459</v>
      </c>
      <c r="P485" s="88" t="s">
        <v>5508</v>
      </c>
      <c r="Q485" s="88">
        <v>84</v>
      </c>
      <c r="R485" s="92">
        <v>46028</v>
      </c>
      <c r="S485" s="88">
        <v>1789</v>
      </c>
      <c r="T485" s="92">
        <v>46044</v>
      </c>
      <c r="U485" s="88" t="s">
        <v>134</v>
      </c>
      <c r="V485" s="88" t="s">
        <v>135</v>
      </c>
      <c r="W485" s="88" t="s">
        <v>136</v>
      </c>
      <c r="X485" s="88">
        <v>1</v>
      </c>
      <c r="Y485" s="88" t="s">
        <v>5461</v>
      </c>
      <c r="Z485" s="88" t="s">
        <v>5507</v>
      </c>
      <c r="AA485" s="88" t="s">
        <v>138</v>
      </c>
      <c r="AB485" s="88" t="s">
        <v>139</v>
      </c>
      <c r="AC485" s="88" t="s">
        <v>218</v>
      </c>
      <c r="AD485" s="88"/>
      <c r="AE485" s="88">
        <v>1140414461</v>
      </c>
      <c r="AF485" s="88">
        <v>9</v>
      </c>
      <c r="AG485" s="92">
        <v>30706</v>
      </c>
      <c r="AH485" s="88" t="s">
        <v>5509</v>
      </c>
      <c r="AI485" s="88"/>
      <c r="AJ485" s="95">
        <v>3208256827</v>
      </c>
      <c r="AK485" s="88" t="s">
        <v>5510</v>
      </c>
      <c r="AL485" s="88" t="s">
        <v>3187</v>
      </c>
      <c r="AM485" s="88" t="s">
        <v>144</v>
      </c>
      <c r="AN485" s="88" t="s">
        <v>5340</v>
      </c>
      <c r="AO485" s="88">
        <v>1110505661</v>
      </c>
      <c r="AP485" s="88" t="s">
        <v>5341</v>
      </c>
      <c r="AQ485" s="88"/>
      <c r="AR485" s="88"/>
      <c r="AS485" s="92">
        <v>46062</v>
      </c>
      <c r="AT485" s="88"/>
      <c r="AU485" s="88"/>
      <c r="AV485" s="88"/>
      <c r="AW485" s="88"/>
      <c r="AX485" s="88" t="s">
        <v>5342</v>
      </c>
      <c r="AY485" s="88" t="s">
        <v>147</v>
      </c>
      <c r="AZ485" s="108">
        <v>46038</v>
      </c>
      <c r="BA485" s="108">
        <v>46039</v>
      </c>
      <c r="BB485" s="118">
        <v>28840000</v>
      </c>
      <c r="BC485" s="108">
        <v>46045</v>
      </c>
      <c r="BD485" s="108">
        <v>46287</v>
      </c>
      <c r="BE485" s="108">
        <f t="shared" si="18"/>
        <v>46287</v>
      </c>
      <c r="BF485" s="125"/>
      <c r="BG485" s="88" t="s">
        <v>929</v>
      </c>
      <c r="BH485" s="113">
        <v>3605000</v>
      </c>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v>0</v>
      </c>
      <c r="CM485" s="113">
        <v>28840000</v>
      </c>
      <c r="CN485" s="88"/>
      <c r="CO485" s="92">
        <v>46287</v>
      </c>
      <c r="CP485" s="92">
        <f t="shared" si="17"/>
        <v>46467</v>
      </c>
      <c r="CQ485" s="118">
        <v>28840000</v>
      </c>
      <c r="CR485" s="88" t="s">
        <v>223</v>
      </c>
      <c r="CS485" s="92">
        <v>46041</v>
      </c>
      <c r="CT485" s="131">
        <v>1846101033005</v>
      </c>
      <c r="CU485" s="88"/>
      <c r="CV485" s="88"/>
      <c r="CW485" s="88" t="s">
        <v>5464</v>
      </c>
      <c r="CX485" s="88" t="s">
        <v>218</v>
      </c>
      <c r="CY485" s="88" t="s">
        <v>5511</v>
      </c>
      <c r="CZ485" s="88">
        <v>2537</v>
      </c>
      <c r="DA485" s="88" t="s">
        <v>152</v>
      </c>
      <c r="DB485" s="88">
        <v>5</v>
      </c>
      <c r="DC485" s="88" t="s">
        <v>153</v>
      </c>
      <c r="DD485" s="88"/>
      <c r="DE485" s="88"/>
      <c r="DF485" s="88"/>
      <c r="DG485" s="88"/>
      <c r="DH485" s="88"/>
      <c r="DI485" s="88"/>
      <c r="DJ485" s="88"/>
      <c r="DK485" s="88"/>
      <c r="DL485" s="88"/>
      <c r="DM485" s="88"/>
      <c r="DN485" s="88"/>
      <c r="DO485" s="88"/>
      <c r="DP485" s="88"/>
      <c r="DQ485" s="88"/>
      <c r="DR485" s="88"/>
      <c r="DS485" s="88"/>
      <c r="DT485" s="89"/>
      <c r="DU485" s="84"/>
      <c r="DV485" s="75"/>
      <c r="DW485" s="75"/>
      <c r="DX485" s="75"/>
      <c r="DY485" s="75"/>
      <c r="DZ485" s="77"/>
      <c r="EA485" s="71"/>
      <c r="EB485" s="71"/>
      <c r="EC485" s="71"/>
      <c r="ED485" s="71"/>
      <c r="EE485" s="71"/>
      <c r="EF485" s="71"/>
      <c r="EG485" s="71"/>
      <c r="EH485" s="71"/>
      <c r="EI485" s="71"/>
      <c r="EJ485" s="71"/>
      <c r="EK485" s="71"/>
    </row>
    <row r="486" spans="1:141" ht="30" customHeight="1">
      <c r="A486" s="3" t="s">
        <v>4104</v>
      </c>
      <c r="B486" s="87">
        <v>2026</v>
      </c>
      <c r="C486" s="88" t="s">
        <v>5512</v>
      </c>
      <c r="D486" s="88"/>
      <c r="E486" s="88" t="s">
        <v>125</v>
      </c>
      <c r="F486" s="88">
        <v>145368</v>
      </c>
      <c r="G486" s="92">
        <v>46037</v>
      </c>
      <c r="H486" s="88" t="s">
        <v>2744</v>
      </c>
      <c r="I486" s="88" t="s">
        <v>5513</v>
      </c>
      <c r="J486" s="95" t="s">
        <v>5514</v>
      </c>
      <c r="K486" s="95" t="s">
        <v>5515</v>
      </c>
      <c r="L486" s="88" t="s">
        <v>5516</v>
      </c>
      <c r="M486" s="88" t="s">
        <v>2749</v>
      </c>
      <c r="N486" s="88">
        <v>80111700</v>
      </c>
      <c r="O486" s="88" t="s">
        <v>2750</v>
      </c>
      <c r="P486" s="88" t="s">
        <v>5517</v>
      </c>
      <c r="Q486" s="88">
        <v>31</v>
      </c>
      <c r="R486" s="92">
        <v>46028</v>
      </c>
      <c r="S486" s="88">
        <v>1703</v>
      </c>
      <c r="T486" s="92">
        <v>46042</v>
      </c>
      <c r="U486" s="88" t="s">
        <v>134</v>
      </c>
      <c r="V486" s="88" t="s">
        <v>135</v>
      </c>
      <c r="W486" s="88" t="s">
        <v>460</v>
      </c>
      <c r="X486" s="88">
        <v>1</v>
      </c>
      <c r="Y486" s="88" t="s">
        <v>2752</v>
      </c>
      <c r="Z486" s="88" t="s">
        <v>5516</v>
      </c>
      <c r="AA486" s="88" t="s">
        <v>138</v>
      </c>
      <c r="AB486" s="88" t="s">
        <v>139</v>
      </c>
      <c r="AC486" s="88" t="s">
        <v>203</v>
      </c>
      <c r="AD486" s="88"/>
      <c r="AE486" s="88">
        <v>1013609480</v>
      </c>
      <c r="AF486" s="88">
        <v>6</v>
      </c>
      <c r="AG486" s="92">
        <v>32883</v>
      </c>
      <c r="AH486" s="88" t="s">
        <v>5518</v>
      </c>
      <c r="AI486" s="88"/>
      <c r="AJ486" s="95">
        <v>3202917183</v>
      </c>
      <c r="AK486" s="88" t="s">
        <v>5519</v>
      </c>
      <c r="AL486" s="88" t="s">
        <v>3187</v>
      </c>
      <c r="AM486" s="88" t="s">
        <v>385</v>
      </c>
      <c r="AN486" s="88" t="s">
        <v>2740</v>
      </c>
      <c r="AO486" s="88">
        <v>52116336</v>
      </c>
      <c r="AP486" s="88" t="s">
        <v>927</v>
      </c>
      <c r="AQ486" s="88"/>
      <c r="AR486" s="88"/>
      <c r="AS486" s="92">
        <v>46062</v>
      </c>
      <c r="AT486" s="88"/>
      <c r="AU486" s="88"/>
      <c r="AV486" s="88"/>
      <c r="AW486" s="88"/>
      <c r="AX486" s="88" t="s">
        <v>2741</v>
      </c>
      <c r="AY486" s="88" t="s">
        <v>147</v>
      </c>
      <c r="AZ486" s="108">
        <v>46032</v>
      </c>
      <c r="BA486" s="108">
        <v>46038</v>
      </c>
      <c r="BB486" s="118">
        <v>24520000</v>
      </c>
      <c r="BC486" s="108">
        <v>46043</v>
      </c>
      <c r="BD486" s="108">
        <v>46285</v>
      </c>
      <c r="BE486" s="108">
        <f t="shared" si="18"/>
        <v>46285</v>
      </c>
      <c r="BF486" s="125"/>
      <c r="BG486" s="88" t="s">
        <v>929</v>
      </c>
      <c r="BH486" s="113">
        <v>3065000</v>
      </c>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v>0</v>
      </c>
      <c r="CM486" s="113">
        <v>24520000</v>
      </c>
      <c r="CN486" s="88"/>
      <c r="CO486" s="92">
        <v>46285</v>
      </c>
      <c r="CP486" s="92">
        <f t="shared" si="17"/>
        <v>46465</v>
      </c>
      <c r="CQ486" s="118">
        <v>24520000</v>
      </c>
      <c r="CR486" s="88" t="s">
        <v>172</v>
      </c>
      <c r="CS486" s="92">
        <v>46038</v>
      </c>
      <c r="CT486" s="131" t="s">
        <v>5520</v>
      </c>
      <c r="CU486" s="88"/>
      <c r="CV486" s="88"/>
      <c r="CW486" s="88" t="s">
        <v>2755</v>
      </c>
      <c r="CX486" s="88" t="s">
        <v>203</v>
      </c>
      <c r="CY486" s="88" t="s">
        <v>947</v>
      </c>
      <c r="CZ486" s="88">
        <v>2537</v>
      </c>
      <c r="DA486" s="88" t="s">
        <v>152</v>
      </c>
      <c r="DB486" s="88">
        <v>1</v>
      </c>
      <c r="DC486" s="88" t="s">
        <v>153</v>
      </c>
      <c r="DD486" s="88"/>
      <c r="DE486" s="88"/>
      <c r="DF486" s="88"/>
      <c r="DG486" s="88"/>
      <c r="DH486" s="88"/>
      <c r="DI486" s="88"/>
      <c r="DJ486" s="88"/>
      <c r="DK486" s="88"/>
      <c r="DL486" s="88"/>
      <c r="DM486" s="88"/>
      <c r="DN486" s="88"/>
      <c r="DO486" s="88"/>
      <c r="DP486" s="88"/>
      <c r="DQ486" s="88"/>
      <c r="DR486" s="88"/>
      <c r="DS486" s="88"/>
      <c r="DT486" s="89"/>
      <c r="DU486" s="84"/>
      <c r="DV486" s="75"/>
      <c r="DW486" s="75"/>
      <c r="DX486" s="75"/>
      <c r="DY486" s="75"/>
      <c r="DZ486" s="77"/>
      <c r="EA486" s="71"/>
      <c r="EB486" s="71"/>
      <c r="EC486" s="71"/>
      <c r="ED486" s="71"/>
      <c r="EE486" s="71"/>
      <c r="EF486" s="71"/>
      <c r="EG486" s="71"/>
      <c r="EH486" s="71"/>
      <c r="EI486" s="71"/>
      <c r="EJ486" s="71"/>
      <c r="EK486" s="71"/>
    </row>
    <row r="487" spans="1:141" ht="30" customHeight="1">
      <c r="A487" s="3" t="s">
        <v>4104</v>
      </c>
      <c r="B487" s="87">
        <v>2026</v>
      </c>
      <c r="C487" s="88" t="s">
        <v>5521</v>
      </c>
      <c r="D487" s="88"/>
      <c r="E487" s="88" t="s">
        <v>125</v>
      </c>
      <c r="F487" s="88">
        <v>145029</v>
      </c>
      <c r="G487" s="92">
        <v>46041</v>
      </c>
      <c r="H487" s="88" t="s">
        <v>389</v>
      </c>
      <c r="I487" s="88" t="s">
        <v>5522</v>
      </c>
      <c r="J487" s="95" t="s">
        <v>5523</v>
      </c>
      <c r="K487" s="95" t="s">
        <v>5524</v>
      </c>
      <c r="L487" s="88" t="s">
        <v>5525</v>
      </c>
      <c r="M487" s="88" t="s">
        <v>394</v>
      </c>
      <c r="N487" s="88">
        <v>80111700</v>
      </c>
      <c r="O487" s="88" t="s">
        <v>395</v>
      </c>
      <c r="P487" s="88" t="s">
        <v>5526</v>
      </c>
      <c r="Q487" s="88">
        <v>6</v>
      </c>
      <c r="R487" s="92">
        <v>46027</v>
      </c>
      <c r="S487" s="88">
        <v>253</v>
      </c>
      <c r="T487" s="92">
        <v>46037</v>
      </c>
      <c r="U487" s="88" t="s">
        <v>134</v>
      </c>
      <c r="V487" s="88" t="s">
        <v>135</v>
      </c>
      <c r="W487" s="88" t="s">
        <v>136</v>
      </c>
      <c r="X487" s="88">
        <v>1</v>
      </c>
      <c r="Y487" s="88" t="s">
        <v>397</v>
      </c>
      <c r="Z487" s="88" t="s">
        <v>5525</v>
      </c>
      <c r="AA487" s="88" t="s">
        <v>138</v>
      </c>
      <c r="AB487" s="88" t="s">
        <v>139</v>
      </c>
      <c r="AC487" s="88" t="s">
        <v>140</v>
      </c>
      <c r="AD487" s="88"/>
      <c r="AE487" s="88">
        <v>1010188555</v>
      </c>
      <c r="AF487" s="88">
        <v>0</v>
      </c>
      <c r="AG487" s="92">
        <v>32905</v>
      </c>
      <c r="AH487" s="88" t="s">
        <v>5527</v>
      </c>
      <c r="AI487" s="88"/>
      <c r="AJ487" s="95">
        <v>3003761286</v>
      </c>
      <c r="AK487" s="88" t="s">
        <v>5528</v>
      </c>
      <c r="AL487" s="88" t="s">
        <v>3187</v>
      </c>
      <c r="AM487" s="88" t="s">
        <v>234</v>
      </c>
      <c r="AN487" s="88" t="s">
        <v>400</v>
      </c>
      <c r="AO487" s="88">
        <v>51698679</v>
      </c>
      <c r="AP487" s="88" t="s">
        <v>401</v>
      </c>
      <c r="AQ487" s="88"/>
      <c r="AR487" s="88"/>
      <c r="AS487" s="92">
        <v>46062</v>
      </c>
      <c r="AT487" s="88"/>
      <c r="AU487" s="88"/>
      <c r="AV487" s="88"/>
      <c r="AW487" s="88"/>
      <c r="AX487" s="88" t="s">
        <v>171</v>
      </c>
      <c r="AY487" s="88" t="s">
        <v>147</v>
      </c>
      <c r="AZ487" s="108">
        <v>46029</v>
      </c>
      <c r="BA487" s="108">
        <v>46035</v>
      </c>
      <c r="BB487" s="118">
        <v>63844000</v>
      </c>
      <c r="BC487" s="108">
        <v>46036</v>
      </c>
      <c r="BD487" s="108">
        <v>46369</v>
      </c>
      <c r="BE487" s="108">
        <f t="shared" si="18"/>
        <v>46369</v>
      </c>
      <c r="BF487" s="125"/>
      <c r="BG487" s="88" t="s">
        <v>148</v>
      </c>
      <c r="BH487" s="113">
        <v>5804000</v>
      </c>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v>0</v>
      </c>
      <c r="CM487" s="113">
        <v>63844000</v>
      </c>
      <c r="CN487" s="88"/>
      <c r="CO487" s="92">
        <v>46369</v>
      </c>
      <c r="CP487" s="92">
        <f t="shared" si="17"/>
        <v>46549</v>
      </c>
      <c r="CQ487" s="118">
        <v>63844000</v>
      </c>
      <c r="CR487" s="88" t="s">
        <v>149</v>
      </c>
      <c r="CS487" s="92">
        <v>46035</v>
      </c>
      <c r="CT487" s="131">
        <v>1846101032471</v>
      </c>
      <c r="CU487" s="88"/>
      <c r="CV487" s="88"/>
      <c r="CW487" s="88" t="s">
        <v>402</v>
      </c>
      <c r="CX487" s="88" t="s">
        <v>140</v>
      </c>
      <c r="CY487" s="88" t="s">
        <v>207</v>
      </c>
      <c r="CZ487" s="88">
        <v>2537</v>
      </c>
      <c r="DA487" s="88" t="s">
        <v>152</v>
      </c>
      <c r="DB487" s="88">
        <v>1</v>
      </c>
      <c r="DC487" s="88" t="s">
        <v>153</v>
      </c>
      <c r="DD487" s="88"/>
      <c r="DE487" s="88"/>
      <c r="DF487" s="88"/>
      <c r="DG487" s="88"/>
      <c r="DH487" s="88"/>
      <c r="DI487" s="88"/>
      <c r="DJ487" s="88"/>
      <c r="DK487" s="88"/>
      <c r="DL487" s="88"/>
      <c r="DM487" s="88"/>
      <c r="DN487" s="88"/>
      <c r="DO487" s="88"/>
      <c r="DP487" s="88"/>
      <c r="DQ487" s="88"/>
      <c r="DR487" s="88"/>
      <c r="DS487" s="88"/>
      <c r="DT487" s="89"/>
      <c r="DU487" s="84"/>
      <c r="DV487" s="75"/>
      <c r="DW487" s="75"/>
      <c r="DX487" s="75"/>
      <c r="DY487" s="75"/>
      <c r="DZ487" s="77"/>
      <c r="EA487" s="71"/>
      <c r="EB487" s="71"/>
      <c r="EC487" s="71"/>
      <c r="ED487" s="71"/>
      <c r="EE487" s="71"/>
      <c r="EF487" s="71"/>
      <c r="EG487" s="71"/>
      <c r="EH487" s="71"/>
      <c r="EI487" s="71"/>
      <c r="EJ487" s="71"/>
      <c r="EK487" s="71"/>
    </row>
    <row r="488" spans="1:141" ht="30" customHeight="1">
      <c r="A488" s="3" t="s">
        <v>4104</v>
      </c>
      <c r="B488" s="87">
        <v>2026</v>
      </c>
      <c r="C488" s="88" t="s">
        <v>5529</v>
      </c>
      <c r="D488" s="88"/>
      <c r="E488" s="88" t="s">
        <v>125</v>
      </c>
      <c r="F488" s="88">
        <v>145205</v>
      </c>
      <c r="G488" s="92">
        <v>46031</v>
      </c>
      <c r="H488" s="88" t="s">
        <v>5530</v>
      </c>
      <c r="I488" s="88" t="s">
        <v>5531</v>
      </c>
      <c r="J488" s="95" t="s">
        <v>5532</v>
      </c>
      <c r="K488" s="95" t="s">
        <v>5533</v>
      </c>
      <c r="L488" s="88" t="s">
        <v>5534</v>
      </c>
      <c r="M488" s="88" t="s">
        <v>5535</v>
      </c>
      <c r="N488" s="88">
        <v>80111700</v>
      </c>
      <c r="O488" s="88" t="s">
        <v>5536</v>
      </c>
      <c r="P488" s="88" t="s">
        <v>5537</v>
      </c>
      <c r="Q488" s="88">
        <v>19</v>
      </c>
      <c r="R488" s="92">
        <v>46028</v>
      </c>
      <c r="S488" s="88">
        <v>1770</v>
      </c>
      <c r="T488" s="92">
        <v>46044</v>
      </c>
      <c r="U488" s="88" t="s">
        <v>134</v>
      </c>
      <c r="V488" s="88" t="s">
        <v>135</v>
      </c>
      <c r="W488" s="88" t="s">
        <v>136</v>
      </c>
      <c r="X488" s="88">
        <v>1</v>
      </c>
      <c r="Y488" s="88" t="s">
        <v>5538</v>
      </c>
      <c r="Z488" s="88" t="s">
        <v>5534</v>
      </c>
      <c r="AA488" s="88" t="s">
        <v>138</v>
      </c>
      <c r="AB488" s="88" t="s">
        <v>164</v>
      </c>
      <c r="AC488" s="88" t="s">
        <v>140</v>
      </c>
      <c r="AD488" s="88"/>
      <c r="AE488" s="88">
        <v>80878166</v>
      </c>
      <c r="AF488" s="88">
        <v>3</v>
      </c>
      <c r="AG488" s="92">
        <v>31103</v>
      </c>
      <c r="AH488" s="88" t="s">
        <v>5539</v>
      </c>
      <c r="AI488" s="88" t="e">
        <v>#REF!</v>
      </c>
      <c r="AJ488" s="95" t="s">
        <v>5540</v>
      </c>
      <c r="AK488" s="88" t="s">
        <v>5541</v>
      </c>
      <c r="AL488" s="88" t="s">
        <v>3187</v>
      </c>
      <c r="AM488" s="88" t="s">
        <v>222</v>
      </c>
      <c r="AN488" s="88" t="s">
        <v>5087</v>
      </c>
      <c r="AO488" s="88">
        <v>1024483230</v>
      </c>
      <c r="AP488" s="88" t="s">
        <v>5088</v>
      </c>
      <c r="AQ488" s="88"/>
      <c r="AR488" s="88"/>
      <c r="AS488" s="92">
        <v>46062</v>
      </c>
      <c r="AT488" s="88"/>
      <c r="AU488" s="88"/>
      <c r="AV488" s="88"/>
      <c r="AW488" s="88"/>
      <c r="AX488" s="88" t="s">
        <v>5089</v>
      </c>
      <c r="AY488" s="88" t="s">
        <v>147</v>
      </c>
      <c r="AZ488" s="108">
        <v>46038</v>
      </c>
      <c r="BA488" s="108">
        <v>46038</v>
      </c>
      <c r="BB488" s="118">
        <v>99902000</v>
      </c>
      <c r="BC488" s="108">
        <v>46044</v>
      </c>
      <c r="BD488" s="108">
        <v>46377</v>
      </c>
      <c r="BE488" s="108">
        <f t="shared" si="18"/>
        <v>46377</v>
      </c>
      <c r="BF488" s="125"/>
      <c r="BG488" s="88" t="s">
        <v>148</v>
      </c>
      <c r="BH488" s="113">
        <v>9082000</v>
      </c>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v>0</v>
      </c>
      <c r="CM488" s="113">
        <v>99902000</v>
      </c>
      <c r="CN488" s="88"/>
      <c r="CO488" s="92">
        <v>46377</v>
      </c>
      <c r="CP488" s="92">
        <f t="shared" si="17"/>
        <v>46557</v>
      </c>
      <c r="CQ488" s="118">
        <v>99902000</v>
      </c>
      <c r="CR488" s="88" t="s">
        <v>223</v>
      </c>
      <c r="CS488" s="92">
        <v>46042</v>
      </c>
      <c r="CT488" s="131">
        <v>1146101098007</v>
      </c>
      <c r="CU488" s="88"/>
      <c r="CV488" s="88"/>
      <c r="CW488" s="88" t="s">
        <v>5542</v>
      </c>
      <c r="CX488" s="88" t="s">
        <v>140</v>
      </c>
      <c r="CY488" s="88" t="s">
        <v>5543</v>
      </c>
      <c r="CZ488" s="88">
        <v>2537</v>
      </c>
      <c r="DA488" s="88" t="s">
        <v>152</v>
      </c>
      <c r="DB488" s="88">
        <v>1</v>
      </c>
      <c r="DC488" s="88" t="s">
        <v>153</v>
      </c>
      <c r="DD488" s="88"/>
      <c r="DE488" s="88"/>
      <c r="DF488" s="88"/>
      <c r="DG488" s="88"/>
      <c r="DH488" s="88"/>
      <c r="DI488" s="88"/>
      <c r="DJ488" s="88"/>
      <c r="DK488" s="88"/>
      <c r="DL488" s="88"/>
      <c r="DM488" s="88"/>
      <c r="DN488" s="88"/>
      <c r="DO488" s="88"/>
      <c r="DP488" s="88"/>
      <c r="DQ488" s="88"/>
      <c r="DR488" s="88"/>
      <c r="DS488" s="88"/>
      <c r="DT488" s="89"/>
      <c r="DU488" s="84"/>
      <c r="DV488" s="75"/>
      <c r="DW488" s="75"/>
      <c r="DX488" s="75"/>
      <c r="DY488" s="75"/>
      <c r="DZ488" s="77"/>
      <c r="EA488" s="71"/>
      <c r="EB488" s="71"/>
      <c r="EC488" s="71"/>
      <c r="ED488" s="71"/>
      <c r="EE488" s="71"/>
      <c r="EF488" s="71"/>
      <c r="EG488" s="71"/>
      <c r="EH488" s="71"/>
      <c r="EI488" s="71"/>
      <c r="EJ488" s="71"/>
      <c r="EK488" s="71"/>
    </row>
    <row r="489" spans="1:141" ht="30" customHeight="1">
      <c r="A489" s="3" t="s">
        <v>4104</v>
      </c>
      <c r="B489" s="87">
        <v>2026</v>
      </c>
      <c r="C489" s="88" t="s">
        <v>5544</v>
      </c>
      <c r="D489" s="88"/>
      <c r="E489" s="88" t="s">
        <v>125</v>
      </c>
      <c r="F489" s="88">
        <v>145410</v>
      </c>
      <c r="G489" s="92">
        <v>46038</v>
      </c>
      <c r="H489" s="88" t="s">
        <v>1180</v>
      </c>
      <c r="I489" s="88" t="s">
        <v>5545</v>
      </c>
      <c r="J489" s="95" t="s">
        <v>5546</v>
      </c>
      <c r="K489" s="95" t="s">
        <v>5547</v>
      </c>
      <c r="L489" s="88" t="s">
        <v>5548</v>
      </c>
      <c r="M489" s="88" t="s">
        <v>1185</v>
      </c>
      <c r="N489" s="88">
        <v>80111700</v>
      </c>
      <c r="O489" s="88" t="s">
        <v>1186</v>
      </c>
      <c r="P489" s="88" t="s">
        <v>5549</v>
      </c>
      <c r="Q489" s="88">
        <v>162</v>
      </c>
      <c r="R489" s="92">
        <v>46031</v>
      </c>
      <c r="S489" s="88">
        <v>173</v>
      </c>
      <c r="T489" s="92">
        <v>46043</v>
      </c>
      <c r="U489" s="88" t="s">
        <v>2216</v>
      </c>
      <c r="V489" s="88" t="s">
        <v>135</v>
      </c>
      <c r="W489" s="88" t="s">
        <v>136</v>
      </c>
      <c r="X489" s="88">
        <v>1</v>
      </c>
      <c r="Y489" s="88" t="s">
        <v>1188</v>
      </c>
      <c r="Z489" s="88" t="s">
        <v>5548</v>
      </c>
      <c r="AA489" s="88" t="s">
        <v>138</v>
      </c>
      <c r="AB489" s="88" t="s">
        <v>139</v>
      </c>
      <c r="AC489" s="88" t="s">
        <v>203</v>
      </c>
      <c r="AD489" s="88"/>
      <c r="AE489" s="88">
        <v>52985110</v>
      </c>
      <c r="AF489" s="88">
        <v>8</v>
      </c>
      <c r="AG489" s="92">
        <v>30277</v>
      </c>
      <c r="AH489" s="88" t="s">
        <v>1824</v>
      </c>
      <c r="AI489" s="88" t="e">
        <v>#REF!</v>
      </c>
      <c r="AJ489" s="95">
        <v>3176184455</v>
      </c>
      <c r="AK489" s="88" t="s">
        <v>5550</v>
      </c>
      <c r="AL489" s="88" t="s">
        <v>3187</v>
      </c>
      <c r="AM489" s="88" t="s">
        <v>234</v>
      </c>
      <c r="AN489" s="88" t="s">
        <v>1049</v>
      </c>
      <c r="AO489" s="88">
        <v>1010190690</v>
      </c>
      <c r="AP489" s="88" t="s">
        <v>1050</v>
      </c>
      <c r="AQ489" s="88"/>
      <c r="AR489" s="88"/>
      <c r="AS489" s="92">
        <v>46062</v>
      </c>
      <c r="AT489" s="88"/>
      <c r="AU489" s="88"/>
      <c r="AV489" s="88"/>
      <c r="AW489" s="88"/>
      <c r="AX489" s="88" t="s">
        <v>1051</v>
      </c>
      <c r="AY489" s="88" t="s">
        <v>147</v>
      </c>
      <c r="AZ489" s="108">
        <v>46035</v>
      </c>
      <c r="BA489" s="108">
        <v>46036</v>
      </c>
      <c r="BB489" s="118">
        <v>46432000</v>
      </c>
      <c r="BC489" s="108">
        <v>46041</v>
      </c>
      <c r="BD489" s="108">
        <v>46283</v>
      </c>
      <c r="BE489" s="108">
        <f t="shared" si="18"/>
        <v>46283</v>
      </c>
      <c r="BF489" s="125"/>
      <c r="BG489" s="88" t="s">
        <v>929</v>
      </c>
      <c r="BH489" s="113">
        <v>5804000</v>
      </c>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v>0</v>
      </c>
      <c r="CM489" s="113">
        <v>46432000</v>
      </c>
      <c r="CN489" s="88"/>
      <c r="CO489" s="92">
        <v>46283</v>
      </c>
      <c r="CP489" s="92">
        <f t="shared" si="17"/>
        <v>46463</v>
      </c>
      <c r="CQ489" s="118">
        <v>46432000</v>
      </c>
      <c r="CR489" s="88" t="s">
        <v>258</v>
      </c>
      <c r="CS489" s="92">
        <v>46038</v>
      </c>
      <c r="CT489" s="131">
        <v>4432521</v>
      </c>
      <c r="CU489" s="88"/>
      <c r="CV489" s="88"/>
      <c r="CW489" s="88" t="s">
        <v>1192</v>
      </c>
      <c r="CX489" s="88" t="s">
        <v>203</v>
      </c>
      <c r="CY489" s="88" t="s">
        <v>947</v>
      </c>
      <c r="CZ489" s="88">
        <v>2537</v>
      </c>
      <c r="DA489" s="88" t="s">
        <v>152</v>
      </c>
      <c r="DB489" s="88">
        <v>1</v>
      </c>
      <c r="DC489" s="88" t="s">
        <v>153</v>
      </c>
      <c r="DD489" s="88"/>
      <c r="DE489" s="88"/>
      <c r="DF489" s="88"/>
      <c r="DG489" s="88"/>
      <c r="DH489" s="88"/>
      <c r="DI489" s="88"/>
      <c r="DJ489" s="88"/>
      <c r="DK489" s="88"/>
      <c r="DL489" s="88"/>
      <c r="DM489" s="88"/>
      <c r="DN489" s="88"/>
      <c r="DO489" s="88"/>
      <c r="DP489" s="88"/>
      <c r="DQ489" s="88"/>
      <c r="DR489" s="88"/>
      <c r="DS489" s="88"/>
      <c r="DT489" s="89"/>
      <c r="DU489" s="84"/>
      <c r="DV489" s="75"/>
      <c r="DW489" s="75"/>
      <c r="DX489" s="75"/>
      <c r="DY489" s="75"/>
      <c r="DZ489" s="77"/>
      <c r="EA489" s="71"/>
      <c r="EB489" s="71"/>
      <c r="EC489" s="71"/>
      <c r="ED489" s="71"/>
      <c r="EE489" s="71"/>
      <c r="EF489" s="71"/>
      <c r="EG489" s="71"/>
      <c r="EH489" s="71"/>
      <c r="EI489" s="71"/>
      <c r="EJ489" s="71"/>
      <c r="EK489" s="71"/>
    </row>
    <row r="490" spans="1:141" ht="30" customHeight="1">
      <c r="A490" s="3" t="s">
        <v>4104</v>
      </c>
      <c r="B490" s="87">
        <v>2026</v>
      </c>
      <c r="C490" s="88" t="s">
        <v>5551</v>
      </c>
      <c r="D490" s="88"/>
      <c r="E490" s="88" t="s">
        <v>125</v>
      </c>
      <c r="F490" s="88">
        <v>149753</v>
      </c>
      <c r="G490" s="92">
        <v>46042</v>
      </c>
      <c r="H490" s="88" t="s">
        <v>5552</v>
      </c>
      <c r="I490" s="88" t="s">
        <v>5553</v>
      </c>
      <c r="J490" s="95" t="s">
        <v>5554</v>
      </c>
      <c r="K490" s="95" t="s">
        <v>5555</v>
      </c>
      <c r="L490" s="88" t="s">
        <v>5556</v>
      </c>
      <c r="M490" s="88" t="s">
        <v>5557</v>
      </c>
      <c r="N490" s="88">
        <v>80111700</v>
      </c>
      <c r="O490" s="88" t="s">
        <v>5558</v>
      </c>
      <c r="P490" s="88" t="s">
        <v>5559</v>
      </c>
      <c r="Q490" s="88">
        <v>162</v>
      </c>
      <c r="R490" s="92">
        <v>46031</v>
      </c>
      <c r="S490" s="88">
        <v>392</v>
      </c>
      <c r="T490" s="92">
        <v>46041</v>
      </c>
      <c r="U490" s="88" t="s">
        <v>134</v>
      </c>
      <c r="V490" s="88" t="s">
        <v>135</v>
      </c>
      <c r="W490" s="88" t="s">
        <v>136</v>
      </c>
      <c r="X490" s="88">
        <v>1</v>
      </c>
      <c r="Y490" s="88" t="s">
        <v>5560</v>
      </c>
      <c r="Z490" s="88" t="s">
        <v>5556</v>
      </c>
      <c r="AA490" s="88" t="s">
        <v>138</v>
      </c>
      <c r="AB490" s="88" t="s">
        <v>139</v>
      </c>
      <c r="AC490" s="88" t="s">
        <v>203</v>
      </c>
      <c r="AD490" s="88"/>
      <c r="AE490" s="88">
        <v>52412467</v>
      </c>
      <c r="AF490" s="88">
        <v>3</v>
      </c>
      <c r="AG490" s="92">
        <v>27854</v>
      </c>
      <c r="AH490" s="88" t="s">
        <v>5561</v>
      </c>
      <c r="AI490" s="88" t="e">
        <v>#REF!</v>
      </c>
      <c r="AJ490" s="95">
        <v>3132461102</v>
      </c>
      <c r="AK490" s="88" t="s">
        <v>5562</v>
      </c>
      <c r="AL490" s="88" t="s">
        <v>3187</v>
      </c>
      <c r="AM490" s="88" t="s">
        <v>234</v>
      </c>
      <c r="AN490" s="88" t="s">
        <v>5563</v>
      </c>
      <c r="AO490" s="88">
        <v>80857080</v>
      </c>
      <c r="AP490" s="88" t="s">
        <v>5564</v>
      </c>
      <c r="AQ490" s="88"/>
      <c r="AR490" s="88"/>
      <c r="AS490" s="92">
        <v>46062</v>
      </c>
      <c r="AT490" s="88"/>
      <c r="AU490" s="88"/>
      <c r="AV490" s="88"/>
      <c r="AW490" s="88"/>
      <c r="AX490" s="88" t="s">
        <v>5565</v>
      </c>
      <c r="AY490" s="88" t="s">
        <v>147</v>
      </c>
      <c r="AZ490" s="108">
        <v>46036</v>
      </c>
      <c r="BA490" s="108">
        <v>46037</v>
      </c>
      <c r="BB490" s="118">
        <v>46432000</v>
      </c>
      <c r="BC490" s="108">
        <v>46043</v>
      </c>
      <c r="BD490" s="108">
        <v>46285</v>
      </c>
      <c r="BE490" s="108">
        <f t="shared" si="18"/>
        <v>46285</v>
      </c>
      <c r="BF490" s="125"/>
      <c r="BG490" s="88" t="s">
        <v>929</v>
      </c>
      <c r="BH490" s="113">
        <v>5804000</v>
      </c>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v>0</v>
      </c>
      <c r="CM490" s="113">
        <v>46432000</v>
      </c>
      <c r="CN490" s="88"/>
      <c r="CO490" s="92">
        <v>46285</v>
      </c>
      <c r="CP490" s="92">
        <f t="shared" si="17"/>
        <v>46465</v>
      </c>
      <c r="CQ490" s="118">
        <v>46432000</v>
      </c>
      <c r="CR490" s="88" t="s">
        <v>223</v>
      </c>
      <c r="CS490" s="92">
        <v>46037</v>
      </c>
      <c r="CT490" s="131">
        <v>1146101096721</v>
      </c>
      <c r="CU490" s="88"/>
      <c r="CV490" s="88"/>
      <c r="CW490" s="88" t="s">
        <v>5566</v>
      </c>
      <c r="CX490" s="88" t="s">
        <v>203</v>
      </c>
      <c r="CY490" s="88" t="s">
        <v>1849</v>
      </c>
      <c r="CZ490" s="88">
        <v>2599</v>
      </c>
      <c r="DA490" s="88" t="s">
        <v>5567</v>
      </c>
      <c r="DB490" s="88">
        <v>3</v>
      </c>
      <c r="DC490" s="88" t="s">
        <v>153</v>
      </c>
      <c r="DD490" s="88"/>
      <c r="DE490" s="88"/>
      <c r="DF490" s="88"/>
      <c r="DG490" s="88"/>
      <c r="DH490" s="88"/>
      <c r="DI490" s="88"/>
      <c r="DJ490" s="88"/>
      <c r="DK490" s="88"/>
      <c r="DL490" s="88"/>
      <c r="DM490" s="88"/>
      <c r="DN490" s="88"/>
      <c r="DO490" s="88"/>
      <c r="DP490" s="88"/>
      <c r="DQ490" s="88"/>
      <c r="DR490" s="88"/>
      <c r="DS490" s="88"/>
      <c r="DT490" s="89"/>
      <c r="DU490" s="84"/>
      <c r="DV490" s="75"/>
      <c r="DW490" s="75"/>
      <c r="DX490" s="75"/>
      <c r="DY490" s="75"/>
      <c r="DZ490" s="77"/>
      <c r="EA490" s="71"/>
      <c r="EB490" s="71"/>
      <c r="EC490" s="71"/>
      <c r="ED490" s="71"/>
      <c r="EE490" s="71"/>
      <c r="EF490" s="71"/>
      <c r="EG490" s="71"/>
      <c r="EH490" s="71"/>
      <c r="EI490" s="71"/>
      <c r="EJ490" s="71"/>
      <c r="EK490" s="71"/>
    </row>
    <row r="491" spans="1:141" ht="30" customHeight="1">
      <c r="A491" s="3" t="s">
        <v>4104</v>
      </c>
      <c r="B491" s="87">
        <v>2026</v>
      </c>
      <c r="C491" s="88" t="s">
        <v>5568</v>
      </c>
      <c r="D491" s="88"/>
      <c r="E491" s="88" t="s">
        <v>125</v>
      </c>
      <c r="F491" s="88">
        <v>147371</v>
      </c>
      <c r="G491" s="92">
        <v>46040</v>
      </c>
      <c r="H491" s="88" t="s">
        <v>5569</v>
      </c>
      <c r="I491" s="88" t="s">
        <v>5570</v>
      </c>
      <c r="J491" s="95" t="s">
        <v>5571</v>
      </c>
      <c r="K491" s="95" t="s">
        <v>5572</v>
      </c>
      <c r="L491" s="88" t="s">
        <v>5573</v>
      </c>
      <c r="M491" s="88" t="s">
        <v>5574</v>
      </c>
      <c r="N491" s="88">
        <v>80111700</v>
      </c>
      <c r="O491" s="88" t="s">
        <v>5575</v>
      </c>
      <c r="P491" s="88" t="s">
        <v>5576</v>
      </c>
      <c r="Q491" s="88">
        <v>147</v>
      </c>
      <c r="R491" s="92">
        <v>46028</v>
      </c>
      <c r="S491" s="88">
        <v>1705</v>
      </c>
      <c r="T491" s="92">
        <v>46042</v>
      </c>
      <c r="U491" s="88" t="s">
        <v>3609</v>
      </c>
      <c r="V491" s="88" t="s">
        <v>135</v>
      </c>
      <c r="W491" s="88" t="s">
        <v>136</v>
      </c>
      <c r="X491" s="88">
        <v>1</v>
      </c>
      <c r="Y491" s="88" t="s">
        <v>5577</v>
      </c>
      <c r="Z491" s="88" t="s">
        <v>5573</v>
      </c>
      <c r="AA491" s="88" t="s">
        <v>138</v>
      </c>
      <c r="AB491" s="88" t="s">
        <v>139</v>
      </c>
      <c r="AC491" s="88" t="s">
        <v>218</v>
      </c>
      <c r="AD491" s="88"/>
      <c r="AE491" s="88">
        <v>1082992254</v>
      </c>
      <c r="AF491" s="88">
        <v>9</v>
      </c>
      <c r="AG491" s="92">
        <v>34663</v>
      </c>
      <c r="AH491" s="88" t="s">
        <v>5578</v>
      </c>
      <c r="AI491" s="88"/>
      <c r="AJ491" s="95">
        <v>0</v>
      </c>
      <c r="AK491" s="88" t="s">
        <v>5579</v>
      </c>
      <c r="AL491" s="88" t="s">
        <v>3187</v>
      </c>
      <c r="AM491" s="88" t="s">
        <v>144</v>
      </c>
      <c r="AN491" s="88" t="s">
        <v>3712</v>
      </c>
      <c r="AO491" s="88">
        <v>79553844</v>
      </c>
      <c r="AP491" s="88" t="s">
        <v>3713</v>
      </c>
      <c r="AQ491" s="88"/>
      <c r="AR491" s="88"/>
      <c r="AS491" s="92">
        <v>46062</v>
      </c>
      <c r="AT491" s="88"/>
      <c r="AU491" s="88"/>
      <c r="AV491" s="88"/>
      <c r="AW491" s="88"/>
      <c r="AX491" s="88" t="s">
        <v>3714</v>
      </c>
      <c r="AY491" s="88" t="s">
        <v>147</v>
      </c>
      <c r="AZ491" s="108">
        <v>46036</v>
      </c>
      <c r="BA491" s="108">
        <v>46038</v>
      </c>
      <c r="BB491" s="118">
        <v>63352000</v>
      </c>
      <c r="BC491" s="108">
        <v>46045</v>
      </c>
      <c r="BD491" s="108">
        <v>46279</v>
      </c>
      <c r="BE491" s="108">
        <f t="shared" si="18"/>
        <v>46279</v>
      </c>
      <c r="BF491" s="125"/>
      <c r="BG491" s="88" t="s">
        <v>929</v>
      </c>
      <c r="BH491" s="113">
        <v>7919000</v>
      </c>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v>0</v>
      </c>
      <c r="CM491" s="113">
        <v>63352000</v>
      </c>
      <c r="CN491" s="88"/>
      <c r="CO491" s="92">
        <v>46279</v>
      </c>
      <c r="CP491" s="92">
        <f t="shared" si="17"/>
        <v>46459</v>
      </c>
      <c r="CQ491" s="118">
        <v>63352000</v>
      </c>
      <c r="CR491" s="88" t="s">
        <v>1464</v>
      </c>
      <c r="CS491" s="92">
        <v>46044</v>
      </c>
      <c r="CT491" s="131" t="s">
        <v>5580</v>
      </c>
      <c r="CU491" s="88"/>
      <c r="CV491" s="88"/>
      <c r="CW491" s="88" t="s">
        <v>5581</v>
      </c>
      <c r="CX491" s="88" t="s">
        <v>218</v>
      </c>
      <c r="CY491" s="88" t="s">
        <v>1736</v>
      </c>
      <c r="CZ491" s="88">
        <v>2583</v>
      </c>
      <c r="DA491" s="88" t="s">
        <v>3614</v>
      </c>
      <c r="DB491" s="88">
        <v>5</v>
      </c>
      <c r="DC491" s="88" t="s">
        <v>153</v>
      </c>
      <c r="DD491" s="88"/>
      <c r="DE491" s="88"/>
      <c r="DF491" s="88"/>
      <c r="DG491" s="88"/>
      <c r="DH491" s="88"/>
      <c r="DI491" s="88"/>
      <c r="DJ491" s="88"/>
      <c r="DK491" s="88"/>
      <c r="DL491" s="88"/>
      <c r="DM491" s="88"/>
      <c r="DN491" s="88"/>
      <c r="DO491" s="88"/>
      <c r="DP491" s="88"/>
      <c r="DQ491" s="88"/>
      <c r="DR491" s="88"/>
      <c r="DS491" s="88"/>
      <c r="DT491" s="89"/>
      <c r="DU491" s="84"/>
      <c r="DV491" s="75"/>
      <c r="DW491" s="75"/>
      <c r="DX491" s="75"/>
      <c r="DY491" s="75"/>
      <c r="DZ491" s="77"/>
      <c r="EA491" s="71"/>
      <c r="EB491" s="71"/>
      <c r="EC491" s="71"/>
      <c r="ED491" s="71"/>
      <c r="EE491" s="71"/>
      <c r="EF491" s="71"/>
      <c r="EG491" s="71"/>
      <c r="EH491" s="71"/>
      <c r="EI491" s="71"/>
      <c r="EJ491" s="71"/>
      <c r="EK491" s="71"/>
    </row>
    <row r="492" spans="1:141" ht="30" customHeight="1">
      <c r="A492" s="3" t="s">
        <v>4104</v>
      </c>
      <c r="B492" s="87">
        <v>2026</v>
      </c>
      <c r="C492" s="88" t="s">
        <v>5582</v>
      </c>
      <c r="D492" s="88"/>
      <c r="E492" s="88" t="s">
        <v>125</v>
      </c>
      <c r="F492" s="88">
        <v>147350</v>
      </c>
      <c r="G492" s="92">
        <v>46042</v>
      </c>
      <c r="H492" s="88" t="s">
        <v>3740</v>
      </c>
      <c r="I492" s="88" t="s">
        <v>5583</v>
      </c>
      <c r="J492" s="95" t="s">
        <v>5584</v>
      </c>
      <c r="K492" s="95" t="s">
        <v>5585</v>
      </c>
      <c r="L492" s="88" t="s">
        <v>5586</v>
      </c>
      <c r="M492" s="88" t="s">
        <v>3745</v>
      </c>
      <c r="N492" s="88">
        <v>80111700</v>
      </c>
      <c r="O492" s="88" t="s">
        <v>3746</v>
      </c>
      <c r="P492" s="88" t="s">
        <v>5587</v>
      </c>
      <c r="Q492" s="88">
        <v>155</v>
      </c>
      <c r="R492" s="92">
        <v>46030</v>
      </c>
      <c r="S492" s="88">
        <v>314</v>
      </c>
      <c r="T492" s="92">
        <v>46041</v>
      </c>
      <c r="U492" s="88" t="s">
        <v>3609</v>
      </c>
      <c r="V492" s="88" t="s">
        <v>135</v>
      </c>
      <c r="W492" s="88" t="s">
        <v>460</v>
      </c>
      <c r="X492" s="88">
        <v>1</v>
      </c>
      <c r="Y492" s="88" t="s">
        <v>4178</v>
      </c>
      <c r="Z492" s="88" t="s">
        <v>5586</v>
      </c>
      <c r="AA492" s="88" t="s">
        <v>138</v>
      </c>
      <c r="AB492" s="88" t="s">
        <v>164</v>
      </c>
      <c r="AC492" s="88" t="s">
        <v>461</v>
      </c>
      <c r="AD492" s="88"/>
      <c r="AE492" s="88">
        <v>1032409492</v>
      </c>
      <c r="AF492" s="88">
        <v>5</v>
      </c>
      <c r="AG492" s="92">
        <v>31895</v>
      </c>
      <c r="AH492" s="88" t="s">
        <v>5588</v>
      </c>
      <c r="AI492" s="88" t="e">
        <v>#REF!</v>
      </c>
      <c r="AJ492" s="95">
        <v>3224657223</v>
      </c>
      <c r="AK492" s="88" t="s">
        <v>5589</v>
      </c>
      <c r="AL492" s="88" t="s">
        <v>143</v>
      </c>
      <c r="AM492" s="88" t="s">
        <v>144</v>
      </c>
      <c r="AN492" s="88" t="s">
        <v>3712</v>
      </c>
      <c r="AO492" s="88">
        <v>79553844</v>
      </c>
      <c r="AP492" s="88" t="s">
        <v>3713</v>
      </c>
      <c r="AQ492" s="88"/>
      <c r="AR492" s="88"/>
      <c r="AS492" s="92">
        <v>46062</v>
      </c>
      <c r="AT492" s="88"/>
      <c r="AU492" s="88"/>
      <c r="AV492" s="88"/>
      <c r="AW492" s="88"/>
      <c r="AX492" s="88" t="s">
        <v>3714</v>
      </c>
      <c r="AY492" s="88" t="s">
        <v>147</v>
      </c>
      <c r="AZ492" s="108">
        <v>46031</v>
      </c>
      <c r="BA492" s="108">
        <v>46038</v>
      </c>
      <c r="BB492" s="118">
        <v>17000000</v>
      </c>
      <c r="BC492" s="108">
        <v>46045</v>
      </c>
      <c r="BD492" s="108">
        <v>46287</v>
      </c>
      <c r="BE492" s="108">
        <f t="shared" si="18"/>
        <v>46287</v>
      </c>
      <c r="BF492" s="125"/>
      <c r="BG492" s="88" t="s">
        <v>929</v>
      </c>
      <c r="BH492" s="113">
        <v>2125000</v>
      </c>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v>0</v>
      </c>
      <c r="CM492" s="113">
        <v>17000000</v>
      </c>
      <c r="CN492" s="88"/>
      <c r="CO492" s="92">
        <v>46287</v>
      </c>
      <c r="CP492" s="92">
        <f t="shared" si="17"/>
        <v>46467</v>
      </c>
      <c r="CQ492" s="118">
        <v>17000000</v>
      </c>
      <c r="CR492" s="88" t="s">
        <v>149</v>
      </c>
      <c r="CS492" s="92">
        <v>46042</v>
      </c>
      <c r="CT492" s="131">
        <v>3344101271964</v>
      </c>
      <c r="CU492" s="88"/>
      <c r="CV492" s="88"/>
      <c r="CW492" s="88" t="s">
        <v>3752</v>
      </c>
      <c r="CX492" s="88" t="s">
        <v>461</v>
      </c>
      <c r="CY492" s="88" t="s">
        <v>957</v>
      </c>
      <c r="CZ492" s="88">
        <v>2583</v>
      </c>
      <c r="DA492" s="88" t="s">
        <v>3614</v>
      </c>
      <c r="DB492" s="88">
        <v>5</v>
      </c>
      <c r="DC492" s="88" t="s">
        <v>153</v>
      </c>
      <c r="DD492" s="88"/>
      <c r="DE492" s="88"/>
      <c r="DF492" s="88"/>
      <c r="DG492" s="88"/>
      <c r="DH492" s="88"/>
      <c r="DI492" s="88"/>
      <c r="DJ492" s="88"/>
      <c r="DK492" s="88"/>
      <c r="DL492" s="88"/>
      <c r="DM492" s="88"/>
      <c r="DN492" s="88"/>
      <c r="DO492" s="88"/>
      <c r="DP492" s="88"/>
      <c r="DQ492" s="88"/>
      <c r="DR492" s="88"/>
      <c r="DS492" s="88"/>
      <c r="DT492" s="89"/>
      <c r="DU492" s="84"/>
      <c r="DV492" s="75"/>
      <c r="DW492" s="75"/>
      <c r="DX492" s="75"/>
      <c r="DY492" s="75"/>
      <c r="DZ492" s="77"/>
      <c r="EA492" s="71"/>
      <c r="EB492" s="71"/>
      <c r="EC492" s="71"/>
      <c r="ED492" s="71"/>
      <c r="EE492" s="71"/>
      <c r="EF492" s="71"/>
      <c r="EG492" s="71"/>
      <c r="EH492" s="71"/>
      <c r="EI492" s="71"/>
      <c r="EJ492" s="71"/>
      <c r="EK492" s="71"/>
    </row>
    <row r="493" spans="1:141" ht="30" customHeight="1">
      <c r="A493" s="3" t="s">
        <v>4104</v>
      </c>
      <c r="B493" s="87">
        <v>2026</v>
      </c>
      <c r="C493" s="88" t="s">
        <v>5590</v>
      </c>
      <c r="D493" s="88"/>
      <c r="E493" s="88" t="s">
        <v>125</v>
      </c>
      <c r="F493" s="88">
        <v>147126</v>
      </c>
      <c r="G493" s="92">
        <v>46038</v>
      </c>
      <c r="H493" s="88" t="s">
        <v>5591</v>
      </c>
      <c r="I493" s="88" t="s">
        <v>5592</v>
      </c>
      <c r="J493" s="95" t="s">
        <v>5593</v>
      </c>
      <c r="K493" s="95" t="s">
        <v>5594</v>
      </c>
      <c r="L493" s="88" t="s">
        <v>5595</v>
      </c>
      <c r="M493" s="88" t="s">
        <v>5596</v>
      </c>
      <c r="N493" s="88">
        <v>80111700</v>
      </c>
      <c r="O493" s="88" t="s">
        <v>5597</v>
      </c>
      <c r="P493" s="88" t="s">
        <v>5598</v>
      </c>
      <c r="Q493" s="88">
        <v>214</v>
      </c>
      <c r="R493" s="92">
        <v>46036</v>
      </c>
      <c r="S493" s="88">
        <v>1706</v>
      </c>
      <c r="T493" s="92">
        <v>46042</v>
      </c>
      <c r="U493" s="88" t="s">
        <v>4985</v>
      </c>
      <c r="V493" s="88" t="s">
        <v>135</v>
      </c>
      <c r="W493" s="88" t="s">
        <v>136</v>
      </c>
      <c r="X493" s="88">
        <v>1</v>
      </c>
      <c r="Y493" s="88" t="s">
        <v>5599</v>
      </c>
      <c r="Z493" s="88" t="s">
        <v>5595</v>
      </c>
      <c r="AA493" s="88" t="s">
        <v>138</v>
      </c>
      <c r="AB493" s="88" t="s">
        <v>164</v>
      </c>
      <c r="AC493" s="88" t="s">
        <v>203</v>
      </c>
      <c r="AD493" s="88"/>
      <c r="AE493" s="88">
        <v>1073239578</v>
      </c>
      <c r="AF493" s="88">
        <v>9</v>
      </c>
      <c r="AG493" s="92">
        <v>33889</v>
      </c>
      <c r="AH493" s="88" t="s">
        <v>5600</v>
      </c>
      <c r="AI493" s="88"/>
      <c r="AJ493" s="95">
        <v>0</v>
      </c>
      <c r="AK493" s="88" t="s">
        <v>5601</v>
      </c>
      <c r="AL493" s="88" t="s">
        <v>143</v>
      </c>
      <c r="AM493" s="88" t="s">
        <v>144</v>
      </c>
      <c r="AN493" s="88" t="s">
        <v>4826</v>
      </c>
      <c r="AO493" s="88">
        <v>52371623</v>
      </c>
      <c r="AP493" s="88" t="s">
        <v>4827</v>
      </c>
      <c r="AQ493" s="88"/>
      <c r="AR493" s="88"/>
      <c r="AS493" s="92">
        <v>46062</v>
      </c>
      <c r="AT493" s="88"/>
      <c r="AU493" s="88"/>
      <c r="AV493" s="88"/>
      <c r="AW493" s="88"/>
      <c r="AX493" s="88" t="s">
        <v>4828</v>
      </c>
      <c r="AY493" s="88" t="s">
        <v>147</v>
      </c>
      <c r="AZ493" s="108">
        <v>46038</v>
      </c>
      <c r="BA493" s="108">
        <v>46038</v>
      </c>
      <c r="BB493" s="118">
        <v>46432000</v>
      </c>
      <c r="BC493" s="108">
        <v>46043</v>
      </c>
      <c r="BD493" s="108">
        <v>46285</v>
      </c>
      <c r="BE493" s="108">
        <f t="shared" ref="BE493:BE522" si="19">$CO493</f>
        <v>46285</v>
      </c>
      <c r="BF493" s="125"/>
      <c r="BG493" s="88" t="s">
        <v>929</v>
      </c>
      <c r="BH493" s="113">
        <v>5804000</v>
      </c>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v>0</v>
      </c>
      <c r="CM493" s="113">
        <v>46432000</v>
      </c>
      <c r="CN493" s="88"/>
      <c r="CO493" s="92">
        <v>46285</v>
      </c>
      <c r="CP493" s="92">
        <f t="shared" si="17"/>
        <v>46465</v>
      </c>
      <c r="CQ493" s="118">
        <v>46432000</v>
      </c>
      <c r="CR493" s="88" t="s">
        <v>149</v>
      </c>
      <c r="CS493" s="92">
        <v>46039</v>
      </c>
      <c r="CT493" s="131">
        <v>3744101045983</v>
      </c>
      <c r="CU493" s="88"/>
      <c r="CV493" s="88"/>
      <c r="CW493" s="88" t="s">
        <v>5602</v>
      </c>
      <c r="CX493" s="88" t="s">
        <v>203</v>
      </c>
      <c r="CY493" s="88" t="s">
        <v>5603</v>
      </c>
      <c r="CZ493" s="88">
        <v>2599</v>
      </c>
      <c r="DA493" s="88" t="s">
        <v>5567</v>
      </c>
      <c r="DB493" s="88">
        <v>1</v>
      </c>
      <c r="DC493" s="88" t="s">
        <v>153</v>
      </c>
      <c r="DD493" s="88"/>
      <c r="DE493" s="88"/>
      <c r="DF493" s="88"/>
      <c r="DG493" s="88"/>
      <c r="DH493" s="88"/>
      <c r="DI493" s="88"/>
      <c r="DJ493" s="88"/>
      <c r="DK493" s="88"/>
      <c r="DL493" s="88"/>
      <c r="DM493" s="88"/>
      <c r="DN493" s="88"/>
      <c r="DO493" s="88"/>
      <c r="DP493" s="88"/>
      <c r="DQ493" s="88"/>
      <c r="DR493" s="88"/>
      <c r="DS493" s="88"/>
      <c r="DT493" s="89"/>
      <c r="DU493" s="84"/>
      <c r="DV493" s="75"/>
      <c r="DW493" s="75"/>
      <c r="DX493" s="75"/>
      <c r="DY493" s="75"/>
      <c r="DZ493" s="77"/>
      <c r="EA493" s="71"/>
      <c r="EB493" s="71"/>
      <c r="EC493" s="71"/>
      <c r="ED493" s="71"/>
      <c r="EE493" s="71"/>
      <c r="EF493" s="71"/>
      <c r="EG493" s="71"/>
      <c r="EH493" s="71"/>
      <c r="EI493" s="71"/>
      <c r="EJ493" s="71"/>
      <c r="EK493" s="71"/>
    </row>
    <row r="494" spans="1:141" ht="30" customHeight="1">
      <c r="A494" s="3" t="s">
        <v>4104</v>
      </c>
      <c r="B494" s="87">
        <v>2026</v>
      </c>
      <c r="C494" s="88" t="s">
        <v>5604</v>
      </c>
      <c r="D494" s="88"/>
      <c r="E494" s="88" t="s">
        <v>125</v>
      </c>
      <c r="F494" s="88">
        <v>146423</v>
      </c>
      <c r="G494" s="92">
        <v>46038</v>
      </c>
      <c r="H494" s="88" t="s">
        <v>5605</v>
      </c>
      <c r="I494" s="88" t="s">
        <v>5606</v>
      </c>
      <c r="J494" s="95" t="s">
        <v>5607</v>
      </c>
      <c r="K494" s="95" t="s">
        <v>5608</v>
      </c>
      <c r="L494" s="88" t="s">
        <v>5609</v>
      </c>
      <c r="M494" s="88" t="s">
        <v>5610</v>
      </c>
      <c r="N494" s="88">
        <v>80111700</v>
      </c>
      <c r="O494" s="88" t="s">
        <v>5611</v>
      </c>
      <c r="P494" s="88" t="s">
        <v>5612</v>
      </c>
      <c r="Q494" s="88">
        <v>61</v>
      </c>
      <c r="R494" s="92">
        <v>46028</v>
      </c>
      <c r="S494" s="88">
        <v>1707</v>
      </c>
      <c r="T494" s="92">
        <v>46042</v>
      </c>
      <c r="U494" s="88" t="s">
        <v>5613</v>
      </c>
      <c r="V494" s="88" t="s">
        <v>135</v>
      </c>
      <c r="W494" s="88" t="s">
        <v>136</v>
      </c>
      <c r="X494" s="88">
        <v>1</v>
      </c>
      <c r="Y494" s="88" t="s">
        <v>5614</v>
      </c>
      <c r="Z494" s="88" t="s">
        <v>5609</v>
      </c>
      <c r="AA494" s="88" t="s">
        <v>138</v>
      </c>
      <c r="AB494" s="88" t="s">
        <v>164</v>
      </c>
      <c r="AC494" s="88" t="s">
        <v>2329</v>
      </c>
      <c r="AD494" s="88"/>
      <c r="AE494" s="88">
        <v>80257080</v>
      </c>
      <c r="AF494" s="88">
        <v>4</v>
      </c>
      <c r="AG494" s="92">
        <v>30329</v>
      </c>
      <c r="AH494" s="88" t="s">
        <v>5615</v>
      </c>
      <c r="AI494" s="88"/>
      <c r="AJ494" s="95">
        <v>3006595498</v>
      </c>
      <c r="AK494" s="88" t="s">
        <v>5616</v>
      </c>
      <c r="AL494" s="88" t="s">
        <v>3187</v>
      </c>
      <c r="AM494" s="88" t="s">
        <v>144</v>
      </c>
      <c r="AN494" s="88" t="s">
        <v>145</v>
      </c>
      <c r="AO494" s="88">
        <v>0</v>
      </c>
      <c r="AP494" s="88">
        <v>0</v>
      </c>
      <c r="AQ494" s="88"/>
      <c r="AR494" s="88"/>
      <c r="AS494" s="92">
        <v>46062</v>
      </c>
      <c r="AT494" s="88"/>
      <c r="AU494" s="88"/>
      <c r="AV494" s="88"/>
      <c r="AW494" s="88"/>
      <c r="AX494" s="88" t="s">
        <v>146</v>
      </c>
      <c r="AY494" s="88" t="s">
        <v>147</v>
      </c>
      <c r="AZ494" s="108">
        <v>46037</v>
      </c>
      <c r="BA494" s="108">
        <v>46042</v>
      </c>
      <c r="BB494" s="118">
        <v>118976000</v>
      </c>
      <c r="BC494" s="108">
        <v>46042</v>
      </c>
      <c r="BD494" s="108">
        <v>46375</v>
      </c>
      <c r="BE494" s="108">
        <f t="shared" si="19"/>
        <v>46375</v>
      </c>
      <c r="BF494" s="125"/>
      <c r="BG494" s="88" t="s">
        <v>148</v>
      </c>
      <c r="BH494" s="113">
        <v>10816000</v>
      </c>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v>0</v>
      </c>
      <c r="CM494" s="113">
        <v>118976000</v>
      </c>
      <c r="CN494" s="88"/>
      <c r="CO494" s="92">
        <v>46375</v>
      </c>
      <c r="CP494" s="92">
        <f t="shared" si="17"/>
        <v>46555</v>
      </c>
      <c r="CQ494" s="118">
        <v>118976000</v>
      </c>
      <c r="CR494" s="88" t="s">
        <v>223</v>
      </c>
      <c r="CS494" s="92">
        <v>46041</v>
      </c>
      <c r="CT494" s="131">
        <v>1846101033061</v>
      </c>
      <c r="CU494" s="88"/>
      <c r="CV494" s="88"/>
      <c r="CW494" s="88" t="s">
        <v>5617</v>
      </c>
      <c r="CX494" s="88" t="s">
        <v>2329</v>
      </c>
      <c r="CY494" s="88" t="s">
        <v>5618</v>
      </c>
      <c r="CZ494" s="88">
        <v>2599</v>
      </c>
      <c r="DA494" s="88" t="s">
        <v>5567</v>
      </c>
      <c r="DB494" s="88">
        <v>1</v>
      </c>
      <c r="DC494" s="88" t="s">
        <v>153</v>
      </c>
      <c r="DD494" s="88"/>
      <c r="DE494" s="88"/>
      <c r="DF494" s="88"/>
      <c r="DG494" s="88"/>
      <c r="DH494" s="88"/>
      <c r="DI494" s="88"/>
      <c r="DJ494" s="88"/>
      <c r="DK494" s="88"/>
      <c r="DL494" s="88"/>
      <c r="DM494" s="88"/>
      <c r="DN494" s="88"/>
      <c r="DO494" s="88"/>
      <c r="DP494" s="88"/>
      <c r="DQ494" s="88"/>
      <c r="DR494" s="88"/>
      <c r="DS494" s="88"/>
      <c r="DT494" s="89"/>
      <c r="DU494" s="84"/>
      <c r="DV494" s="75"/>
      <c r="DW494" s="75"/>
      <c r="DX494" s="75"/>
      <c r="DY494" s="75"/>
      <c r="DZ494" s="77"/>
      <c r="EA494" s="71"/>
      <c r="EB494" s="71"/>
      <c r="EC494" s="71"/>
      <c r="ED494" s="71"/>
      <c r="EE494" s="71"/>
      <c r="EF494" s="71"/>
      <c r="EG494" s="71"/>
      <c r="EH494" s="71"/>
      <c r="EI494" s="71"/>
      <c r="EJ494" s="71"/>
      <c r="EK494" s="71"/>
    </row>
    <row r="495" spans="1:141" ht="30" customHeight="1">
      <c r="A495" s="3" t="s">
        <v>4104</v>
      </c>
      <c r="B495" s="87">
        <v>2026</v>
      </c>
      <c r="C495" s="88" t="s">
        <v>5619</v>
      </c>
      <c r="D495" s="88"/>
      <c r="E495" s="88" t="s">
        <v>125</v>
      </c>
      <c r="F495" s="88">
        <v>146532</v>
      </c>
      <c r="G495" s="92">
        <v>46042</v>
      </c>
      <c r="H495" s="88" t="s">
        <v>5620</v>
      </c>
      <c r="I495" s="88" t="s">
        <v>5621</v>
      </c>
      <c r="J495" s="95" t="s">
        <v>5622</v>
      </c>
      <c r="K495" s="95" t="s">
        <v>5623</v>
      </c>
      <c r="L495" s="88" t="s">
        <v>5624</v>
      </c>
      <c r="M495" s="88" t="s">
        <v>5625</v>
      </c>
      <c r="N495" s="88">
        <v>80111700</v>
      </c>
      <c r="O495" s="88" t="s">
        <v>5626</v>
      </c>
      <c r="P495" s="88" t="s">
        <v>5627</v>
      </c>
      <c r="Q495" s="88">
        <v>80</v>
      </c>
      <c r="R495" s="92">
        <v>46028</v>
      </c>
      <c r="S495" s="88">
        <v>1708</v>
      </c>
      <c r="T495" s="92">
        <v>46042</v>
      </c>
      <c r="U495" s="88" t="s">
        <v>5613</v>
      </c>
      <c r="V495" s="88" t="s">
        <v>135</v>
      </c>
      <c r="W495" s="88" t="s">
        <v>136</v>
      </c>
      <c r="X495" s="88">
        <v>1</v>
      </c>
      <c r="Y495" s="88" t="s">
        <v>5560</v>
      </c>
      <c r="Z495" s="88" t="s">
        <v>5624</v>
      </c>
      <c r="AA495" s="88" t="s">
        <v>138</v>
      </c>
      <c r="AB495" s="88" t="s">
        <v>164</v>
      </c>
      <c r="AC495" s="88" t="s">
        <v>268</v>
      </c>
      <c r="AD495" s="88"/>
      <c r="AE495" s="88">
        <v>1019084310</v>
      </c>
      <c r="AF495" s="88">
        <v>9</v>
      </c>
      <c r="AG495" s="92">
        <v>34122</v>
      </c>
      <c r="AH495" s="88" t="s">
        <v>5628</v>
      </c>
      <c r="AI495" s="88" t="e">
        <v>#REF!</v>
      </c>
      <c r="AJ495" s="95">
        <v>3125689313</v>
      </c>
      <c r="AK495" s="88" t="s">
        <v>5629</v>
      </c>
      <c r="AL495" s="88" t="s">
        <v>3187</v>
      </c>
      <c r="AM495" s="88" t="s">
        <v>144</v>
      </c>
      <c r="AN495" s="88" t="s">
        <v>5563</v>
      </c>
      <c r="AO495" s="88">
        <v>80857080</v>
      </c>
      <c r="AP495" s="88" t="s">
        <v>5564</v>
      </c>
      <c r="AQ495" s="88"/>
      <c r="AR495" s="88"/>
      <c r="AS495" s="92">
        <v>46062</v>
      </c>
      <c r="AT495" s="88"/>
      <c r="AU495" s="88"/>
      <c r="AV495" s="88"/>
      <c r="AW495" s="88"/>
      <c r="AX495" s="88" t="s">
        <v>5565</v>
      </c>
      <c r="AY495" s="88" t="s">
        <v>147</v>
      </c>
      <c r="AZ495" s="108">
        <v>46038</v>
      </c>
      <c r="BA495" s="108">
        <v>46038</v>
      </c>
      <c r="BB495" s="118">
        <v>46432000</v>
      </c>
      <c r="BC495" s="108">
        <v>46042</v>
      </c>
      <c r="BD495" s="108">
        <v>46284</v>
      </c>
      <c r="BE495" s="108">
        <f t="shared" si="19"/>
        <v>46284</v>
      </c>
      <c r="BF495" s="125"/>
      <c r="BG495" s="88" t="s">
        <v>929</v>
      </c>
      <c r="BH495" s="113">
        <v>5804000</v>
      </c>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v>0</v>
      </c>
      <c r="CM495" s="113">
        <v>46432000</v>
      </c>
      <c r="CN495" s="88"/>
      <c r="CO495" s="92">
        <v>46284</v>
      </c>
      <c r="CP495" s="92">
        <f t="shared" si="17"/>
        <v>46464</v>
      </c>
      <c r="CQ495" s="118">
        <v>46432000</v>
      </c>
      <c r="CR495" s="88" t="s">
        <v>223</v>
      </c>
      <c r="CS495" s="92">
        <v>46041</v>
      </c>
      <c r="CT495" s="131">
        <v>1146101097871</v>
      </c>
      <c r="CU495" s="88"/>
      <c r="CV495" s="88"/>
      <c r="CW495" s="88" t="s">
        <v>5630</v>
      </c>
      <c r="CX495" s="88" t="s">
        <v>274</v>
      </c>
      <c r="CY495" s="88" t="e">
        <v>#N/A</v>
      </c>
      <c r="CZ495" s="88">
        <v>2425</v>
      </c>
      <c r="DA495" s="88" t="s">
        <v>5631</v>
      </c>
      <c r="DB495" s="88">
        <v>3</v>
      </c>
      <c r="DC495" s="88" t="s">
        <v>153</v>
      </c>
      <c r="DD495" s="88"/>
      <c r="DE495" s="88"/>
      <c r="DF495" s="88"/>
      <c r="DG495" s="88"/>
      <c r="DH495" s="88"/>
      <c r="DI495" s="88"/>
      <c r="DJ495" s="88"/>
      <c r="DK495" s="88"/>
      <c r="DL495" s="88"/>
      <c r="DM495" s="88"/>
      <c r="DN495" s="88"/>
      <c r="DO495" s="88"/>
      <c r="DP495" s="88"/>
      <c r="DQ495" s="88"/>
      <c r="DR495" s="88"/>
      <c r="DS495" s="88"/>
      <c r="DT495" s="89"/>
      <c r="DU495" s="84"/>
      <c r="DV495" s="75"/>
      <c r="DW495" s="75"/>
      <c r="DX495" s="75"/>
      <c r="DY495" s="75"/>
      <c r="DZ495" s="77"/>
      <c r="EA495" s="71"/>
      <c r="EB495" s="71"/>
      <c r="EC495" s="71"/>
      <c r="ED495" s="71"/>
      <c r="EE495" s="71"/>
      <c r="EF495" s="71"/>
      <c r="EG495" s="71"/>
      <c r="EH495" s="71"/>
      <c r="EI495" s="71"/>
      <c r="EJ495" s="71"/>
      <c r="EK495" s="71"/>
    </row>
    <row r="496" spans="1:141" ht="30" customHeight="1">
      <c r="A496" s="3" t="s">
        <v>4104</v>
      </c>
      <c r="B496" s="87">
        <v>2026</v>
      </c>
      <c r="C496" s="88" t="s">
        <v>5632</v>
      </c>
      <c r="D496" s="88"/>
      <c r="E496" s="88" t="s">
        <v>125</v>
      </c>
      <c r="F496" s="88">
        <v>146532</v>
      </c>
      <c r="G496" s="92">
        <v>46042</v>
      </c>
      <c r="H496" s="88" t="s">
        <v>5620</v>
      </c>
      <c r="I496" s="88" t="s">
        <v>5633</v>
      </c>
      <c r="J496" s="95" t="s">
        <v>5634</v>
      </c>
      <c r="K496" s="95" t="s">
        <v>5635</v>
      </c>
      <c r="L496" s="88" t="s">
        <v>5636</v>
      </c>
      <c r="M496" s="88" t="s">
        <v>5625</v>
      </c>
      <c r="N496" s="88">
        <v>80111700</v>
      </c>
      <c r="O496" s="88" t="s">
        <v>5626</v>
      </c>
      <c r="P496" s="88" t="s">
        <v>5637</v>
      </c>
      <c r="Q496" s="88">
        <v>80</v>
      </c>
      <c r="R496" s="92">
        <v>46028</v>
      </c>
      <c r="S496" s="88">
        <v>1709</v>
      </c>
      <c r="T496" s="92">
        <v>46042</v>
      </c>
      <c r="U496" s="88" t="s">
        <v>5613</v>
      </c>
      <c r="V496" s="88" t="s">
        <v>135</v>
      </c>
      <c r="W496" s="88" t="s">
        <v>136</v>
      </c>
      <c r="X496" s="88">
        <v>1</v>
      </c>
      <c r="Y496" s="88" t="s">
        <v>5638</v>
      </c>
      <c r="Z496" s="88" t="s">
        <v>5636</v>
      </c>
      <c r="AA496" s="88" t="s">
        <v>138</v>
      </c>
      <c r="AB496" s="88" t="s">
        <v>139</v>
      </c>
      <c r="AC496" s="88" t="s">
        <v>268</v>
      </c>
      <c r="AD496" s="88"/>
      <c r="AE496" s="88">
        <v>1019008624</v>
      </c>
      <c r="AF496" s="88">
        <v>2</v>
      </c>
      <c r="AG496" s="92">
        <v>31668</v>
      </c>
      <c r="AH496" s="88" t="s">
        <v>5639</v>
      </c>
      <c r="AI496" s="88" t="e">
        <v>#REF!</v>
      </c>
      <c r="AJ496" s="95" t="e">
        <v>#REF!</v>
      </c>
      <c r="AK496" s="88" t="s">
        <v>5640</v>
      </c>
      <c r="AL496" s="88" t="s">
        <v>3187</v>
      </c>
      <c r="AM496" s="88" t="s">
        <v>234</v>
      </c>
      <c r="AN496" s="88" t="s">
        <v>5563</v>
      </c>
      <c r="AO496" s="88">
        <v>80857080</v>
      </c>
      <c r="AP496" s="88" t="s">
        <v>5564</v>
      </c>
      <c r="AQ496" s="88"/>
      <c r="AR496" s="88"/>
      <c r="AS496" s="92">
        <v>46062</v>
      </c>
      <c r="AT496" s="88"/>
      <c r="AU496" s="88"/>
      <c r="AV496" s="88"/>
      <c r="AW496" s="88"/>
      <c r="AX496" s="88" t="s">
        <v>5565</v>
      </c>
      <c r="AY496" s="88" t="s">
        <v>147</v>
      </c>
      <c r="AZ496" s="108">
        <v>46038</v>
      </c>
      <c r="BA496" s="108">
        <v>46038</v>
      </c>
      <c r="BB496" s="118">
        <v>46432000</v>
      </c>
      <c r="BC496" s="108">
        <v>46043</v>
      </c>
      <c r="BD496" s="108">
        <v>46285</v>
      </c>
      <c r="BE496" s="108">
        <f t="shared" si="19"/>
        <v>46285</v>
      </c>
      <c r="BF496" s="125"/>
      <c r="BG496" s="88" t="s">
        <v>929</v>
      </c>
      <c r="BH496" s="113">
        <v>5804000</v>
      </c>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v>0</v>
      </c>
      <c r="CM496" s="113">
        <v>46432000</v>
      </c>
      <c r="CN496" s="88"/>
      <c r="CO496" s="92">
        <v>46285</v>
      </c>
      <c r="CP496" s="92">
        <f t="shared" si="17"/>
        <v>46465</v>
      </c>
      <c r="CQ496" s="118">
        <v>46432000</v>
      </c>
      <c r="CR496" s="88" t="s">
        <v>149</v>
      </c>
      <c r="CS496" s="92">
        <v>46041</v>
      </c>
      <c r="CT496" s="131">
        <v>1146101098196</v>
      </c>
      <c r="CU496" s="88"/>
      <c r="CV496" s="88"/>
      <c r="CW496" s="88" t="s">
        <v>5641</v>
      </c>
      <c r="CX496" s="88" t="s">
        <v>274</v>
      </c>
      <c r="CY496" s="88" t="e">
        <v>#N/A</v>
      </c>
      <c r="CZ496" s="88">
        <v>2425</v>
      </c>
      <c r="DA496" s="88" t="s">
        <v>5631</v>
      </c>
      <c r="DB496" s="88">
        <v>3</v>
      </c>
      <c r="DC496" s="88" t="s">
        <v>153</v>
      </c>
      <c r="DD496" s="88"/>
      <c r="DE496" s="88"/>
      <c r="DF496" s="88"/>
      <c r="DG496" s="88"/>
      <c r="DH496" s="88"/>
      <c r="DI496" s="88"/>
      <c r="DJ496" s="88"/>
      <c r="DK496" s="88"/>
      <c r="DL496" s="88"/>
      <c r="DM496" s="88"/>
      <c r="DN496" s="88"/>
      <c r="DO496" s="88"/>
      <c r="DP496" s="88"/>
      <c r="DQ496" s="88"/>
      <c r="DR496" s="88"/>
      <c r="DS496" s="88"/>
      <c r="DT496" s="89"/>
      <c r="DU496" s="84"/>
      <c r="DV496" s="75"/>
      <c r="DW496" s="75"/>
      <c r="DX496" s="75"/>
      <c r="DY496" s="75"/>
      <c r="DZ496" s="77"/>
      <c r="EA496" s="71"/>
      <c r="EB496" s="71"/>
      <c r="EC496" s="71"/>
      <c r="ED496" s="71"/>
      <c r="EE496" s="71"/>
      <c r="EF496" s="71"/>
      <c r="EG496" s="71"/>
      <c r="EH496" s="71"/>
      <c r="EI496" s="71"/>
      <c r="EJ496" s="71"/>
      <c r="EK496" s="71"/>
    </row>
    <row r="497" spans="1:141" ht="30" customHeight="1">
      <c r="A497" s="3" t="s">
        <v>4104</v>
      </c>
      <c r="B497" s="87">
        <v>2026</v>
      </c>
      <c r="C497" s="88" t="s">
        <v>5642</v>
      </c>
      <c r="D497" s="88"/>
      <c r="E497" s="88" t="s">
        <v>125</v>
      </c>
      <c r="F497" s="88">
        <v>146554</v>
      </c>
      <c r="G497" s="92">
        <v>46038</v>
      </c>
      <c r="H497" s="88" t="s">
        <v>5643</v>
      </c>
      <c r="I497" s="88" t="s">
        <v>5644</v>
      </c>
      <c r="J497" s="95" t="s">
        <v>5645</v>
      </c>
      <c r="K497" s="95" t="s">
        <v>5646</v>
      </c>
      <c r="L497" s="88" t="s">
        <v>5647</v>
      </c>
      <c r="M497" s="88" t="s">
        <v>5648</v>
      </c>
      <c r="N497" s="88">
        <v>80111700</v>
      </c>
      <c r="O497" s="88" t="s">
        <v>5649</v>
      </c>
      <c r="P497" s="88" t="s">
        <v>5650</v>
      </c>
      <c r="Q497" s="88">
        <v>81</v>
      </c>
      <c r="R497" s="92">
        <v>46028</v>
      </c>
      <c r="S497" s="88">
        <v>1710</v>
      </c>
      <c r="T497" s="92">
        <v>46042</v>
      </c>
      <c r="U497" s="88" t="s">
        <v>5613</v>
      </c>
      <c r="V497" s="88" t="s">
        <v>135</v>
      </c>
      <c r="W497" s="88" t="s">
        <v>136</v>
      </c>
      <c r="X497" s="88">
        <v>1</v>
      </c>
      <c r="Y497" s="88" t="s">
        <v>5651</v>
      </c>
      <c r="Z497" s="88" t="s">
        <v>5647</v>
      </c>
      <c r="AA497" s="88" t="s">
        <v>138</v>
      </c>
      <c r="AB497" s="88" t="s">
        <v>139</v>
      </c>
      <c r="AC497" s="88" t="s">
        <v>203</v>
      </c>
      <c r="AD497" s="88"/>
      <c r="AE497" s="88">
        <v>1014250704</v>
      </c>
      <c r="AF497" s="88">
        <v>0</v>
      </c>
      <c r="AG497" s="92">
        <v>34347</v>
      </c>
      <c r="AH497" s="88" t="s">
        <v>5652</v>
      </c>
      <c r="AI497" s="88" t="e">
        <v>#REF!</v>
      </c>
      <c r="AJ497" s="95">
        <v>3106283842</v>
      </c>
      <c r="AK497" s="88" t="s">
        <v>5653</v>
      </c>
      <c r="AL497" s="88" t="s">
        <v>143</v>
      </c>
      <c r="AM497" s="88" t="s">
        <v>385</v>
      </c>
      <c r="AN497" s="88" t="s">
        <v>5563</v>
      </c>
      <c r="AO497" s="88">
        <v>80857080</v>
      </c>
      <c r="AP497" s="88" t="s">
        <v>5564</v>
      </c>
      <c r="AQ497" s="88"/>
      <c r="AR497" s="88"/>
      <c r="AS497" s="92">
        <v>46062</v>
      </c>
      <c r="AT497" s="88"/>
      <c r="AU497" s="88"/>
      <c r="AV497" s="88"/>
      <c r="AW497" s="88"/>
      <c r="AX497" s="88" t="s">
        <v>5565</v>
      </c>
      <c r="AY497" s="88" t="s">
        <v>147</v>
      </c>
      <c r="AZ497" s="108">
        <v>46037</v>
      </c>
      <c r="BA497" s="108">
        <v>46038</v>
      </c>
      <c r="BB497" s="118">
        <v>46432000</v>
      </c>
      <c r="BC497" s="108">
        <v>46043</v>
      </c>
      <c r="BD497" s="108">
        <v>46285</v>
      </c>
      <c r="BE497" s="108">
        <f t="shared" si="19"/>
        <v>46285</v>
      </c>
      <c r="BF497" s="125"/>
      <c r="BG497" s="88" t="s">
        <v>929</v>
      </c>
      <c r="BH497" s="113">
        <v>5804000</v>
      </c>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v>0</v>
      </c>
      <c r="CM497" s="113">
        <v>46432000</v>
      </c>
      <c r="CN497" s="88"/>
      <c r="CO497" s="92">
        <v>46285</v>
      </c>
      <c r="CP497" s="92">
        <f t="shared" si="17"/>
        <v>46465</v>
      </c>
      <c r="CQ497" s="118">
        <v>46432000</v>
      </c>
      <c r="CR497" s="88" t="s">
        <v>2055</v>
      </c>
      <c r="CS497" s="92">
        <v>46041</v>
      </c>
      <c r="CT497" s="131">
        <v>2546101046958</v>
      </c>
      <c r="CU497" s="88"/>
      <c r="CV497" s="88"/>
      <c r="CW497" s="88" t="s">
        <v>5654</v>
      </c>
      <c r="CX497" s="88" t="s">
        <v>203</v>
      </c>
      <c r="CY497" s="88" t="s">
        <v>1204</v>
      </c>
      <c r="CZ497" s="88">
        <v>2439</v>
      </c>
      <c r="DA497" s="88" t="s">
        <v>4990</v>
      </c>
      <c r="DB497" s="88">
        <v>3</v>
      </c>
      <c r="DC497" s="88" t="s">
        <v>153</v>
      </c>
      <c r="DD497" s="88"/>
      <c r="DE497" s="88"/>
      <c r="DF497" s="88"/>
      <c r="DG497" s="88"/>
      <c r="DH497" s="88"/>
      <c r="DI497" s="88"/>
      <c r="DJ497" s="88"/>
      <c r="DK497" s="88"/>
      <c r="DL497" s="88"/>
      <c r="DM497" s="88"/>
      <c r="DN497" s="88"/>
      <c r="DO497" s="88"/>
      <c r="DP497" s="88"/>
      <c r="DQ497" s="88"/>
      <c r="DR497" s="88"/>
      <c r="DS497" s="88"/>
      <c r="DT497" s="89"/>
      <c r="DU497" s="84"/>
      <c r="DV497" s="75"/>
      <c r="DW497" s="75"/>
      <c r="DX497" s="75"/>
      <c r="DY497" s="75"/>
      <c r="DZ497" s="77"/>
      <c r="EA497" s="71"/>
      <c r="EB497" s="71"/>
      <c r="EC497" s="71"/>
      <c r="ED497" s="71"/>
      <c r="EE497" s="71"/>
      <c r="EF497" s="71"/>
      <c r="EG497" s="71"/>
      <c r="EH497" s="71"/>
      <c r="EI497" s="71"/>
      <c r="EJ497" s="71"/>
      <c r="EK497" s="71"/>
    </row>
    <row r="498" spans="1:141" ht="30" customHeight="1">
      <c r="A498" s="3" t="s">
        <v>4104</v>
      </c>
      <c r="B498" s="87">
        <v>2026</v>
      </c>
      <c r="C498" s="88" t="s">
        <v>5655</v>
      </c>
      <c r="D498" s="88"/>
      <c r="E498" s="88" t="s">
        <v>125</v>
      </c>
      <c r="F498" s="88">
        <v>146554</v>
      </c>
      <c r="G498" s="92">
        <v>46045</v>
      </c>
      <c r="H498" s="88" t="s">
        <v>5643</v>
      </c>
      <c r="I498" s="88" t="s">
        <v>5656</v>
      </c>
      <c r="J498" s="95" t="s">
        <v>5657</v>
      </c>
      <c r="K498" s="95" t="s">
        <v>5658</v>
      </c>
      <c r="L498" s="88" t="s">
        <v>5659</v>
      </c>
      <c r="M498" s="88" t="s">
        <v>5648</v>
      </c>
      <c r="N498" s="88">
        <v>80111700</v>
      </c>
      <c r="O498" s="88" t="s">
        <v>5649</v>
      </c>
      <c r="P498" s="88" t="s">
        <v>5660</v>
      </c>
      <c r="Q498" s="88">
        <v>81</v>
      </c>
      <c r="R498" s="92">
        <v>46028</v>
      </c>
      <c r="S498" s="88">
        <v>1711</v>
      </c>
      <c r="T498" s="92">
        <v>46042</v>
      </c>
      <c r="U498" s="88" t="s">
        <v>5613</v>
      </c>
      <c r="V498" s="88" t="s">
        <v>135</v>
      </c>
      <c r="W498" s="88" t="s">
        <v>136</v>
      </c>
      <c r="X498" s="88">
        <v>1</v>
      </c>
      <c r="Y498" s="88" t="s">
        <v>5651</v>
      </c>
      <c r="Z498" s="88" t="s">
        <v>5659</v>
      </c>
      <c r="AA498" s="88" t="s">
        <v>138</v>
      </c>
      <c r="AB498" s="88" t="s">
        <v>139</v>
      </c>
      <c r="AC498" s="88" t="s">
        <v>203</v>
      </c>
      <c r="AD498" s="88"/>
      <c r="AE498" s="88">
        <v>52785500</v>
      </c>
      <c r="AF498" s="88">
        <v>9</v>
      </c>
      <c r="AG498" s="92">
        <v>32875</v>
      </c>
      <c r="AH498" s="88" t="s">
        <v>5661</v>
      </c>
      <c r="AI498" s="88" t="e">
        <v>#REF!</v>
      </c>
      <c r="AJ498" s="95">
        <v>3006784893</v>
      </c>
      <c r="AK498" s="88" t="s">
        <v>5662</v>
      </c>
      <c r="AL498" s="88" t="s">
        <v>143</v>
      </c>
      <c r="AM498" s="88" t="s">
        <v>144</v>
      </c>
      <c r="AN498" s="88" t="s">
        <v>5563</v>
      </c>
      <c r="AO498" s="88">
        <v>80857080</v>
      </c>
      <c r="AP498" s="88" t="s">
        <v>5564</v>
      </c>
      <c r="AQ498" s="88"/>
      <c r="AR498" s="88"/>
      <c r="AS498" s="92">
        <v>46062</v>
      </c>
      <c r="AT498" s="88"/>
      <c r="AU498" s="88"/>
      <c r="AV498" s="88"/>
      <c r="AW498" s="88"/>
      <c r="AX498" s="88" t="s">
        <v>5565</v>
      </c>
      <c r="AY498" s="88" t="s">
        <v>147</v>
      </c>
      <c r="AZ498" s="108">
        <v>46037</v>
      </c>
      <c r="BA498" s="108">
        <v>46038</v>
      </c>
      <c r="BB498" s="118">
        <v>46432000</v>
      </c>
      <c r="BC498" s="108">
        <v>46043</v>
      </c>
      <c r="BD498" s="108">
        <v>46285</v>
      </c>
      <c r="BE498" s="108">
        <f t="shared" si="19"/>
        <v>46285</v>
      </c>
      <c r="BF498" s="125"/>
      <c r="BG498" s="88" t="s">
        <v>929</v>
      </c>
      <c r="BH498" s="113">
        <v>5804000</v>
      </c>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v>0</v>
      </c>
      <c r="CM498" s="113">
        <v>46432000</v>
      </c>
      <c r="CN498" s="88"/>
      <c r="CO498" s="92">
        <v>46285</v>
      </c>
      <c r="CP498" s="92">
        <f t="shared" si="17"/>
        <v>46465</v>
      </c>
      <c r="CQ498" s="118">
        <v>46432000</v>
      </c>
      <c r="CR498" s="88" t="s">
        <v>223</v>
      </c>
      <c r="CS498" s="92">
        <v>46041</v>
      </c>
      <c r="CT498" s="131">
        <v>3344101271912</v>
      </c>
      <c r="CU498" s="88"/>
      <c r="CV498" s="88"/>
      <c r="CW498" s="88" t="s">
        <v>5602</v>
      </c>
      <c r="CX498" s="88" t="s">
        <v>203</v>
      </c>
      <c r="CY498" s="88" t="s">
        <v>4621</v>
      </c>
      <c r="CZ498" s="88">
        <v>2599</v>
      </c>
      <c r="DA498" s="88" t="s">
        <v>5567</v>
      </c>
      <c r="DB498" s="88">
        <v>3</v>
      </c>
      <c r="DC498" s="88" t="s">
        <v>153</v>
      </c>
      <c r="DD498" s="88"/>
      <c r="DE498" s="88"/>
      <c r="DF498" s="88"/>
      <c r="DG498" s="88"/>
      <c r="DH498" s="88"/>
      <c r="DI498" s="88"/>
      <c r="DJ498" s="88"/>
      <c r="DK498" s="88"/>
      <c r="DL498" s="88"/>
      <c r="DM498" s="88"/>
      <c r="DN498" s="88"/>
      <c r="DO498" s="88"/>
      <c r="DP498" s="88"/>
      <c r="DQ498" s="88"/>
      <c r="DR498" s="88"/>
      <c r="DS498" s="88"/>
      <c r="DT498" s="89"/>
      <c r="DU498" s="84"/>
      <c r="DV498" s="75"/>
      <c r="DW498" s="75"/>
      <c r="DX498" s="75"/>
      <c r="DY498" s="75"/>
      <c r="DZ498" s="77"/>
      <c r="EA498" s="71"/>
      <c r="EB498" s="71"/>
      <c r="EC498" s="71"/>
      <c r="ED498" s="71"/>
      <c r="EE498" s="71"/>
      <c r="EF498" s="71"/>
      <c r="EG498" s="71"/>
      <c r="EH498" s="71"/>
      <c r="EI498" s="71"/>
      <c r="EJ498" s="71"/>
      <c r="EK498" s="71"/>
    </row>
    <row r="499" spans="1:141" ht="30" customHeight="1">
      <c r="A499" s="3" t="s">
        <v>4104</v>
      </c>
      <c r="B499" s="87">
        <v>2026</v>
      </c>
      <c r="C499" s="88" t="s">
        <v>5663</v>
      </c>
      <c r="D499" s="88"/>
      <c r="E499" s="88" t="s">
        <v>125</v>
      </c>
      <c r="F499" s="88">
        <v>146561</v>
      </c>
      <c r="G499" s="92">
        <v>46045</v>
      </c>
      <c r="H499" s="88" t="s">
        <v>5664</v>
      </c>
      <c r="I499" s="88" t="s">
        <v>5665</v>
      </c>
      <c r="J499" s="95" t="s">
        <v>5666</v>
      </c>
      <c r="K499" s="95" t="s">
        <v>5667</v>
      </c>
      <c r="L499" s="88" t="s">
        <v>5668</v>
      </c>
      <c r="M499" s="88" t="s">
        <v>5669</v>
      </c>
      <c r="N499" s="88">
        <v>80111700</v>
      </c>
      <c r="O499" s="88" t="s">
        <v>5670</v>
      </c>
      <c r="P499" s="88" t="s">
        <v>5671</v>
      </c>
      <c r="Q499" s="88">
        <v>178</v>
      </c>
      <c r="R499" s="92">
        <v>46031</v>
      </c>
      <c r="S499" s="88">
        <v>1769</v>
      </c>
      <c r="T499" s="92">
        <v>46044</v>
      </c>
      <c r="U499" s="88" t="s">
        <v>5613</v>
      </c>
      <c r="V499" s="88" t="s">
        <v>135</v>
      </c>
      <c r="W499" s="88" t="s">
        <v>460</v>
      </c>
      <c r="X499" s="88">
        <v>1</v>
      </c>
      <c r="Y499" s="88" t="s">
        <v>5672</v>
      </c>
      <c r="Z499" s="88" t="s">
        <v>5668</v>
      </c>
      <c r="AA499" s="88" t="s">
        <v>138</v>
      </c>
      <c r="AB499" s="88" t="s">
        <v>164</v>
      </c>
      <c r="AC499" s="88" t="s">
        <v>447</v>
      </c>
      <c r="AD499" s="88"/>
      <c r="AE499" s="88">
        <v>1015464163</v>
      </c>
      <c r="AF499" s="88">
        <v>9</v>
      </c>
      <c r="AG499" s="92">
        <v>35292</v>
      </c>
      <c r="AH499" s="88" t="s">
        <v>5673</v>
      </c>
      <c r="AI499" s="88" t="e">
        <v>#REF!</v>
      </c>
      <c r="AJ499" s="95" t="e">
        <v>#REF!</v>
      </c>
      <c r="AK499" s="88" t="s">
        <v>5674</v>
      </c>
      <c r="AL499" s="88" t="s">
        <v>3187</v>
      </c>
      <c r="AM499" s="88" t="s">
        <v>234</v>
      </c>
      <c r="AN499" s="88" t="s">
        <v>5563</v>
      </c>
      <c r="AO499" s="88">
        <v>80857080</v>
      </c>
      <c r="AP499" s="88" t="s">
        <v>5564</v>
      </c>
      <c r="AQ499" s="88"/>
      <c r="AR499" s="88"/>
      <c r="AS499" s="92">
        <v>46062</v>
      </c>
      <c r="AT499" s="88"/>
      <c r="AU499" s="88"/>
      <c r="AV499" s="88"/>
      <c r="AW499" s="88"/>
      <c r="AX499" s="88" t="s">
        <v>5565</v>
      </c>
      <c r="AY499" s="88" t="s">
        <v>147</v>
      </c>
      <c r="AZ499" s="108">
        <v>46038</v>
      </c>
      <c r="BA499" s="108">
        <v>46042</v>
      </c>
      <c r="BB499" s="118">
        <v>37136000</v>
      </c>
      <c r="BC499" s="108">
        <v>46044</v>
      </c>
      <c r="BD499" s="108">
        <v>46286</v>
      </c>
      <c r="BE499" s="108">
        <f t="shared" si="19"/>
        <v>46286</v>
      </c>
      <c r="BF499" s="125"/>
      <c r="BG499" s="88" t="s">
        <v>929</v>
      </c>
      <c r="BH499" s="113">
        <v>4642000</v>
      </c>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v>0</v>
      </c>
      <c r="CM499" s="113">
        <v>37136000</v>
      </c>
      <c r="CN499" s="88"/>
      <c r="CO499" s="92">
        <v>46286</v>
      </c>
      <c r="CP499" s="92">
        <f t="shared" si="17"/>
        <v>46466</v>
      </c>
      <c r="CQ499" s="118">
        <v>37136000</v>
      </c>
      <c r="CR499" s="88" t="s">
        <v>223</v>
      </c>
      <c r="CS499" s="92">
        <v>46041</v>
      </c>
      <c r="CT499" s="131">
        <v>3344101271924</v>
      </c>
      <c r="CU499" s="88"/>
      <c r="CV499" s="88"/>
      <c r="CW499" s="88" t="s">
        <v>5675</v>
      </c>
      <c r="CX499" s="88" t="s">
        <v>447</v>
      </c>
      <c r="CY499" s="88" t="s">
        <v>5676</v>
      </c>
      <c r="CZ499" s="88">
        <v>2599</v>
      </c>
      <c r="DA499" s="88" t="s">
        <v>5567</v>
      </c>
      <c r="DB499" s="88">
        <v>1</v>
      </c>
      <c r="DC499" s="88" t="s">
        <v>153</v>
      </c>
      <c r="DD499" s="88"/>
      <c r="DE499" s="88"/>
      <c r="DF499" s="88"/>
      <c r="DG499" s="88"/>
      <c r="DH499" s="88"/>
      <c r="DI499" s="88"/>
      <c r="DJ499" s="88"/>
      <c r="DK499" s="88"/>
      <c r="DL499" s="88"/>
      <c r="DM499" s="88"/>
      <c r="DN499" s="88"/>
      <c r="DO499" s="88"/>
      <c r="DP499" s="88"/>
      <c r="DQ499" s="88"/>
      <c r="DR499" s="88"/>
      <c r="DS499" s="88"/>
      <c r="DT499" s="89"/>
      <c r="DU499" s="84"/>
      <c r="DV499" s="75"/>
      <c r="DW499" s="75"/>
      <c r="DX499" s="75"/>
      <c r="DY499" s="75"/>
      <c r="DZ499" s="77"/>
      <c r="EA499" s="71"/>
      <c r="EB499" s="71"/>
      <c r="EC499" s="71"/>
      <c r="ED499" s="71"/>
      <c r="EE499" s="71"/>
      <c r="EF499" s="71"/>
      <c r="EG499" s="71"/>
      <c r="EH499" s="71"/>
      <c r="EI499" s="71"/>
      <c r="EJ499" s="71"/>
      <c r="EK499" s="71"/>
    </row>
    <row r="500" spans="1:141" ht="30" customHeight="1">
      <c r="A500" s="3" t="s">
        <v>4104</v>
      </c>
      <c r="B500" s="87">
        <v>2026</v>
      </c>
      <c r="C500" s="88" t="s">
        <v>5677</v>
      </c>
      <c r="D500" s="88"/>
      <c r="E500" s="88" t="s">
        <v>125</v>
      </c>
      <c r="F500" s="88">
        <v>146561</v>
      </c>
      <c r="G500" s="92">
        <v>46045</v>
      </c>
      <c r="H500" s="88" t="s">
        <v>5664</v>
      </c>
      <c r="I500" s="88" t="s">
        <v>5678</v>
      </c>
      <c r="J500" s="95" t="s">
        <v>5679</v>
      </c>
      <c r="K500" s="95" t="s">
        <v>5680</v>
      </c>
      <c r="L500" s="88" t="s">
        <v>5681</v>
      </c>
      <c r="M500" s="88" t="s">
        <v>5669</v>
      </c>
      <c r="N500" s="88">
        <v>80111700</v>
      </c>
      <c r="O500" s="88" t="s">
        <v>5670</v>
      </c>
      <c r="P500" s="88" t="s">
        <v>5682</v>
      </c>
      <c r="Q500" s="88">
        <v>178</v>
      </c>
      <c r="R500" s="92">
        <v>46031</v>
      </c>
      <c r="S500" s="88">
        <v>1768</v>
      </c>
      <c r="T500" s="92">
        <v>46044</v>
      </c>
      <c r="U500" s="88" t="s">
        <v>5613</v>
      </c>
      <c r="V500" s="88" t="s">
        <v>135</v>
      </c>
      <c r="W500" s="88" t="s">
        <v>460</v>
      </c>
      <c r="X500" s="88">
        <v>1</v>
      </c>
      <c r="Y500" s="88" t="s">
        <v>5672</v>
      </c>
      <c r="Z500" s="88" t="s">
        <v>5681</v>
      </c>
      <c r="AA500" s="88" t="s">
        <v>138</v>
      </c>
      <c r="AB500" s="88" t="s">
        <v>164</v>
      </c>
      <c r="AC500" s="88" t="s">
        <v>203</v>
      </c>
      <c r="AD500" s="88"/>
      <c r="AE500" s="88">
        <v>80854743</v>
      </c>
      <c r="AF500" s="88">
        <v>1</v>
      </c>
      <c r="AG500" s="92">
        <v>31374</v>
      </c>
      <c r="AH500" s="88" t="s">
        <v>5683</v>
      </c>
      <c r="AI500" s="88" t="e">
        <v>#REF!</v>
      </c>
      <c r="AJ500" s="95" t="e">
        <v>#REF!</v>
      </c>
      <c r="AK500" s="88" t="s">
        <v>5684</v>
      </c>
      <c r="AL500" s="88" t="s">
        <v>5685</v>
      </c>
      <c r="AM500" s="88" t="s">
        <v>385</v>
      </c>
      <c r="AN500" s="88" t="s">
        <v>5563</v>
      </c>
      <c r="AO500" s="88">
        <v>80857080</v>
      </c>
      <c r="AP500" s="88" t="s">
        <v>5564</v>
      </c>
      <c r="AQ500" s="88"/>
      <c r="AR500" s="88"/>
      <c r="AS500" s="92">
        <v>46062</v>
      </c>
      <c r="AT500" s="88"/>
      <c r="AU500" s="88"/>
      <c r="AV500" s="88"/>
      <c r="AW500" s="88"/>
      <c r="AX500" s="88" t="s">
        <v>5565</v>
      </c>
      <c r="AY500" s="88" t="s">
        <v>147</v>
      </c>
      <c r="AZ500" s="108">
        <v>46038</v>
      </c>
      <c r="BA500" s="108">
        <v>46045</v>
      </c>
      <c r="BB500" s="118">
        <v>37136000</v>
      </c>
      <c r="BC500" s="108">
        <v>46045</v>
      </c>
      <c r="BD500" s="108">
        <v>46283</v>
      </c>
      <c r="BE500" s="108">
        <f t="shared" si="19"/>
        <v>46283</v>
      </c>
      <c r="BF500" s="125"/>
      <c r="BG500" s="88" t="s">
        <v>929</v>
      </c>
      <c r="BH500" s="113">
        <v>4642000</v>
      </c>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v>0</v>
      </c>
      <c r="CM500" s="113">
        <v>37136000</v>
      </c>
      <c r="CN500" s="88"/>
      <c r="CO500" s="92">
        <v>46283</v>
      </c>
      <c r="CP500" s="92">
        <f t="shared" si="17"/>
        <v>46463</v>
      </c>
      <c r="CQ500" s="118">
        <v>37136000</v>
      </c>
      <c r="CR500" s="88" t="s">
        <v>223</v>
      </c>
      <c r="CS500" s="92">
        <v>46041</v>
      </c>
      <c r="CT500" s="131">
        <v>2144101489890</v>
      </c>
      <c r="CU500" s="88"/>
      <c r="CV500" s="88"/>
      <c r="CW500" s="88" t="s">
        <v>5675</v>
      </c>
      <c r="CX500" s="88" t="s">
        <v>203</v>
      </c>
      <c r="CY500" s="88" t="s">
        <v>1251</v>
      </c>
      <c r="CZ500" s="88">
        <v>2599</v>
      </c>
      <c r="DA500" s="88" t="s">
        <v>5567</v>
      </c>
      <c r="DB500" s="88">
        <v>1</v>
      </c>
      <c r="DC500" s="88" t="s">
        <v>153</v>
      </c>
      <c r="DD500" s="88"/>
      <c r="DE500" s="88"/>
      <c r="DF500" s="88"/>
      <c r="DG500" s="88"/>
      <c r="DH500" s="88"/>
      <c r="DI500" s="88"/>
      <c r="DJ500" s="88"/>
      <c r="DK500" s="88"/>
      <c r="DL500" s="88"/>
      <c r="DM500" s="88"/>
      <c r="DN500" s="88"/>
      <c r="DO500" s="88"/>
      <c r="DP500" s="88"/>
      <c r="DQ500" s="88"/>
      <c r="DR500" s="88"/>
      <c r="DS500" s="88"/>
      <c r="DT500" s="89"/>
      <c r="DU500" s="84"/>
      <c r="DV500" s="75"/>
      <c r="DW500" s="75"/>
      <c r="DX500" s="75"/>
      <c r="DY500" s="75"/>
      <c r="DZ500" s="77"/>
      <c r="EA500" s="71"/>
      <c r="EB500" s="71"/>
      <c r="EC500" s="71"/>
      <c r="ED500" s="71"/>
      <c r="EE500" s="71"/>
      <c r="EF500" s="71"/>
      <c r="EG500" s="71"/>
      <c r="EH500" s="71"/>
      <c r="EI500" s="71"/>
      <c r="EJ500" s="71"/>
      <c r="EK500" s="71"/>
    </row>
    <row r="501" spans="1:141" ht="30" customHeight="1">
      <c r="A501" s="3" t="s">
        <v>4104</v>
      </c>
      <c r="B501" s="87">
        <v>2026</v>
      </c>
      <c r="C501" s="88" t="s">
        <v>5686</v>
      </c>
      <c r="D501" s="88"/>
      <c r="E501" s="88" t="s">
        <v>125</v>
      </c>
      <c r="F501" s="88">
        <v>146566</v>
      </c>
      <c r="G501" s="92">
        <v>46044</v>
      </c>
      <c r="H501" s="88" t="s">
        <v>5687</v>
      </c>
      <c r="I501" s="88" t="s">
        <v>5688</v>
      </c>
      <c r="J501" s="95" t="s">
        <v>5689</v>
      </c>
      <c r="K501" s="95" t="s">
        <v>5690</v>
      </c>
      <c r="L501" s="88" t="s">
        <v>5691</v>
      </c>
      <c r="M501" s="88" t="s">
        <v>5692</v>
      </c>
      <c r="N501" s="88">
        <v>80111700</v>
      </c>
      <c r="O501" s="88" t="s">
        <v>5693</v>
      </c>
      <c r="P501" s="88" t="s">
        <v>5694</v>
      </c>
      <c r="Q501" s="88">
        <v>82</v>
      </c>
      <c r="R501" s="92">
        <v>46028</v>
      </c>
      <c r="S501" s="88">
        <v>1712</v>
      </c>
      <c r="T501" s="92">
        <v>46042</v>
      </c>
      <c r="U501" s="88" t="s">
        <v>5613</v>
      </c>
      <c r="V501" s="88" t="s">
        <v>135</v>
      </c>
      <c r="W501" s="88" t="s">
        <v>460</v>
      </c>
      <c r="X501" s="88">
        <v>1</v>
      </c>
      <c r="Y501" s="88" t="s">
        <v>5695</v>
      </c>
      <c r="Z501" s="88" t="s">
        <v>5691</v>
      </c>
      <c r="AA501" s="88" t="s">
        <v>138</v>
      </c>
      <c r="AB501" s="88" t="s">
        <v>164</v>
      </c>
      <c r="AC501" s="88" t="s">
        <v>218</v>
      </c>
      <c r="AD501" s="88"/>
      <c r="AE501" s="88">
        <v>1015441274</v>
      </c>
      <c r="AF501" s="88">
        <v>9</v>
      </c>
      <c r="AG501" s="92">
        <v>34243</v>
      </c>
      <c r="AH501" s="88" t="s">
        <v>5696</v>
      </c>
      <c r="AI501" s="88" t="e">
        <v>#REF!</v>
      </c>
      <c r="AJ501" s="95" t="e">
        <v>#REF!</v>
      </c>
      <c r="AK501" s="88" t="s">
        <v>5697</v>
      </c>
      <c r="AL501" s="88" t="s">
        <v>3187</v>
      </c>
      <c r="AM501" s="88" t="s">
        <v>144</v>
      </c>
      <c r="AN501" s="88" t="s">
        <v>5563</v>
      </c>
      <c r="AO501" s="88">
        <v>80857080</v>
      </c>
      <c r="AP501" s="88" t="s">
        <v>5564</v>
      </c>
      <c r="AQ501" s="88"/>
      <c r="AR501" s="88"/>
      <c r="AS501" s="92">
        <v>46062</v>
      </c>
      <c r="AT501" s="88"/>
      <c r="AU501" s="88"/>
      <c r="AV501" s="88"/>
      <c r="AW501" s="88"/>
      <c r="AX501" s="88" t="s">
        <v>5565</v>
      </c>
      <c r="AY501" s="88" t="s">
        <v>147</v>
      </c>
      <c r="AZ501" s="108">
        <v>46037</v>
      </c>
      <c r="BA501" s="108">
        <v>46038</v>
      </c>
      <c r="BB501" s="118">
        <v>37136000</v>
      </c>
      <c r="BC501" s="108">
        <v>46043</v>
      </c>
      <c r="BD501" s="108">
        <v>46285</v>
      </c>
      <c r="BE501" s="108">
        <f t="shared" si="19"/>
        <v>46285</v>
      </c>
      <c r="BF501" s="125"/>
      <c r="BG501" s="88" t="s">
        <v>929</v>
      </c>
      <c r="BH501" s="113">
        <v>4642000</v>
      </c>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v>0</v>
      </c>
      <c r="CM501" s="113">
        <v>37136000</v>
      </c>
      <c r="CN501" s="88"/>
      <c r="CO501" s="92">
        <v>46285</v>
      </c>
      <c r="CP501" s="92">
        <f t="shared" si="17"/>
        <v>46465</v>
      </c>
      <c r="CQ501" s="118">
        <v>37136000</v>
      </c>
      <c r="CR501" s="88" t="s">
        <v>223</v>
      </c>
      <c r="CS501" s="92">
        <v>46041</v>
      </c>
      <c r="CT501" s="131">
        <v>3746101008241</v>
      </c>
      <c r="CU501" s="88"/>
      <c r="CV501" s="88"/>
      <c r="CW501" s="88" t="s">
        <v>5698</v>
      </c>
      <c r="CX501" s="88" t="s">
        <v>218</v>
      </c>
      <c r="CY501" s="88" t="s">
        <v>261</v>
      </c>
      <c r="CZ501" s="88">
        <v>2599</v>
      </c>
      <c r="DA501" s="88" t="s">
        <v>5567</v>
      </c>
      <c r="DB501" s="88">
        <v>1</v>
      </c>
      <c r="DC501" s="88" t="s">
        <v>153</v>
      </c>
      <c r="DD501" s="88"/>
      <c r="DE501" s="88"/>
      <c r="DF501" s="88"/>
      <c r="DG501" s="88"/>
      <c r="DH501" s="88"/>
      <c r="DI501" s="88"/>
      <c r="DJ501" s="88"/>
      <c r="DK501" s="88"/>
      <c r="DL501" s="88"/>
      <c r="DM501" s="88"/>
      <c r="DN501" s="88"/>
      <c r="DO501" s="88"/>
      <c r="DP501" s="88"/>
      <c r="DQ501" s="88"/>
      <c r="DR501" s="88"/>
      <c r="DS501" s="88"/>
      <c r="DT501" s="89"/>
      <c r="DU501" s="84"/>
      <c r="DV501" s="75"/>
      <c r="DW501" s="75"/>
      <c r="DX501" s="75"/>
      <c r="DY501" s="75"/>
      <c r="DZ501" s="77"/>
      <c r="EA501" s="71"/>
      <c r="EB501" s="71"/>
      <c r="EC501" s="71"/>
      <c r="ED501" s="71"/>
      <c r="EE501" s="71"/>
      <c r="EF501" s="71"/>
      <c r="EG501" s="71"/>
      <c r="EH501" s="71"/>
      <c r="EI501" s="71"/>
      <c r="EJ501" s="71"/>
      <c r="EK501" s="71"/>
    </row>
    <row r="502" spans="1:141" ht="30" customHeight="1">
      <c r="A502" s="3" t="s">
        <v>4104</v>
      </c>
      <c r="B502" s="87">
        <v>2026</v>
      </c>
      <c r="C502" s="88" t="s">
        <v>5699</v>
      </c>
      <c r="D502" s="88"/>
      <c r="E502" s="88" t="s">
        <v>125</v>
      </c>
      <c r="F502" s="88">
        <v>152160</v>
      </c>
      <c r="G502" s="92">
        <v>46036</v>
      </c>
      <c r="H502" s="88" t="s">
        <v>5700</v>
      </c>
      <c r="I502" s="88" t="s">
        <v>5701</v>
      </c>
      <c r="J502" s="95" t="s">
        <v>5702</v>
      </c>
      <c r="K502" s="95" t="s">
        <v>5703</v>
      </c>
      <c r="L502" s="88" t="s">
        <v>5704</v>
      </c>
      <c r="M502" s="88" t="s">
        <v>5705</v>
      </c>
      <c r="N502" s="88">
        <v>80111700</v>
      </c>
      <c r="O502" s="88" t="s">
        <v>5706</v>
      </c>
      <c r="P502" s="88" t="s">
        <v>5707</v>
      </c>
      <c r="Q502" s="88">
        <v>2139</v>
      </c>
      <c r="R502" s="92">
        <v>46041</v>
      </c>
      <c r="S502" s="88">
        <v>1859</v>
      </c>
      <c r="T502" s="92">
        <v>46048</v>
      </c>
      <c r="U502" s="88" t="s">
        <v>5613</v>
      </c>
      <c r="V502" s="88" t="s">
        <v>135</v>
      </c>
      <c r="W502" s="88" t="s">
        <v>136</v>
      </c>
      <c r="X502" s="88">
        <v>1</v>
      </c>
      <c r="Y502" s="88" t="s">
        <v>5708</v>
      </c>
      <c r="Z502" s="88" t="s">
        <v>5704</v>
      </c>
      <c r="AA502" s="88" t="s">
        <v>138</v>
      </c>
      <c r="AB502" s="88" t="s">
        <v>139</v>
      </c>
      <c r="AC502" s="88" t="s">
        <v>5709</v>
      </c>
      <c r="AD502" s="88"/>
      <c r="AE502" s="88">
        <v>1019003873</v>
      </c>
      <c r="AF502" s="88">
        <v>7</v>
      </c>
      <c r="AG502" s="92">
        <v>31505</v>
      </c>
      <c r="AH502" s="88" t="s">
        <v>5710</v>
      </c>
      <c r="AI502" s="88" t="e">
        <v>#REF!</v>
      </c>
      <c r="AJ502" s="95" t="e">
        <v>#REF!</v>
      </c>
      <c r="AK502" s="88" t="s">
        <v>5711</v>
      </c>
      <c r="AL502" s="88" t="s">
        <v>3187</v>
      </c>
      <c r="AM502" s="88" t="s">
        <v>144</v>
      </c>
      <c r="AN502" s="88" t="s">
        <v>5563</v>
      </c>
      <c r="AO502" s="88">
        <v>80857080</v>
      </c>
      <c r="AP502" s="88" t="s">
        <v>5564</v>
      </c>
      <c r="AQ502" s="88"/>
      <c r="AR502" s="88"/>
      <c r="AS502" s="92">
        <v>46062</v>
      </c>
      <c r="AT502" s="88"/>
      <c r="AU502" s="88"/>
      <c r="AV502" s="88"/>
      <c r="AW502" s="88"/>
      <c r="AX502" s="88" t="s">
        <v>5565</v>
      </c>
      <c r="AY502" s="88" t="s">
        <v>147</v>
      </c>
      <c r="AZ502" s="108">
        <v>46045</v>
      </c>
      <c r="BA502" s="108">
        <v>46045</v>
      </c>
      <c r="BB502" s="118">
        <v>34824000</v>
      </c>
      <c r="BC502" s="108">
        <v>46048</v>
      </c>
      <c r="BD502" s="108">
        <v>46230</v>
      </c>
      <c r="BE502" s="108">
        <f t="shared" si="19"/>
        <v>46230</v>
      </c>
      <c r="BF502" s="125"/>
      <c r="BG502" s="88" t="s">
        <v>705</v>
      </c>
      <c r="BH502" s="113">
        <v>5804000</v>
      </c>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v>0</v>
      </c>
      <c r="CM502" s="113">
        <v>34824000</v>
      </c>
      <c r="CN502" s="88"/>
      <c r="CO502" s="92">
        <v>46230</v>
      </c>
      <c r="CP502" s="92">
        <f t="shared" si="17"/>
        <v>46410</v>
      </c>
      <c r="CQ502" s="118">
        <v>34824000</v>
      </c>
      <c r="CR502" s="88" t="s">
        <v>149</v>
      </c>
      <c r="CS502" s="92">
        <v>46047</v>
      </c>
      <c r="CT502" s="131">
        <v>1844101111975</v>
      </c>
      <c r="CU502" s="88"/>
      <c r="CV502" s="88"/>
      <c r="CW502" s="88" t="s">
        <v>5566</v>
      </c>
      <c r="CX502" s="88" t="s">
        <v>5709</v>
      </c>
      <c r="CY502" s="88" t="s">
        <v>5712</v>
      </c>
      <c r="CZ502" s="88">
        <v>2599</v>
      </c>
      <c r="DA502" s="88" t="s">
        <v>5567</v>
      </c>
      <c r="DB502" s="88">
        <v>3</v>
      </c>
      <c r="DC502" s="88" t="s">
        <v>153</v>
      </c>
      <c r="DD502" s="88"/>
      <c r="DE502" s="88"/>
      <c r="DF502" s="88"/>
      <c r="DG502" s="88"/>
      <c r="DH502" s="88"/>
      <c r="DI502" s="88"/>
      <c r="DJ502" s="88"/>
      <c r="DK502" s="88"/>
      <c r="DL502" s="88"/>
      <c r="DM502" s="88"/>
      <c r="DN502" s="88"/>
      <c r="DO502" s="88"/>
      <c r="DP502" s="88"/>
      <c r="DQ502" s="88"/>
      <c r="DR502" s="88"/>
      <c r="DS502" s="88"/>
      <c r="DT502" s="89"/>
      <c r="DU502" s="84"/>
      <c r="DV502" s="75"/>
      <c r="DW502" s="75"/>
      <c r="DX502" s="75"/>
      <c r="DY502" s="75"/>
      <c r="DZ502" s="77"/>
      <c r="EA502" s="71"/>
      <c r="EB502" s="71"/>
      <c r="EC502" s="71"/>
      <c r="ED502" s="71"/>
      <c r="EE502" s="71"/>
      <c r="EF502" s="71"/>
      <c r="EG502" s="71"/>
      <c r="EH502" s="71"/>
      <c r="EI502" s="71"/>
      <c r="EJ502" s="71"/>
      <c r="EK502" s="71"/>
    </row>
    <row r="503" spans="1:141" ht="30" customHeight="1">
      <c r="A503" s="3" t="s">
        <v>4104</v>
      </c>
      <c r="B503" s="87">
        <v>2026</v>
      </c>
      <c r="C503" s="88" t="s">
        <v>5713</v>
      </c>
      <c r="D503" s="88"/>
      <c r="E503" s="88" t="s">
        <v>125</v>
      </c>
      <c r="F503" s="88">
        <v>152160</v>
      </c>
      <c r="G503" s="92">
        <v>46050</v>
      </c>
      <c r="H503" s="88" t="s">
        <v>5700</v>
      </c>
      <c r="I503" s="88" t="s">
        <v>5714</v>
      </c>
      <c r="J503" s="95" t="s">
        <v>5715</v>
      </c>
      <c r="K503" s="95" t="s">
        <v>5716</v>
      </c>
      <c r="L503" s="88" t="s">
        <v>5717</v>
      </c>
      <c r="M503" s="88" t="s">
        <v>5705</v>
      </c>
      <c r="N503" s="88">
        <v>80111700</v>
      </c>
      <c r="O503" s="88" t="s">
        <v>5706</v>
      </c>
      <c r="P503" s="88" t="s">
        <v>5718</v>
      </c>
      <c r="Q503" s="88">
        <v>2139</v>
      </c>
      <c r="R503" s="92">
        <v>46041</v>
      </c>
      <c r="S503" s="88">
        <v>1858</v>
      </c>
      <c r="T503" s="92">
        <v>46048</v>
      </c>
      <c r="U503" s="88" t="s">
        <v>5613</v>
      </c>
      <c r="V503" s="88" t="s">
        <v>135</v>
      </c>
      <c r="W503" s="88" t="s">
        <v>136</v>
      </c>
      <c r="X503" s="88">
        <v>1</v>
      </c>
      <c r="Y503" s="88" t="s">
        <v>5708</v>
      </c>
      <c r="Z503" s="88" t="s">
        <v>5717</v>
      </c>
      <c r="AA503" s="88" t="s">
        <v>138</v>
      </c>
      <c r="AB503" s="88" t="s">
        <v>139</v>
      </c>
      <c r="AC503" s="88" t="s">
        <v>203</v>
      </c>
      <c r="AD503" s="88"/>
      <c r="AE503" s="88">
        <v>52156103</v>
      </c>
      <c r="AF503" s="88">
        <v>1</v>
      </c>
      <c r="AG503" s="92">
        <v>27049</v>
      </c>
      <c r="AH503" s="88" t="s">
        <v>5719</v>
      </c>
      <c r="AI503" s="88" t="e">
        <v>#REF!</v>
      </c>
      <c r="AJ503" s="95">
        <v>3165289404</v>
      </c>
      <c r="AK503" s="88" t="s">
        <v>5720</v>
      </c>
      <c r="AL503" s="88" t="s">
        <v>189</v>
      </c>
      <c r="AM503" s="88" t="s">
        <v>234</v>
      </c>
      <c r="AN503" s="88" t="s">
        <v>5563</v>
      </c>
      <c r="AO503" s="88">
        <v>80857080</v>
      </c>
      <c r="AP503" s="88" t="s">
        <v>5564</v>
      </c>
      <c r="AQ503" s="88"/>
      <c r="AR503" s="88"/>
      <c r="AS503" s="92">
        <v>46062</v>
      </c>
      <c r="AT503" s="88"/>
      <c r="AU503" s="88"/>
      <c r="AV503" s="88"/>
      <c r="AW503" s="88"/>
      <c r="AX503" s="88" t="s">
        <v>5565</v>
      </c>
      <c r="AY503" s="88" t="s">
        <v>147</v>
      </c>
      <c r="AZ503" s="108">
        <v>46045</v>
      </c>
      <c r="BA503" s="108">
        <v>46045</v>
      </c>
      <c r="BB503" s="118">
        <v>34824000</v>
      </c>
      <c r="BC503" s="108">
        <v>46049</v>
      </c>
      <c r="BD503" s="108">
        <v>46229</v>
      </c>
      <c r="BE503" s="108">
        <f t="shared" si="19"/>
        <v>46229</v>
      </c>
      <c r="BF503" s="125"/>
      <c r="BG503" s="88" t="s">
        <v>705</v>
      </c>
      <c r="BH503" s="113">
        <v>5804000</v>
      </c>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v>0</v>
      </c>
      <c r="CM503" s="113">
        <v>34824000</v>
      </c>
      <c r="CN503" s="88"/>
      <c r="CO503" s="92">
        <v>46229</v>
      </c>
      <c r="CP503" s="92">
        <f t="shared" si="17"/>
        <v>46409</v>
      </c>
      <c r="CQ503" s="118">
        <v>34824000</v>
      </c>
      <c r="CR503" s="88" t="s">
        <v>223</v>
      </c>
      <c r="CS503" s="92">
        <v>46046</v>
      </c>
      <c r="CT503" s="131">
        <v>1146101101793</v>
      </c>
      <c r="CU503" s="88"/>
      <c r="CV503" s="88"/>
      <c r="CW503" s="88" t="s">
        <v>5566</v>
      </c>
      <c r="CX503" s="88" t="s">
        <v>203</v>
      </c>
      <c r="CY503" s="88" t="s">
        <v>245</v>
      </c>
      <c r="CZ503" s="88">
        <v>2599</v>
      </c>
      <c r="DA503" s="88" t="s">
        <v>5567</v>
      </c>
      <c r="DB503" s="88">
        <v>3</v>
      </c>
      <c r="DC503" s="88" t="s">
        <v>153</v>
      </c>
      <c r="DD503" s="88"/>
      <c r="DE503" s="88"/>
      <c r="DF503" s="88"/>
      <c r="DG503" s="88"/>
      <c r="DH503" s="88"/>
      <c r="DI503" s="88"/>
      <c r="DJ503" s="88"/>
      <c r="DK503" s="88"/>
      <c r="DL503" s="88"/>
      <c r="DM503" s="88"/>
      <c r="DN503" s="88"/>
      <c r="DO503" s="88"/>
      <c r="DP503" s="88"/>
      <c r="DQ503" s="88"/>
      <c r="DR503" s="88"/>
      <c r="DS503" s="88"/>
      <c r="DT503" s="89"/>
      <c r="DU503" s="84"/>
      <c r="DV503" s="75"/>
      <c r="DW503" s="75"/>
      <c r="DX503" s="75"/>
      <c r="DY503" s="75"/>
      <c r="DZ503" s="77"/>
      <c r="EA503" s="71"/>
      <c r="EB503" s="71"/>
      <c r="EC503" s="71"/>
      <c r="ED503" s="71"/>
      <c r="EE503" s="71"/>
      <c r="EF503" s="71"/>
      <c r="EG503" s="71"/>
      <c r="EH503" s="71"/>
      <c r="EI503" s="71"/>
      <c r="EJ503" s="71"/>
      <c r="EK503" s="71"/>
    </row>
    <row r="504" spans="1:141" ht="30" customHeight="1">
      <c r="A504" s="3" t="s">
        <v>4104</v>
      </c>
      <c r="B504" s="87">
        <v>2026</v>
      </c>
      <c r="C504" s="88" t="s">
        <v>5721</v>
      </c>
      <c r="D504" s="88"/>
      <c r="E504" s="88" t="s">
        <v>125</v>
      </c>
      <c r="F504" s="88">
        <v>152162</v>
      </c>
      <c r="G504" s="92">
        <v>46034</v>
      </c>
      <c r="H504" s="88" t="s">
        <v>5722</v>
      </c>
      <c r="I504" s="88" t="s">
        <v>5723</v>
      </c>
      <c r="J504" s="95" t="s">
        <v>5724</v>
      </c>
      <c r="K504" s="95" t="s">
        <v>5725</v>
      </c>
      <c r="L504" s="88" t="s">
        <v>5726</v>
      </c>
      <c r="M504" s="88" t="s">
        <v>5727</v>
      </c>
      <c r="N504" s="88">
        <v>80111700</v>
      </c>
      <c r="O504" s="88" t="s">
        <v>5728</v>
      </c>
      <c r="P504" s="88" t="s">
        <v>5729</v>
      </c>
      <c r="Q504" s="88">
        <v>2140</v>
      </c>
      <c r="R504" s="92">
        <v>46041</v>
      </c>
      <c r="S504" s="88">
        <v>1835</v>
      </c>
      <c r="T504" s="92">
        <v>46048</v>
      </c>
      <c r="U504" s="88" t="s">
        <v>5613</v>
      </c>
      <c r="V504" s="88" t="s">
        <v>135</v>
      </c>
      <c r="W504" s="88" t="s">
        <v>460</v>
      </c>
      <c r="X504" s="88">
        <v>1</v>
      </c>
      <c r="Y504" s="88" t="s">
        <v>5730</v>
      </c>
      <c r="Z504" s="88" t="s">
        <v>5726</v>
      </c>
      <c r="AA504" s="88" t="s">
        <v>138</v>
      </c>
      <c r="AB504" s="88" t="s">
        <v>139</v>
      </c>
      <c r="AC504" s="88" t="s">
        <v>218</v>
      </c>
      <c r="AD504" s="88"/>
      <c r="AE504" s="88">
        <v>23690611</v>
      </c>
      <c r="AF504" s="88">
        <v>3</v>
      </c>
      <c r="AG504" s="92">
        <v>28066</v>
      </c>
      <c r="AH504" s="88" t="s">
        <v>5731</v>
      </c>
      <c r="AI504" s="88" t="e">
        <v>#REF!</v>
      </c>
      <c r="AJ504" s="95" t="e">
        <v>#REF!</v>
      </c>
      <c r="AK504" s="88" t="s">
        <v>5732</v>
      </c>
      <c r="AL504" s="88" t="s">
        <v>3187</v>
      </c>
      <c r="AM504" s="88" t="s">
        <v>234</v>
      </c>
      <c r="AN504" s="88" t="s">
        <v>5563</v>
      </c>
      <c r="AO504" s="88">
        <v>80857080</v>
      </c>
      <c r="AP504" s="88" t="s">
        <v>5564</v>
      </c>
      <c r="AQ504" s="88"/>
      <c r="AR504" s="88"/>
      <c r="AS504" s="92">
        <v>46062</v>
      </c>
      <c r="AT504" s="88"/>
      <c r="AU504" s="88"/>
      <c r="AV504" s="88"/>
      <c r="AW504" s="88"/>
      <c r="AX504" s="88" t="s">
        <v>5565</v>
      </c>
      <c r="AY504" s="88" t="s">
        <v>147</v>
      </c>
      <c r="AZ504" s="108">
        <v>46044</v>
      </c>
      <c r="BA504" s="108">
        <v>46045</v>
      </c>
      <c r="BB504" s="118">
        <v>27852000</v>
      </c>
      <c r="BC504" s="108">
        <v>46049</v>
      </c>
      <c r="BD504" s="108">
        <v>46229</v>
      </c>
      <c r="BE504" s="108">
        <f t="shared" si="19"/>
        <v>46229</v>
      </c>
      <c r="BF504" s="125"/>
      <c r="BG504" s="88" t="s">
        <v>705</v>
      </c>
      <c r="BH504" s="113">
        <v>4642000</v>
      </c>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v>0</v>
      </c>
      <c r="CM504" s="113">
        <v>27852000</v>
      </c>
      <c r="CN504" s="88"/>
      <c r="CO504" s="92">
        <v>46229</v>
      </c>
      <c r="CP504" s="92">
        <f t="shared" si="17"/>
        <v>46409</v>
      </c>
      <c r="CQ504" s="118">
        <v>27852000</v>
      </c>
      <c r="CR504" s="88" t="s">
        <v>149</v>
      </c>
      <c r="CS504" s="92">
        <v>46045</v>
      </c>
      <c r="CT504" s="131">
        <v>3944101179594</v>
      </c>
      <c r="CU504" s="88"/>
      <c r="CV504" s="88"/>
      <c r="CW504" s="88" t="s">
        <v>5675</v>
      </c>
      <c r="CX504" s="88" t="s">
        <v>218</v>
      </c>
      <c r="CY504" s="88" t="s">
        <v>3309</v>
      </c>
      <c r="CZ504" s="88">
        <v>2599</v>
      </c>
      <c r="DA504" s="88" t="s">
        <v>5567</v>
      </c>
      <c r="DB504" s="88">
        <v>1</v>
      </c>
      <c r="DC504" s="88" t="s">
        <v>153</v>
      </c>
      <c r="DD504" s="88"/>
      <c r="DE504" s="88"/>
      <c r="DF504" s="88"/>
      <c r="DG504" s="88"/>
      <c r="DH504" s="88"/>
      <c r="DI504" s="88"/>
      <c r="DJ504" s="88"/>
      <c r="DK504" s="88"/>
      <c r="DL504" s="88"/>
      <c r="DM504" s="88"/>
      <c r="DN504" s="88"/>
      <c r="DO504" s="88"/>
      <c r="DP504" s="88"/>
      <c r="DQ504" s="88"/>
      <c r="DR504" s="88"/>
      <c r="DS504" s="88"/>
      <c r="DT504" s="89"/>
      <c r="DU504" s="84"/>
      <c r="DV504" s="75"/>
      <c r="DW504" s="75"/>
      <c r="DX504" s="75"/>
      <c r="DY504" s="75"/>
      <c r="DZ504" s="77"/>
      <c r="EA504" s="71"/>
      <c r="EB504" s="71"/>
      <c r="EC504" s="71"/>
      <c r="ED504" s="71"/>
      <c r="EE504" s="71"/>
      <c r="EF504" s="71"/>
      <c r="EG504" s="71"/>
      <c r="EH504" s="71"/>
      <c r="EI504" s="71"/>
      <c r="EJ504" s="71"/>
      <c r="EK504" s="71"/>
    </row>
    <row r="505" spans="1:141" ht="30" customHeight="1">
      <c r="A505" s="3" t="s">
        <v>4104</v>
      </c>
      <c r="B505" s="87">
        <v>2026</v>
      </c>
      <c r="C505" s="88" t="s">
        <v>5733</v>
      </c>
      <c r="D505" s="88"/>
      <c r="E505" s="88" t="s">
        <v>125</v>
      </c>
      <c r="F505" s="88">
        <v>151809</v>
      </c>
      <c r="G505" s="92">
        <v>46031</v>
      </c>
      <c r="H505" s="88" t="s">
        <v>5734</v>
      </c>
      <c r="I505" s="88" t="s">
        <v>5735</v>
      </c>
      <c r="J505" s="95" t="s">
        <v>5736</v>
      </c>
      <c r="K505" s="95" t="s">
        <v>5737</v>
      </c>
      <c r="L505" s="88" t="s">
        <v>5738</v>
      </c>
      <c r="M505" s="88" t="s">
        <v>5739</v>
      </c>
      <c r="N505" s="88">
        <v>80111700</v>
      </c>
      <c r="O505" s="88" t="s">
        <v>5740</v>
      </c>
      <c r="P505" s="88" t="s">
        <v>5741</v>
      </c>
      <c r="Q505" s="88">
        <v>2137</v>
      </c>
      <c r="R505" s="92">
        <v>46041</v>
      </c>
      <c r="S505" s="88">
        <v>1796</v>
      </c>
      <c r="T505" s="92">
        <v>46048</v>
      </c>
      <c r="U505" s="88" t="s">
        <v>134</v>
      </c>
      <c r="V505" s="88" t="s">
        <v>135</v>
      </c>
      <c r="W505" s="88" t="s">
        <v>136</v>
      </c>
      <c r="X505" s="88">
        <v>1</v>
      </c>
      <c r="Y505" s="88" t="s">
        <v>5742</v>
      </c>
      <c r="Z505" s="88" t="s">
        <v>5738</v>
      </c>
      <c r="AA505" s="88" t="s">
        <v>138</v>
      </c>
      <c r="AB505" s="88" t="s">
        <v>139</v>
      </c>
      <c r="AC505" s="88" t="s">
        <v>186</v>
      </c>
      <c r="AD505" s="88"/>
      <c r="AE505" s="88">
        <v>52898025</v>
      </c>
      <c r="AF505" s="88">
        <v>7</v>
      </c>
      <c r="AG505" s="92">
        <v>29842</v>
      </c>
      <c r="AH505" s="88" t="s">
        <v>5743</v>
      </c>
      <c r="AI505" s="88" t="e">
        <v>#REF!</v>
      </c>
      <c r="AJ505" s="95">
        <v>3114750710</v>
      </c>
      <c r="AK505" s="88" t="s">
        <v>5744</v>
      </c>
      <c r="AL505" s="88" t="s">
        <v>221</v>
      </c>
      <c r="AM505" s="88" t="s">
        <v>234</v>
      </c>
      <c r="AN505" s="88" t="s">
        <v>1049</v>
      </c>
      <c r="AO505" s="88">
        <v>1010190690</v>
      </c>
      <c r="AP505" s="88" t="s">
        <v>1050</v>
      </c>
      <c r="AQ505" s="88"/>
      <c r="AR505" s="88"/>
      <c r="AS505" s="92">
        <v>46062</v>
      </c>
      <c r="AT505" s="88"/>
      <c r="AU505" s="88"/>
      <c r="AV505" s="88"/>
      <c r="AW505" s="88"/>
      <c r="AX505" s="88" t="s">
        <v>1051</v>
      </c>
      <c r="AY505" s="88" t="s">
        <v>147</v>
      </c>
      <c r="AZ505" s="108" t="e">
        <v>#N/A</v>
      </c>
      <c r="BA505" s="108">
        <v>46044</v>
      </c>
      <c r="BB505" s="118">
        <v>67122000</v>
      </c>
      <c r="BC505" s="108">
        <v>46048</v>
      </c>
      <c r="BD505" s="108">
        <v>46228</v>
      </c>
      <c r="BE505" s="108">
        <f t="shared" si="19"/>
        <v>46228</v>
      </c>
      <c r="BF505" s="125"/>
      <c r="BG505" s="88" t="s">
        <v>705</v>
      </c>
      <c r="BH505" s="113">
        <v>11187000</v>
      </c>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v>0</v>
      </c>
      <c r="CM505" s="113">
        <v>67122000</v>
      </c>
      <c r="CN505" s="88"/>
      <c r="CO505" s="92">
        <v>46228</v>
      </c>
      <c r="CP505" s="92">
        <f t="shared" si="17"/>
        <v>46408</v>
      </c>
      <c r="CQ505" s="118">
        <v>67122000</v>
      </c>
      <c r="CR505" s="88" t="s">
        <v>149</v>
      </c>
      <c r="CS505" s="92">
        <v>46045</v>
      </c>
      <c r="CT505" s="131">
        <v>1446101162100</v>
      </c>
      <c r="CU505" s="88"/>
      <c r="CV505" s="88"/>
      <c r="CW505" s="88" t="s">
        <v>5745</v>
      </c>
      <c r="CX505" s="88" t="s">
        <v>186</v>
      </c>
      <c r="CY505" s="88" t="s">
        <v>428</v>
      </c>
      <c r="CZ505" s="88">
        <v>2537</v>
      </c>
      <c r="DA505" s="88" t="s">
        <v>152</v>
      </c>
      <c r="DB505" s="88">
        <v>1</v>
      </c>
      <c r="DC505" s="88" t="s">
        <v>153</v>
      </c>
      <c r="DD505" s="88"/>
      <c r="DE505" s="88"/>
      <c r="DF505" s="88"/>
      <c r="DG505" s="88"/>
      <c r="DH505" s="88"/>
      <c r="DI505" s="88"/>
      <c r="DJ505" s="88"/>
      <c r="DK505" s="88"/>
      <c r="DL505" s="88"/>
      <c r="DM505" s="88"/>
      <c r="DN505" s="88"/>
      <c r="DO505" s="88"/>
      <c r="DP505" s="88"/>
      <c r="DQ505" s="88"/>
      <c r="DR505" s="88"/>
      <c r="DS505" s="88"/>
      <c r="DT505" s="89"/>
      <c r="DU505" s="84"/>
      <c r="DV505" s="75"/>
      <c r="DW505" s="75"/>
      <c r="DX505" s="75"/>
      <c r="DY505" s="75"/>
      <c r="DZ505" s="77"/>
      <c r="EA505" s="71"/>
      <c r="EB505" s="71"/>
      <c r="EC505" s="71"/>
      <c r="ED505" s="71"/>
      <c r="EE505" s="71"/>
      <c r="EF505" s="71"/>
      <c r="EG505" s="71"/>
      <c r="EH505" s="71"/>
      <c r="EI505" s="71"/>
      <c r="EJ505" s="71"/>
      <c r="EK505" s="71"/>
    </row>
    <row r="506" spans="1:141" ht="30" customHeight="1">
      <c r="A506" s="3" t="s">
        <v>4104</v>
      </c>
      <c r="B506" s="87">
        <v>2026</v>
      </c>
      <c r="C506" s="88" t="s">
        <v>5746</v>
      </c>
      <c r="D506" s="88"/>
      <c r="E506" s="88" t="s">
        <v>125</v>
      </c>
      <c r="F506" s="88">
        <v>146670</v>
      </c>
      <c r="G506" s="92">
        <v>46045</v>
      </c>
      <c r="H506" s="88" t="s">
        <v>3493</v>
      </c>
      <c r="I506" s="88" t="s">
        <v>5747</v>
      </c>
      <c r="J506" s="95" t="s">
        <v>5748</v>
      </c>
      <c r="K506" s="95" t="s">
        <v>5749</v>
      </c>
      <c r="L506" s="88" t="s">
        <v>5750</v>
      </c>
      <c r="M506" s="88" t="s">
        <v>3498</v>
      </c>
      <c r="N506" s="88">
        <v>80111700</v>
      </c>
      <c r="O506" s="88" t="s">
        <v>3499</v>
      </c>
      <c r="P506" s="88" t="s">
        <v>5751</v>
      </c>
      <c r="Q506" s="88">
        <v>87</v>
      </c>
      <c r="R506" s="92">
        <v>46028</v>
      </c>
      <c r="S506" s="88">
        <v>1979</v>
      </c>
      <c r="T506" s="92">
        <v>46056</v>
      </c>
      <c r="U506" s="88" t="s">
        <v>3128</v>
      </c>
      <c r="V506" s="88" t="s">
        <v>135</v>
      </c>
      <c r="W506" s="88" t="s">
        <v>460</v>
      </c>
      <c r="X506" s="88">
        <v>1</v>
      </c>
      <c r="Y506" s="88" t="s">
        <v>5752</v>
      </c>
      <c r="Z506" s="88" t="s">
        <v>5750</v>
      </c>
      <c r="AA506" s="88" t="s">
        <v>138</v>
      </c>
      <c r="AB506" s="88" t="s">
        <v>164</v>
      </c>
      <c r="AC506" s="88" t="s">
        <v>203</v>
      </c>
      <c r="AD506" s="88"/>
      <c r="AE506" s="88">
        <v>1098711917</v>
      </c>
      <c r="AF506" s="88">
        <v>7</v>
      </c>
      <c r="AG506" s="92">
        <v>33484</v>
      </c>
      <c r="AH506" s="88" t="s">
        <v>5753</v>
      </c>
      <c r="AI506" s="88"/>
      <c r="AJ506" s="95">
        <v>0</v>
      </c>
      <c r="AK506" s="88" t="s">
        <v>5754</v>
      </c>
      <c r="AL506" s="88" t="s">
        <v>3187</v>
      </c>
      <c r="AM506" s="88" t="s">
        <v>144</v>
      </c>
      <c r="AN506" s="88" t="s">
        <v>2984</v>
      </c>
      <c r="AO506" s="88">
        <v>1063481921</v>
      </c>
      <c r="AP506" s="88" t="s">
        <v>3007</v>
      </c>
      <c r="AQ506" s="88"/>
      <c r="AR506" s="88"/>
      <c r="AS506" s="92">
        <v>46062</v>
      </c>
      <c r="AT506" s="88"/>
      <c r="AU506" s="88"/>
      <c r="AV506" s="88"/>
      <c r="AW506" s="88"/>
      <c r="AX506" s="88" t="s">
        <v>3008</v>
      </c>
      <c r="AY506" s="88" t="s">
        <v>147</v>
      </c>
      <c r="AZ506" s="108">
        <v>46035</v>
      </c>
      <c r="BA506" s="108">
        <v>46050</v>
      </c>
      <c r="BB506" s="118">
        <v>28840000</v>
      </c>
      <c r="BC506" s="108">
        <v>46056</v>
      </c>
      <c r="BD506" s="108">
        <v>46297</v>
      </c>
      <c r="BE506" s="108">
        <f t="shared" si="19"/>
        <v>46297</v>
      </c>
      <c r="BF506" s="125"/>
      <c r="BG506" s="88" t="s">
        <v>929</v>
      </c>
      <c r="BH506" s="113">
        <v>3605000</v>
      </c>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v>0</v>
      </c>
      <c r="CM506" s="113">
        <v>28840000</v>
      </c>
      <c r="CN506" s="88"/>
      <c r="CO506" s="92">
        <v>46297</v>
      </c>
      <c r="CP506" s="92">
        <f t="shared" si="17"/>
        <v>46477</v>
      </c>
      <c r="CQ506" s="118">
        <v>28840000</v>
      </c>
      <c r="CR506" s="88" t="s">
        <v>223</v>
      </c>
      <c r="CS506" s="92">
        <v>46052</v>
      </c>
      <c r="CT506" s="131">
        <v>1146101105214</v>
      </c>
      <c r="CU506" s="88"/>
      <c r="CV506" s="88"/>
      <c r="CW506" s="88" t="s">
        <v>3504</v>
      </c>
      <c r="CX506" s="88" t="s">
        <v>203</v>
      </c>
      <c r="CY506" s="88" t="s">
        <v>957</v>
      </c>
      <c r="CZ506" s="88">
        <v>2498</v>
      </c>
      <c r="DA506" s="88" t="s">
        <v>3134</v>
      </c>
      <c r="DB506" s="88">
        <v>3</v>
      </c>
      <c r="DC506" s="88" t="s">
        <v>153</v>
      </c>
      <c r="DD506" s="88"/>
      <c r="DE506" s="88"/>
      <c r="DF506" s="88"/>
      <c r="DG506" s="88"/>
      <c r="DH506" s="88"/>
      <c r="DI506" s="88"/>
      <c r="DJ506" s="88"/>
      <c r="DK506" s="88"/>
      <c r="DL506" s="88"/>
      <c r="DM506" s="88"/>
      <c r="DN506" s="88"/>
      <c r="DO506" s="88"/>
      <c r="DP506" s="88"/>
      <c r="DQ506" s="88"/>
      <c r="DR506" s="88"/>
      <c r="DS506" s="88"/>
      <c r="DT506" s="89"/>
      <c r="DU506" s="84"/>
      <c r="DV506" s="75"/>
      <c r="DW506" s="75"/>
      <c r="DX506" s="75"/>
      <c r="DY506" s="75"/>
      <c r="DZ506" s="77"/>
      <c r="EA506" s="71"/>
      <c r="EB506" s="71"/>
      <c r="EC506" s="71"/>
      <c r="ED506" s="71"/>
      <c r="EE506" s="71"/>
      <c r="EF506" s="71"/>
      <c r="EG506" s="71"/>
      <c r="EH506" s="71"/>
      <c r="EI506" s="71"/>
      <c r="EJ506" s="71"/>
      <c r="EK506" s="71"/>
    </row>
    <row r="507" spans="1:141" ht="30" customHeight="1">
      <c r="A507" s="3" t="s">
        <v>4104</v>
      </c>
      <c r="B507" s="87">
        <v>2026</v>
      </c>
      <c r="C507" s="88" t="s">
        <v>5755</v>
      </c>
      <c r="D507" s="88"/>
      <c r="E507" s="88" t="s">
        <v>125</v>
      </c>
      <c r="F507" s="88">
        <v>149749</v>
      </c>
      <c r="G507" s="92">
        <v>46042</v>
      </c>
      <c r="H507" s="88" t="s">
        <v>5756</v>
      </c>
      <c r="I507" s="88" t="s">
        <v>5757</v>
      </c>
      <c r="J507" s="95" t="s">
        <v>5758</v>
      </c>
      <c r="K507" s="95" t="s">
        <v>5759</v>
      </c>
      <c r="L507" s="88" t="s">
        <v>5760</v>
      </c>
      <c r="M507" s="88" t="s">
        <v>5761</v>
      </c>
      <c r="N507" s="88">
        <v>80111700</v>
      </c>
      <c r="O507" s="88" t="s">
        <v>5762</v>
      </c>
      <c r="P507" s="88" t="s">
        <v>5763</v>
      </c>
      <c r="Q507" s="88">
        <v>2150</v>
      </c>
      <c r="R507" s="92">
        <v>46048</v>
      </c>
      <c r="S507" s="88">
        <v>1951</v>
      </c>
      <c r="T507" s="92">
        <v>46055</v>
      </c>
      <c r="U507" s="88" t="s">
        <v>134</v>
      </c>
      <c r="V507" s="88" t="s">
        <v>135</v>
      </c>
      <c r="W507" s="88" t="s">
        <v>136</v>
      </c>
      <c r="X507" s="88">
        <v>1</v>
      </c>
      <c r="Y507" s="88" t="s">
        <v>5764</v>
      </c>
      <c r="Z507" s="88" t="s">
        <v>5760</v>
      </c>
      <c r="AA507" s="88" t="s">
        <v>138</v>
      </c>
      <c r="AB507" s="88" t="s">
        <v>164</v>
      </c>
      <c r="AC507" s="88" t="s">
        <v>203</v>
      </c>
      <c r="AD507" s="88"/>
      <c r="AE507" s="88">
        <v>1024542082</v>
      </c>
      <c r="AF507" s="88">
        <v>8</v>
      </c>
      <c r="AG507" s="92">
        <v>34103</v>
      </c>
      <c r="AH507" s="88" t="s">
        <v>5765</v>
      </c>
      <c r="AI507" s="88"/>
      <c r="AJ507" s="95">
        <v>0</v>
      </c>
      <c r="AK507" s="88" t="s">
        <v>5766</v>
      </c>
      <c r="AL507" s="88" t="s">
        <v>271</v>
      </c>
      <c r="AM507" s="88" t="s">
        <v>234</v>
      </c>
      <c r="AN507" s="88" t="s">
        <v>2633</v>
      </c>
      <c r="AO507" s="88">
        <v>79693760</v>
      </c>
      <c r="AP507" s="88" t="s">
        <v>2654</v>
      </c>
      <c r="AQ507" s="88"/>
      <c r="AR507" s="88"/>
      <c r="AS507" s="92">
        <v>46062</v>
      </c>
      <c r="AT507" s="88"/>
      <c r="AU507" s="88"/>
      <c r="AV507" s="88"/>
      <c r="AW507" s="88"/>
      <c r="AX507" s="88" t="s">
        <v>2655</v>
      </c>
      <c r="AY507" s="88" t="s">
        <v>147</v>
      </c>
      <c r="AZ507" s="108">
        <v>46049</v>
      </c>
      <c r="BA507" s="108">
        <v>46050</v>
      </c>
      <c r="BB507" s="118">
        <v>63352000</v>
      </c>
      <c r="BC507" s="108">
        <v>46055</v>
      </c>
      <c r="BD507" s="108">
        <v>46296</v>
      </c>
      <c r="BE507" s="108">
        <f t="shared" si="19"/>
        <v>46296</v>
      </c>
      <c r="BF507" s="125"/>
      <c r="BG507" s="88" t="s">
        <v>929</v>
      </c>
      <c r="BH507" s="113">
        <v>7919000</v>
      </c>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v>0</v>
      </c>
      <c r="CM507" s="113">
        <v>63352000</v>
      </c>
      <c r="CN507" s="88"/>
      <c r="CO507" s="92">
        <v>46296</v>
      </c>
      <c r="CP507" s="92">
        <f t="shared" si="17"/>
        <v>46476</v>
      </c>
      <c r="CQ507" s="118">
        <v>63352000</v>
      </c>
      <c r="CR507" s="88" t="s">
        <v>223</v>
      </c>
      <c r="CS507" s="92">
        <v>46050</v>
      </c>
      <c r="CT507" s="131">
        <v>1146101104332</v>
      </c>
      <c r="CU507" s="88"/>
      <c r="CV507" s="88"/>
      <c r="CW507" s="88" t="s">
        <v>5767</v>
      </c>
      <c r="CX507" s="88" t="s">
        <v>203</v>
      </c>
      <c r="CY507" s="88" t="s">
        <v>957</v>
      </c>
      <c r="CZ507" s="88">
        <v>2537</v>
      </c>
      <c r="DA507" s="88" t="s">
        <v>152</v>
      </c>
      <c r="DB507" s="88">
        <v>5</v>
      </c>
      <c r="DC507" s="88" t="s">
        <v>153</v>
      </c>
      <c r="DD507" s="88"/>
      <c r="DE507" s="88"/>
      <c r="DF507" s="88"/>
      <c r="DG507" s="88"/>
      <c r="DH507" s="88"/>
      <c r="DI507" s="88"/>
      <c r="DJ507" s="88"/>
      <c r="DK507" s="88"/>
      <c r="DL507" s="88"/>
      <c r="DM507" s="88"/>
      <c r="DN507" s="88"/>
      <c r="DO507" s="88"/>
      <c r="DP507" s="88"/>
      <c r="DQ507" s="88"/>
      <c r="DR507" s="88"/>
      <c r="DS507" s="88"/>
      <c r="DT507" s="89"/>
      <c r="DU507" s="84"/>
      <c r="DV507" s="75"/>
      <c r="DW507" s="75"/>
      <c r="DX507" s="75"/>
      <c r="DY507" s="75"/>
      <c r="DZ507" s="77"/>
      <c r="EA507" s="71"/>
      <c r="EB507" s="71"/>
      <c r="EC507" s="71"/>
      <c r="ED507" s="71"/>
      <c r="EE507" s="71"/>
      <c r="EF507" s="71"/>
      <c r="EG507" s="71"/>
      <c r="EH507" s="71"/>
      <c r="EI507" s="71"/>
      <c r="EJ507" s="71"/>
      <c r="EK507" s="71"/>
    </row>
    <row r="508" spans="1:141" ht="30" customHeight="1">
      <c r="A508" s="3" t="s">
        <v>4104</v>
      </c>
      <c r="B508" s="87">
        <v>2026</v>
      </c>
      <c r="C508" s="88" t="s">
        <v>5768</v>
      </c>
      <c r="D508" s="88"/>
      <c r="E508" s="88" t="s">
        <v>125</v>
      </c>
      <c r="F508" s="88">
        <v>144779</v>
      </c>
      <c r="G508" s="92">
        <v>46041</v>
      </c>
      <c r="H508" s="88" t="s">
        <v>5092</v>
      </c>
      <c r="I508" s="88" t="s">
        <v>5769</v>
      </c>
      <c r="J508" s="95" t="s">
        <v>5770</v>
      </c>
      <c r="K508" s="95" t="s">
        <v>5771</v>
      </c>
      <c r="L508" s="88" t="s">
        <v>5772</v>
      </c>
      <c r="M508" s="88" t="s">
        <v>5097</v>
      </c>
      <c r="N508" s="88">
        <v>80111700</v>
      </c>
      <c r="O508" s="88" t="s">
        <v>5098</v>
      </c>
      <c r="P508" s="88" t="s">
        <v>5773</v>
      </c>
      <c r="Q508" s="88">
        <v>106</v>
      </c>
      <c r="R508" s="92">
        <v>46028</v>
      </c>
      <c r="S508" s="88">
        <v>1860</v>
      </c>
      <c r="T508" s="92">
        <v>46048</v>
      </c>
      <c r="U508" s="88" t="s">
        <v>134</v>
      </c>
      <c r="V508" s="88" t="s">
        <v>135</v>
      </c>
      <c r="W508" s="88" t="s">
        <v>136</v>
      </c>
      <c r="X508" s="88">
        <v>1</v>
      </c>
      <c r="Y508" s="88" t="s">
        <v>5774</v>
      </c>
      <c r="Z508" s="88" t="s">
        <v>5772</v>
      </c>
      <c r="AA508" s="88" t="s">
        <v>138</v>
      </c>
      <c r="AB508" s="88" t="s">
        <v>164</v>
      </c>
      <c r="AC508" s="88" t="s">
        <v>203</v>
      </c>
      <c r="AD508" s="88"/>
      <c r="AE508" s="88">
        <v>79554529</v>
      </c>
      <c r="AF508" s="88">
        <v>9</v>
      </c>
      <c r="AG508" s="92">
        <v>25792</v>
      </c>
      <c r="AH508" s="88" t="s">
        <v>5775</v>
      </c>
      <c r="AI508" s="88"/>
      <c r="AJ508" s="95">
        <v>0</v>
      </c>
      <c r="AK508" s="88" t="s">
        <v>5776</v>
      </c>
      <c r="AL508" s="88" t="s">
        <v>3187</v>
      </c>
      <c r="AM508" s="88" t="s">
        <v>234</v>
      </c>
      <c r="AN508" s="88" t="s">
        <v>5087</v>
      </c>
      <c r="AO508" s="88">
        <v>1024483230</v>
      </c>
      <c r="AP508" s="88" t="s">
        <v>5088</v>
      </c>
      <c r="AQ508" s="88"/>
      <c r="AR508" s="88"/>
      <c r="AS508" s="92">
        <v>46062</v>
      </c>
      <c r="AT508" s="88"/>
      <c r="AU508" s="88"/>
      <c r="AV508" s="88"/>
      <c r="AW508" s="88"/>
      <c r="AX508" s="88" t="s">
        <v>5089</v>
      </c>
      <c r="AY508" s="88" t="s">
        <v>147</v>
      </c>
      <c r="AZ508" s="108">
        <v>46033</v>
      </c>
      <c r="BA508" s="108">
        <v>46045</v>
      </c>
      <c r="BB508" s="118">
        <v>87109000</v>
      </c>
      <c r="BC508" s="108">
        <v>46049</v>
      </c>
      <c r="BD508" s="108">
        <v>46382</v>
      </c>
      <c r="BE508" s="108">
        <f t="shared" si="19"/>
        <v>46382</v>
      </c>
      <c r="BF508" s="125"/>
      <c r="BG508" s="88" t="s">
        <v>148</v>
      </c>
      <c r="BH508" s="113">
        <v>7919000</v>
      </c>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v>0</v>
      </c>
      <c r="CM508" s="113">
        <v>87109000</v>
      </c>
      <c r="CN508" s="88"/>
      <c r="CO508" s="92">
        <v>46382</v>
      </c>
      <c r="CP508" s="92">
        <f t="shared" si="17"/>
        <v>46562</v>
      </c>
      <c r="CQ508" s="118">
        <v>87109000</v>
      </c>
      <c r="CR508" s="88" t="s">
        <v>149</v>
      </c>
      <c r="CS508" s="92">
        <v>46048</v>
      </c>
      <c r="CT508" s="131">
        <v>1846101033818</v>
      </c>
      <c r="CU508" s="88"/>
      <c r="CV508" s="88"/>
      <c r="CW508" s="88" t="s">
        <v>5103</v>
      </c>
      <c r="CX508" s="88" t="s">
        <v>203</v>
      </c>
      <c r="CY508" s="88" t="s">
        <v>2137</v>
      </c>
      <c r="CZ508" s="88">
        <v>2537</v>
      </c>
      <c r="DA508" s="88" t="s">
        <v>152</v>
      </c>
      <c r="DB508" s="88">
        <v>1</v>
      </c>
      <c r="DC508" s="88" t="s">
        <v>153</v>
      </c>
      <c r="DD508" s="88"/>
      <c r="DE508" s="88"/>
      <c r="DF508" s="88"/>
      <c r="DG508" s="88"/>
      <c r="DH508" s="88"/>
      <c r="DI508" s="88"/>
      <c r="DJ508" s="88"/>
      <c r="DK508" s="88"/>
      <c r="DL508" s="88"/>
      <c r="DM508" s="88"/>
      <c r="DN508" s="88"/>
      <c r="DO508" s="88"/>
      <c r="DP508" s="88"/>
      <c r="DQ508" s="88"/>
      <c r="DR508" s="88"/>
      <c r="DS508" s="88"/>
      <c r="DT508" s="89"/>
      <c r="DU508" s="84"/>
      <c r="DV508" s="75"/>
      <c r="DW508" s="75"/>
      <c r="DX508" s="75"/>
      <c r="DY508" s="75"/>
      <c r="DZ508" s="77"/>
      <c r="EA508" s="71"/>
      <c r="EB508" s="71"/>
      <c r="EC508" s="71"/>
      <c r="ED508" s="71"/>
      <c r="EE508" s="71"/>
      <c r="EF508" s="71"/>
      <c r="EG508" s="71"/>
      <c r="EH508" s="71"/>
      <c r="EI508" s="71"/>
      <c r="EJ508" s="71"/>
      <c r="EK508" s="71"/>
    </row>
    <row r="509" spans="1:141" ht="30" customHeight="1">
      <c r="A509" s="3" t="s">
        <v>4104</v>
      </c>
      <c r="B509" s="87">
        <v>2026</v>
      </c>
      <c r="C509" s="88" t="s">
        <v>5777</v>
      </c>
      <c r="D509" s="88"/>
      <c r="E509" s="88" t="s">
        <v>125</v>
      </c>
      <c r="F509" s="88">
        <v>147365</v>
      </c>
      <c r="G509" s="92">
        <v>46036</v>
      </c>
      <c r="H509" s="88" t="s">
        <v>3836</v>
      </c>
      <c r="I509" s="88" t="s">
        <v>5778</v>
      </c>
      <c r="J509" s="95" t="s">
        <v>5779</v>
      </c>
      <c r="K509" s="95" t="s">
        <v>5780</v>
      </c>
      <c r="L509" s="88" t="s">
        <v>5781</v>
      </c>
      <c r="M509" s="88" t="s">
        <v>3841</v>
      </c>
      <c r="N509" s="88">
        <v>80111700</v>
      </c>
      <c r="O509" s="88" t="s">
        <v>3842</v>
      </c>
      <c r="P509" s="88" t="s">
        <v>5782</v>
      </c>
      <c r="Q509" s="88">
        <v>156</v>
      </c>
      <c r="R509" s="92">
        <v>46030</v>
      </c>
      <c r="S509" s="88">
        <v>1741</v>
      </c>
      <c r="T509" s="92">
        <v>46044</v>
      </c>
      <c r="U509" s="88" t="s">
        <v>3609</v>
      </c>
      <c r="V509" s="88" t="s">
        <v>135</v>
      </c>
      <c r="W509" s="88" t="s">
        <v>460</v>
      </c>
      <c r="X509" s="88">
        <v>1</v>
      </c>
      <c r="Y509" s="88" t="s">
        <v>5783</v>
      </c>
      <c r="Z509" s="88" t="s">
        <v>5781</v>
      </c>
      <c r="AA509" s="88" t="s">
        <v>138</v>
      </c>
      <c r="AB509" s="88" t="s">
        <v>139</v>
      </c>
      <c r="AC509" s="88" t="s">
        <v>447</v>
      </c>
      <c r="AD509" s="88"/>
      <c r="AE509" s="88">
        <v>52114040</v>
      </c>
      <c r="AF509" s="88">
        <v>4</v>
      </c>
      <c r="AG509" s="92">
        <v>26223</v>
      </c>
      <c r="AH509" s="88" t="s">
        <v>5784</v>
      </c>
      <c r="AI509" s="88" t="e">
        <v>#REF!</v>
      </c>
      <c r="AJ509" s="95" t="e">
        <v>#REF!</v>
      </c>
      <c r="AK509" s="88" t="s">
        <v>5785</v>
      </c>
      <c r="AL509" s="88" t="s">
        <v>3187</v>
      </c>
      <c r="AM509" s="88" t="s">
        <v>144</v>
      </c>
      <c r="AN509" s="88" t="s">
        <v>3712</v>
      </c>
      <c r="AO509" s="88">
        <v>79553844</v>
      </c>
      <c r="AP509" s="88" t="s">
        <v>3713</v>
      </c>
      <c r="AQ509" s="88"/>
      <c r="AR509" s="88"/>
      <c r="AS509" s="92">
        <v>46062</v>
      </c>
      <c r="AT509" s="88"/>
      <c r="AU509" s="88"/>
      <c r="AV509" s="88"/>
      <c r="AW509" s="88"/>
      <c r="AX509" s="88" t="s">
        <v>3714</v>
      </c>
      <c r="AY509" s="88" t="s">
        <v>147</v>
      </c>
      <c r="AZ509" s="108">
        <v>46031</v>
      </c>
      <c r="BA509" s="108">
        <v>46042</v>
      </c>
      <c r="BB509" s="118">
        <v>12260000</v>
      </c>
      <c r="BC509" s="108">
        <v>46048</v>
      </c>
      <c r="BD509" s="108">
        <v>46167</v>
      </c>
      <c r="BE509" s="108">
        <f t="shared" si="19"/>
        <v>46167</v>
      </c>
      <c r="BF509" s="125"/>
      <c r="BG509" s="88" t="s">
        <v>4723</v>
      </c>
      <c r="BH509" s="113">
        <v>3065000</v>
      </c>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v>0</v>
      </c>
      <c r="CM509" s="113">
        <v>12260000</v>
      </c>
      <c r="CN509" s="88"/>
      <c r="CO509" s="92">
        <v>46167</v>
      </c>
      <c r="CP509" s="92">
        <f t="shared" si="17"/>
        <v>46347</v>
      </c>
      <c r="CQ509" s="118">
        <v>12260000</v>
      </c>
      <c r="CR509" s="88" t="s">
        <v>223</v>
      </c>
      <c r="CS509" s="92">
        <v>46043</v>
      </c>
      <c r="CT509" s="131">
        <v>1846101033284</v>
      </c>
      <c r="CU509" s="88"/>
      <c r="CV509" s="88"/>
      <c r="CW509" s="88" t="s">
        <v>3846</v>
      </c>
      <c r="CX509" s="88" t="s">
        <v>447</v>
      </c>
      <c r="CY509" s="88" t="s">
        <v>5786</v>
      </c>
      <c r="CZ509" s="88">
        <v>2583</v>
      </c>
      <c r="DA509" s="88" t="s">
        <v>3614</v>
      </c>
      <c r="DB509" s="88">
        <v>5</v>
      </c>
      <c r="DC509" s="88" t="s">
        <v>153</v>
      </c>
      <c r="DD509" s="88"/>
      <c r="DE509" s="88"/>
      <c r="DF509" s="88"/>
      <c r="DG509" s="88"/>
      <c r="DH509" s="88"/>
      <c r="DI509" s="88"/>
      <c r="DJ509" s="88"/>
      <c r="DK509" s="88"/>
      <c r="DL509" s="88"/>
      <c r="DM509" s="88"/>
      <c r="DN509" s="88"/>
      <c r="DO509" s="88"/>
      <c r="DP509" s="88"/>
      <c r="DQ509" s="88"/>
      <c r="DR509" s="88"/>
      <c r="DS509" s="88"/>
      <c r="DT509" s="89"/>
      <c r="DU509" s="84"/>
      <c r="DV509" s="75"/>
      <c r="DW509" s="75"/>
      <c r="DX509" s="75"/>
      <c r="DY509" s="75"/>
      <c r="DZ509" s="77"/>
      <c r="EA509" s="71"/>
      <c r="EB509" s="71"/>
      <c r="EC509" s="71"/>
      <c r="ED509" s="71"/>
      <c r="EE509" s="71"/>
      <c r="EF509" s="71"/>
      <c r="EG509" s="71"/>
      <c r="EH509" s="71"/>
      <c r="EI509" s="71"/>
      <c r="EJ509" s="71"/>
      <c r="EK509" s="71"/>
    </row>
    <row r="510" spans="1:141" ht="30" customHeight="1">
      <c r="A510" s="3" t="s">
        <v>4104</v>
      </c>
      <c r="B510" s="87">
        <v>2026</v>
      </c>
      <c r="C510" s="88" t="s">
        <v>5787</v>
      </c>
      <c r="D510" s="88" t="s">
        <v>277</v>
      </c>
      <c r="E510" s="88" t="s">
        <v>125</v>
      </c>
      <c r="F510" s="88">
        <v>145008</v>
      </c>
      <c r="G510" s="92">
        <v>46036</v>
      </c>
      <c r="H510" s="88" t="s">
        <v>5788</v>
      </c>
      <c r="I510" s="88" t="s">
        <v>5789</v>
      </c>
      <c r="J510" s="95" t="s">
        <v>5790</v>
      </c>
      <c r="K510" s="95" t="s">
        <v>5791</v>
      </c>
      <c r="L510" s="88" t="s">
        <v>5792</v>
      </c>
      <c r="M510" s="88" t="s">
        <v>5793</v>
      </c>
      <c r="N510" s="88">
        <v>80111700</v>
      </c>
      <c r="O510" s="88" t="s">
        <v>5794</v>
      </c>
      <c r="P510" s="88" t="s">
        <v>5795</v>
      </c>
      <c r="Q510" s="88">
        <v>130</v>
      </c>
      <c r="R510" s="92">
        <v>46028</v>
      </c>
      <c r="S510" s="88">
        <v>1861</v>
      </c>
      <c r="T510" s="92">
        <v>46048</v>
      </c>
      <c r="U510" s="88" t="s">
        <v>134</v>
      </c>
      <c r="V510" s="88" t="s">
        <v>135</v>
      </c>
      <c r="W510" s="88" t="s">
        <v>136</v>
      </c>
      <c r="X510" s="88">
        <v>1</v>
      </c>
      <c r="Y510" s="88" t="s">
        <v>5796</v>
      </c>
      <c r="Z510" s="88" t="s">
        <v>5792</v>
      </c>
      <c r="AA510" s="88" t="s">
        <v>138</v>
      </c>
      <c r="AB510" s="88" t="s">
        <v>139</v>
      </c>
      <c r="AC510" s="88" t="s">
        <v>203</v>
      </c>
      <c r="AD510" s="88"/>
      <c r="AE510" s="88">
        <v>1144066309</v>
      </c>
      <c r="AF510" s="88">
        <v>8</v>
      </c>
      <c r="AG510" s="92">
        <v>34248</v>
      </c>
      <c r="AH510" s="88" t="s">
        <v>5797</v>
      </c>
      <c r="AI510" s="88"/>
      <c r="AJ510" s="95">
        <v>3168349804</v>
      </c>
      <c r="AK510" s="88" t="s">
        <v>5798</v>
      </c>
      <c r="AL510" s="88" t="s">
        <v>5799</v>
      </c>
      <c r="AM510" s="88" t="s">
        <v>5800</v>
      </c>
      <c r="AN510" s="88" t="s">
        <v>1624</v>
      </c>
      <c r="AO510" s="88">
        <v>1100686093</v>
      </c>
      <c r="AP510" s="88" t="s">
        <v>1625</v>
      </c>
      <c r="AQ510" s="88"/>
      <c r="AR510" s="88"/>
      <c r="AS510" s="92">
        <v>46062</v>
      </c>
      <c r="AT510" s="88"/>
      <c r="AU510" s="88"/>
      <c r="AV510" s="88"/>
      <c r="AW510" s="88"/>
      <c r="AX510" s="88" t="s">
        <v>1626</v>
      </c>
      <c r="AY510" s="88" t="s">
        <v>147</v>
      </c>
      <c r="AZ510" s="108">
        <v>46045</v>
      </c>
      <c r="BA510" s="108">
        <v>46045</v>
      </c>
      <c r="BB510" s="118">
        <v>63352000</v>
      </c>
      <c r="BC510" s="108">
        <v>46049</v>
      </c>
      <c r="BD510" s="108">
        <v>46291</v>
      </c>
      <c r="BE510" s="108">
        <f t="shared" si="19"/>
        <v>46291</v>
      </c>
      <c r="BF510" s="125"/>
      <c r="BG510" s="88" t="s">
        <v>929</v>
      </c>
      <c r="BH510" s="113">
        <v>7919000</v>
      </c>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v>0</v>
      </c>
      <c r="CM510" s="113">
        <v>63352000</v>
      </c>
      <c r="CN510" s="88"/>
      <c r="CO510" s="92">
        <v>46291</v>
      </c>
      <c r="CP510" s="92">
        <f t="shared" si="17"/>
        <v>46471</v>
      </c>
      <c r="CQ510" s="118">
        <v>63352000</v>
      </c>
      <c r="CR510" s="88" t="s">
        <v>223</v>
      </c>
      <c r="CS510" s="92">
        <v>46048</v>
      </c>
      <c r="CT510" s="131">
        <v>1446101164252</v>
      </c>
      <c r="CU510" s="88"/>
      <c r="CV510" s="88"/>
      <c r="CW510" s="88" t="s">
        <v>5801</v>
      </c>
      <c r="CX510" s="88" t="s">
        <v>203</v>
      </c>
      <c r="CY510" s="88" t="s">
        <v>5802</v>
      </c>
      <c r="CZ510" s="88">
        <v>2537</v>
      </c>
      <c r="DA510" s="88" t="s">
        <v>152</v>
      </c>
      <c r="DB510" s="88">
        <v>1</v>
      </c>
      <c r="DC510" s="88" t="s">
        <v>153</v>
      </c>
      <c r="DD510" s="88" t="s">
        <v>289</v>
      </c>
      <c r="DE510" s="88">
        <v>46071</v>
      </c>
      <c r="DF510" s="88" t="s">
        <v>5803</v>
      </c>
      <c r="DG510" s="88">
        <v>53115917</v>
      </c>
      <c r="DH510" s="88">
        <v>3118532721</v>
      </c>
      <c r="DI510" s="88" t="s">
        <v>5804</v>
      </c>
      <c r="DJ510" s="88"/>
      <c r="DK510" s="88"/>
      <c r="DL510" s="88"/>
      <c r="DM510" s="88"/>
      <c r="DN510" s="88"/>
      <c r="DO510" s="88"/>
      <c r="DP510" s="88"/>
      <c r="DQ510" s="88"/>
      <c r="DR510" s="88"/>
      <c r="DS510" s="88"/>
      <c r="DT510" s="89"/>
      <c r="DU510" s="84" t="s">
        <v>289</v>
      </c>
      <c r="DV510" s="76">
        <v>46071</v>
      </c>
      <c r="DW510" s="75" t="s">
        <v>5803</v>
      </c>
      <c r="DX510" s="75">
        <v>53115917</v>
      </c>
      <c r="DY510" s="75">
        <v>3118532721</v>
      </c>
      <c r="DZ510" s="77" t="s">
        <v>5804</v>
      </c>
      <c r="EA510" s="69"/>
      <c r="EB510" s="71"/>
      <c r="EC510" s="71"/>
      <c r="ED510" s="71"/>
      <c r="EE510" s="71"/>
      <c r="EF510" s="71"/>
      <c r="EG510" s="71"/>
      <c r="EH510" s="71"/>
      <c r="EI510" s="71"/>
      <c r="EJ510" s="71"/>
      <c r="EK510" s="71"/>
    </row>
    <row r="511" spans="1:141" ht="30" customHeight="1">
      <c r="A511" s="3" t="s">
        <v>4104</v>
      </c>
      <c r="B511" s="87">
        <v>2026</v>
      </c>
      <c r="C511" s="88" t="s">
        <v>5805</v>
      </c>
      <c r="D511" s="88"/>
      <c r="E511" s="88" t="s">
        <v>125</v>
      </c>
      <c r="F511" s="88">
        <v>147340</v>
      </c>
      <c r="G511" s="92">
        <v>46038</v>
      </c>
      <c r="H511" s="88" t="s">
        <v>5806</v>
      </c>
      <c r="I511" s="88" t="s">
        <v>5807</v>
      </c>
      <c r="J511" s="95" t="s">
        <v>5808</v>
      </c>
      <c r="K511" s="95" t="s">
        <v>5809</v>
      </c>
      <c r="L511" s="88" t="s">
        <v>5810</v>
      </c>
      <c r="M511" s="88" t="s">
        <v>5811</v>
      </c>
      <c r="N511" s="88">
        <v>80111700</v>
      </c>
      <c r="O511" s="88" t="s">
        <v>5812</v>
      </c>
      <c r="P511" s="88" t="s">
        <v>5813</v>
      </c>
      <c r="Q511" s="88">
        <v>146</v>
      </c>
      <c r="R511" s="92">
        <v>46028</v>
      </c>
      <c r="S511" s="88">
        <v>1742</v>
      </c>
      <c r="T511" s="92">
        <v>46044</v>
      </c>
      <c r="U511" s="88" t="s">
        <v>4465</v>
      </c>
      <c r="V511" s="88" t="s">
        <v>135</v>
      </c>
      <c r="W511" s="88" t="s">
        <v>136</v>
      </c>
      <c r="X511" s="88">
        <v>1</v>
      </c>
      <c r="Y511" s="88" t="s">
        <v>5814</v>
      </c>
      <c r="Z511" s="88" t="s">
        <v>5810</v>
      </c>
      <c r="AA511" s="88" t="s">
        <v>138</v>
      </c>
      <c r="AB511" s="88" t="s">
        <v>164</v>
      </c>
      <c r="AC511" s="88" t="s">
        <v>5815</v>
      </c>
      <c r="AD511" s="88"/>
      <c r="AE511" s="88">
        <v>80512697</v>
      </c>
      <c r="AF511" s="88">
        <v>1</v>
      </c>
      <c r="AG511" s="92">
        <v>27044</v>
      </c>
      <c r="AH511" s="88" t="s">
        <v>5816</v>
      </c>
      <c r="AI511" s="88" t="e">
        <v>#REF!</v>
      </c>
      <c r="AJ511" s="95">
        <v>3115964747</v>
      </c>
      <c r="AK511" s="88" t="s">
        <v>5817</v>
      </c>
      <c r="AL511" s="88" t="s">
        <v>3187</v>
      </c>
      <c r="AM511" s="88" t="s">
        <v>234</v>
      </c>
      <c r="AN511" s="88" t="s">
        <v>3712</v>
      </c>
      <c r="AO511" s="88">
        <v>79553844</v>
      </c>
      <c r="AP511" s="88" t="s">
        <v>3713</v>
      </c>
      <c r="AQ511" s="88"/>
      <c r="AR511" s="88"/>
      <c r="AS511" s="92">
        <v>46062</v>
      </c>
      <c r="AT511" s="88"/>
      <c r="AU511" s="88"/>
      <c r="AV511" s="88"/>
      <c r="AW511" s="88"/>
      <c r="AX511" s="88" t="s">
        <v>3714</v>
      </c>
      <c r="AY511" s="88" t="s">
        <v>147</v>
      </c>
      <c r="AZ511" s="108">
        <v>46041</v>
      </c>
      <c r="BA511" s="108">
        <v>46042</v>
      </c>
      <c r="BB511" s="118">
        <v>63352000</v>
      </c>
      <c r="BC511" s="108">
        <v>46048</v>
      </c>
      <c r="BD511" s="108">
        <v>46290</v>
      </c>
      <c r="BE511" s="108">
        <f t="shared" si="19"/>
        <v>46290</v>
      </c>
      <c r="BF511" s="125"/>
      <c r="BG511" s="88" t="s">
        <v>929</v>
      </c>
      <c r="BH511" s="113">
        <v>7919000</v>
      </c>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v>0</v>
      </c>
      <c r="CM511" s="113">
        <v>63352000</v>
      </c>
      <c r="CN511" s="88"/>
      <c r="CO511" s="92">
        <v>46290</v>
      </c>
      <c r="CP511" s="92">
        <f t="shared" si="17"/>
        <v>46470</v>
      </c>
      <c r="CQ511" s="118">
        <v>63352000</v>
      </c>
      <c r="CR511" s="88" t="s">
        <v>223</v>
      </c>
      <c r="CS511" s="92">
        <v>46042</v>
      </c>
      <c r="CT511" s="131">
        <v>1146101098938</v>
      </c>
      <c r="CU511" s="88"/>
      <c r="CV511" s="88"/>
      <c r="CW511" s="88" t="s">
        <v>5818</v>
      </c>
      <c r="CX511" s="88" t="s">
        <v>5815</v>
      </c>
      <c r="CY511" s="88" t="s">
        <v>5819</v>
      </c>
      <c r="CZ511" s="88">
        <v>2581</v>
      </c>
      <c r="DA511" s="88" t="s">
        <v>4470</v>
      </c>
      <c r="DB511" s="88">
        <v>5</v>
      </c>
      <c r="DC511" s="88" t="s">
        <v>153</v>
      </c>
      <c r="DD511" s="88"/>
      <c r="DE511" s="88"/>
      <c r="DF511" s="88"/>
      <c r="DG511" s="88"/>
      <c r="DH511" s="88"/>
      <c r="DI511" s="88"/>
      <c r="DJ511" s="88"/>
      <c r="DK511" s="88"/>
      <c r="DL511" s="88"/>
      <c r="DM511" s="88"/>
      <c r="DN511" s="88"/>
      <c r="DO511" s="88"/>
      <c r="DP511" s="88"/>
      <c r="DQ511" s="88"/>
      <c r="DR511" s="88"/>
      <c r="DS511" s="88"/>
      <c r="DT511" s="89"/>
      <c r="DU511" s="84"/>
      <c r="DV511" s="75"/>
      <c r="DW511" s="75"/>
      <c r="DX511" s="75"/>
      <c r="DY511" s="75"/>
      <c r="DZ511" s="77"/>
      <c r="EA511" s="71"/>
      <c r="EB511" s="71"/>
      <c r="EC511" s="71"/>
      <c r="ED511" s="71"/>
      <c r="EE511" s="71"/>
      <c r="EF511" s="71"/>
      <c r="EG511" s="71"/>
      <c r="EH511" s="71"/>
      <c r="EI511" s="71"/>
      <c r="EJ511" s="71"/>
      <c r="EK511" s="71"/>
    </row>
    <row r="512" spans="1:141" ht="30" customHeight="1">
      <c r="A512" s="3" t="s">
        <v>4104</v>
      </c>
      <c r="B512" s="87">
        <v>2026</v>
      </c>
      <c r="C512" s="88" t="s">
        <v>5820</v>
      </c>
      <c r="D512" s="88"/>
      <c r="E512" s="88" t="s">
        <v>125</v>
      </c>
      <c r="F512" s="88">
        <v>152491</v>
      </c>
      <c r="G512" s="92">
        <v>46036</v>
      </c>
      <c r="H512" s="88" t="s">
        <v>5821</v>
      </c>
      <c r="I512" s="88" t="s">
        <v>5822</v>
      </c>
      <c r="J512" s="95" t="s">
        <v>5823</v>
      </c>
      <c r="K512" s="95" t="s">
        <v>5824</v>
      </c>
      <c r="L512" s="88" t="s">
        <v>5825</v>
      </c>
      <c r="M512" s="88" t="s">
        <v>5826</v>
      </c>
      <c r="N512" s="88">
        <v>80111700</v>
      </c>
      <c r="O512" s="88" t="s">
        <v>5827</v>
      </c>
      <c r="P512" s="88" t="s">
        <v>5828</v>
      </c>
      <c r="Q512" s="88">
        <v>1421</v>
      </c>
      <c r="R512" s="92">
        <v>46037</v>
      </c>
      <c r="S512" s="88">
        <v>1739</v>
      </c>
      <c r="T512" s="92">
        <v>46044</v>
      </c>
      <c r="U512" s="88" t="s">
        <v>3112</v>
      </c>
      <c r="V512" s="88" t="s">
        <v>135</v>
      </c>
      <c r="W512" s="88" t="s">
        <v>136</v>
      </c>
      <c r="X512" s="88">
        <v>1</v>
      </c>
      <c r="Y512" s="88" t="s">
        <v>5829</v>
      </c>
      <c r="Z512" s="88" t="s">
        <v>5825</v>
      </c>
      <c r="AA512" s="88" t="s">
        <v>138</v>
      </c>
      <c r="AB512" s="88" t="s">
        <v>139</v>
      </c>
      <c r="AC512" s="88" t="s">
        <v>186</v>
      </c>
      <c r="AD512" s="88"/>
      <c r="AE512" s="88">
        <v>1022949089</v>
      </c>
      <c r="AF512" s="88">
        <v>1</v>
      </c>
      <c r="AG512" s="92">
        <v>32574</v>
      </c>
      <c r="AH512" s="88" t="s">
        <v>5830</v>
      </c>
      <c r="AI512" s="88" t="e">
        <v>#REF!</v>
      </c>
      <c r="AJ512" s="95" t="e">
        <v>#REF!</v>
      </c>
      <c r="AK512" s="88" t="s">
        <v>5831</v>
      </c>
      <c r="AL512" s="88" t="s">
        <v>143</v>
      </c>
      <c r="AM512" s="88" t="s">
        <v>234</v>
      </c>
      <c r="AN512" s="88" t="s">
        <v>2984</v>
      </c>
      <c r="AO512" s="88">
        <v>1063481921</v>
      </c>
      <c r="AP512" s="88" t="s">
        <v>3007</v>
      </c>
      <c r="AQ512" s="88"/>
      <c r="AR512" s="88"/>
      <c r="AS512" s="92">
        <v>46062</v>
      </c>
      <c r="AT512" s="88"/>
      <c r="AU512" s="88"/>
      <c r="AV512" s="88"/>
      <c r="AW512" s="88"/>
      <c r="AX512" s="88" t="s">
        <v>3008</v>
      </c>
      <c r="AY512" s="88" t="s">
        <v>147</v>
      </c>
      <c r="AZ512" s="108">
        <v>46041</v>
      </c>
      <c r="BA512" s="108">
        <v>46041</v>
      </c>
      <c r="BB512" s="118">
        <v>55020000</v>
      </c>
      <c r="BC512" s="108">
        <v>46045</v>
      </c>
      <c r="BD512" s="108">
        <v>46225</v>
      </c>
      <c r="BE512" s="108">
        <f t="shared" si="19"/>
        <v>46225</v>
      </c>
      <c r="BF512" s="125"/>
      <c r="BG512" s="88" t="s">
        <v>705</v>
      </c>
      <c r="BH512" s="113">
        <v>9170000</v>
      </c>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v>0</v>
      </c>
      <c r="CM512" s="113">
        <v>55020000</v>
      </c>
      <c r="CN512" s="88"/>
      <c r="CO512" s="92">
        <v>46225</v>
      </c>
      <c r="CP512" s="92">
        <f t="shared" si="17"/>
        <v>46405</v>
      </c>
      <c r="CQ512" s="118">
        <v>55020000</v>
      </c>
      <c r="CR512" s="88" t="s">
        <v>223</v>
      </c>
      <c r="CS512" s="92">
        <v>46042</v>
      </c>
      <c r="CT512" s="131">
        <v>1446101159970</v>
      </c>
      <c r="CU512" s="88"/>
      <c r="CV512" s="88"/>
      <c r="CW512" s="88" t="s">
        <v>5832</v>
      </c>
      <c r="CX512" s="88" t="s">
        <v>186</v>
      </c>
      <c r="CY512" s="88" t="s">
        <v>5833</v>
      </c>
      <c r="CZ512" s="88">
        <v>2442</v>
      </c>
      <c r="DA512" s="88" t="s">
        <v>3118</v>
      </c>
      <c r="DB512" s="88">
        <v>5</v>
      </c>
      <c r="DC512" s="88" t="s">
        <v>153</v>
      </c>
      <c r="DD512" s="88"/>
      <c r="DE512" s="88"/>
      <c r="DF512" s="88"/>
      <c r="DG512" s="88"/>
      <c r="DH512" s="88"/>
      <c r="DI512" s="88"/>
      <c r="DJ512" s="88"/>
      <c r="DK512" s="88"/>
      <c r="DL512" s="88"/>
      <c r="DM512" s="88"/>
      <c r="DN512" s="88"/>
      <c r="DO512" s="88"/>
      <c r="DP512" s="88"/>
      <c r="DQ512" s="88"/>
      <c r="DR512" s="88"/>
      <c r="DS512" s="88"/>
      <c r="DT512" s="89"/>
      <c r="DU512" s="84"/>
      <c r="DV512" s="75"/>
      <c r="DW512" s="75"/>
      <c r="DX512" s="75"/>
      <c r="DY512" s="75"/>
      <c r="DZ512" s="77"/>
      <c r="EA512" s="71"/>
      <c r="EB512" s="71"/>
      <c r="EC512" s="71"/>
      <c r="ED512" s="71"/>
      <c r="EE512" s="71"/>
      <c r="EF512" s="71"/>
      <c r="EG512" s="71"/>
      <c r="EH512" s="71"/>
      <c r="EI512" s="71"/>
      <c r="EJ512" s="71"/>
      <c r="EK512" s="71"/>
    </row>
    <row r="513" spans="1:141" ht="30" customHeight="1">
      <c r="A513" s="3" t="s">
        <v>4104</v>
      </c>
      <c r="B513" s="87">
        <v>2026</v>
      </c>
      <c r="C513" s="88" t="s">
        <v>5834</v>
      </c>
      <c r="D513" s="88"/>
      <c r="E513" s="88" t="s">
        <v>125</v>
      </c>
      <c r="F513" s="88">
        <v>145894</v>
      </c>
      <c r="G513" s="92">
        <v>46044</v>
      </c>
      <c r="H513" s="88" t="s">
        <v>2921</v>
      </c>
      <c r="I513" s="88" t="s">
        <v>5835</v>
      </c>
      <c r="J513" s="95" t="s">
        <v>5836</v>
      </c>
      <c r="K513" s="95" t="s">
        <v>5837</v>
      </c>
      <c r="L513" s="88" t="s">
        <v>5838</v>
      </c>
      <c r="M513" s="88" t="s">
        <v>2926</v>
      </c>
      <c r="N513" s="88">
        <v>80111700</v>
      </c>
      <c r="O513" s="88" t="s">
        <v>2927</v>
      </c>
      <c r="P513" s="88" t="s">
        <v>5839</v>
      </c>
      <c r="Q513" s="88">
        <v>171</v>
      </c>
      <c r="R513" s="92">
        <v>46031</v>
      </c>
      <c r="S513" s="88">
        <v>1832</v>
      </c>
      <c r="T513" s="92">
        <v>46048</v>
      </c>
      <c r="U513" s="88" t="s">
        <v>134</v>
      </c>
      <c r="V513" s="88" t="s">
        <v>135</v>
      </c>
      <c r="W513" s="88" t="s">
        <v>136</v>
      </c>
      <c r="X513" s="88">
        <v>1</v>
      </c>
      <c r="Y513" s="88" t="s">
        <v>5840</v>
      </c>
      <c r="Z513" s="88" t="s">
        <v>5838</v>
      </c>
      <c r="AA513" s="88" t="s">
        <v>138</v>
      </c>
      <c r="AB513" s="88" t="s">
        <v>139</v>
      </c>
      <c r="AC513" s="88" t="s">
        <v>218</v>
      </c>
      <c r="AD513" s="88"/>
      <c r="AE513" s="88">
        <v>1019123423</v>
      </c>
      <c r="AF513" s="88">
        <v>0</v>
      </c>
      <c r="AG513" s="92">
        <v>35321</v>
      </c>
      <c r="AH513" s="88" t="s">
        <v>5841</v>
      </c>
      <c r="AI513" s="88" t="e">
        <v>#REF!</v>
      </c>
      <c r="AJ513" s="95">
        <v>3112720092</v>
      </c>
      <c r="AK513" s="88" t="s">
        <v>5842</v>
      </c>
      <c r="AL513" s="88" t="s">
        <v>3187</v>
      </c>
      <c r="AM513" s="88" t="s">
        <v>385</v>
      </c>
      <c r="AN513" s="88" t="s">
        <v>2932</v>
      </c>
      <c r="AO513" s="88">
        <v>1026285767</v>
      </c>
      <c r="AP513" s="88" t="s">
        <v>2933</v>
      </c>
      <c r="AQ513" s="88"/>
      <c r="AR513" s="88"/>
      <c r="AS513" s="92">
        <v>46062</v>
      </c>
      <c r="AT513" s="88"/>
      <c r="AU513" s="88"/>
      <c r="AV513" s="88"/>
      <c r="AW513" s="88"/>
      <c r="AX513" s="88" t="s">
        <v>2934</v>
      </c>
      <c r="AY513" s="88" t="s">
        <v>147</v>
      </c>
      <c r="AZ513" s="108">
        <v>46035</v>
      </c>
      <c r="BA513" s="108">
        <v>46044</v>
      </c>
      <c r="BB513" s="118">
        <v>24520000</v>
      </c>
      <c r="BC513" s="108">
        <v>46049</v>
      </c>
      <c r="BD513" s="108">
        <v>46291</v>
      </c>
      <c r="BE513" s="108">
        <f t="shared" si="19"/>
        <v>46291</v>
      </c>
      <c r="BF513" s="125"/>
      <c r="BG513" s="88" t="s">
        <v>929</v>
      </c>
      <c r="BH513" s="113">
        <v>3065000</v>
      </c>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v>0</v>
      </c>
      <c r="CM513" s="113">
        <v>24520000</v>
      </c>
      <c r="CN513" s="88"/>
      <c r="CO513" s="92">
        <v>46291</v>
      </c>
      <c r="CP513" s="92">
        <f t="shared" si="17"/>
        <v>46471</v>
      </c>
      <c r="CQ513" s="118">
        <v>24520000</v>
      </c>
      <c r="CR513" s="88" t="s">
        <v>172</v>
      </c>
      <c r="CS513" s="92">
        <v>46048</v>
      </c>
      <c r="CT513" s="131" t="s">
        <v>5843</v>
      </c>
      <c r="CU513" s="88"/>
      <c r="CV513" s="88"/>
      <c r="CW513" s="88" t="s">
        <v>2936</v>
      </c>
      <c r="CX513" s="88" t="s">
        <v>218</v>
      </c>
      <c r="CY513" s="88" t="s">
        <v>245</v>
      </c>
      <c r="CZ513" s="88">
        <v>2537</v>
      </c>
      <c r="DA513" s="88" t="s">
        <v>152</v>
      </c>
      <c r="DB513" s="88">
        <v>1</v>
      </c>
      <c r="DC513" s="88" t="s">
        <v>153</v>
      </c>
      <c r="DD513" s="88"/>
      <c r="DE513" s="88"/>
      <c r="DF513" s="88"/>
      <c r="DG513" s="88"/>
      <c r="DH513" s="88"/>
      <c r="DI513" s="88"/>
      <c r="DJ513" s="88"/>
      <c r="DK513" s="88"/>
      <c r="DL513" s="88"/>
      <c r="DM513" s="88"/>
      <c r="DN513" s="88"/>
      <c r="DO513" s="88"/>
      <c r="DP513" s="88"/>
      <c r="DQ513" s="88"/>
      <c r="DR513" s="88"/>
      <c r="DS513" s="88"/>
      <c r="DT513" s="89"/>
      <c r="DU513" s="84"/>
      <c r="DV513" s="75"/>
      <c r="DW513" s="75"/>
      <c r="DX513" s="75"/>
      <c r="DY513" s="75"/>
      <c r="DZ513" s="77"/>
      <c r="EA513" s="71"/>
      <c r="EB513" s="71"/>
      <c r="EC513" s="71"/>
      <c r="ED513" s="71"/>
      <c r="EE513" s="71"/>
      <c r="EF513" s="71"/>
      <c r="EG513" s="71"/>
      <c r="EH513" s="71"/>
      <c r="EI513" s="71"/>
      <c r="EJ513" s="71"/>
      <c r="EK513" s="71"/>
    </row>
    <row r="514" spans="1:141" ht="30" customHeight="1">
      <c r="A514" s="3" t="s">
        <v>4104</v>
      </c>
      <c r="B514" s="87">
        <v>2026</v>
      </c>
      <c r="C514" s="88" t="s">
        <v>5844</v>
      </c>
      <c r="D514" s="88"/>
      <c r="E514" s="88" t="s">
        <v>125</v>
      </c>
      <c r="F514" s="88">
        <v>145894</v>
      </c>
      <c r="G514" s="92">
        <v>46038</v>
      </c>
      <c r="H514" s="88" t="s">
        <v>2921</v>
      </c>
      <c r="I514" s="88" t="s">
        <v>5845</v>
      </c>
      <c r="J514" s="95" t="s">
        <v>5846</v>
      </c>
      <c r="K514" s="95" t="s">
        <v>5847</v>
      </c>
      <c r="L514" s="88" t="s">
        <v>5848</v>
      </c>
      <c r="M514" s="88" t="s">
        <v>2926</v>
      </c>
      <c r="N514" s="88">
        <v>80111700</v>
      </c>
      <c r="O514" s="88" t="s">
        <v>2927</v>
      </c>
      <c r="P514" s="88" t="s">
        <v>5849</v>
      </c>
      <c r="Q514" s="88">
        <v>171</v>
      </c>
      <c r="R514" s="92">
        <v>46031</v>
      </c>
      <c r="S514" s="88">
        <v>1952</v>
      </c>
      <c r="T514" s="92">
        <v>46055</v>
      </c>
      <c r="U514" s="88" t="s">
        <v>134</v>
      </c>
      <c r="V514" s="88" t="s">
        <v>135</v>
      </c>
      <c r="W514" s="88" t="s">
        <v>136</v>
      </c>
      <c r="X514" s="88">
        <v>1</v>
      </c>
      <c r="Y514" s="88" t="s">
        <v>5850</v>
      </c>
      <c r="Z514" s="88" t="s">
        <v>5848</v>
      </c>
      <c r="AA514" s="88" t="s">
        <v>138</v>
      </c>
      <c r="AB514" s="88" t="s">
        <v>164</v>
      </c>
      <c r="AC514" s="88" t="s">
        <v>203</v>
      </c>
      <c r="AD514" s="88"/>
      <c r="AE514" s="88">
        <v>1014237086</v>
      </c>
      <c r="AF514" s="88">
        <v>3</v>
      </c>
      <c r="AG514" s="92">
        <v>33881</v>
      </c>
      <c r="AH514" s="88" t="s">
        <v>5851</v>
      </c>
      <c r="AI514" s="88"/>
      <c r="AJ514" s="95">
        <v>0</v>
      </c>
      <c r="AK514" s="88" t="s">
        <v>5852</v>
      </c>
      <c r="AL514" s="88" t="s">
        <v>3187</v>
      </c>
      <c r="AM514" s="88" t="s">
        <v>385</v>
      </c>
      <c r="AN514" s="88" t="s">
        <v>2932</v>
      </c>
      <c r="AO514" s="88">
        <v>1026285767</v>
      </c>
      <c r="AP514" s="88" t="s">
        <v>2933</v>
      </c>
      <c r="AQ514" s="88"/>
      <c r="AR514" s="88"/>
      <c r="AS514" s="92">
        <v>46062</v>
      </c>
      <c r="AT514" s="88"/>
      <c r="AU514" s="88"/>
      <c r="AV514" s="88"/>
      <c r="AW514" s="88"/>
      <c r="AX514" s="88" t="s">
        <v>2934</v>
      </c>
      <c r="AY514" s="88" t="s">
        <v>147</v>
      </c>
      <c r="AZ514" s="108">
        <v>46035</v>
      </c>
      <c r="BA514" s="108">
        <v>46051</v>
      </c>
      <c r="BB514" s="118">
        <v>24520000</v>
      </c>
      <c r="BC514" s="108">
        <v>46056</v>
      </c>
      <c r="BD514" s="108">
        <v>46297</v>
      </c>
      <c r="BE514" s="108">
        <f t="shared" si="19"/>
        <v>46297</v>
      </c>
      <c r="BF514" s="125"/>
      <c r="BG514" s="88" t="s">
        <v>929</v>
      </c>
      <c r="BH514" s="113">
        <v>3065000</v>
      </c>
      <c r="BI514" s="88"/>
      <c r="BJ514" s="88"/>
      <c r="BK514" s="88"/>
      <c r="BL514" s="88"/>
      <c r="BM514" s="88"/>
      <c r="BN514" s="88"/>
      <c r="BO514" s="88"/>
      <c r="BP514" s="88"/>
      <c r="BQ514" s="88"/>
      <c r="BR514" s="88"/>
      <c r="BS514" s="88"/>
      <c r="BT514" s="88"/>
      <c r="BU514" s="88"/>
      <c r="BV514" s="88"/>
      <c r="BW514" s="88"/>
      <c r="BX514" s="88"/>
      <c r="BY514" s="88"/>
      <c r="BZ514" s="88"/>
      <c r="CA514" s="88"/>
      <c r="CB514" s="88"/>
      <c r="CC514" s="88"/>
      <c r="CD514" s="88"/>
      <c r="CE514" s="88"/>
      <c r="CF514" s="88"/>
      <c r="CG514" s="88"/>
      <c r="CH514" s="88"/>
      <c r="CI514" s="88"/>
      <c r="CJ514" s="88"/>
      <c r="CK514" s="88"/>
      <c r="CL514" s="88">
        <v>0</v>
      </c>
      <c r="CM514" s="113">
        <v>24520000</v>
      </c>
      <c r="CN514" s="88"/>
      <c r="CO514" s="92">
        <v>46297</v>
      </c>
      <c r="CP514" s="92">
        <f t="shared" si="17"/>
        <v>46477</v>
      </c>
      <c r="CQ514" s="118">
        <v>24520000</v>
      </c>
      <c r="CR514" s="88" t="s">
        <v>149</v>
      </c>
      <c r="CS514" s="92">
        <v>46055</v>
      </c>
      <c r="CT514" s="131">
        <v>3344101273062</v>
      </c>
      <c r="CU514" s="88"/>
      <c r="CV514" s="88"/>
      <c r="CW514" s="88" t="s">
        <v>2936</v>
      </c>
      <c r="CX514" s="88" t="s">
        <v>203</v>
      </c>
      <c r="CY514" s="88" t="s">
        <v>957</v>
      </c>
      <c r="CZ514" s="88">
        <v>2537</v>
      </c>
      <c r="DA514" s="88" t="s">
        <v>152</v>
      </c>
      <c r="DB514" s="88">
        <v>0</v>
      </c>
      <c r="DC514" s="88" t="s">
        <v>153</v>
      </c>
      <c r="DD514" s="88"/>
      <c r="DE514" s="88"/>
      <c r="DF514" s="88"/>
      <c r="DG514" s="88"/>
      <c r="DH514" s="88"/>
      <c r="DI514" s="88"/>
      <c r="DJ514" s="88"/>
      <c r="DK514" s="88"/>
      <c r="DL514" s="88"/>
      <c r="DM514" s="88"/>
      <c r="DN514" s="88"/>
      <c r="DO514" s="88"/>
      <c r="DP514" s="88"/>
      <c r="DQ514" s="88"/>
      <c r="DR514" s="88"/>
      <c r="DS514" s="88"/>
      <c r="DT514" s="89"/>
      <c r="DU514" s="84"/>
      <c r="DV514" s="75"/>
      <c r="DW514" s="75"/>
      <c r="DX514" s="75"/>
      <c r="DY514" s="75"/>
      <c r="DZ514" s="77"/>
      <c r="EA514" s="71"/>
      <c r="EB514" s="71"/>
      <c r="EC514" s="71"/>
      <c r="ED514" s="71"/>
      <c r="EE514" s="71"/>
      <c r="EF514" s="71"/>
      <c r="EG514" s="71"/>
      <c r="EH514" s="71"/>
      <c r="EI514" s="71"/>
      <c r="EJ514" s="71"/>
      <c r="EK514" s="71"/>
    </row>
    <row r="515" spans="1:141" ht="30" customHeight="1">
      <c r="A515" s="3" t="s">
        <v>4104</v>
      </c>
      <c r="B515" s="87">
        <v>2026</v>
      </c>
      <c r="C515" s="88" t="s">
        <v>5853</v>
      </c>
      <c r="D515" s="88"/>
      <c r="E515" s="88" t="s">
        <v>125</v>
      </c>
      <c r="F515" s="88">
        <v>146574</v>
      </c>
      <c r="G515" s="92">
        <v>46045</v>
      </c>
      <c r="H515" s="88" t="s">
        <v>1946</v>
      </c>
      <c r="I515" s="88" t="s">
        <v>5854</v>
      </c>
      <c r="J515" s="95" t="s">
        <v>5855</v>
      </c>
      <c r="K515" s="95" t="s">
        <v>5856</v>
      </c>
      <c r="L515" s="88" t="s">
        <v>5857</v>
      </c>
      <c r="M515" s="88" t="s">
        <v>1951</v>
      </c>
      <c r="N515" s="88">
        <v>80111700</v>
      </c>
      <c r="O515" s="88" t="s">
        <v>1952</v>
      </c>
      <c r="P515" s="88" t="s">
        <v>5858</v>
      </c>
      <c r="Q515" s="88">
        <v>85</v>
      </c>
      <c r="R515" s="92">
        <v>46028</v>
      </c>
      <c r="S515" s="88">
        <v>1819</v>
      </c>
      <c r="T515" s="92">
        <v>46048</v>
      </c>
      <c r="U515" s="88" t="s">
        <v>1859</v>
      </c>
      <c r="V515" s="88" t="s">
        <v>135</v>
      </c>
      <c r="W515" s="88" t="s">
        <v>460</v>
      </c>
      <c r="X515" s="88">
        <v>1</v>
      </c>
      <c r="Y515" s="88" t="s">
        <v>1954</v>
      </c>
      <c r="Z515" s="88" t="s">
        <v>5857</v>
      </c>
      <c r="AA515" s="88" t="s">
        <v>138</v>
      </c>
      <c r="AB515" s="88" t="s">
        <v>164</v>
      </c>
      <c r="AC515" s="88" t="s">
        <v>461</v>
      </c>
      <c r="AD515" s="88"/>
      <c r="AE515" s="88">
        <v>1320962</v>
      </c>
      <c r="AF515" s="88">
        <v>7</v>
      </c>
      <c r="AG515" s="92">
        <v>27648</v>
      </c>
      <c r="AH515" s="88" t="s">
        <v>5859</v>
      </c>
      <c r="AI515" s="88" t="e">
        <v>#REF!</v>
      </c>
      <c r="AJ515" s="95">
        <v>3009597558</v>
      </c>
      <c r="AK515" s="88" t="s">
        <v>5860</v>
      </c>
      <c r="AL515" s="88" t="s">
        <v>3187</v>
      </c>
      <c r="AM515" s="88" t="s">
        <v>144</v>
      </c>
      <c r="AN515" s="88" t="s">
        <v>1863</v>
      </c>
      <c r="AO515" s="88">
        <v>93376179</v>
      </c>
      <c r="AP515" s="88" t="s">
        <v>1864</v>
      </c>
      <c r="AQ515" s="88"/>
      <c r="AR515" s="88"/>
      <c r="AS515" s="92">
        <v>46062</v>
      </c>
      <c r="AT515" s="88"/>
      <c r="AU515" s="88"/>
      <c r="AV515" s="88"/>
      <c r="AW515" s="88"/>
      <c r="AX515" s="88" t="s">
        <v>1865</v>
      </c>
      <c r="AY515" s="88" t="s">
        <v>147</v>
      </c>
      <c r="AZ515" s="108">
        <v>46037</v>
      </c>
      <c r="BA515" s="108">
        <v>46041</v>
      </c>
      <c r="BB515" s="118">
        <v>24520000</v>
      </c>
      <c r="BC515" s="108">
        <v>46048</v>
      </c>
      <c r="BD515" s="108">
        <v>46290</v>
      </c>
      <c r="BE515" s="108">
        <f t="shared" si="19"/>
        <v>46290</v>
      </c>
      <c r="BF515" s="125"/>
      <c r="BG515" s="88" t="s">
        <v>929</v>
      </c>
      <c r="BH515" s="113">
        <v>3065000</v>
      </c>
      <c r="BI515" s="88"/>
      <c r="BJ515" s="88"/>
      <c r="BK515" s="88"/>
      <c r="BL515" s="88"/>
      <c r="BM515" s="88"/>
      <c r="BN515" s="88"/>
      <c r="BO515" s="88"/>
      <c r="BP515" s="88"/>
      <c r="BQ515" s="88"/>
      <c r="BR515" s="88"/>
      <c r="BS515" s="88"/>
      <c r="BT515" s="88"/>
      <c r="BU515" s="88"/>
      <c r="BV515" s="88"/>
      <c r="BW515" s="88"/>
      <c r="BX515" s="88"/>
      <c r="BY515" s="88"/>
      <c r="BZ515" s="88"/>
      <c r="CA515" s="88"/>
      <c r="CB515" s="88"/>
      <c r="CC515" s="88"/>
      <c r="CD515" s="88"/>
      <c r="CE515" s="88"/>
      <c r="CF515" s="88"/>
      <c r="CG515" s="88"/>
      <c r="CH515" s="88"/>
      <c r="CI515" s="88"/>
      <c r="CJ515" s="88"/>
      <c r="CK515" s="88"/>
      <c r="CL515" s="88">
        <v>0</v>
      </c>
      <c r="CM515" s="113">
        <v>24520000</v>
      </c>
      <c r="CN515" s="88"/>
      <c r="CO515" s="92">
        <v>46290</v>
      </c>
      <c r="CP515" s="92">
        <f t="shared" si="17"/>
        <v>46470</v>
      </c>
      <c r="CQ515" s="118">
        <v>24520000</v>
      </c>
      <c r="CR515" s="88" t="s">
        <v>223</v>
      </c>
      <c r="CS515" s="92">
        <v>46042</v>
      </c>
      <c r="CT515" s="131">
        <v>2144101490017</v>
      </c>
      <c r="CU515" s="88"/>
      <c r="CV515" s="88"/>
      <c r="CW515" s="88" t="s">
        <v>1958</v>
      </c>
      <c r="CX515" s="88" t="s">
        <v>461</v>
      </c>
      <c r="CY515" s="88" t="s">
        <v>957</v>
      </c>
      <c r="CZ515" s="88">
        <v>2456</v>
      </c>
      <c r="DA515" s="88" t="s">
        <v>1868</v>
      </c>
      <c r="DB515" s="88">
        <v>5</v>
      </c>
      <c r="DC515" s="88" t="s">
        <v>153</v>
      </c>
      <c r="DD515" s="88"/>
      <c r="DE515" s="88"/>
      <c r="DF515" s="88"/>
      <c r="DG515" s="88"/>
      <c r="DH515" s="88"/>
      <c r="DI515" s="88"/>
      <c r="DJ515" s="88"/>
      <c r="DK515" s="88"/>
      <c r="DL515" s="88"/>
      <c r="DM515" s="88"/>
      <c r="DN515" s="88"/>
      <c r="DO515" s="88"/>
      <c r="DP515" s="88"/>
      <c r="DQ515" s="88"/>
      <c r="DR515" s="88"/>
      <c r="DS515" s="88"/>
      <c r="DT515" s="89"/>
      <c r="DU515" s="84"/>
      <c r="DV515" s="75"/>
      <c r="DW515" s="75"/>
      <c r="DX515" s="75"/>
      <c r="DY515" s="75"/>
      <c r="DZ515" s="77"/>
      <c r="EA515" s="71"/>
      <c r="EB515" s="71"/>
      <c r="EC515" s="71"/>
      <c r="ED515" s="71"/>
      <c r="EE515" s="71"/>
      <c r="EF515" s="71"/>
      <c r="EG515" s="71"/>
      <c r="EH515" s="71"/>
      <c r="EI515" s="71"/>
      <c r="EJ515" s="71"/>
      <c r="EK515" s="71"/>
    </row>
    <row r="516" spans="1:141" ht="30" customHeight="1">
      <c r="A516" s="3" t="s">
        <v>4104</v>
      </c>
      <c r="B516" s="87">
        <v>2026</v>
      </c>
      <c r="C516" s="88" t="s">
        <v>5861</v>
      </c>
      <c r="D516" s="88"/>
      <c r="E516" s="88" t="s">
        <v>125</v>
      </c>
      <c r="F516" s="88">
        <v>147307</v>
      </c>
      <c r="G516" s="92">
        <v>46031</v>
      </c>
      <c r="H516" s="88" t="s">
        <v>2864</v>
      </c>
      <c r="I516" s="88" t="s">
        <v>5862</v>
      </c>
      <c r="J516" s="95" t="s">
        <v>5863</v>
      </c>
      <c r="K516" s="95" t="s">
        <v>5864</v>
      </c>
      <c r="L516" s="88" t="s">
        <v>5865</v>
      </c>
      <c r="M516" s="88" t="s">
        <v>2869</v>
      </c>
      <c r="N516" s="88">
        <v>80111700</v>
      </c>
      <c r="O516" s="88" t="s">
        <v>2870</v>
      </c>
      <c r="P516" s="88" t="s">
        <v>5866</v>
      </c>
      <c r="Q516" s="88">
        <v>182</v>
      </c>
      <c r="R516" s="92">
        <v>46031</v>
      </c>
      <c r="S516" s="88">
        <v>1743</v>
      </c>
      <c r="T516" s="92">
        <v>46044</v>
      </c>
      <c r="U516" s="88" t="s">
        <v>134</v>
      </c>
      <c r="V516" s="88" t="s">
        <v>135</v>
      </c>
      <c r="W516" s="88" t="s">
        <v>460</v>
      </c>
      <c r="X516" s="88">
        <v>1</v>
      </c>
      <c r="Y516" s="88" t="s">
        <v>5867</v>
      </c>
      <c r="Z516" s="88" t="s">
        <v>5865</v>
      </c>
      <c r="AA516" s="88" t="s">
        <v>138</v>
      </c>
      <c r="AB516" s="88" t="s">
        <v>139</v>
      </c>
      <c r="AC516" s="88" t="s">
        <v>846</v>
      </c>
      <c r="AD516" s="88"/>
      <c r="AE516" s="88">
        <v>51753520</v>
      </c>
      <c r="AF516" s="88">
        <v>5</v>
      </c>
      <c r="AG516" s="92">
        <v>23463</v>
      </c>
      <c r="AH516" s="88" t="s">
        <v>5868</v>
      </c>
      <c r="AI516" s="88" t="e">
        <v>#REF!</v>
      </c>
      <c r="AJ516" s="95" t="s">
        <v>5869</v>
      </c>
      <c r="AK516" s="88" t="s">
        <v>5870</v>
      </c>
      <c r="AL516" s="88" t="s">
        <v>143</v>
      </c>
      <c r="AM516" s="88" t="s">
        <v>234</v>
      </c>
      <c r="AN516" s="88" t="s">
        <v>2859</v>
      </c>
      <c r="AO516" s="88">
        <v>52116336</v>
      </c>
      <c r="AP516" s="88" t="s">
        <v>927</v>
      </c>
      <c r="AQ516" s="88"/>
      <c r="AR516" s="88"/>
      <c r="AS516" s="92">
        <v>46062</v>
      </c>
      <c r="AT516" s="88"/>
      <c r="AU516" s="88"/>
      <c r="AV516" s="88"/>
      <c r="AW516" s="88"/>
      <c r="AX516" s="88" t="s">
        <v>2860</v>
      </c>
      <c r="AY516" s="88" t="s">
        <v>147</v>
      </c>
      <c r="AZ516" s="108">
        <v>46035</v>
      </c>
      <c r="BA516" s="108">
        <v>46041</v>
      </c>
      <c r="BB516" s="118">
        <v>24520000</v>
      </c>
      <c r="BC516" s="108">
        <v>46048</v>
      </c>
      <c r="BD516" s="108">
        <v>46290</v>
      </c>
      <c r="BE516" s="108">
        <f t="shared" si="19"/>
        <v>46290</v>
      </c>
      <c r="BF516" s="125"/>
      <c r="BG516" s="88" t="s">
        <v>929</v>
      </c>
      <c r="BH516" s="113">
        <v>3065000</v>
      </c>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v>0</v>
      </c>
      <c r="CM516" s="113">
        <v>24520000</v>
      </c>
      <c r="CN516" s="88"/>
      <c r="CO516" s="92">
        <v>46290</v>
      </c>
      <c r="CP516" s="92">
        <f t="shared" ref="CP516:CP579" si="20">+$CO516+180</f>
        <v>46470</v>
      </c>
      <c r="CQ516" s="118">
        <v>24520000</v>
      </c>
      <c r="CR516" s="88" t="s">
        <v>5871</v>
      </c>
      <c r="CS516" s="92">
        <v>46042</v>
      </c>
      <c r="CT516" s="131">
        <v>1146101098758</v>
      </c>
      <c r="CU516" s="88"/>
      <c r="CV516" s="88"/>
      <c r="CW516" s="88" t="s">
        <v>2876</v>
      </c>
      <c r="CX516" s="88" t="s">
        <v>846</v>
      </c>
      <c r="CY516" s="88" t="s">
        <v>2815</v>
      </c>
      <c r="CZ516" s="88">
        <v>2537</v>
      </c>
      <c r="DA516" s="88" t="s">
        <v>152</v>
      </c>
      <c r="DB516" s="88">
        <v>1</v>
      </c>
      <c r="DC516" s="88" t="s">
        <v>153</v>
      </c>
      <c r="DD516" s="88"/>
      <c r="DE516" s="88"/>
      <c r="DF516" s="88"/>
      <c r="DG516" s="88"/>
      <c r="DH516" s="88"/>
      <c r="DI516" s="88"/>
      <c r="DJ516" s="88"/>
      <c r="DK516" s="88"/>
      <c r="DL516" s="88"/>
      <c r="DM516" s="88"/>
      <c r="DN516" s="88"/>
      <c r="DO516" s="88"/>
      <c r="DP516" s="88"/>
      <c r="DQ516" s="88"/>
      <c r="DR516" s="88"/>
      <c r="DS516" s="88"/>
      <c r="DT516" s="89"/>
      <c r="DU516" s="84"/>
      <c r="DV516" s="75"/>
      <c r="DW516" s="75"/>
      <c r="DX516" s="75"/>
      <c r="DY516" s="75"/>
      <c r="DZ516" s="77"/>
      <c r="EA516" s="71"/>
      <c r="EB516" s="71"/>
      <c r="EC516" s="71"/>
      <c r="ED516" s="71"/>
      <c r="EE516" s="71"/>
      <c r="EF516" s="71"/>
      <c r="EG516" s="71"/>
      <c r="EH516" s="71"/>
      <c r="EI516" s="71"/>
      <c r="EJ516" s="71"/>
      <c r="EK516" s="71"/>
    </row>
    <row r="517" spans="1:141" ht="30" customHeight="1">
      <c r="A517" s="3" t="s">
        <v>4104</v>
      </c>
      <c r="B517" s="87">
        <v>2026</v>
      </c>
      <c r="C517" s="88" t="s">
        <v>5872</v>
      </c>
      <c r="D517" s="88"/>
      <c r="E517" s="88" t="s">
        <v>125</v>
      </c>
      <c r="F517" s="88">
        <v>145368</v>
      </c>
      <c r="G517" s="92">
        <v>46042</v>
      </c>
      <c r="H517" s="88" t="s">
        <v>2744</v>
      </c>
      <c r="I517" s="88" t="s">
        <v>5873</v>
      </c>
      <c r="J517" s="95" t="s">
        <v>5874</v>
      </c>
      <c r="K517" s="95" t="s">
        <v>5875</v>
      </c>
      <c r="L517" s="88" t="s">
        <v>5876</v>
      </c>
      <c r="M517" s="88" t="s">
        <v>2749</v>
      </c>
      <c r="N517" s="88">
        <v>80111700</v>
      </c>
      <c r="O517" s="88" t="s">
        <v>2750</v>
      </c>
      <c r="P517" s="88" t="s">
        <v>5877</v>
      </c>
      <c r="Q517" s="88">
        <v>31</v>
      </c>
      <c r="R517" s="92">
        <v>46028</v>
      </c>
      <c r="S517" s="88">
        <v>1831</v>
      </c>
      <c r="T517" s="92">
        <v>46048</v>
      </c>
      <c r="U517" s="88" t="s">
        <v>134</v>
      </c>
      <c r="V517" s="88" t="s">
        <v>135</v>
      </c>
      <c r="W517" s="88" t="s">
        <v>460</v>
      </c>
      <c r="X517" s="88">
        <v>1</v>
      </c>
      <c r="Y517" s="88" t="s">
        <v>5878</v>
      </c>
      <c r="Z517" s="88" t="s">
        <v>5876</v>
      </c>
      <c r="AA517" s="88" t="s">
        <v>138</v>
      </c>
      <c r="AB517" s="88" t="s">
        <v>164</v>
      </c>
      <c r="AC517" s="88" t="s">
        <v>846</v>
      </c>
      <c r="AD517" s="88"/>
      <c r="AE517" s="88">
        <v>1031130161</v>
      </c>
      <c r="AF517" s="88">
        <v>9</v>
      </c>
      <c r="AG517" s="92">
        <v>33093</v>
      </c>
      <c r="AH517" s="88" t="s">
        <v>5879</v>
      </c>
      <c r="AI517" s="88" t="e">
        <v>#REF!</v>
      </c>
      <c r="AJ517" s="95" t="e">
        <v>#REF!</v>
      </c>
      <c r="AK517" s="88" t="s">
        <v>5880</v>
      </c>
      <c r="AL517" s="88" t="s">
        <v>3187</v>
      </c>
      <c r="AM517" s="88" t="s">
        <v>144</v>
      </c>
      <c r="AN517" s="88" t="s">
        <v>2740</v>
      </c>
      <c r="AO517" s="88">
        <v>52116336</v>
      </c>
      <c r="AP517" s="88" t="s">
        <v>927</v>
      </c>
      <c r="AQ517" s="88"/>
      <c r="AR517" s="88"/>
      <c r="AS517" s="92">
        <v>46062</v>
      </c>
      <c r="AT517" s="88"/>
      <c r="AU517" s="88"/>
      <c r="AV517" s="88"/>
      <c r="AW517" s="88"/>
      <c r="AX517" s="88" t="s">
        <v>2741</v>
      </c>
      <c r="AY517" s="88" t="s">
        <v>147</v>
      </c>
      <c r="AZ517" s="108">
        <v>46032</v>
      </c>
      <c r="BA517" s="108">
        <v>46044</v>
      </c>
      <c r="BB517" s="118">
        <v>24520000</v>
      </c>
      <c r="BC517" s="108">
        <v>46048</v>
      </c>
      <c r="BD517" s="108">
        <v>46290</v>
      </c>
      <c r="BE517" s="108">
        <f t="shared" si="19"/>
        <v>46290</v>
      </c>
      <c r="BF517" s="125"/>
      <c r="BG517" s="88" t="s">
        <v>929</v>
      </c>
      <c r="BH517" s="113">
        <v>3065000</v>
      </c>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v>0</v>
      </c>
      <c r="CM517" s="113">
        <v>24520000</v>
      </c>
      <c r="CN517" s="88"/>
      <c r="CO517" s="92">
        <v>46290</v>
      </c>
      <c r="CP517" s="92">
        <f t="shared" si="20"/>
        <v>46470</v>
      </c>
      <c r="CQ517" s="118">
        <v>24520000</v>
      </c>
      <c r="CR517" s="88" t="s">
        <v>223</v>
      </c>
      <c r="CS517" s="92">
        <v>46045</v>
      </c>
      <c r="CT517" s="131">
        <v>3344101272416</v>
      </c>
      <c r="CU517" s="88"/>
      <c r="CV517" s="88"/>
      <c r="CW517" s="88" t="s">
        <v>2755</v>
      </c>
      <c r="CX517" s="88" t="s">
        <v>846</v>
      </c>
      <c r="CY517" s="88" t="s">
        <v>5881</v>
      </c>
      <c r="CZ517" s="88">
        <v>2537</v>
      </c>
      <c r="DA517" s="88" t="s">
        <v>152</v>
      </c>
      <c r="DB517" s="88">
        <v>1</v>
      </c>
      <c r="DC517" s="88" t="s">
        <v>153</v>
      </c>
      <c r="DD517" s="88"/>
      <c r="DE517" s="88"/>
      <c r="DF517" s="88"/>
      <c r="DG517" s="88"/>
      <c r="DH517" s="88"/>
      <c r="DI517" s="88"/>
      <c r="DJ517" s="88"/>
      <c r="DK517" s="88"/>
      <c r="DL517" s="88"/>
      <c r="DM517" s="88"/>
      <c r="DN517" s="88"/>
      <c r="DO517" s="88"/>
      <c r="DP517" s="88"/>
      <c r="DQ517" s="88"/>
      <c r="DR517" s="88"/>
      <c r="DS517" s="88"/>
      <c r="DT517" s="89"/>
      <c r="DU517" s="84"/>
      <c r="DV517" s="75"/>
      <c r="DW517" s="75"/>
      <c r="DX517" s="75"/>
      <c r="DY517" s="75"/>
      <c r="DZ517" s="77"/>
      <c r="EA517" s="71"/>
      <c r="EB517" s="71"/>
      <c r="EC517" s="71"/>
      <c r="ED517" s="71"/>
      <c r="EE517" s="71"/>
      <c r="EF517" s="71"/>
      <c r="EG517" s="71"/>
      <c r="EH517" s="71"/>
      <c r="EI517" s="71"/>
      <c r="EJ517" s="71"/>
      <c r="EK517" s="71"/>
    </row>
    <row r="518" spans="1:141" ht="30" customHeight="1">
      <c r="A518" s="3" t="s">
        <v>4104</v>
      </c>
      <c r="B518" s="87">
        <v>2026</v>
      </c>
      <c r="C518" s="88" t="s">
        <v>5882</v>
      </c>
      <c r="D518" s="88"/>
      <c r="E518" s="88" t="s">
        <v>125</v>
      </c>
      <c r="F518" s="88">
        <v>145515</v>
      </c>
      <c r="G518" s="92">
        <v>46042</v>
      </c>
      <c r="H518" s="88" t="s">
        <v>2320</v>
      </c>
      <c r="I518" s="88" t="s">
        <v>5883</v>
      </c>
      <c r="J518" s="95" t="s">
        <v>5884</v>
      </c>
      <c r="K518" s="95" t="s">
        <v>5885</v>
      </c>
      <c r="L518" s="88" t="s">
        <v>5886</v>
      </c>
      <c r="M518" s="88" t="s">
        <v>2325</v>
      </c>
      <c r="N518" s="88">
        <v>80111700</v>
      </c>
      <c r="O518" s="88" t="s">
        <v>2326</v>
      </c>
      <c r="P518" s="88" t="s">
        <v>5887</v>
      </c>
      <c r="Q518" s="88">
        <v>164</v>
      </c>
      <c r="R518" s="92">
        <v>46031</v>
      </c>
      <c r="S518" s="88">
        <v>1744</v>
      </c>
      <c r="T518" s="92">
        <v>46044</v>
      </c>
      <c r="U518" s="88" t="s">
        <v>134</v>
      </c>
      <c r="V518" s="88" t="s">
        <v>135</v>
      </c>
      <c r="W518" s="88" t="s">
        <v>136</v>
      </c>
      <c r="X518" s="88">
        <v>1</v>
      </c>
      <c r="Y518" s="88" t="s">
        <v>5888</v>
      </c>
      <c r="Z518" s="88" t="s">
        <v>5886</v>
      </c>
      <c r="AA518" s="88" t="s">
        <v>138</v>
      </c>
      <c r="AB518" s="88" t="s">
        <v>139</v>
      </c>
      <c r="AC518" s="88" t="s">
        <v>3406</v>
      </c>
      <c r="AD518" s="88"/>
      <c r="AE518" s="88">
        <v>1022388441</v>
      </c>
      <c r="AF518" s="88">
        <v>1</v>
      </c>
      <c r="AG518" s="92">
        <v>34227</v>
      </c>
      <c r="AH518" s="88" t="s">
        <v>5889</v>
      </c>
      <c r="AI518" s="88" t="e">
        <v>#REF!</v>
      </c>
      <c r="AJ518" s="95">
        <v>3108108743</v>
      </c>
      <c r="AK518" s="88" t="s">
        <v>5890</v>
      </c>
      <c r="AL518" s="88" t="s">
        <v>168</v>
      </c>
      <c r="AM518" s="88" t="s">
        <v>234</v>
      </c>
      <c r="AN518" s="88" t="s">
        <v>2233</v>
      </c>
      <c r="AO518" s="88">
        <v>67012149</v>
      </c>
      <c r="AP518" s="88" t="s">
        <v>2234</v>
      </c>
      <c r="AQ518" s="88"/>
      <c r="AR518" s="88"/>
      <c r="AS518" s="92">
        <v>46062</v>
      </c>
      <c r="AT518" s="88"/>
      <c r="AU518" s="88"/>
      <c r="AV518" s="88"/>
      <c r="AW518" s="88"/>
      <c r="AX518" s="88" t="s">
        <v>2235</v>
      </c>
      <c r="AY518" s="88" t="s">
        <v>147</v>
      </c>
      <c r="AZ518" s="108">
        <v>46036</v>
      </c>
      <c r="BA518" s="108">
        <v>46041</v>
      </c>
      <c r="BB518" s="118">
        <v>46432000</v>
      </c>
      <c r="BC518" s="108">
        <v>46048</v>
      </c>
      <c r="BD518" s="108">
        <v>46277</v>
      </c>
      <c r="BE518" s="108">
        <f t="shared" si="19"/>
        <v>46277</v>
      </c>
      <c r="BF518" s="125"/>
      <c r="BG518" s="88" t="s">
        <v>929</v>
      </c>
      <c r="BH518" s="113">
        <v>5804000</v>
      </c>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v>0</v>
      </c>
      <c r="CM518" s="113">
        <v>46432000</v>
      </c>
      <c r="CN518" s="88"/>
      <c r="CO518" s="92">
        <v>46277</v>
      </c>
      <c r="CP518" s="92">
        <f t="shared" si="20"/>
        <v>46457</v>
      </c>
      <c r="CQ518" s="118">
        <v>46432000</v>
      </c>
      <c r="CR518" s="88" t="s">
        <v>172</v>
      </c>
      <c r="CS518" s="92">
        <v>46042</v>
      </c>
      <c r="CT518" s="131" t="s">
        <v>5891</v>
      </c>
      <c r="CU518" s="88"/>
      <c r="CV518" s="88"/>
      <c r="CW518" s="88" t="s">
        <v>2332</v>
      </c>
      <c r="CX518" s="88" t="s">
        <v>3406</v>
      </c>
      <c r="CY518" s="88" t="s">
        <v>5892</v>
      </c>
      <c r="CZ518" s="88">
        <v>2537</v>
      </c>
      <c r="DA518" s="88" t="s">
        <v>152</v>
      </c>
      <c r="DB518" s="88">
        <v>5</v>
      </c>
      <c r="DC518" s="88" t="s">
        <v>153</v>
      </c>
      <c r="DD518" s="88"/>
      <c r="DE518" s="88"/>
      <c r="DF518" s="88"/>
      <c r="DG518" s="88"/>
      <c r="DH518" s="88"/>
      <c r="DI518" s="88"/>
      <c r="DJ518" s="88"/>
      <c r="DK518" s="88"/>
      <c r="DL518" s="88"/>
      <c r="DM518" s="88"/>
      <c r="DN518" s="88"/>
      <c r="DO518" s="88"/>
      <c r="DP518" s="88"/>
      <c r="DQ518" s="88"/>
      <c r="DR518" s="88"/>
      <c r="DS518" s="88"/>
      <c r="DT518" s="89"/>
      <c r="DU518" s="84"/>
      <c r="DV518" s="75"/>
      <c r="DW518" s="75"/>
      <c r="DX518" s="75"/>
      <c r="DY518" s="75"/>
      <c r="DZ518" s="77"/>
      <c r="EA518" s="71"/>
      <c r="EB518" s="71"/>
      <c r="EC518" s="71"/>
      <c r="ED518" s="71"/>
      <c r="EE518" s="71"/>
      <c r="EF518" s="71"/>
      <c r="EG518" s="71"/>
      <c r="EH518" s="71"/>
      <c r="EI518" s="71"/>
      <c r="EJ518" s="71"/>
      <c r="EK518" s="71"/>
    </row>
    <row r="519" spans="1:141" ht="30" customHeight="1">
      <c r="A519" s="3" t="s">
        <v>4104</v>
      </c>
      <c r="B519" s="87">
        <v>2026</v>
      </c>
      <c r="C519" s="88" t="s">
        <v>5893</v>
      </c>
      <c r="D519" s="88"/>
      <c r="E519" s="88" t="s">
        <v>125</v>
      </c>
      <c r="F519" s="88">
        <v>147035</v>
      </c>
      <c r="G519" s="92">
        <v>46042</v>
      </c>
      <c r="H519" s="88" t="s">
        <v>5894</v>
      </c>
      <c r="I519" s="88" t="s">
        <v>5895</v>
      </c>
      <c r="J519" s="95" t="s">
        <v>5896</v>
      </c>
      <c r="K519" s="95" t="s">
        <v>5897</v>
      </c>
      <c r="L519" s="88" t="s">
        <v>5898</v>
      </c>
      <c r="M519" s="88" t="s">
        <v>5899</v>
      </c>
      <c r="N519" s="88">
        <v>80111700</v>
      </c>
      <c r="O519" s="88" t="s">
        <v>5900</v>
      </c>
      <c r="P519" s="88" t="s">
        <v>5901</v>
      </c>
      <c r="Q519" s="88">
        <v>1410</v>
      </c>
      <c r="R519" s="92">
        <v>46037</v>
      </c>
      <c r="S519" s="88">
        <v>1864</v>
      </c>
      <c r="T519" s="92">
        <v>46048</v>
      </c>
      <c r="U519" s="88" t="s">
        <v>4823</v>
      </c>
      <c r="V519" s="88" t="s">
        <v>135</v>
      </c>
      <c r="W519" s="88" t="s">
        <v>136</v>
      </c>
      <c r="X519" s="88">
        <v>1</v>
      </c>
      <c r="Y519" s="88" t="s">
        <v>5902</v>
      </c>
      <c r="Z519" s="88" t="s">
        <v>5898</v>
      </c>
      <c r="AA519" s="88" t="s">
        <v>138</v>
      </c>
      <c r="AB519" s="88" t="s">
        <v>139</v>
      </c>
      <c r="AC519" s="88" t="s">
        <v>203</v>
      </c>
      <c r="AD519" s="88"/>
      <c r="AE519" s="88">
        <v>52217679</v>
      </c>
      <c r="AF519" s="88">
        <v>2</v>
      </c>
      <c r="AG519" s="92">
        <v>28415</v>
      </c>
      <c r="AH519" s="88" t="s">
        <v>5903</v>
      </c>
      <c r="AI519" s="88"/>
      <c r="AJ519" s="95">
        <v>0</v>
      </c>
      <c r="AK519" s="88" t="s">
        <v>5904</v>
      </c>
      <c r="AL519" s="88" t="s">
        <v>3187</v>
      </c>
      <c r="AM519" s="88" t="s">
        <v>144</v>
      </c>
      <c r="AN519" s="88" t="s">
        <v>4826</v>
      </c>
      <c r="AO519" s="88">
        <v>52371623</v>
      </c>
      <c r="AP519" s="88" t="s">
        <v>4827</v>
      </c>
      <c r="AQ519" s="88"/>
      <c r="AR519" s="88"/>
      <c r="AS519" s="92">
        <v>46062</v>
      </c>
      <c r="AT519" s="88"/>
      <c r="AU519" s="88"/>
      <c r="AV519" s="88"/>
      <c r="AW519" s="88"/>
      <c r="AX519" s="88" t="s">
        <v>4828</v>
      </c>
      <c r="AY519" s="88" t="s">
        <v>147</v>
      </c>
      <c r="AZ519" s="108">
        <v>46045</v>
      </c>
      <c r="BA519" s="108">
        <v>46045</v>
      </c>
      <c r="BB519" s="118">
        <v>46432000</v>
      </c>
      <c r="BC519" s="108">
        <v>46049</v>
      </c>
      <c r="BD519" s="108">
        <v>46291</v>
      </c>
      <c r="BE519" s="108">
        <f t="shared" si="19"/>
        <v>46291</v>
      </c>
      <c r="BF519" s="125"/>
      <c r="BG519" s="88" t="s">
        <v>929</v>
      </c>
      <c r="BH519" s="113">
        <v>5804000</v>
      </c>
      <c r="BI519" s="88"/>
      <c r="BJ519" s="88"/>
      <c r="BK519" s="88"/>
      <c r="BL519" s="88"/>
      <c r="BM519" s="88"/>
      <c r="BN519" s="88"/>
      <c r="BO519" s="88"/>
      <c r="BP519" s="88"/>
      <c r="BQ519" s="88"/>
      <c r="BR519" s="88"/>
      <c r="BS519" s="88"/>
      <c r="BT519" s="88"/>
      <c r="BU519" s="88"/>
      <c r="BV519" s="88"/>
      <c r="BW519" s="88"/>
      <c r="BX519" s="88"/>
      <c r="BY519" s="88"/>
      <c r="BZ519" s="88"/>
      <c r="CA519" s="88"/>
      <c r="CB519" s="88"/>
      <c r="CC519" s="88"/>
      <c r="CD519" s="88"/>
      <c r="CE519" s="88"/>
      <c r="CF519" s="88"/>
      <c r="CG519" s="88"/>
      <c r="CH519" s="88"/>
      <c r="CI519" s="88"/>
      <c r="CJ519" s="88"/>
      <c r="CK519" s="88"/>
      <c r="CL519" s="88">
        <v>0</v>
      </c>
      <c r="CM519" s="113">
        <v>46432000</v>
      </c>
      <c r="CN519" s="88"/>
      <c r="CO519" s="92">
        <v>46291</v>
      </c>
      <c r="CP519" s="92">
        <f t="shared" si="20"/>
        <v>46471</v>
      </c>
      <c r="CQ519" s="118">
        <v>46432000</v>
      </c>
      <c r="CR519" s="88" t="s">
        <v>149</v>
      </c>
      <c r="CS519" s="92">
        <v>46048</v>
      </c>
      <c r="CT519" s="131">
        <v>1144101276654</v>
      </c>
      <c r="CU519" s="88"/>
      <c r="CV519" s="88"/>
      <c r="CW519" s="88" t="s">
        <v>5905</v>
      </c>
      <c r="CX519" s="88" t="s">
        <v>203</v>
      </c>
      <c r="CY519" s="88" t="s">
        <v>5906</v>
      </c>
      <c r="CZ519" s="88">
        <v>2309</v>
      </c>
      <c r="DA519" s="88" t="s">
        <v>4831</v>
      </c>
      <c r="DB519" s="88">
        <v>1</v>
      </c>
      <c r="DC519" s="88" t="s">
        <v>153</v>
      </c>
      <c r="DD519" s="88"/>
      <c r="DE519" s="88"/>
      <c r="DF519" s="88"/>
      <c r="DG519" s="88"/>
      <c r="DH519" s="88"/>
      <c r="DI519" s="88"/>
      <c r="DJ519" s="88"/>
      <c r="DK519" s="88"/>
      <c r="DL519" s="88"/>
      <c r="DM519" s="88"/>
      <c r="DN519" s="88"/>
      <c r="DO519" s="88"/>
      <c r="DP519" s="88"/>
      <c r="DQ519" s="88"/>
      <c r="DR519" s="88"/>
      <c r="DS519" s="88"/>
      <c r="DT519" s="89"/>
      <c r="DU519" s="84"/>
      <c r="DV519" s="75"/>
      <c r="DW519" s="75"/>
      <c r="DX519" s="75"/>
      <c r="DY519" s="75"/>
      <c r="DZ519" s="77"/>
      <c r="EA519" s="71"/>
      <c r="EB519" s="71"/>
      <c r="EC519" s="71"/>
      <c r="ED519" s="71"/>
      <c r="EE519" s="71"/>
      <c r="EF519" s="71"/>
      <c r="EG519" s="71"/>
      <c r="EH519" s="71"/>
      <c r="EI519" s="71"/>
      <c r="EJ519" s="71"/>
      <c r="EK519" s="71"/>
    </row>
    <row r="520" spans="1:141" ht="30" customHeight="1">
      <c r="A520" s="3" t="s">
        <v>4104</v>
      </c>
      <c r="B520" s="87">
        <v>2026</v>
      </c>
      <c r="C520" s="88" t="s">
        <v>5907</v>
      </c>
      <c r="D520" s="88"/>
      <c r="E520" s="88" t="s">
        <v>125</v>
      </c>
      <c r="F520" s="88">
        <v>147350</v>
      </c>
      <c r="G520" s="92">
        <v>46036</v>
      </c>
      <c r="H520" s="88" t="s">
        <v>3740</v>
      </c>
      <c r="I520" s="88" t="s">
        <v>5908</v>
      </c>
      <c r="J520" s="95" t="s">
        <v>5909</v>
      </c>
      <c r="K520" s="95" t="s">
        <v>5910</v>
      </c>
      <c r="L520" s="88" t="s">
        <v>5911</v>
      </c>
      <c r="M520" s="88" t="s">
        <v>3745</v>
      </c>
      <c r="N520" s="88">
        <v>80111700</v>
      </c>
      <c r="O520" s="88" t="s">
        <v>3746</v>
      </c>
      <c r="P520" s="88" t="s">
        <v>5912</v>
      </c>
      <c r="Q520" s="88">
        <v>155</v>
      </c>
      <c r="R520" s="92">
        <v>46030</v>
      </c>
      <c r="S520" s="88">
        <v>1953</v>
      </c>
      <c r="T520" s="92">
        <v>46055</v>
      </c>
      <c r="U520" s="88" t="s">
        <v>3609</v>
      </c>
      <c r="V520" s="88" t="s">
        <v>135</v>
      </c>
      <c r="W520" s="88" t="s">
        <v>460</v>
      </c>
      <c r="X520" s="88">
        <v>1</v>
      </c>
      <c r="Y520" s="88" t="s">
        <v>5913</v>
      </c>
      <c r="Z520" s="88" t="s">
        <v>5911</v>
      </c>
      <c r="AA520" s="88" t="s">
        <v>138</v>
      </c>
      <c r="AB520" s="88" t="s">
        <v>139</v>
      </c>
      <c r="AC520" s="88" t="s">
        <v>447</v>
      </c>
      <c r="AD520" s="88"/>
      <c r="AE520" s="88">
        <v>1026576747</v>
      </c>
      <c r="AF520" s="88">
        <v>0</v>
      </c>
      <c r="AG520" s="92">
        <v>34217</v>
      </c>
      <c r="AH520" s="88" t="s">
        <v>5914</v>
      </c>
      <c r="AI520" s="88"/>
      <c r="AJ520" s="95">
        <v>0</v>
      </c>
      <c r="AK520" s="88" t="s">
        <v>5915</v>
      </c>
      <c r="AL520" s="88" t="s">
        <v>3187</v>
      </c>
      <c r="AM520" s="88" t="s">
        <v>385</v>
      </c>
      <c r="AN520" s="88" t="s">
        <v>3712</v>
      </c>
      <c r="AO520" s="88">
        <v>79553844</v>
      </c>
      <c r="AP520" s="88" t="s">
        <v>3713</v>
      </c>
      <c r="AQ520" s="88"/>
      <c r="AR520" s="88"/>
      <c r="AS520" s="92">
        <v>46062</v>
      </c>
      <c r="AT520" s="88"/>
      <c r="AU520" s="88"/>
      <c r="AV520" s="88"/>
      <c r="AW520" s="88"/>
      <c r="AX520" s="88" t="s">
        <v>3714</v>
      </c>
      <c r="AY520" s="88" t="s">
        <v>147</v>
      </c>
      <c r="AZ520" s="108">
        <v>46031</v>
      </c>
      <c r="BA520" s="108">
        <v>46051</v>
      </c>
      <c r="BB520" s="118">
        <v>17000000</v>
      </c>
      <c r="BC520" s="108">
        <v>46056</v>
      </c>
      <c r="BD520" s="108">
        <v>46297</v>
      </c>
      <c r="BE520" s="108">
        <f t="shared" si="19"/>
        <v>46297</v>
      </c>
      <c r="BF520" s="125"/>
      <c r="BG520" s="88" t="s">
        <v>929</v>
      </c>
      <c r="BH520" s="113">
        <v>2125000</v>
      </c>
      <c r="BI520" s="88"/>
      <c r="BJ520" s="88"/>
      <c r="BK520" s="88"/>
      <c r="BL520" s="88"/>
      <c r="BM520" s="88"/>
      <c r="BN520" s="88"/>
      <c r="BO520" s="88"/>
      <c r="BP520" s="88"/>
      <c r="BQ520" s="88"/>
      <c r="BR520" s="88"/>
      <c r="BS520" s="88"/>
      <c r="BT520" s="88"/>
      <c r="BU520" s="88"/>
      <c r="BV520" s="88"/>
      <c r="BW520" s="88"/>
      <c r="BX520" s="88"/>
      <c r="BY520" s="88"/>
      <c r="BZ520" s="88"/>
      <c r="CA520" s="88"/>
      <c r="CB520" s="88"/>
      <c r="CC520" s="88"/>
      <c r="CD520" s="88"/>
      <c r="CE520" s="88"/>
      <c r="CF520" s="88"/>
      <c r="CG520" s="88"/>
      <c r="CH520" s="88"/>
      <c r="CI520" s="88"/>
      <c r="CJ520" s="88"/>
      <c r="CK520" s="88"/>
      <c r="CL520" s="88">
        <v>0</v>
      </c>
      <c r="CM520" s="113">
        <v>17000000</v>
      </c>
      <c r="CN520" s="88"/>
      <c r="CO520" s="92">
        <v>46297</v>
      </c>
      <c r="CP520" s="92">
        <f t="shared" si="20"/>
        <v>46477</v>
      </c>
      <c r="CQ520" s="118">
        <v>17000000</v>
      </c>
      <c r="CR520" s="88" t="s">
        <v>223</v>
      </c>
      <c r="CS520" s="92">
        <v>46051</v>
      </c>
      <c r="CT520" s="131">
        <v>3346101072036</v>
      </c>
      <c r="CU520" s="88"/>
      <c r="CV520" s="88"/>
      <c r="CW520" s="88" t="s">
        <v>3752</v>
      </c>
      <c r="CX520" s="88" t="s">
        <v>447</v>
      </c>
      <c r="CY520" s="88" t="s">
        <v>957</v>
      </c>
      <c r="CZ520" s="88">
        <v>2583</v>
      </c>
      <c r="DA520" s="88" t="s">
        <v>3614</v>
      </c>
      <c r="DB520" s="88">
        <v>5</v>
      </c>
      <c r="DC520" s="88" t="s">
        <v>153</v>
      </c>
      <c r="DD520" s="88"/>
      <c r="DE520" s="88"/>
      <c r="DF520" s="88"/>
      <c r="DG520" s="88"/>
      <c r="DH520" s="88"/>
      <c r="DI520" s="88"/>
      <c r="DJ520" s="88"/>
      <c r="DK520" s="88"/>
      <c r="DL520" s="88"/>
      <c r="DM520" s="88"/>
      <c r="DN520" s="88"/>
      <c r="DO520" s="88"/>
      <c r="DP520" s="88"/>
      <c r="DQ520" s="88"/>
      <c r="DR520" s="88"/>
      <c r="DS520" s="88"/>
      <c r="DT520" s="89"/>
      <c r="DU520" s="84"/>
      <c r="DV520" s="75"/>
      <c r="DW520" s="75"/>
      <c r="DX520" s="75"/>
      <c r="DY520" s="75"/>
      <c r="DZ520" s="77"/>
      <c r="EA520" s="71"/>
      <c r="EB520" s="71"/>
      <c r="EC520" s="71"/>
      <c r="ED520" s="71"/>
      <c r="EE520" s="71"/>
      <c r="EF520" s="71"/>
      <c r="EG520" s="71"/>
      <c r="EH520" s="71"/>
      <c r="EI520" s="71"/>
      <c r="EJ520" s="71"/>
      <c r="EK520" s="71"/>
    </row>
    <row r="521" spans="1:141" ht="30" customHeight="1">
      <c r="A521" s="3" t="s">
        <v>4104</v>
      </c>
      <c r="B521" s="87">
        <v>2026</v>
      </c>
      <c r="C521" s="88" t="s">
        <v>5916</v>
      </c>
      <c r="D521" s="88"/>
      <c r="E521" s="88" t="s">
        <v>125</v>
      </c>
      <c r="F521" s="88">
        <v>147066</v>
      </c>
      <c r="G521" s="92">
        <v>46038</v>
      </c>
      <c r="H521" s="88" t="s">
        <v>4909</v>
      </c>
      <c r="I521" s="88" t="s">
        <v>5917</v>
      </c>
      <c r="J521" s="95" t="s">
        <v>5918</v>
      </c>
      <c r="K521" s="95" t="s">
        <v>5919</v>
      </c>
      <c r="L521" s="88" t="s">
        <v>5920</v>
      </c>
      <c r="M521" s="88" t="s">
        <v>4914</v>
      </c>
      <c r="N521" s="88">
        <v>80111700</v>
      </c>
      <c r="O521" s="88" t="s">
        <v>4915</v>
      </c>
      <c r="P521" s="88" t="s">
        <v>5921</v>
      </c>
      <c r="Q521" s="88">
        <v>201</v>
      </c>
      <c r="R521" s="92">
        <v>46032</v>
      </c>
      <c r="S521" s="88">
        <v>1795</v>
      </c>
      <c r="T521" s="92">
        <v>46048</v>
      </c>
      <c r="U521" s="88" t="s">
        <v>4823</v>
      </c>
      <c r="V521" s="88" t="s">
        <v>135</v>
      </c>
      <c r="W521" s="88" t="s">
        <v>136</v>
      </c>
      <c r="X521" s="88">
        <v>1</v>
      </c>
      <c r="Y521" s="88" t="s">
        <v>5922</v>
      </c>
      <c r="Z521" s="88" t="s">
        <v>5920</v>
      </c>
      <c r="AA521" s="88" t="s">
        <v>138</v>
      </c>
      <c r="AB521" s="88" t="s">
        <v>139</v>
      </c>
      <c r="AC521" s="88" t="s">
        <v>203</v>
      </c>
      <c r="AD521" s="88"/>
      <c r="AE521" s="88">
        <v>1019067624</v>
      </c>
      <c r="AF521" s="88">
        <v>4</v>
      </c>
      <c r="AG521" s="92">
        <v>33631</v>
      </c>
      <c r="AH521" s="88" t="s">
        <v>5923</v>
      </c>
      <c r="AI521" s="88" t="e">
        <v>#REF!</v>
      </c>
      <c r="AJ521" s="95">
        <v>4042323</v>
      </c>
      <c r="AK521" s="88" t="s">
        <v>5924</v>
      </c>
      <c r="AL521" s="88" t="s">
        <v>3187</v>
      </c>
      <c r="AM521" s="88" t="s">
        <v>222</v>
      </c>
      <c r="AN521" s="88" t="s">
        <v>4826</v>
      </c>
      <c r="AO521" s="88">
        <v>52371623</v>
      </c>
      <c r="AP521" s="88" t="s">
        <v>4827</v>
      </c>
      <c r="AQ521" s="88"/>
      <c r="AR521" s="88"/>
      <c r="AS521" s="92">
        <v>46062</v>
      </c>
      <c r="AT521" s="88"/>
      <c r="AU521" s="88"/>
      <c r="AV521" s="88"/>
      <c r="AW521" s="88"/>
      <c r="AX521" s="88" t="s">
        <v>4828</v>
      </c>
      <c r="AY521" s="88" t="s">
        <v>147</v>
      </c>
      <c r="AZ521" s="108">
        <v>46039</v>
      </c>
      <c r="BA521" s="108">
        <v>46041</v>
      </c>
      <c r="BB521" s="118">
        <v>46432000</v>
      </c>
      <c r="BC521" s="108">
        <v>46048</v>
      </c>
      <c r="BD521" s="108">
        <v>46290</v>
      </c>
      <c r="BE521" s="108">
        <f t="shared" si="19"/>
        <v>46290</v>
      </c>
      <c r="BF521" s="125"/>
      <c r="BG521" s="88" t="s">
        <v>929</v>
      </c>
      <c r="BH521" s="113">
        <v>5804000</v>
      </c>
      <c r="BI521" s="88"/>
      <c r="BJ521" s="88"/>
      <c r="BK521" s="88"/>
      <c r="BL521" s="88"/>
      <c r="BM521" s="88"/>
      <c r="BN521" s="88"/>
      <c r="BO521" s="88"/>
      <c r="BP521" s="88"/>
      <c r="BQ521" s="88"/>
      <c r="BR521" s="88"/>
      <c r="BS521" s="88"/>
      <c r="BT521" s="88"/>
      <c r="BU521" s="88"/>
      <c r="BV521" s="88"/>
      <c r="BW521" s="88"/>
      <c r="BX521" s="88"/>
      <c r="BY521" s="88"/>
      <c r="BZ521" s="88"/>
      <c r="CA521" s="88"/>
      <c r="CB521" s="88"/>
      <c r="CC521" s="88"/>
      <c r="CD521" s="88"/>
      <c r="CE521" s="88"/>
      <c r="CF521" s="88"/>
      <c r="CG521" s="88"/>
      <c r="CH521" s="88"/>
      <c r="CI521" s="88"/>
      <c r="CJ521" s="88"/>
      <c r="CK521" s="88"/>
      <c r="CL521" s="88">
        <v>0</v>
      </c>
      <c r="CM521" s="113">
        <v>46432000</v>
      </c>
      <c r="CN521" s="88"/>
      <c r="CO521" s="92">
        <v>46290</v>
      </c>
      <c r="CP521" s="92">
        <f t="shared" si="20"/>
        <v>46470</v>
      </c>
      <c r="CQ521" s="118">
        <v>46432000</v>
      </c>
      <c r="CR521" s="88" t="s">
        <v>149</v>
      </c>
      <c r="CS521" s="92">
        <v>46041</v>
      </c>
      <c r="CT521" s="131">
        <v>1446101159455</v>
      </c>
      <c r="CU521" s="88"/>
      <c r="CV521" s="88"/>
      <c r="CW521" s="88" t="s">
        <v>4920</v>
      </c>
      <c r="CX521" s="88" t="s">
        <v>203</v>
      </c>
      <c r="CY521" s="88" t="s">
        <v>867</v>
      </c>
      <c r="CZ521" s="88">
        <v>2309</v>
      </c>
      <c r="DA521" s="88" t="s">
        <v>4831</v>
      </c>
      <c r="DB521" s="88">
        <v>1</v>
      </c>
      <c r="DC521" s="88" t="s">
        <v>153</v>
      </c>
      <c r="DD521" s="88"/>
      <c r="DE521" s="88"/>
      <c r="DF521" s="88"/>
      <c r="DG521" s="88"/>
      <c r="DH521" s="88"/>
      <c r="DI521" s="88"/>
      <c r="DJ521" s="88"/>
      <c r="DK521" s="88"/>
      <c r="DL521" s="88"/>
      <c r="DM521" s="88"/>
      <c r="DN521" s="88"/>
      <c r="DO521" s="88"/>
      <c r="DP521" s="88"/>
      <c r="DQ521" s="88"/>
      <c r="DR521" s="88"/>
      <c r="DS521" s="88"/>
      <c r="DT521" s="89"/>
      <c r="DU521" s="84"/>
      <c r="DV521" s="75"/>
      <c r="DW521" s="75"/>
      <c r="DX521" s="75"/>
      <c r="DY521" s="75"/>
      <c r="DZ521" s="77"/>
      <c r="EA521" s="71"/>
      <c r="EB521" s="71"/>
      <c r="EC521" s="71"/>
      <c r="ED521" s="71"/>
      <c r="EE521" s="71"/>
      <c r="EF521" s="71"/>
      <c r="EG521" s="71"/>
      <c r="EH521" s="71"/>
      <c r="EI521" s="71"/>
      <c r="EJ521" s="71"/>
      <c r="EK521" s="71"/>
    </row>
    <row r="522" spans="1:141" ht="30" customHeight="1">
      <c r="A522" s="3" t="s">
        <v>4104</v>
      </c>
      <c r="B522" s="87">
        <v>2026</v>
      </c>
      <c r="C522" s="88" t="s">
        <v>5925</v>
      </c>
      <c r="D522" s="88"/>
      <c r="E522" s="88" t="s">
        <v>125</v>
      </c>
      <c r="F522" s="88">
        <v>147066</v>
      </c>
      <c r="G522" s="92">
        <v>46049</v>
      </c>
      <c r="H522" s="88" t="s">
        <v>4909</v>
      </c>
      <c r="I522" s="88" t="s">
        <v>5926</v>
      </c>
      <c r="J522" s="95" t="s">
        <v>5927</v>
      </c>
      <c r="K522" s="95" t="s">
        <v>5928</v>
      </c>
      <c r="L522" s="88" t="s">
        <v>5929</v>
      </c>
      <c r="M522" s="88" t="s">
        <v>4914</v>
      </c>
      <c r="N522" s="88">
        <v>80111700</v>
      </c>
      <c r="O522" s="88" t="s">
        <v>4915</v>
      </c>
      <c r="P522" s="88" t="s">
        <v>5930</v>
      </c>
      <c r="Q522" s="88">
        <v>201</v>
      </c>
      <c r="R522" s="92">
        <v>46032</v>
      </c>
      <c r="S522" s="88">
        <v>1964</v>
      </c>
      <c r="T522" s="92">
        <v>46055</v>
      </c>
      <c r="U522" s="88" t="s">
        <v>4823</v>
      </c>
      <c r="V522" s="88" t="s">
        <v>135</v>
      </c>
      <c r="W522" s="88" t="s">
        <v>136</v>
      </c>
      <c r="X522" s="88">
        <v>1</v>
      </c>
      <c r="Y522" s="88" t="s">
        <v>5931</v>
      </c>
      <c r="Z522" s="88" t="s">
        <v>5929</v>
      </c>
      <c r="AA522" s="88" t="s">
        <v>138</v>
      </c>
      <c r="AB522" s="88" t="s">
        <v>139</v>
      </c>
      <c r="AC522" s="88" t="s">
        <v>203</v>
      </c>
      <c r="AD522" s="88"/>
      <c r="AE522" s="88">
        <v>1014204394</v>
      </c>
      <c r="AF522" s="88">
        <v>5</v>
      </c>
      <c r="AG522" s="92">
        <v>32777</v>
      </c>
      <c r="AH522" s="88" t="s">
        <v>5932</v>
      </c>
      <c r="AI522" s="88"/>
      <c r="AJ522" s="95">
        <v>0</v>
      </c>
      <c r="AK522" s="88" t="s">
        <v>5933</v>
      </c>
      <c r="AL522" s="88" t="s">
        <v>3187</v>
      </c>
      <c r="AM522" s="88" t="s">
        <v>234</v>
      </c>
      <c r="AN522" s="88" t="s">
        <v>4826</v>
      </c>
      <c r="AO522" s="88">
        <v>52371623</v>
      </c>
      <c r="AP522" s="88" t="s">
        <v>4827</v>
      </c>
      <c r="AQ522" s="88"/>
      <c r="AR522" s="88"/>
      <c r="AS522" s="92">
        <v>46062</v>
      </c>
      <c r="AT522" s="88"/>
      <c r="AU522" s="88"/>
      <c r="AV522" s="88"/>
      <c r="AW522" s="88"/>
      <c r="AX522" s="88" t="s">
        <v>4828</v>
      </c>
      <c r="AY522" s="88" t="s">
        <v>147</v>
      </c>
      <c r="AZ522" s="108">
        <v>46039</v>
      </c>
      <c r="BA522" s="108">
        <v>46051</v>
      </c>
      <c r="BB522" s="118">
        <v>46432000</v>
      </c>
      <c r="BC522" s="108">
        <v>46056</v>
      </c>
      <c r="BD522" s="108">
        <v>46297</v>
      </c>
      <c r="BE522" s="108">
        <f t="shared" si="19"/>
        <v>46297</v>
      </c>
      <c r="BF522" s="125"/>
      <c r="BG522" s="88" t="s">
        <v>929</v>
      </c>
      <c r="BH522" s="113">
        <v>5804000</v>
      </c>
      <c r="BI522" s="88"/>
      <c r="BJ522" s="88"/>
      <c r="BK522" s="88"/>
      <c r="BL522" s="88"/>
      <c r="BM522" s="88"/>
      <c r="BN522" s="88"/>
      <c r="BO522" s="88"/>
      <c r="BP522" s="88"/>
      <c r="BQ522" s="88"/>
      <c r="BR522" s="88"/>
      <c r="BS522" s="88"/>
      <c r="BT522" s="88"/>
      <c r="BU522" s="88"/>
      <c r="BV522" s="88"/>
      <c r="BW522" s="88"/>
      <c r="BX522" s="88"/>
      <c r="BY522" s="88"/>
      <c r="BZ522" s="88"/>
      <c r="CA522" s="88"/>
      <c r="CB522" s="88"/>
      <c r="CC522" s="88"/>
      <c r="CD522" s="88"/>
      <c r="CE522" s="88"/>
      <c r="CF522" s="88"/>
      <c r="CG522" s="88"/>
      <c r="CH522" s="88"/>
      <c r="CI522" s="88"/>
      <c r="CJ522" s="88"/>
      <c r="CK522" s="88"/>
      <c r="CL522" s="88">
        <v>0</v>
      </c>
      <c r="CM522" s="113">
        <v>46432000</v>
      </c>
      <c r="CN522" s="88"/>
      <c r="CO522" s="92">
        <v>46297</v>
      </c>
      <c r="CP522" s="92">
        <f t="shared" si="20"/>
        <v>46477</v>
      </c>
      <c r="CQ522" s="118">
        <v>46432000</v>
      </c>
      <c r="CR522" s="88" t="s">
        <v>149</v>
      </c>
      <c r="CS522" s="92">
        <v>46051</v>
      </c>
      <c r="CT522" s="131">
        <v>1446101167521</v>
      </c>
      <c r="CU522" s="88"/>
      <c r="CV522" s="88"/>
      <c r="CW522" s="88" t="s">
        <v>4920</v>
      </c>
      <c r="CX522" s="88" t="s">
        <v>203</v>
      </c>
      <c r="CY522" s="88" t="s">
        <v>957</v>
      </c>
      <c r="CZ522" s="88">
        <v>2309</v>
      </c>
      <c r="DA522" s="88" t="s">
        <v>4831</v>
      </c>
      <c r="DB522" s="88">
        <v>1</v>
      </c>
      <c r="DC522" s="88" t="s">
        <v>153</v>
      </c>
      <c r="DD522" s="88"/>
      <c r="DE522" s="88"/>
      <c r="DF522" s="88"/>
      <c r="DG522" s="88"/>
      <c r="DH522" s="88"/>
      <c r="DI522" s="88"/>
      <c r="DJ522" s="88"/>
      <c r="DK522" s="88"/>
      <c r="DL522" s="88"/>
      <c r="DM522" s="88"/>
      <c r="DN522" s="88"/>
      <c r="DO522" s="88"/>
      <c r="DP522" s="88"/>
      <c r="DQ522" s="88"/>
      <c r="DR522" s="88"/>
      <c r="DS522" s="88"/>
      <c r="DT522" s="89"/>
      <c r="DU522" s="84"/>
      <c r="DV522" s="75"/>
      <c r="DW522" s="75"/>
      <c r="DX522" s="75"/>
      <c r="DY522" s="75"/>
      <c r="DZ522" s="77"/>
      <c r="EA522" s="71"/>
      <c r="EB522" s="71"/>
      <c r="EC522" s="71"/>
      <c r="ED522" s="71"/>
      <c r="EE522" s="71"/>
      <c r="EF522" s="71"/>
      <c r="EG522" s="71"/>
      <c r="EH522" s="71"/>
      <c r="EI522" s="71"/>
      <c r="EJ522" s="71"/>
      <c r="EK522" s="71"/>
    </row>
    <row r="523" spans="1:141" ht="30" customHeight="1">
      <c r="A523" s="3" t="s">
        <v>4104</v>
      </c>
      <c r="B523" s="87">
        <v>2026</v>
      </c>
      <c r="C523" s="88" t="s">
        <v>5934</v>
      </c>
      <c r="D523" s="88"/>
      <c r="E523" s="88" t="s">
        <v>125</v>
      </c>
      <c r="F523" s="88">
        <v>147455</v>
      </c>
      <c r="G523" s="92">
        <v>46031</v>
      </c>
      <c r="H523" s="88" t="s">
        <v>5935</v>
      </c>
      <c r="I523" s="88" t="s">
        <v>5936</v>
      </c>
      <c r="J523" s="95" t="s">
        <v>5937</v>
      </c>
      <c r="K523" s="95" t="s">
        <v>5938</v>
      </c>
      <c r="L523" s="88" t="s">
        <v>5939</v>
      </c>
      <c r="M523" s="88" t="s">
        <v>5940</v>
      </c>
      <c r="N523" s="88">
        <v>80111700</v>
      </c>
      <c r="O523" s="88" t="s">
        <v>5941</v>
      </c>
      <c r="P523" s="88" t="s">
        <v>5942</v>
      </c>
      <c r="Q523" s="88">
        <v>187</v>
      </c>
      <c r="R523" s="92">
        <v>46031</v>
      </c>
      <c r="S523" s="88">
        <v>1745</v>
      </c>
      <c r="T523" s="92">
        <v>46044</v>
      </c>
      <c r="U523" s="88" t="s">
        <v>4823</v>
      </c>
      <c r="V523" s="88" t="s">
        <v>135</v>
      </c>
      <c r="W523" s="88" t="s">
        <v>136</v>
      </c>
      <c r="X523" s="88">
        <v>1</v>
      </c>
      <c r="Y523" s="88" t="s">
        <v>5943</v>
      </c>
      <c r="Z523" s="88" t="s">
        <v>5939</v>
      </c>
      <c r="AA523" s="88" t="s">
        <v>138</v>
      </c>
      <c r="AB523" s="88" t="s">
        <v>139</v>
      </c>
      <c r="AC523" s="88" t="s">
        <v>203</v>
      </c>
      <c r="AD523" s="88"/>
      <c r="AE523" s="88">
        <v>1019009033</v>
      </c>
      <c r="AF523" s="88">
        <v>4</v>
      </c>
      <c r="AG523" s="92">
        <v>31657</v>
      </c>
      <c r="AH523" s="88" t="s">
        <v>5944</v>
      </c>
      <c r="AI523" s="88" t="e">
        <v>#REF!</v>
      </c>
      <c r="AJ523" s="95">
        <v>3222553741</v>
      </c>
      <c r="AK523" s="88" t="s">
        <v>5945</v>
      </c>
      <c r="AL523" s="88" t="s">
        <v>3187</v>
      </c>
      <c r="AM523" s="88" t="s">
        <v>144</v>
      </c>
      <c r="AN523" s="88" t="s">
        <v>4826</v>
      </c>
      <c r="AO523" s="88">
        <v>52371623</v>
      </c>
      <c r="AP523" s="88" t="s">
        <v>4827</v>
      </c>
      <c r="AQ523" s="88"/>
      <c r="AR523" s="88"/>
      <c r="AS523" s="92">
        <v>46062</v>
      </c>
      <c r="AT523" s="88"/>
      <c r="AU523" s="88"/>
      <c r="AV523" s="88"/>
      <c r="AW523" s="88"/>
      <c r="AX523" s="88" t="s">
        <v>4828</v>
      </c>
      <c r="AY523" s="88" t="s">
        <v>147</v>
      </c>
      <c r="AZ523" s="108">
        <v>46041</v>
      </c>
      <c r="BA523" s="108">
        <v>46042</v>
      </c>
      <c r="BB523" s="118">
        <v>46432000</v>
      </c>
      <c r="BC523" s="108">
        <v>46048</v>
      </c>
      <c r="BD523" s="108">
        <v>46290</v>
      </c>
      <c r="BE523" s="108">
        <v>46290</v>
      </c>
      <c r="BF523" s="125"/>
      <c r="BG523" s="88" t="s">
        <v>929</v>
      </c>
      <c r="BH523" s="113">
        <v>5804000</v>
      </c>
      <c r="BI523" s="88"/>
      <c r="BJ523" s="88"/>
      <c r="BK523" s="88"/>
      <c r="BL523" s="88"/>
      <c r="BM523" s="88"/>
      <c r="BN523" s="88"/>
      <c r="BO523" s="88"/>
      <c r="BP523" s="88"/>
      <c r="BQ523" s="88"/>
      <c r="BR523" s="88"/>
      <c r="BS523" s="88"/>
      <c r="BT523" s="88"/>
      <c r="BU523" s="88"/>
      <c r="BV523" s="88"/>
      <c r="BW523" s="88"/>
      <c r="BX523" s="88"/>
      <c r="BY523" s="88"/>
      <c r="BZ523" s="88"/>
      <c r="CA523" s="88"/>
      <c r="CB523" s="88"/>
      <c r="CC523" s="88"/>
      <c r="CD523" s="88"/>
      <c r="CE523" s="88"/>
      <c r="CF523" s="88"/>
      <c r="CG523" s="88"/>
      <c r="CH523" s="88"/>
      <c r="CI523" s="88"/>
      <c r="CJ523" s="88"/>
      <c r="CK523" s="88"/>
      <c r="CL523" s="88">
        <v>0</v>
      </c>
      <c r="CM523" s="113">
        <v>46432000</v>
      </c>
      <c r="CN523" s="88"/>
      <c r="CO523" s="92">
        <v>46290</v>
      </c>
      <c r="CP523" s="92">
        <f t="shared" si="20"/>
        <v>46470</v>
      </c>
      <c r="CQ523" s="118">
        <v>46432000</v>
      </c>
      <c r="CR523" s="88" t="s">
        <v>223</v>
      </c>
      <c r="CS523" s="92">
        <v>46042</v>
      </c>
      <c r="CT523" s="131">
        <v>2146101131532</v>
      </c>
      <c r="CU523" s="88"/>
      <c r="CV523" s="88"/>
      <c r="CW523" s="88" t="s">
        <v>5063</v>
      </c>
      <c r="CX523" s="88" t="s">
        <v>203</v>
      </c>
      <c r="CY523" s="88" t="s">
        <v>5946</v>
      </c>
      <c r="CZ523" s="88">
        <v>2309</v>
      </c>
      <c r="DA523" s="88" t="s">
        <v>4831</v>
      </c>
      <c r="DB523" s="88">
        <v>1</v>
      </c>
      <c r="DC523" s="88" t="s">
        <v>153</v>
      </c>
      <c r="DD523" s="88"/>
      <c r="DE523" s="88"/>
      <c r="DF523" s="88"/>
      <c r="DG523" s="88"/>
      <c r="DH523" s="88"/>
      <c r="DI523" s="88"/>
      <c r="DJ523" s="88"/>
      <c r="DK523" s="88"/>
      <c r="DL523" s="88"/>
      <c r="DM523" s="88"/>
      <c r="DN523" s="88"/>
      <c r="DO523" s="88"/>
      <c r="DP523" s="88"/>
      <c r="DQ523" s="88"/>
      <c r="DR523" s="88"/>
      <c r="DS523" s="88"/>
      <c r="DT523" s="89"/>
      <c r="DU523" s="84"/>
      <c r="DV523" s="75"/>
      <c r="DW523" s="75"/>
      <c r="DX523" s="75"/>
      <c r="DY523" s="75"/>
      <c r="DZ523" s="77"/>
      <c r="EA523" s="71"/>
      <c r="EB523" s="71"/>
      <c r="EC523" s="71"/>
      <c r="ED523" s="71"/>
      <c r="EE523" s="71"/>
      <c r="EF523" s="71"/>
      <c r="EG523" s="71"/>
      <c r="EH523" s="71"/>
      <c r="EI523" s="71"/>
      <c r="EJ523" s="71"/>
      <c r="EK523" s="71"/>
    </row>
    <row r="524" spans="1:141" ht="30" customHeight="1">
      <c r="A524" s="3" t="s">
        <v>4104</v>
      </c>
      <c r="B524" s="87">
        <v>2026</v>
      </c>
      <c r="C524" s="88" t="s">
        <v>5947</v>
      </c>
      <c r="D524" s="88"/>
      <c r="E524" s="88" t="s">
        <v>125</v>
      </c>
      <c r="F524" s="88">
        <v>144880</v>
      </c>
      <c r="G524" s="92">
        <v>46031</v>
      </c>
      <c r="H524" s="88" t="s">
        <v>1677</v>
      </c>
      <c r="I524" s="88" t="s">
        <v>5948</v>
      </c>
      <c r="J524" s="95" t="s">
        <v>5949</v>
      </c>
      <c r="K524" s="95" t="s">
        <v>5950</v>
      </c>
      <c r="L524" s="88" t="s">
        <v>5951</v>
      </c>
      <c r="M524" s="88" t="s">
        <v>1682</v>
      </c>
      <c r="N524" s="88">
        <v>80111700</v>
      </c>
      <c r="O524" s="88" t="s">
        <v>1683</v>
      </c>
      <c r="P524" s="88" t="s">
        <v>5952</v>
      </c>
      <c r="Q524" s="88">
        <v>122</v>
      </c>
      <c r="R524" s="92">
        <v>46028</v>
      </c>
      <c r="S524" s="88">
        <v>1820</v>
      </c>
      <c r="T524" s="92">
        <v>46048</v>
      </c>
      <c r="U524" s="88" t="s">
        <v>134</v>
      </c>
      <c r="V524" s="88" t="s">
        <v>135</v>
      </c>
      <c r="W524" s="88" t="s">
        <v>136</v>
      </c>
      <c r="X524" s="88">
        <v>1</v>
      </c>
      <c r="Y524" s="88" t="s">
        <v>5953</v>
      </c>
      <c r="Z524" s="88" t="s">
        <v>5951</v>
      </c>
      <c r="AA524" s="88" t="s">
        <v>138</v>
      </c>
      <c r="AB524" s="88" t="s">
        <v>164</v>
      </c>
      <c r="AC524" s="88" t="s">
        <v>3406</v>
      </c>
      <c r="AD524" s="88"/>
      <c r="AE524" s="88">
        <v>79954201</v>
      </c>
      <c r="AF524" s="88">
        <v>5</v>
      </c>
      <c r="AG524" s="92">
        <v>29257</v>
      </c>
      <c r="AH524" s="88" t="s">
        <v>5954</v>
      </c>
      <c r="AI524" s="88"/>
      <c r="AJ524" s="95">
        <v>0</v>
      </c>
      <c r="AK524" s="88" t="s">
        <v>5955</v>
      </c>
      <c r="AL524" s="88" t="s">
        <v>3187</v>
      </c>
      <c r="AM524" s="88" t="s">
        <v>144</v>
      </c>
      <c r="AN524" s="88" t="s">
        <v>1624</v>
      </c>
      <c r="AO524" s="88">
        <v>1100686093</v>
      </c>
      <c r="AP524" s="88" t="s">
        <v>1625</v>
      </c>
      <c r="AQ524" s="88"/>
      <c r="AR524" s="88"/>
      <c r="AS524" s="92">
        <v>46062</v>
      </c>
      <c r="AT524" s="88"/>
      <c r="AU524" s="88"/>
      <c r="AV524" s="88"/>
      <c r="AW524" s="88"/>
      <c r="AX524" s="88" t="s">
        <v>1626</v>
      </c>
      <c r="AY524" s="88" t="s">
        <v>147</v>
      </c>
      <c r="AZ524" s="108">
        <v>46036</v>
      </c>
      <c r="BA524" s="108">
        <v>46042</v>
      </c>
      <c r="BB524" s="118">
        <v>63352000</v>
      </c>
      <c r="BC524" s="108">
        <v>46048</v>
      </c>
      <c r="BD524" s="108">
        <v>46290</v>
      </c>
      <c r="BE524" s="108">
        <f t="shared" ref="BE524:BE530" si="21">$CO524</f>
        <v>46290</v>
      </c>
      <c r="BF524" s="125"/>
      <c r="BG524" s="88" t="s">
        <v>929</v>
      </c>
      <c r="BH524" s="113">
        <v>7919000</v>
      </c>
      <c r="BI524" s="88"/>
      <c r="BJ524" s="88"/>
      <c r="BK524" s="88"/>
      <c r="BL524" s="88"/>
      <c r="BM524" s="88"/>
      <c r="BN524" s="88"/>
      <c r="BO524" s="88"/>
      <c r="BP524" s="88"/>
      <c r="BQ524" s="88"/>
      <c r="BR524" s="88"/>
      <c r="BS524" s="88"/>
      <c r="BT524" s="88"/>
      <c r="BU524" s="88"/>
      <c r="BV524" s="88"/>
      <c r="BW524" s="88"/>
      <c r="BX524" s="88"/>
      <c r="BY524" s="88"/>
      <c r="BZ524" s="88"/>
      <c r="CA524" s="88"/>
      <c r="CB524" s="88"/>
      <c r="CC524" s="88"/>
      <c r="CD524" s="88"/>
      <c r="CE524" s="88"/>
      <c r="CF524" s="88"/>
      <c r="CG524" s="88"/>
      <c r="CH524" s="88"/>
      <c r="CI524" s="88"/>
      <c r="CJ524" s="88"/>
      <c r="CK524" s="88"/>
      <c r="CL524" s="88">
        <v>0</v>
      </c>
      <c r="CM524" s="113">
        <v>63352000</v>
      </c>
      <c r="CN524" s="88"/>
      <c r="CO524" s="92">
        <v>46290</v>
      </c>
      <c r="CP524" s="92">
        <f t="shared" si="20"/>
        <v>46470</v>
      </c>
      <c r="CQ524" s="118">
        <v>63352000</v>
      </c>
      <c r="CR524" s="88" t="s">
        <v>223</v>
      </c>
      <c r="CS524" s="92">
        <v>46043</v>
      </c>
      <c r="CT524" s="131">
        <v>2146101132208</v>
      </c>
      <c r="CU524" s="88"/>
      <c r="CV524" s="88"/>
      <c r="CW524" s="88" t="s">
        <v>1688</v>
      </c>
      <c r="CX524" s="88" t="s">
        <v>3406</v>
      </c>
      <c r="CY524" s="88" t="s">
        <v>957</v>
      </c>
      <c r="CZ524" s="88">
        <v>2537</v>
      </c>
      <c r="DA524" s="88" t="s">
        <v>152</v>
      </c>
      <c r="DB524" s="88">
        <v>5</v>
      </c>
      <c r="DC524" s="88" t="s">
        <v>153</v>
      </c>
      <c r="DD524" s="88"/>
      <c r="DE524" s="88"/>
      <c r="DF524" s="88"/>
      <c r="DG524" s="88"/>
      <c r="DH524" s="88"/>
      <c r="DI524" s="88"/>
      <c r="DJ524" s="88"/>
      <c r="DK524" s="88"/>
      <c r="DL524" s="88"/>
      <c r="DM524" s="88"/>
      <c r="DN524" s="88"/>
      <c r="DO524" s="88"/>
      <c r="DP524" s="88"/>
      <c r="DQ524" s="88"/>
      <c r="DR524" s="88"/>
      <c r="DS524" s="88"/>
      <c r="DT524" s="89"/>
      <c r="DU524" s="84"/>
      <c r="DV524" s="75"/>
      <c r="DW524" s="75"/>
      <c r="DX524" s="75"/>
      <c r="DY524" s="75"/>
      <c r="DZ524" s="77"/>
      <c r="EA524" s="71"/>
      <c r="EB524" s="71"/>
      <c r="EC524" s="71"/>
      <c r="ED524" s="71"/>
      <c r="EE524" s="71"/>
      <c r="EF524" s="71"/>
      <c r="EG524" s="71"/>
      <c r="EH524" s="71"/>
      <c r="EI524" s="71"/>
      <c r="EJ524" s="71"/>
      <c r="EK524" s="71"/>
    </row>
    <row r="525" spans="1:141" ht="30" customHeight="1">
      <c r="A525" s="3" t="s">
        <v>4104</v>
      </c>
      <c r="B525" s="87">
        <v>2026</v>
      </c>
      <c r="C525" s="88" t="s">
        <v>5956</v>
      </c>
      <c r="D525" s="88"/>
      <c r="E525" s="88" t="s">
        <v>125</v>
      </c>
      <c r="F525" s="88">
        <v>147189</v>
      </c>
      <c r="G525" s="92">
        <v>46038</v>
      </c>
      <c r="H525" s="88" t="s">
        <v>5957</v>
      </c>
      <c r="I525" s="88" t="s">
        <v>5958</v>
      </c>
      <c r="J525" s="95" t="s">
        <v>5959</v>
      </c>
      <c r="K525" s="95" t="s">
        <v>5960</v>
      </c>
      <c r="L525" s="88" t="s">
        <v>5961</v>
      </c>
      <c r="M525" s="88" t="s">
        <v>5962</v>
      </c>
      <c r="N525" s="88">
        <v>80111700</v>
      </c>
      <c r="O525" s="88" t="s">
        <v>5963</v>
      </c>
      <c r="P525" s="88" t="s">
        <v>5964</v>
      </c>
      <c r="Q525" s="88">
        <v>1413</v>
      </c>
      <c r="R525" s="92">
        <v>46037</v>
      </c>
      <c r="S525" s="88">
        <v>1891</v>
      </c>
      <c r="T525" s="92">
        <v>46050</v>
      </c>
      <c r="U525" s="88" t="s">
        <v>5965</v>
      </c>
      <c r="V525" s="88" t="s">
        <v>135</v>
      </c>
      <c r="W525" s="88" t="s">
        <v>136</v>
      </c>
      <c r="X525" s="88">
        <v>1</v>
      </c>
      <c r="Y525" s="88" t="s">
        <v>5966</v>
      </c>
      <c r="Z525" s="88" t="s">
        <v>5961</v>
      </c>
      <c r="AA525" s="88" t="s">
        <v>138</v>
      </c>
      <c r="AB525" s="88" t="s">
        <v>139</v>
      </c>
      <c r="AC525" s="88" t="s">
        <v>5709</v>
      </c>
      <c r="AD525" s="88"/>
      <c r="AE525" s="88">
        <v>52225347</v>
      </c>
      <c r="AF525" s="88">
        <v>6</v>
      </c>
      <c r="AG525" s="92">
        <v>26973</v>
      </c>
      <c r="AH525" s="88" t="s">
        <v>5967</v>
      </c>
      <c r="AI525" s="88"/>
      <c r="AJ525" s="95">
        <v>0</v>
      </c>
      <c r="AK525" s="88" t="s">
        <v>5968</v>
      </c>
      <c r="AL525" s="88" t="s">
        <v>3187</v>
      </c>
      <c r="AM525" s="88" t="s">
        <v>234</v>
      </c>
      <c r="AN525" s="88" t="s">
        <v>1360</v>
      </c>
      <c r="AO525" s="88">
        <v>33377780</v>
      </c>
      <c r="AP525" s="88" t="s">
        <v>1361</v>
      </c>
      <c r="AQ525" s="88"/>
      <c r="AR525" s="88"/>
      <c r="AS525" s="92">
        <v>46062</v>
      </c>
      <c r="AT525" s="88"/>
      <c r="AU525" s="88"/>
      <c r="AV525" s="88"/>
      <c r="AW525" s="88"/>
      <c r="AX525" s="88" t="s">
        <v>1362</v>
      </c>
      <c r="AY525" s="88" t="s">
        <v>147</v>
      </c>
      <c r="AZ525" s="108">
        <v>46048</v>
      </c>
      <c r="BA525" s="108">
        <v>46049</v>
      </c>
      <c r="BB525" s="118">
        <v>63352000</v>
      </c>
      <c r="BC525" s="108">
        <v>46055</v>
      </c>
      <c r="BD525" s="108">
        <v>46296</v>
      </c>
      <c r="BE525" s="108">
        <f t="shared" si="21"/>
        <v>46296</v>
      </c>
      <c r="BF525" s="125"/>
      <c r="BG525" s="88" t="s">
        <v>929</v>
      </c>
      <c r="BH525" s="113">
        <v>7919000</v>
      </c>
      <c r="BI525" s="88"/>
      <c r="BJ525" s="88"/>
      <c r="BK525" s="88"/>
      <c r="BL525" s="88"/>
      <c r="BM525" s="88"/>
      <c r="BN525" s="88"/>
      <c r="BO525" s="88"/>
      <c r="BP525" s="88"/>
      <c r="BQ525" s="88"/>
      <c r="BR525" s="88"/>
      <c r="BS525" s="88"/>
      <c r="BT525" s="88"/>
      <c r="BU525" s="88"/>
      <c r="BV525" s="88"/>
      <c r="BW525" s="88"/>
      <c r="BX525" s="88"/>
      <c r="BY525" s="88"/>
      <c r="BZ525" s="88"/>
      <c r="CA525" s="88"/>
      <c r="CB525" s="88"/>
      <c r="CC525" s="88"/>
      <c r="CD525" s="88"/>
      <c r="CE525" s="88"/>
      <c r="CF525" s="88"/>
      <c r="CG525" s="88"/>
      <c r="CH525" s="88"/>
      <c r="CI525" s="88"/>
      <c r="CJ525" s="88"/>
      <c r="CK525" s="88"/>
      <c r="CL525" s="88">
        <v>0</v>
      </c>
      <c r="CM525" s="113">
        <v>63352000</v>
      </c>
      <c r="CN525" s="88"/>
      <c r="CO525" s="92">
        <v>46296</v>
      </c>
      <c r="CP525" s="92">
        <f t="shared" si="20"/>
        <v>46476</v>
      </c>
      <c r="CQ525" s="118">
        <v>63352000</v>
      </c>
      <c r="CR525" s="88" t="s">
        <v>149</v>
      </c>
      <c r="CS525" s="92">
        <v>46049</v>
      </c>
      <c r="CT525" s="131">
        <v>1446101165587</v>
      </c>
      <c r="CU525" s="88"/>
      <c r="CV525" s="88"/>
      <c r="CW525" s="88" t="s">
        <v>5969</v>
      </c>
      <c r="CX525" s="88" t="s">
        <v>5709</v>
      </c>
      <c r="CY525" s="88" t="s">
        <v>5970</v>
      </c>
      <c r="CZ525" s="88">
        <v>2524</v>
      </c>
      <c r="DA525" s="88" t="s">
        <v>5971</v>
      </c>
      <c r="DB525" s="88">
        <v>5</v>
      </c>
      <c r="DC525" s="88" t="s">
        <v>153</v>
      </c>
      <c r="DD525" s="88"/>
      <c r="DE525" s="88"/>
      <c r="DF525" s="88"/>
      <c r="DG525" s="88"/>
      <c r="DH525" s="88"/>
      <c r="DI525" s="88"/>
      <c r="DJ525" s="88"/>
      <c r="DK525" s="88"/>
      <c r="DL525" s="88"/>
      <c r="DM525" s="88"/>
      <c r="DN525" s="88"/>
      <c r="DO525" s="88"/>
      <c r="DP525" s="88"/>
      <c r="DQ525" s="88"/>
      <c r="DR525" s="88"/>
      <c r="DS525" s="88"/>
      <c r="DT525" s="89"/>
      <c r="DU525" s="84"/>
      <c r="DV525" s="75"/>
      <c r="DW525" s="75"/>
      <c r="DX525" s="75"/>
      <c r="DY525" s="75"/>
      <c r="DZ525" s="77"/>
      <c r="EA525" s="71"/>
      <c r="EB525" s="71"/>
      <c r="EC525" s="71"/>
      <c r="ED525" s="71"/>
      <c r="EE525" s="71"/>
      <c r="EF525" s="71"/>
      <c r="EG525" s="71"/>
      <c r="EH525" s="71"/>
      <c r="EI525" s="71"/>
      <c r="EJ525" s="71"/>
      <c r="EK525" s="71"/>
    </row>
    <row r="526" spans="1:141" ht="30" customHeight="1">
      <c r="A526" s="3" t="s">
        <v>4104</v>
      </c>
      <c r="B526" s="87">
        <v>2026</v>
      </c>
      <c r="C526" s="88" t="s">
        <v>5972</v>
      </c>
      <c r="D526" s="88"/>
      <c r="E526" s="88" t="s">
        <v>125</v>
      </c>
      <c r="F526" s="88">
        <v>147350</v>
      </c>
      <c r="G526" s="92">
        <v>46030</v>
      </c>
      <c r="H526" s="88" t="s">
        <v>3740</v>
      </c>
      <c r="I526" s="88" t="s">
        <v>5973</v>
      </c>
      <c r="J526" s="95" t="s">
        <v>5974</v>
      </c>
      <c r="K526" s="95" t="s">
        <v>5975</v>
      </c>
      <c r="L526" s="88" t="s">
        <v>5976</v>
      </c>
      <c r="M526" s="88" t="s">
        <v>3745</v>
      </c>
      <c r="N526" s="88">
        <v>80111700</v>
      </c>
      <c r="O526" s="88" t="s">
        <v>3746</v>
      </c>
      <c r="P526" s="88" t="s">
        <v>5977</v>
      </c>
      <c r="Q526" s="88">
        <v>155</v>
      </c>
      <c r="R526" s="92">
        <v>46030</v>
      </c>
      <c r="S526" s="88">
        <v>1889</v>
      </c>
      <c r="T526" s="92">
        <v>46050</v>
      </c>
      <c r="U526" s="88" t="s">
        <v>3609</v>
      </c>
      <c r="V526" s="88" t="s">
        <v>135</v>
      </c>
      <c r="W526" s="88" t="s">
        <v>460</v>
      </c>
      <c r="X526" s="88">
        <v>1</v>
      </c>
      <c r="Y526" s="88" t="s">
        <v>5978</v>
      </c>
      <c r="Z526" s="88" t="s">
        <v>5976</v>
      </c>
      <c r="AA526" s="88" t="s">
        <v>138</v>
      </c>
      <c r="AB526" s="88" t="s">
        <v>139</v>
      </c>
      <c r="AC526" s="88" t="s">
        <v>218</v>
      </c>
      <c r="AD526" s="88"/>
      <c r="AE526" s="88">
        <v>52584801</v>
      </c>
      <c r="AF526" s="88">
        <v>8</v>
      </c>
      <c r="AG526" s="92">
        <v>25929</v>
      </c>
      <c r="AH526" s="88" t="s">
        <v>5979</v>
      </c>
      <c r="AI526" s="88"/>
      <c r="AJ526" s="95">
        <v>0</v>
      </c>
      <c r="AK526" s="88" t="s">
        <v>5980</v>
      </c>
      <c r="AL526" s="88" t="s">
        <v>3187</v>
      </c>
      <c r="AM526" s="88" t="s">
        <v>222</v>
      </c>
      <c r="AN526" s="88" t="s">
        <v>3712</v>
      </c>
      <c r="AO526" s="88">
        <v>79553844</v>
      </c>
      <c r="AP526" s="88" t="s">
        <v>3713</v>
      </c>
      <c r="AQ526" s="88"/>
      <c r="AR526" s="88"/>
      <c r="AS526" s="92">
        <v>46062</v>
      </c>
      <c r="AT526" s="88"/>
      <c r="AU526" s="88"/>
      <c r="AV526" s="88"/>
      <c r="AW526" s="88"/>
      <c r="AX526" s="88" t="s">
        <v>3714</v>
      </c>
      <c r="AY526" s="88" t="s">
        <v>147</v>
      </c>
      <c r="AZ526" s="108">
        <v>46031</v>
      </c>
      <c r="BA526" s="108">
        <v>46049</v>
      </c>
      <c r="BB526" s="118">
        <v>17000000</v>
      </c>
      <c r="BC526" s="108">
        <v>46056</v>
      </c>
      <c r="BD526" s="108">
        <v>46297</v>
      </c>
      <c r="BE526" s="108">
        <f t="shared" si="21"/>
        <v>46297</v>
      </c>
      <c r="BF526" s="125"/>
      <c r="BG526" s="88" t="s">
        <v>929</v>
      </c>
      <c r="BH526" s="113">
        <v>2125000</v>
      </c>
      <c r="BI526" s="88"/>
      <c r="BJ526" s="88"/>
      <c r="BK526" s="88"/>
      <c r="BL526" s="88"/>
      <c r="BM526" s="88"/>
      <c r="BN526" s="88"/>
      <c r="BO526" s="88"/>
      <c r="BP526" s="88"/>
      <c r="BQ526" s="88"/>
      <c r="BR526" s="88"/>
      <c r="BS526" s="88"/>
      <c r="BT526" s="88"/>
      <c r="BU526" s="88"/>
      <c r="BV526" s="88"/>
      <c r="BW526" s="88"/>
      <c r="BX526" s="88"/>
      <c r="BY526" s="88"/>
      <c r="BZ526" s="88"/>
      <c r="CA526" s="88"/>
      <c r="CB526" s="88"/>
      <c r="CC526" s="88"/>
      <c r="CD526" s="88"/>
      <c r="CE526" s="88"/>
      <c r="CF526" s="88"/>
      <c r="CG526" s="88"/>
      <c r="CH526" s="88"/>
      <c r="CI526" s="88"/>
      <c r="CJ526" s="88"/>
      <c r="CK526" s="88"/>
      <c r="CL526" s="88">
        <v>0</v>
      </c>
      <c r="CM526" s="113">
        <v>17000000</v>
      </c>
      <c r="CN526" s="88"/>
      <c r="CO526" s="92">
        <v>46297</v>
      </c>
      <c r="CP526" s="92">
        <f t="shared" si="20"/>
        <v>46477</v>
      </c>
      <c r="CQ526" s="118">
        <v>17000000</v>
      </c>
      <c r="CR526" s="88" t="s">
        <v>149</v>
      </c>
      <c r="CS526" s="92">
        <v>46050</v>
      </c>
      <c r="CT526" s="131">
        <v>1146101104285</v>
      </c>
      <c r="CU526" s="88"/>
      <c r="CV526" s="88"/>
      <c r="CW526" s="88" t="s">
        <v>3752</v>
      </c>
      <c r="CX526" s="88" t="s">
        <v>218</v>
      </c>
      <c r="CY526" s="88" t="s">
        <v>957</v>
      </c>
      <c r="CZ526" s="88">
        <v>2583</v>
      </c>
      <c r="DA526" s="88" t="s">
        <v>3614</v>
      </c>
      <c r="DB526" s="88">
        <v>5</v>
      </c>
      <c r="DC526" s="88" t="s">
        <v>153</v>
      </c>
      <c r="DD526" s="88"/>
      <c r="DE526" s="88"/>
      <c r="DF526" s="88"/>
      <c r="DG526" s="88"/>
      <c r="DH526" s="88"/>
      <c r="DI526" s="88"/>
      <c r="DJ526" s="88"/>
      <c r="DK526" s="88"/>
      <c r="DL526" s="88"/>
      <c r="DM526" s="88"/>
      <c r="DN526" s="88"/>
      <c r="DO526" s="88"/>
      <c r="DP526" s="88"/>
      <c r="DQ526" s="88"/>
      <c r="DR526" s="88"/>
      <c r="DS526" s="88"/>
      <c r="DT526" s="89"/>
      <c r="DU526" s="84"/>
      <c r="DV526" s="75"/>
      <c r="DW526" s="75"/>
      <c r="DX526" s="75"/>
      <c r="DY526" s="75"/>
      <c r="DZ526" s="77"/>
      <c r="EA526" s="71"/>
      <c r="EB526" s="71"/>
      <c r="EC526" s="71"/>
      <c r="ED526" s="71"/>
      <c r="EE526" s="71"/>
      <c r="EF526" s="71"/>
      <c r="EG526" s="71"/>
      <c r="EH526" s="71"/>
      <c r="EI526" s="71"/>
      <c r="EJ526" s="71"/>
      <c r="EK526" s="71"/>
    </row>
    <row r="527" spans="1:141" ht="30" customHeight="1">
      <c r="A527" s="3" t="s">
        <v>4104</v>
      </c>
      <c r="B527" s="87">
        <v>2026</v>
      </c>
      <c r="C527" s="88" t="s">
        <v>5981</v>
      </c>
      <c r="D527" s="88"/>
      <c r="E527" s="88" t="s">
        <v>125</v>
      </c>
      <c r="F527" s="88">
        <v>147350</v>
      </c>
      <c r="G527" s="92">
        <v>46031</v>
      </c>
      <c r="H527" s="88" t="s">
        <v>3740</v>
      </c>
      <c r="I527" s="88" t="s">
        <v>5982</v>
      </c>
      <c r="J527" s="95" t="s">
        <v>5983</v>
      </c>
      <c r="K527" s="95" t="s">
        <v>5984</v>
      </c>
      <c r="L527" s="88" t="s">
        <v>5985</v>
      </c>
      <c r="M527" s="88" t="s">
        <v>3745</v>
      </c>
      <c r="N527" s="88">
        <v>80111700</v>
      </c>
      <c r="O527" s="88" t="s">
        <v>3746</v>
      </c>
      <c r="P527" s="88" t="s">
        <v>5986</v>
      </c>
      <c r="Q527" s="88">
        <v>155</v>
      </c>
      <c r="R527" s="92">
        <v>46030</v>
      </c>
      <c r="S527" s="88">
        <v>2006</v>
      </c>
      <c r="T527" s="92">
        <v>46056</v>
      </c>
      <c r="U527" s="88" t="s">
        <v>3609</v>
      </c>
      <c r="V527" s="88" t="s">
        <v>135</v>
      </c>
      <c r="W527" s="88" t="s">
        <v>460</v>
      </c>
      <c r="X527" s="88">
        <v>1</v>
      </c>
      <c r="Y527" s="88" t="s">
        <v>5913</v>
      </c>
      <c r="Z527" s="88" t="s">
        <v>5985</v>
      </c>
      <c r="AA527" s="88" t="s">
        <v>138</v>
      </c>
      <c r="AB527" s="88" t="s">
        <v>164</v>
      </c>
      <c r="AC527" s="88" t="s">
        <v>218</v>
      </c>
      <c r="AD527" s="88"/>
      <c r="AE527" s="88">
        <v>80256828</v>
      </c>
      <c r="AF527" s="88">
        <v>1</v>
      </c>
      <c r="AG527" s="92">
        <v>30423</v>
      </c>
      <c r="AH527" s="88" t="s">
        <v>5987</v>
      </c>
      <c r="AI527" s="88"/>
      <c r="AJ527" s="95">
        <v>0</v>
      </c>
      <c r="AK527" s="88" t="s">
        <v>5988</v>
      </c>
      <c r="AL527" s="88" t="s">
        <v>3187</v>
      </c>
      <c r="AM527" s="88" t="s">
        <v>222</v>
      </c>
      <c r="AN527" s="88" t="s">
        <v>3712</v>
      </c>
      <c r="AO527" s="88">
        <v>79553844</v>
      </c>
      <c r="AP527" s="88" t="s">
        <v>3713</v>
      </c>
      <c r="AQ527" s="88"/>
      <c r="AR527" s="88"/>
      <c r="AS527" s="92">
        <v>46062</v>
      </c>
      <c r="AT527" s="88"/>
      <c r="AU527" s="88"/>
      <c r="AV527" s="88"/>
      <c r="AW527" s="88"/>
      <c r="AX527" s="88" t="s">
        <v>3714</v>
      </c>
      <c r="AY527" s="88" t="s">
        <v>147</v>
      </c>
      <c r="AZ527" s="108">
        <v>46031</v>
      </c>
      <c r="BA527" s="108">
        <v>46052</v>
      </c>
      <c r="BB527" s="118">
        <v>17000000</v>
      </c>
      <c r="BC527" s="108">
        <v>46062</v>
      </c>
      <c r="BD527" s="108">
        <v>46303</v>
      </c>
      <c r="BE527" s="108">
        <f t="shared" si="21"/>
        <v>46303</v>
      </c>
      <c r="BF527" s="125"/>
      <c r="BG527" s="88" t="s">
        <v>929</v>
      </c>
      <c r="BH527" s="113">
        <v>2125000</v>
      </c>
      <c r="BI527" s="88"/>
      <c r="BJ527" s="88"/>
      <c r="BK527" s="88"/>
      <c r="BL527" s="88"/>
      <c r="BM527" s="88"/>
      <c r="BN527" s="88"/>
      <c r="BO527" s="88"/>
      <c r="BP527" s="88"/>
      <c r="BQ527" s="88"/>
      <c r="BR527" s="88"/>
      <c r="BS527" s="88"/>
      <c r="BT527" s="88"/>
      <c r="BU527" s="88"/>
      <c r="BV527" s="88"/>
      <c r="BW527" s="88"/>
      <c r="BX527" s="88"/>
      <c r="BY527" s="88"/>
      <c r="BZ527" s="88"/>
      <c r="CA527" s="88"/>
      <c r="CB527" s="88"/>
      <c r="CC527" s="88"/>
      <c r="CD527" s="88"/>
      <c r="CE527" s="88"/>
      <c r="CF527" s="88"/>
      <c r="CG527" s="88"/>
      <c r="CH527" s="88"/>
      <c r="CI527" s="88"/>
      <c r="CJ527" s="88"/>
      <c r="CK527" s="88"/>
      <c r="CL527" s="88">
        <v>0</v>
      </c>
      <c r="CM527" s="113">
        <v>17000000</v>
      </c>
      <c r="CN527" s="88"/>
      <c r="CO527" s="92">
        <v>46303</v>
      </c>
      <c r="CP527" s="92">
        <f t="shared" si="20"/>
        <v>46483</v>
      </c>
      <c r="CQ527" s="118">
        <v>17000000</v>
      </c>
      <c r="CR527" s="88" t="s">
        <v>5989</v>
      </c>
      <c r="CS527" s="92">
        <v>46055</v>
      </c>
      <c r="CT527" s="131">
        <v>1146101107219</v>
      </c>
      <c r="CU527" s="88"/>
      <c r="CV527" s="88"/>
      <c r="CW527" s="88" t="s">
        <v>3752</v>
      </c>
      <c r="CX527" s="88" t="s">
        <v>218</v>
      </c>
      <c r="CY527" s="88" t="s">
        <v>957</v>
      </c>
      <c r="CZ527" s="88">
        <v>2583</v>
      </c>
      <c r="DA527" s="88" t="s">
        <v>3614</v>
      </c>
      <c r="DB527" s="88">
        <v>5</v>
      </c>
      <c r="DC527" s="88" t="s">
        <v>153</v>
      </c>
      <c r="DD527" s="88"/>
      <c r="DE527" s="88"/>
      <c r="DF527" s="88"/>
      <c r="DG527" s="88"/>
      <c r="DH527" s="88"/>
      <c r="DI527" s="88"/>
      <c r="DJ527" s="88"/>
      <c r="DK527" s="88"/>
      <c r="DL527" s="88"/>
      <c r="DM527" s="88"/>
      <c r="DN527" s="88"/>
      <c r="DO527" s="88"/>
      <c r="DP527" s="88"/>
      <c r="DQ527" s="88"/>
      <c r="DR527" s="88"/>
      <c r="DS527" s="88"/>
      <c r="DT527" s="89"/>
      <c r="DU527" s="84"/>
      <c r="DV527" s="75"/>
      <c r="DW527" s="75"/>
      <c r="DX527" s="75"/>
      <c r="DY527" s="75"/>
      <c r="DZ527" s="77"/>
      <c r="EA527" s="71"/>
      <c r="EB527" s="71"/>
      <c r="EC527" s="71"/>
      <c r="ED527" s="71"/>
      <c r="EE527" s="71"/>
      <c r="EF527" s="71"/>
      <c r="EG527" s="71"/>
      <c r="EH527" s="71"/>
      <c r="EI527" s="71"/>
      <c r="EJ527" s="71"/>
      <c r="EK527" s="71"/>
    </row>
    <row r="528" spans="1:141" ht="30" customHeight="1">
      <c r="A528" s="3" t="s">
        <v>4104</v>
      </c>
      <c r="B528" s="87">
        <v>2026</v>
      </c>
      <c r="C528" s="88" t="s">
        <v>5990</v>
      </c>
      <c r="D528" s="88"/>
      <c r="E528" s="88" t="s">
        <v>125</v>
      </c>
      <c r="F528" s="88">
        <v>145894</v>
      </c>
      <c r="G528" s="92">
        <v>46036</v>
      </c>
      <c r="H528" s="88" t="s">
        <v>2921</v>
      </c>
      <c r="I528" s="88" t="s">
        <v>5991</v>
      </c>
      <c r="J528" s="95" t="s">
        <v>5992</v>
      </c>
      <c r="K528" s="95" t="s">
        <v>5993</v>
      </c>
      <c r="L528" s="88" t="s">
        <v>5994</v>
      </c>
      <c r="M528" s="88" t="s">
        <v>2926</v>
      </c>
      <c r="N528" s="88">
        <v>80111700</v>
      </c>
      <c r="O528" s="88" t="s">
        <v>2927</v>
      </c>
      <c r="P528" s="88" t="s">
        <v>5995</v>
      </c>
      <c r="Q528" s="88">
        <v>171</v>
      </c>
      <c r="R528" s="92">
        <v>46031</v>
      </c>
      <c r="S528" s="88">
        <v>1746</v>
      </c>
      <c r="T528" s="92">
        <v>46044</v>
      </c>
      <c r="U528" s="88" t="s">
        <v>134</v>
      </c>
      <c r="V528" s="88" t="s">
        <v>135</v>
      </c>
      <c r="W528" s="88" t="s">
        <v>460</v>
      </c>
      <c r="X528" s="88">
        <v>1</v>
      </c>
      <c r="Y528" s="88" t="s">
        <v>5996</v>
      </c>
      <c r="Z528" s="88" t="s">
        <v>5994</v>
      </c>
      <c r="AA528" s="88" t="s">
        <v>138</v>
      </c>
      <c r="AB528" s="88" t="s">
        <v>164</v>
      </c>
      <c r="AC528" s="88" t="s">
        <v>186</v>
      </c>
      <c r="AD528" s="88"/>
      <c r="AE528" s="88">
        <v>1000372060</v>
      </c>
      <c r="AF528" s="88">
        <v>9</v>
      </c>
      <c r="AG528" s="92">
        <v>36926</v>
      </c>
      <c r="AH528" s="88" t="s">
        <v>5997</v>
      </c>
      <c r="AI528" s="88" t="e">
        <v>#REF!</v>
      </c>
      <c r="AJ528" s="95">
        <v>3044378282</v>
      </c>
      <c r="AK528" s="88" t="s">
        <v>5998</v>
      </c>
      <c r="AL528" s="88" t="s">
        <v>3187</v>
      </c>
      <c r="AM528" s="88" t="s">
        <v>385</v>
      </c>
      <c r="AN528" s="88" t="s">
        <v>2932</v>
      </c>
      <c r="AO528" s="88">
        <v>1026285767</v>
      </c>
      <c r="AP528" s="88" t="s">
        <v>2933</v>
      </c>
      <c r="AQ528" s="88"/>
      <c r="AR528" s="88"/>
      <c r="AS528" s="92">
        <v>46062</v>
      </c>
      <c r="AT528" s="88"/>
      <c r="AU528" s="88"/>
      <c r="AV528" s="88"/>
      <c r="AW528" s="88"/>
      <c r="AX528" s="88" t="s">
        <v>2934</v>
      </c>
      <c r="AY528" s="88" t="s">
        <v>147</v>
      </c>
      <c r="AZ528" s="108">
        <v>46035</v>
      </c>
      <c r="BA528" s="108">
        <v>46041</v>
      </c>
      <c r="BB528" s="118">
        <v>24520000</v>
      </c>
      <c r="BC528" s="108">
        <v>46048</v>
      </c>
      <c r="BD528" s="108">
        <f>$CO528</f>
        <v>46290</v>
      </c>
      <c r="BE528" s="108">
        <f t="shared" si="21"/>
        <v>46290</v>
      </c>
      <c r="BF528" s="125"/>
      <c r="BG528" s="88" t="s">
        <v>929</v>
      </c>
      <c r="BH528" s="113">
        <v>3065000</v>
      </c>
      <c r="BI528" s="88"/>
      <c r="BJ528" s="88"/>
      <c r="BK528" s="88"/>
      <c r="BL528" s="88"/>
      <c r="BM528" s="88"/>
      <c r="BN528" s="88"/>
      <c r="BO528" s="88"/>
      <c r="BP528" s="88"/>
      <c r="BQ528" s="88"/>
      <c r="BR528" s="88"/>
      <c r="BS528" s="88"/>
      <c r="BT528" s="88"/>
      <c r="BU528" s="88"/>
      <c r="BV528" s="88"/>
      <c r="BW528" s="88"/>
      <c r="BX528" s="88"/>
      <c r="BY528" s="88"/>
      <c r="BZ528" s="88"/>
      <c r="CA528" s="88"/>
      <c r="CB528" s="88"/>
      <c r="CC528" s="88"/>
      <c r="CD528" s="88"/>
      <c r="CE528" s="88"/>
      <c r="CF528" s="88"/>
      <c r="CG528" s="88"/>
      <c r="CH528" s="88"/>
      <c r="CI528" s="88"/>
      <c r="CJ528" s="88"/>
      <c r="CK528" s="88"/>
      <c r="CL528" s="88">
        <v>0</v>
      </c>
      <c r="CM528" s="113">
        <v>24520000</v>
      </c>
      <c r="CN528" s="88"/>
      <c r="CO528" s="92">
        <v>46290</v>
      </c>
      <c r="CP528" s="92">
        <f t="shared" si="20"/>
        <v>46470</v>
      </c>
      <c r="CQ528" s="118">
        <v>24520000</v>
      </c>
      <c r="CR528" s="88" t="s">
        <v>149</v>
      </c>
      <c r="CS528" s="92">
        <v>46041</v>
      </c>
      <c r="CT528" s="131">
        <v>1444101254066</v>
      </c>
      <c r="CU528" s="88"/>
      <c r="CV528" s="88"/>
      <c r="CW528" s="88" t="s">
        <v>2936</v>
      </c>
      <c r="CX528" s="88" t="s">
        <v>186</v>
      </c>
      <c r="CY528" s="88" t="s">
        <v>957</v>
      </c>
      <c r="CZ528" s="88">
        <v>2537</v>
      </c>
      <c r="DA528" s="88" t="s">
        <v>152</v>
      </c>
      <c r="DB528" s="88">
        <v>1</v>
      </c>
      <c r="DC528" s="88" t="s">
        <v>153</v>
      </c>
      <c r="DD528" s="88"/>
      <c r="DE528" s="88"/>
      <c r="DF528" s="88"/>
      <c r="DG528" s="88"/>
      <c r="DH528" s="88"/>
      <c r="DI528" s="88"/>
      <c r="DJ528" s="88"/>
      <c r="DK528" s="88"/>
      <c r="DL528" s="88"/>
      <c r="DM528" s="88"/>
      <c r="DN528" s="88"/>
      <c r="DO528" s="88"/>
      <c r="DP528" s="88"/>
      <c r="DQ528" s="88"/>
      <c r="DR528" s="88"/>
      <c r="DS528" s="88"/>
      <c r="DT528" s="89"/>
      <c r="DU528" s="84"/>
      <c r="DV528" s="75"/>
      <c r="DW528" s="75"/>
      <c r="DX528" s="75"/>
      <c r="DY528" s="75"/>
      <c r="DZ528" s="77"/>
      <c r="EA528" s="71"/>
      <c r="EB528" s="71"/>
      <c r="EC528" s="71"/>
      <c r="ED528" s="71"/>
      <c r="EE528" s="71"/>
      <c r="EF528" s="71"/>
      <c r="EG528" s="71"/>
      <c r="EH528" s="71"/>
      <c r="EI528" s="71"/>
      <c r="EJ528" s="71"/>
      <c r="EK528" s="71"/>
    </row>
    <row r="529" spans="1:141" ht="30" customHeight="1">
      <c r="A529" s="3" t="s">
        <v>4104</v>
      </c>
      <c r="B529" s="87">
        <v>2026</v>
      </c>
      <c r="C529" s="88" t="s">
        <v>5999</v>
      </c>
      <c r="D529" s="88"/>
      <c r="E529" s="88" t="s">
        <v>125</v>
      </c>
      <c r="F529" s="88">
        <v>145522</v>
      </c>
      <c r="G529" s="92">
        <v>46038</v>
      </c>
      <c r="H529" s="88" t="s">
        <v>2448</v>
      </c>
      <c r="I529" s="88" t="s">
        <v>6000</v>
      </c>
      <c r="J529" s="95" t="s">
        <v>6001</v>
      </c>
      <c r="K529" s="95" t="s">
        <v>6002</v>
      </c>
      <c r="L529" s="88" t="s">
        <v>6003</v>
      </c>
      <c r="M529" s="88" t="s">
        <v>2453</v>
      </c>
      <c r="N529" s="88">
        <v>80111700</v>
      </c>
      <c r="O529" s="88" t="s">
        <v>2454</v>
      </c>
      <c r="P529" s="88" t="s">
        <v>6004</v>
      </c>
      <c r="Q529" s="88">
        <v>39</v>
      </c>
      <c r="R529" s="92">
        <v>46028</v>
      </c>
      <c r="S529" s="88">
        <v>1863</v>
      </c>
      <c r="T529" s="92">
        <v>46048</v>
      </c>
      <c r="U529" s="88" t="s">
        <v>134</v>
      </c>
      <c r="V529" s="88" t="s">
        <v>135</v>
      </c>
      <c r="W529" s="88" t="s">
        <v>460</v>
      </c>
      <c r="X529" s="88">
        <v>1</v>
      </c>
      <c r="Y529" s="88" t="s">
        <v>6005</v>
      </c>
      <c r="Z529" s="88" t="s">
        <v>6003</v>
      </c>
      <c r="AA529" s="88" t="s">
        <v>138</v>
      </c>
      <c r="AB529" s="88" t="s">
        <v>139</v>
      </c>
      <c r="AC529" s="88" t="s">
        <v>203</v>
      </c>
      <c r="AD529" s="88"/>
      <c r="AE529" s="88">
        <v>1014297344</v>
      </c>
      <c r="AF529" s="88">
        <v>5</v>
      </c>
      <c r="AG529" s="92">
        <v>35930</v>
      </c>
      <c r="AH529" s="88" t="s">
        <v>6006</v>
      </c>
      <c r="AI529" s="88"/>
      <c r="AJ529" s="95">
        <v>0</v>
      </c>
      <c r="AK529" s="88" t="s">
        <v>6007</v>
      </c>
      <c r="AL529" s="88" t="s">
        <v>143</v>
      </c>
      <c r="AM529" s="88" t="s">
        <v>385</v>
      </c>
      <c r="AN529" s="88" t="s">
        <v>2220</v>
      </c>
      <c r="AO529" s="88">
        <v>80259844</v>
      </c>
      <c r="AP529" s="88" t="s">
        <v>2221</v>
      </c>
      <c r="AQ529" s="88"/>
      <c r="AR529" s="88"/>
      <c r="AS529" s="92">
        <v>46062</v>
      </c>
      <c r="AT529" s="88"/>
      <c r="AU529" s="88"/>
      <c r="AV529" s="88"/>
      <c r="AW529" s="88"/>
      <c r="AX529" s="88" t="s">
        <v>2222</v>
      </c>
      <c r="AY529" s="88" t="s">
        <v>147</v>
      </c>
      <c r="AZ529" s="108">
        <v>46032</v>
      </c>
      <c r="BA529" s="108">
        <v>46045</v>
      </c>
      <c r="BB529" s="118">
        <v>24520000</v>
      </c>
      <c r="BC529" s="108">
        <v>46056</v>
      </c>
      <c r="BD529" s="108">
        <v>46297</v>
      </c>
      <c r="BE529" s="108">
        <f t="shared" si="21"/>
        <v>46297</v>
      </c>
      <c r="BF529" s="125"/>
      <c r="BG529" s="88" t="s">
        <v>929</v>
      </c>
      <c r="BH529" s="113">
        <v>3065000</v>
      </c>
      <c r="BI529" s="88"/>
      <c r="BJ529" s="88"/>
      <c r="BK529" s="88"/>
      <c r="BL529" s="88"/>
      <c r="BM529" s="88"/>
      <c r="BN529" s="88"/>
      <c r="BO529" s="88"/>
      <c r="BP529" s="88"/>
      <c r="BQ529" s="88"/>
      <c r="BR529" s="88"/>
      <c r="BS529" s="88"/>
      <c r="BT529" s="88"/>
      <c r="BU529" s="88"/>
      <c r="BV529" s="88"/>
      <c r="BW529" s="88"/>
      <c r="BX529" s="88"/>
      <c r="BY529" s="88"/>
      <c r="BZ529" s="88"/>
      <c r="CA529" s="88"/>
      <c r="CB529" s="88"/>
      <c r="CC529" s="88"/>
      <c r="CD529" s="88"/>
      <c r="CE529" s="88"/>
      <c r="CF529" s="88"/>
      <c r="CG529" s="88"/>
      <c r="CH529" s="88"/>
      <c r="CI529" s="88"/>
      <c r="CJ529" s="88"/>
      <c r="CK529" s="88"/>
      <c r="CL529" s="88">
        <v>0</v>
      </c>
      <c r="CM529" s="113">
        <v>24520000</v>
      </c>
      <c r="CN529" s="88"/>
      <c r="CO529" s="92">
        <v>46297</v>
      </c>
      <c r="CP529" s="92">
        <f t="shared" si="20"/>
        <v>46477</v>
      </c>
      <c r="CQ529" s="118">
        <v>24520000</v>
      </c>
      <c r="CR529" s="88" t="s">
        <v>258</v>
      </c>
      <c r="CS529" s="92">
        <v>46050</v>
      </c>
      <c r="CT529" s="131">
        <v>4440921</v>
      </c>
      <c r="CU529" s="88"/>
      <c r="CV529" s="88"/>
      <c r="CW529" s="88" t="s">
        <v>2462</v>
      </c>
      <c r="CX529" s="88" t="s">
        <v>203</v>
      </c>
      <c r="CY529" s="88" t="s">
        <v>957</v>
      </c>
      <c r="CZ529" s="88">
        <v>2537</v>
      </c>
      <c r="DA529" s="88" t="s">
        <v>152</v>
      </c>
      <c r="DB529" s="88">
        <v>1</v>
      </c>
      <c r="DC529" s="88" t="s">
        <v>153</v>
      </c>
      <c r="DD529" s="88"/>
      <c r="DE529" s="88"/>
      <c r="DF529" s="88"/>
      <c r="DG529" s="88"/>
      <c r="DH529" s="88"/>
      <c r="DI529" s="88"/>
      <c r="DJ529" s="88"/>
      <c r="DK529" s="88"/>
      <c r="DL529" s="88"/>
      <c r="DM529" s="88"/>
      <c r="DN529" s="88"/>
      <c r="DO529" s="88"/>
      <c r="DP529" s="88"/>
      <c r="DQ529" s="88"/>
      <c r="DR529" s="88"/>
      <c r="DS529" s="88"/>
      <c r="DT529" s="89"/>
      <c r="DU529" s="84"/>
      <c r="DV529" s="75"/>
      <c r="DW529" s="75"/>
      <c r="DX529" s="75"/>
      <c r="DY529" s="75"/>
      <c r="DZ529" s="77"/>
      <c r="EA529" s="71"/>
      <c r="EB529" s="71"/>
      <c r="EC529" s="71"/>
      <c r="ED529" s="71"/>
      <c r="EE529" s="71"/>
      <c r="EF529" s="71"/>
      <c r="EG529" s="71"/>
      <c r="EH529" s="71"/>
      <c r="EI529" s="71"/>
      <c r="EJ529" s="71"/>
      <c r="EK529" s="71"/>
    </row>
    <row r="530" spans="1:141" ht="30" customHeight="1">
      <c r="A530" s="3" t="s">
        <v>4104</v>
      </c>
      <c r="B530" s="87">
        <v>2026</v>
      </c>
      <c r="C530" s="88" t="s">
        <v>6008</v>
      </c>
      <c r="D530" s="88"/>
      <c r="E530" s="88" t="s">
        <v>125</v>
      </c>
      <c r="F530" s="88">
        <v>145499</v>
      </c>
      <c r="G530" s="92">
        <v>46041</v>
      </c>
      <c r="H530" s="88" t="s">
        <v>2171</v>
      </c>
      <c r="I530" s="88" t="s">
        <v>6009</v>
      </c>
      <c r="J530" s="95" t="s">
        <v>6010</v>
      </c>
      <c r="K530" s="95" t="s">
        <v>6011</v>
      </c>
      <c r="L530" s="88" t="s">
        <v>6012</v>
      </c>
      <c r="M530" s="88" t="s">
        <v>2176</v>
      </c>
      <c r="N530" s="88">
        <v>80111700</v>
      </c>
      <c r="O530" s="88" t="s">
        <v>2177</v>
      </c>
      <c r="P530" s="88" t="s">
        <v>6013</v>
      </c>
      <c r="Q530" s="88">
        <v>38</v>
      </c>
      <c r="R530" s="92">
        <v>46028</v>
      </c>
      <c r="S530" s="88">
        <v>1862</v>
      </c>
      <c r="T530" s="92">
        <v>46048</v>
      </c>
      <c r="U530" s="88" t="s">
        <v>134</v>
      </c>
      <c r="V530" s="88" t="s">
        <v>135</v>
      </c>
      <c r="W530" s="88" t="s">
        <v>136</v>
      </c>
      <c r="X530" s="88">
        <v>1</v>
      </c>
      <c r="Y530" s="88" t="s">
        <v>6014</v>
      </c>
      <c r="Z530" s="88" t="s">
        <v>6012</v>
      </c>
      <c r="AA530" s="88" t="s">
        <v>138</v>
      </c>
      <c r="AB530" s="88" t="s">
        <v>139</v>
      </c>
      <c r="AC530" s="88" t="s">
        <v>203</v>
      </c>
      <c r="AD530" s="88"/>
      <c r="AE530" s="88">
        <v>1032431652</v>
      </c>
      <c r="AF530" s="88">
        <v>9</v>
      </c>
      <c r="AG530" s="92">
        <v>32741</v>
      </c>
      <c r="AH530" s="88" t="s">
        <v>6015</v>
      </c>
      <c r="AI530" s="88"/>
      <c r="AJ530" s="95">
        <v>0</v>
      </c>
      <c r="AK530" s="88" t="s">
        <v>6016</v>
      </c>
      <c r="AL530" s="88" t="s">
        <v>3187</v>
      </c>
      <c r="AM530" s="88" t="s">
        <v>234</v>
      </c>
      <c r="AN530" s="88" t="s">
        <v>2182</v>
      </c>
      <c r="AO530" s="88">
        <v>79642822</v>
      </c>
      <c r="AP530" s="88" t="s">
        <v>2183</v>
      </c>
      <c r="AQ530" s="88"/>
      <c r="AR530" s="88"/>
      <c r="AS530" s="92">
        <v>46062</v>
      </c>
      <c r="AT530" s="88"/>
      <c r="AU530" s="88"/>
      <c r="AV530" s="88"/>
      <c r="AW530" s="88"/>
      <c r="AX530" s="88" t="s">
        <v>2184</v>
      </c>
      <c r="AY530" s="88" t="s">
        <v>147</v>
      </c>
      <c r="AZ530" s="108">
        <v>46030</v>
      </c>
      <c r="BA530" s="108">
        <v>46045</v>
      </c>
      <c r="BB530" s="118">
        <v>63352000</v>
      </c>
      <c r="BC530" s="108">
        <v>46049</v>
      </c>
      <c r="BD530" s="108">
        <v>46291</v>
      </c>
      <c r="BE530" s="108">
        <f t="shared" si="21"/>
        <v>46291</v>
      </c>
      <c r="BF530" s="125"/>
      <c r="BG530" s="88" t="s">
        <v>929</v>
      </c>
      <c r="BH530" s="113">
        <v>7919000</v>
      </c>
      <c r="BI530" s="88"/>
      <c r="BJ530" s="88"/>
      <c r="BK530" s="88"/>
      <c r="BL530" s="88"/>
      <c r="BM530" s="88"/>
      <c r="BN530" s="88"/>
      <c r="BO530" s="88"/>
      <c r="BP530" s="88"/>
      <c r="BQ530" s="88"/>
      <c r="BR530" s="88"/>
      <c r="BS530" s="88"/>
      <c r="BT530" s="88"/>
      <c r="BU530" s="88"/>
      <c r="BV530" s="88"/>
      <c r="BW530" s="88"/>
      <c r="BX530" s="88"/>
      <c r="BY530" s="88"/>
      <c r="BZ530" s="88"/>
      <c r="CA530" s="88"/>
      <c r="CB530" s="88"/>
      <c r="CC530" s="88"/>
      <c r="CD530" s="88"/>
      <c r="CE530" s="88"/>
      <c r="CF530" s="88"/>
      <c r="CG530" s="88"/>
      <c r="CH530" s="88"/>
      <c r="CI530" s="88"/>
      <c r="CJ530" s="88"/>
      <c r="CK530" s="88"/>
      <c r="CL530" s="88">
        <v>0</v>
      </c>
      <c r="CM530" s="113">
        <v>63352000</v>
      </c>
      <c r="CN530" s="88"/>
      <c r="CO530" s="92">
        <v>46291</v>
      </c>
      <c r="CP530" s="92">
        <f t="shared" si="20"/>
        <v>46471</v>
      </c>
      <c r="CQ530" s="118">
        <v>63352000</v>
      </c>
      <c r="CR530" s="88" t="s">
        <v>258</v>
      </c>
      <c r="CS530" s="92">
        <v>46046</v>
      </c>
      <c r="CT530" s="131">
        <v>4438839</v>
      </c>
      <c r="CU530" s="88"/>
      <c r="CV530" s="88"/>
      <c r="CW530" s="88" t="s">
        <v>2185</v>
      </c>
      <c r="CX530" s="88" t="s">
        <v>203</v>
      </c>
      <c r="CY530" s="88" t="s">
        <v>957</v>
      </c>
      <c r="CZ530" s="88">
        <v>2537</v>
      </c>
      <c r="DA530" s="88" t="s">
        <v>152</v>
      </c>
      <c r="DB530" s="88">
        <v>5</v>
      </c>
      <c r="DC530" s="88" t="s">
        <v>153</v>
      </c>
      <c r="DD530" s="88"/>
      <c r="DE530" s="88"/>
      <c r="DF530" s="88"/>
      <c r="DG530" s="88"/>
      <c r="DH530" s="88"/>
      <c r="DI530" s="88"/>
      <c r="DJ530" s="88"/>
      <c r="DK530" s="88"/>
      <c r="DL530" s="88"/>
      <c r="DM530" s="88"/>
      <c r="DN530" s="88"/>
      <c r="DO530" s="88"/>
      <c r="DP530" s="88"/>
      <c r="DQ530" s="88"/>
      <c r="DR530" s="88"/>
      <c r="DS530" s="88"/>
      <c r="DT530" s="89"/>
      <c r="DU530" s="84"/>
      <c r="DV530" s="75"/>
      <c r="DW530" s="75"/>
      <c r="DX530" s="75"/>
      <c r="DY530" s="75"/>
      <c r="DZ530" s="77"/>
      <c r="EA530" s="71"/>
      <c r="EB530" s="71"/>
      <c r="EC530" s="71"/>
      <c r="ED530" s="71"/>
      <c r="EE530" s="71"/>
      <c r="EF530" s="71"/>
      <c r="EG530" s="71"/>
      <c r="EH530" s="71"/>
      <c r="EI530" s="71"/>
      <c r="EJ530" s="71"/>
      <c r="EK530" s="71"/>
    </row>
    <row r="531" spans="1:141" ht="30" customHeight="1">
      <c r="A531" s="3" t="s">
        <v>4104</v>
      </c>
      <c r="B531" s="87">
        <v>2026</v>
      </c>
      <c r="C531" s="88" t="s">
        <v>6017</v>
      </c>
      <c r="D531" s="88"/>
      <c r="E531" s="88" t="s">
        <v>1112</v>
      </c>
      <c r="F531" s="88">
        <v>147350</v>
      </c>
      <c r="G531" s="92">
        <v>46038</v>
      </c>
      <c r="H531" s="88" t="s">
        <v>3740</v>
      </c>
      <c r="I531" s="88" t="s">
        <v>6018</v>
      </c>
      <c r="J531" s="95" t="s">
        <v>6019</v>
      </c>
      <c r="K531" s="95" t="s">
        <v>6020</v>
      </c>
      <c r="L531" s="88" t="s">
        <v>6021</v>
      </c>
      <c r="M531" s="88" t="s">
        <v>3745</v>
      </c>
      <c r="N531" s="88">
        <v>80111700</v>
      </c>
      <c r="O531" s="88" t="s">
        <v>3746</v>
      </c>
      <c r="P531" s="88" t="s">
        <v>6022</v>
      </c>
      <c r="Q531" s="88">
        <v>155</v>
      </c>
      <c r="R531" s="92">
        <v>46030</v>
      </c>
      <c r="S531" s="88">
        <v>1830</v>
      </c>
      <c r="T531" s="92">
        <v>46048</v>
      </c>
      <c r="U531" s="88" t="s">
        <v>3609</v>
      </c>
      <c r="V531" s="88" t="s">
        <v>135</v>
      </c>
      <c r="W531" s="88" t="s">
        <v>460</v>
      </c>
      <c r="X531" s="88">
        <v>1</v>
      </c>
      <c r="Y531" s="88" t="s">
        <v>6023</v>
      </c>
      <c r="Z531" s="88" t="s">
        <v>6021</v>
      </c>
      <c r="AA531" s="88" t="s">
        <v>138</v>
      </c>
      <c r="AB531" s="88" t="s">
        <v>139</v>
      </c>
      <c r="AC531" s="88" t="s">
        <v>218</v>
      </c>
      <c r="AD531" s="88"/>
      <c r="AE531" s="88">
        <v>35422275</v>
      </c>
      <c r="AF531" s="88">
        <v>7</v>
      </c>
      <c r="AG531" s="92">
        <v>28980</v>
      </c>
      <c r="AH531" s="88" t="s">
        <v>6024</v>
      </c>
      <c r="AI531" s="88" t="e">
        <v>#REF!</v>
      </c>
      <c r="AJ531" s="95" t="e">
        <v>#REF!</v>
      </c>
      <c r="AK531" s="88" t="s">
        <v>6025</v>
      </c>
      <c r="AL531" s="88" t="s">
        <v>3187</v>
      </c>
      <c r="AM531" s="88" t="s">
        <v>144</v>
      </c>
      <c r="AN531" s="88">
        <v>0</v>
      </c>
      <c r="AO531" s="88">
        <v>0</v>
      </c>
      <c r="AP531" s="88">
        <v>0</v>
      </c>
      <c r="AQ531" s="88"/>
      <c r="AR531" s="88"/>
      <c r="AS531" s="92">
        <v>46062</v>
      </c>
      <c r="AT531" s="88"/>
      <c r="AU531" s="88"/>
      <c r="AV531" s="88"/>
      <c r="AW531" s="88"/>
      <c r="AX531" s="88" t="e">
        <v>#N/A</v>
      </c>
      <c r="AY531" s="88" t="s">
        <v>147</v>
      </c>
      <c r="AZ531" s="108">
        <v>46031</v>
      </c>
      <c r="BA531" s="108">
        <v>46043</v>
      </c>
      <c r="BB531" s="118">
        <v>17000000</v>
      </c>
      <c r="BC531" s="108">
        <v>46048</v>
      </c>
      <c r="BD531" s="108">
        <v>46290</v>
      </c>
      <c r="BE531" s="108">
        <v>46048</v>
      </c>
      <c r="BF531" s="125"/>
      <c r="BG531" s="88" t="s">
        <v>929</v>
      </c>
      <c r="BH531" s="113">
        <v>2125000</v>
      </c>
      <c r="BI531" s="88"/>
      <c r="BJ531" s="88"/>
      <c r="BK531" s="88"/>
      <c r="BL531" s="88"/>
      <c r="BM531" s="88"/>
      <c r="BN531" s="88"/>
      <c r="BO531" s="88"/>
      <c r="BP531" s="88"/>
      <c r="BQ531" s="88"/>
      <c r="BR531" s="88"/>
      <c r="BS531" s="88"/>
      <c r="BT531" s="88"/>
      <c r="BU531" s="88"/>
      <c r="BV531" s="88"/>
      <c r="BW531" s="88"/>
      <c r="BX531" s="88"/>
      <c r="BY531" s="88"/>
      <c r="BZ531" s="88"/>
      <c r="CA531" s="88"/>
      <c r="CB531" s="88"/>
      <c r="CC531" s="88"/>
      <c r="CD531" s="88"/>
      <c r="CE531" s="88"/>
      <c r="CF531" s="88"/>
      <c r="CG531" s="88"/>
      <c r="CH531" s="88"/>
      <c r="CI531" s="88"/>
      <c r="CJ531" s="88"/>
      <c r="CK531" s="88"/>
      <c r="CL531" s="88">
        <v>0</v>
      </c>
      <c r="CM531" s="113">
        <v>17000000</v>
      </c>
      <c r="CN531" s="88"/>
      <c r="CO531" s="92">
        <v>46048</v>
      </c>
      <c r="CP531" s="92">
        <f t="shared" si="20"/>
        <v>46228</v>
      </c>
      <c r="CQ531" s="118">
        <v>17000000</v>
      </c>
      <c r="CR531" s="88" t="s">
        <v>223</v>
      </c>
      <c r="CS531" s="92">
        <v>46043</v>
      </c>
      <c r="CT531" s="131">
        <v>1846101033337</v>
      </c>
      <c r="CU531" s="88"/>
      <c r="CV531" s="88"/>
      <c r="CW531" s="88" t="s">
        <v>3752</v>
      </c>
      <c r="CX531" s="88" t="s">
        <v>218</v>
      </c>
      <c r="CY531" s="88" t="s">
        <v>6026</v>
      </c>
      <c r="CZ531" s="88">
        <v>2583</v>
      </c>
      <c r="DA531" s="88" t="s">
        <v>3614</v>
      </c>
      <c r="DB531" s="88">
        <v>5</v>
      </c>
      <c r="DC531" s="88" t="s">
        <v>153</v>
      </c>
      <c r="DD531" s="88"/>
      <c r="DE531" s="88"/>
      <c r="DF531" s="88"/>
      <c r="DG531" s="88"/>
      <c r="DH531" s="88"/>
      <c r="DI531" s="88"/>
      <c r="DJ531" s="88" t="s">
        <v>6027</v>
      </c>
      <c r="DK531" s="88"/>
      <c r="DL531" s="88"/>
      <c r="DM531" s="88"/>
      <c r="DN531" s="88"/>
      <c r="DO531" s="88"/>
      <c r="DP531" s="88"/>
      <c r="DQ531" s="88"/>
      <c r="DR531" s="88"/>
      <c r="DS531" s="88"/>
      <c r="DT531" s="89"/>
      <c r="DU531" s="84"/>
      <c r="DV531" s="75"/>
      <c r="DW531" s="75"/>
      <c r="DX531" s="75"/>
      <c r="DY531" s="75"/>
      <c r="DZ531" s="77"/>
      <c r="EA531" s="71" t="s">
        <v>6027</v>
      </c>
      <c r="EB531" s="71"/>
      <c r="EC531" s="71"/>
      <c r="ED531" s="71"/>
      <c r="EE531" s="71"/>
      <c r="EF531" s="71"/>
      <c r="EG531" s="71"/>
      <c r="EH531" s="71"/>
      <c r="EI531" s="71"/>
      <c r="EJ531" s="71"/>
      <c r="EK531" s="71"/>
    </row>
    <row r="532" spans="1:141" ht="30" customHeight="1">
      <c r="A532" s="3" t="s">
        <v>4104</v>
      </c>
      <c r="B532" s="87">
        <v>2026</v>
      </c>
      <c r="C532" s="88" t="s">
        <v>6028</v>
      </c>
      <c r="D532" s="88"/>
      <c r="E532" s="88" t="s">
        <v>125</v>
      </c>
      <c r="F532" s="88">
        <v>145510</v>
      </c>
      <c r="G532" s="92">
        <v>46032</v>
      </c>
      <c r="H532" s="88" t="s">
        <v>2305</v>
      </c>
      <c r="I532" s="88" t="s">
        <v>6029</v>
      </c>
      <c r="J532" s="95" t="s">
        <v>6030</v>
      </c>
      <c r="K532" s="95" t="s">
        <v>6031</v>
      </c>
      <c r="L532" s="88" t="s">
        <v>6032</v>
      </c>
      <c r="M532" s="88" t="s">
        <v>2310</v>
      </c>
      <c r="N532" s="88">
        <v>80111700</v>
      </c>
      <c r="O532" s="88" t="s">
        <v>2311</v>
      </c>
      <c r="P532" s="88" t="s">
        <v>6033</v>
      </c>
      <c r="Q532" s="88">
        <v>198</v>
      </c>
      <c r="R532" s="92">
        <v>46032</v>
      </c>
      <c r="S532" s="88">
        <v>294</v>
      </c>
      <c r="T532" s="92">
        <v>46038</v>
      </c>
      <c r="U532" s="88" t="s">
        <v>134</v>
      </c>
      <c r="V532" s="88" t="s">
        <v>135</v>
      </c>
      <c r="W532" s="88" t="s">
        <v>136</v>
      </c>
      <c r="X532" s="88">
        <v>1</v>
      </c>
      <c r="Y532" s="88" t="s">
        <v>2313</v>
      </c>
      <c r="Z532" s="88" t="s">
        <v>6032</v>
      </c>
      <c r="AA532" s="88" t="s">
        <v>138</v>
      </c>
      <c r="AB532" s="88" t="s">
        <v>164</v>
      </c>
      <c r="AC532" s="88" t="s">
        <v>203</v>
      </c>
      <c r="AD532" s="88"/>
      <c r="AE532" s="88">
        <v>1026597552</v>
      </c>
      <c r="AF532" s="88">
        <v>1</v>
      </c>
      <c r="AG532" s="92">
        <v>36276</v>
      </c>
      <c r="AH532" s="88" t="s">
        <v>6034</v>
      </c>
      <c r="AI532" s="88" t="e">
        <v>#REF!</v>
      </c>
      <c r="AJ532" s="95" t="e">
        <v>#REF!</v>
      </c>
      <c r="AK532" s="88" t="s">
        <v>6035</v>
      </c>
      <c r="AL532" s="88" t="s">
        <v>3187</v>
      </c>
      <c r="AM532" s="88" t="s">
        <v>301</v>
      </c>
      <c r="AN532" s="88" t="s">
        <v>2220</v>
      </c>
      <c r="AO532" s="88">
        <v>52804730</v>
      </c>
      <c r="AP532" s="88" t="s">
        <v>2196</v>
      </c>
      <c r="AQ532" s="88"/>
      <c r="AR532" s="88"/>
      <c r="AS532" s="92">
        <v>46062</v>
      </c>
      <c r="AT532" s="88"/>
      <c r="AU532" s="88"/>
      <c r="AV532" s="88"/>
      <c r="AW532" s="88"/>
      <c r="AX532" s="88" t="s">
        <v>2245</v>
      </c>
      <c r="AY532" s="88" t="s">
        <v>147</v>
      </c>
      <c r="AZ532" s="108">
        <v>46036</v>
      </c>
      <c r="BA532" s="108">
        <v>46037</v>
      </c>
      <c r="BB532" s="118">
        <v>63352000</v>
      </c>
      <c r="BC532" s="108">
        <v>46038</v>
      </c>
      <c r="BD532" s="108">
        <v>46280</v>
      </c>
      <c r="BE532" s="108">
        <f t="shared" ref="BE532:BE563" si="22">$CO532</f>
        <v>46280</v>
      </c>
      <c r="BF532" s="125"/>
      <c r="BG532" s="88" t="s">
        <v>929</v>
      </c>
      <c r="BH532" s="113">
        <v>7919000</v>
      </c>
      <c r="BI532" s="88"/>
      <c r="BJ532" s="88"/>
      <c r="BK532" s="88"/>
      <c r="BL532" s="88"/>
      <c r="BM532" s="88"/>
      <c r="BN532" s="88"/>
      <c r="BO532" s="88"/>
      <c r="BP532" s="88"/>
      <c r="BQ532" s="88"/>
      <c r="BR532" s="88"/>
      <c r="BS532" s="88"/>
      <c r="BT532" s="88"/>
      <c r="BU532" s="88"/>
      <c r="BV532" s="88"/>
      <c r="BW532" s="88"/>
      <c r="BX532" s="88"/>
      <c r="BY532" s="88"/>
      <c r="BZ532" s="88"/>
      <c r="CA532" s="88"/>
      <c r="CB532" s="88"/>
      <c r="CC532" s="88"/>
      <c r="CD532" s="88"/>
      <c r="CE532" s="88"/>
      <c r="CF532" s="88"/>
      <c r="CG532" s="88"/>
      <c r="CH532" s="88"/>
      <c r="CI532" s="88"/>
      <c r="CJ532" s="88"/>
      <c r="CK532" s="88"/>
      <c r="CL532" s="88">
        <v>0</v>
      </c>
      <c r="CM532" s="113">
        <v>63352000</v>
      </c>
      <c r="CN532" s="88"/>
      <c r="CO532" s="92">
        <v>46280</v>
      </c>
      <c r="CP532" s="92">
        <f t="shared" si="20"/>
        <v>46460</v>
      </c>
      <c r="CQ532" s="118">
        <v>63352000</v>
      </c>
      <c r="CR532" s="88" t="s">
        <v>342</v>
      </c>
      <c r="CS532" s="92">
        <v>46037</v>
      </c>
      <c r="CT532" s="131" t="s">
        <v>6036</v>
      </c>
      <c r="CU532" s="88"/>
      <c r="CV532" s="88"/>
      <c r="CW532" s="88" t="s">
        <v>2317</v>
      </c>
      <c r="CX532" s="88" t="s">
        <v>203</v>
      </c>
      <c r="CY532" s="88" t="s">
        <v>6037</v>
      </c>
      <c r="CZ532" s="88">
        <v>2537</v>
      </c>
      <c r="DA532" s="88" t="s">
        <v>152</v>
      </c>
      <c r="DB532" s="88">
        <v>1</v>
      </c>
      <c r="DC532" s="88" t="s">
        <v>153</v>
      </c>
      <c r="DD532" s="88"/>
      <c r="DE532" s="88"/>
      <c r="DF532" s="88"/>
      <c r="DG532" s="88"/>
      <c r="DH532" s="88"/>
      <c r="DI532" s="88"/>
      <c r="DJ532" s="88"/>
      <c r="DK532" s="88"/>
      <c r="DL532" s="88"/>
      <c r="DM532" s="88"/>
      <c r="DN532" s="88"/>
      <c r="DO532" s="88"/>
      <c r="DP532" s="88"/>
      <c r="DQ532" s="88"/>
      <c r="DR532" s="88"/>
      <c r="DS532" s="88"/>
      <c r="DT532" s="89"/>
      <c r="DU532" s="84"/>
      <c r="DV532" s="75"/>
      <c r="DW532" s="75"/>
      <c r="DX532" s="75"/>
      <c r="DY532" s="75"/>
      <c r="DZ532" s="77"/>
      <c r="EA532" s="71"/>
      <c r="EB532" s="71"/>
      <c r="EC532" s="71"/>
      <c r="ED532" s="71"/>
      <c r="EE532" s="71"/>
      <c r="EF532" s="71"/>
      <c r="EG532" s="71"/>
      <c r="EH532" s="71"/>
      <c r="EI532" s="71"/>
      <c r="EJ532" s="71"/>
      <c r="EK532" s="71"/>
    </row>
    <row r="533" spans="1:141" ht="30" customHeight="1">
      <c r="A533" s="3" t="s">
        <v>4104</v>
      </c>
      <c r="B533" s="87">
        <v>2026</v>
      </c>
      <c r="C533" s="88" t="s">
        <v>6038</v>
      </c>
      <c r="D533" s="88"/>
      <c r="E533" s="88" t="s">
        <v>125</v>
      </c>
      <c r="F533" s="88">
        <v>146727</v>
      </c>
      <c r="G533" s="92">
        <v>46031</v>
      </c>
      <c r="H533" s="88" t="s">
        <v>6039</v>
      </c>
      <c r="I533" s="88" t="s">
        <v>6040</v>
      </c>
      <c r="J533" s="95" t="s">
        <v>6041</v>
      </c>
      <c r="K533" s="95" t="s">
        <v>6042</v>
      </c>
      <c r="L533" s="88" t="s">
        <v>6043</v>
      </c>
      <c r="M533" s="88" t="s">
        <v>6044</v>
      </c>
      <c r="N533" s="88">
        <v>80111700</v>
      </c>
      <c r="O533" s="88" t="s">
        <v>6045</v>
      </c>
      <c r="P533" s="88" t="s">
        <v>6046</v>
      </c>
      <c r="Q533" s="88">
        <v>89</v>
      </c>
      <c r="R533" s="92">
        <v>46028</v>
      </c>
      <c r="S533" s="88">
        <v>312</v>
      </c>
      <c r="T533" s="92">
        <v>46041</v>
      </c>
      <c r="U533" s="88" t="s">
        <v>4823</v>
      </c>
      <c r="V533" s="88" t="s">
        <v>135</v>
      </c>
      <c r="W533" s="88" t="s">
        <v>136</v>
      </c>
      <c r="X533" s="88">
        <v>1</v>
      </c>
      <c r="Y533" s="88" t="s">
        <v>6047</v>
      </c>
      <c r="Z533" s="88" t="s">
        <v>6043</v>
      </c>
      <c r="AA533" s="88" t="s">
        <v>138</v>
      </c>
      <c r="AB533" s="88" t="s">
        <v>164</v>
      </c>
      <c r="AC533" s="88" t="s">
        <v>203</v>
      </c>
      <c r="AD533" s="88"/>
      <c r="AE533" s="88">
        <v>80194837</v>
      </c>
      <c r="AF533" s="88">
        <v>0</v>
      </c>
      <c r="AG533" s="92">
        <v>30392</v>
      </c>
      <c r="AH533" s="88" t="s">
        <v>6048</v>
      </c>
      <c r="AI533" s="88" t="e">
        <v>#REF!</v>
      </c>
      <c r="AJ533" s="95" t="e">
        <v>#REF!</v>
      </c>
      <c r="AK533" s="88" t="s">
        <v>6049</v>
      </c>
      <c r="AL533" s="88" t="s">
        <v>143</v>
      </c>
      <c r="AM533" s="88" t="s">
        <v>222</v>
      </c>
      <c r="AN533" s="88" t="s">
        <v>4826</v>
      </c>
      <c r="AO533" s="88">
        <v>52371623</v>
      </c>
      <c r="AP533" s="88" t="s">
        <v>4827</v>
      </c>
      <c r="AQ533" s="88"/>
      <c r="AR533" s="88"/>
      <c r="AS533" s="92">
        <v>46062</v>
      </c>
      <c r="AT533" s="88"/>
      <c r="AU533" s="88"/>
      <c r="AV533" s="88"/>
      <c r="AW533" s="88"/>
      <c r="AX533" s="88" t="s">
        <v>4828</v>
      </c>
      <c r="AY533" s="88" t="s">
        <v>147</v>
      </c>
      <c r="AZ533" s="108">
        <v>46037</v>
      </c>
      <c r="BA533" s="108">
        <v>46038</v>
      </c>
      <c r="BB533" s="118">
        <v>63352000</v>
      </c>
      <c r="BC533" s="108">
        <v>46041</v>
      </c>
      <c r="BD533" s="108">
        <v>46283</v>
      </c>
      <c r="BE533" s="108">
        <f t="shared" si="22"/>
        <v>46283</v>
      </c>
      <c r="BF533" s="125"/>
      <c r="BG533" s="88" t="s">
        <v>929</v>
      </c>
      <c r="BH533" s="113">
        <v>7919000</v>
      </c>
      <c r="BI533" s="88"/>
      <c r="BJ533" s="88"/>
      <c r="BK533" s="88"/>
      <c r="BL533" s="88"/>
      <c r="BM533" s="88"/>
      <c r="BN533" s="88"/>
      <c r="BO533" s="88"/>
      <c r="BP533" s="88"/>
      <c r="BQ533" s="88"/>
      <c r="BR533" s="88"/>
      <c r="BS533" s="88"/>
      <c r="BT533" s="88"/>
      <c r="BU533" s="88"/>
      <c r="BV533" s="88"/>
      <c r="BW533" s="88"/>
      <c r="BX533" s="88"/>
      <c r="BY533" s="88"/>
      <c r="BZ533" s="88"/>
      <c r="CA533" s="88"/>
      <c r="CB533" s="88"/>
      <c r="CC533" s="88"/>
      <c r="CD533" s="88"/>
      <c r="CE533" s="88"/>
      <c r="CF533" s="88"/>
      <c r="CG533" s="88"/>
      <c r="CH533" s="88"/>
      <c r="CI533" s="88"/>
      <c r="CJ533" s="88"/>
      <c r="CK533" s="88"/>
      <c r="CL533" s="88">
        <v>0</v>
      </c>
      <c r="CM533" s="113">
        <v>63352000</v>
      </c>
      <c r="CN533" s="88"/>
      <c r="CO533" s="92">
        <v>46283</v>
      </c>
      <c r="CP533" s="92">
        <f t="shared" si="20"/>
        <v>46463</v>
      </c>
      <c r="CQ533" s="118">
        <v>63352000</v>
      </c>
      <c r="CR533" s="88" t="s">
        <v>149</v>
      </c>
      <c r="CS533" s="92">
        <v>46039</v>
      </c>
      <c r="CT533" s="131">
        <v>1846101032999</v>
      </c>
      <c r="CU533" s="88"/>
      <c r="CV533" s="88"/>
      <c r="CW533" s="88" t="s">
        <v>6050</v>
      </c>
      <c r="CX533" s="88" t="s">
        <v>203</v>
      </c>
      <c r="CY533" s="88" t="s">
        <v>1214</v>
      </c>
      <c r="CZ533" s="88">
        <v>2309</v>
      </c>
      <c r="DA533" s="88" t="s">
        <v>4831</v>
      </c>
      <c r="DB533" s="88">
        <v>1</v>
      </c>
      <c r="DC533" s="88" t="s">
        <v>153</v>
      </c>
      <c r="DD533" s="88"/>
      <c r="DE533" s="88"/>
      <c r="DF533" s="88"/>
      <c r="DG533" s="88"/>
      <c r="DH533" s="88"/>
      <c r="DI533" s="88"/>
      <c r="DJ533" s="88"/>
      <c r="DK533" s="88"/>
      <c r="DL533" s="88"/>
      <c r="DM533" s="88"/>
      <c r="DN533" s="88"/>
      <c r="DO533" s="88"/>
      <c r="DP533" s="88"/>
      <c r="DQ533" s="88"/>
      <c r="DR533" s="88"/>
      <c r="DS533" s="88"/>
      <c r="DT533" s="89"/>
      <c r="DU533" s="84"/>
      <c r="DV533" s="75"/>
      <c r="DW533" s="75"/>
      <c r="DX533" s="75"/>
      <c r="DY533" s="75"/>
      <c r="DZ533" s="77"/>
      <c r="EA533" s="71"/>
      <c r="EB533" s="71"/>
      <c r="EC533" s="71"/>
      <c r="ED533" s="71"/>
      <c r="EE533" s="71"/>
      <c r="EF533" s="71"/>
      <c r="EG533" s="71"/>
      <c r="EH533" s="71"/>
      <c r="EI533" s="71"/>
      <c r="EJ533" s="71"/>
      <c r="EK533" s="71"/>
    </row>
    <row r="534" spans="1:141" ht="30" customHeight="1">
      <c r="A534" s="3" t="s">
        <v>4104</v>
      </c>
      <c r="B534" s="87">
        <v>2026</v>
      </c>
      <c r="C534" s="88" t="s">
        <v>6051</v>
      </c>
      <c r="D534" s="88"/>
      <c r="E534" s="88" t="s">
        <v>125</v>
      </c>
      <c r="F534" s="88">
        <v>147150</v>
      </c>
      <c r="G534" s="92">
        <v>46038</v>
      </c>
      <c r="H534" s="88" t="s">
        <v>6052</v>
      </c>
      <c r="I534" s="88" t="s">
        <v>6053</v>
      </c>
      <c r="J534" s="95" t="s">
        <v>6054</v>
      </c>
      <c r="K534" s="95" t="s">
        <v>6055</v>
      </c>
      <c r="L534" s="88" t="s">
        <v>6056</v>
      </c>
      <c r="M534" s="88" t="s">
        <v>6057</v>
      </c>
      <c r="N534" s="88">
        <v>80111700</v>
      </c>
      <c r="O534" s="88" t="s">
        <v>6058</v>
      </c>
      <c r="P534" s="88" t="s">
        <v>6059</v>
      </c>
      <c r="Q534" s="88">
        <v>100</v>
      </c>
      <c r="R534" s="92">
        <v>46028</v>
      </c>
      <c r="S534" s="88">
        <v>1773</v>
      </c>
      <c r="T534" s="92">
        <v>46044</v>
      </c>
      <c r="U534" s="88" t="s">
        <v>4823</v>
      </c>
      <c r="V534" s="88" t="s">
        <v>135</v>
      </c>
      <c r="W534" s="88" t="s">
        <v>136</v>
      </c>
      <c r="X534" s="88">
        <v>1</v>
      </c>
      <c r="Y534" s="88" t="s">
        <v>6060</v>
      </c>
      <c r="Z534" s="88" t="s">
        <v>6056</v>
      </c>
      <c r="AA534" s="88" t="s">
        <v>138</v>
      </c>
      <c r="AB534" s="88" t="s">
        <v>139</v>
      </c>
      <c r="AC534" s="88" t="s">
        <v>447</v>
      </c>
      <c r="AD534" s="88"/>
      <c r="AE534" s="88">
        <v>52371623</v>
      </c>
      <c r="AF534" s="88">
        <v>9</v>
      </c>
      <c r="AG534" s="92">
        <v>28279</v>
      </c>
      <c r="AH534" s="88" t="s">
        <v>6061</v>
      </c>
      <c r="AI534" s="88" t="e">
        <v>#REF!</v>
      </c>
      <c r="AJ534" s="95">
        <v>3158175841</v>
      </c>
      <c r="AK534" s="88" t="s">
        <v>6062</v>
      </c>
      <c r="AL534" s="88" t="s">
        <v>3187</v>
      </c>
      <c r="AM534" s="88" t="s">
        <v>234</v>
      </c>
      <c r="AN534" s="88" t="s">
        <v>145</v>
      </c>
      <c r="AO534" s="88">
        <v>0</v>
      </c>
      <c r="AP534" s="88">
        <v>0</v>
      </c>
      <c r="AQ534" s="88"/>
      <c r="AR534" s="88"/>
      <c r="AS534" s="92">
        <v>46062</v>
      </c>
      <c r="AT534" s="88"/>
      <c r="AU534" s="88"/>
      <c r="AV534" s="88"/>
      <c r="AW534" s="88"/>
      <c r="AX534" s="88" t="s">
        <v>146</v>
      </c>
      <c r="AY534" s="88" t="s">
        <v>147</v>
      </c>
      <c r="AZ534" s="108">
        <v>46039</v>
      </c>
      <c r="BA534" s="108">
        <v>46041</v>
      </c>
      <c r="BB534" s="118">
        <v>117832000</v>
      </c>
      <c r="BC534" s="108">
        <v>46054</v>
      </c>
      <c r="BD534" s="108">
        <v>46387</v>
      </c>
      <c r="BE534" s="108">
        <f t="shared" si="22"/>
        <v>46387</v>
      </c>
      <c r="BF534" s="125"/>
      <c r="BG534" s="88" t="s">
        <v>148</v>
      </c>
      <c r="BH534" s="113">
        <v>10712000</v>
      </c>
      <c r="BI534" s="88"/>
      <c r="BJ534" s="88"/>
      <c r="BK534" s="88"/>
      <c r="BL534" s="88"/>
      <c r="BM534" s="88"/>
      <c r="BN534" s="88"/>
      <c r="BO534" s="88"/>
      <c r="BP534" s="88"/>
      <c r="BQ534" s="88"/>
      <c r="BR534" s="88"/>
      <c r="BS534" s="88"/>
      <c r="BT534" s="88"/>
      <c r="BU534" s="88"/>
      <c r="BV534" s="88"/>
      <c r="BW534" s="88"/>
      <c r="BX534" s="88"/>
      <c r="BY534" s="88"/>
      <c r="BZ534" s="88"/>
      <c r="CA534" s="88"/>
      <c r="CB534" s="88"/>
      <c r="CC534" s="88"/>
      <c r="CD534" s="88"/>
      <c r="CE534" s="88"/>
      <c r="CF534" s="88"/>
      <c r="CG534" s="88"/>
      <c r="CH534" s="88"/>
      <c r="CI534" s="88"/>
      <c r="CJ534" s="88"/>
      <c r="CK534" s="88"/>
      <c r="CL534" s="88">
        <v>0</v>
      </c>
      <c r="CM534" s="113">
        <v>117832000</v>
      </c>
      <c r="CN534" s="88"/>
      <c r="CO534" s="92">
        <v>46387</v>
      </c>
      <c r="CP534" s="92">
        <f t="shared" si="20"/>
        <v>46567</v>
      </c>
      <c r="CQ534" s="118">
        <v>117832000</v>
      </c>
      <c r="CR534" s="88" t="s">
        <v>223</v>
      </c>
      <c r="CS534" s="92">
        <v>46042</v>
      </c>
      <c r="CT534" s="131">
        <v>2146101131029</v>
      </c>
      <c r="CU534" s="88"/>
      <c r="CV534" s="88"/>
      <c r="CW534" s="88" t="s">
        <v>6063</v>
      </c>
      <c r="CX534" s="88" t="s">
        <v>447</v>
      </c>
      <c r="CY534" s="88" t="s">
        <v>6064</v>
      </c>
      <c r="CZ534" s="88">
        <v>2309</v>
      </c>
      <c r="DA534" s="88" t="s">
        <v>4831</v>
      </c>
      <c r="DB534" s="88">
        <v>1</v>
      </c>
      <c r="DC534" s="88" t="s">
        <v>153</v>
      </c>
      <c r="DD534" s="88"/>
      <c r="DE534" s="88"/>
      <c r="DF534" s="88"/>
      <c r="DG534" s="88"/>
      <c r="DH534" s="88"/>
      <c r="DI534" s="88"/>
      <c r="DJ534" s="88"/>
      <c r="DK534" s="88"/>
      <c r="DL534" s="88"/>
      <c r="DM534" s="88"/>
      <c r="DN534" s="88"/>
      <c r="DO534" s="88"/>
      <c r="DP534" s="88"/>
      <c r="DQ534" s="88"/>
      <c r="DR534" s="88"/>
      <c r="DS534" s="88"/>
      <c r="DT534" s="89"/>
      <c r="DU534" s="84"/>
      <c r="DV534" s="75"/>
      <c r="DW534" s="75"/>
      <c r="DX534" s="75"/>
      <c r="DY534" s="75"/>
      <c r="DZ534" s="77"/>
      <c r="EA534" s="71"/>
      <c r="EB534" s="71"/>
      <c r="EC534" s="71"/>
      <c r="ED534" s="71"/>
      <c r="EE534" s="71"/>
      <c r="EF534" s="71"/>
      <c r="EG534" s="71"/>
      <c r="EH534" s="71"/>
      <c r="EI534" s="71"/>
      <c r="EJ534" s="71"/>
      <c r="EK534" s="71"/>
    </row>
    <row r="535" spans="1:141" ht="30" customHeight="1">
      <c r="A535" s="3" t="s">
        <v>4104</v>
      </c>
      <c r="B535" s="87">
        <v>2026</v>
      </c>
      <c r="C535" s="88" t="s">
        <v>6065</v>
      </c>
      <c r="D535" s="88"/>
      <c r="E535" s="88" t="s">
        <v>125</v>
      </c>
      <c r="F535" s="88">
        <v>147018</v>
      </c>
      <c r="G535" s="92">
        <v>46038</v>
      </c>
      <c r="H535" s="88" t="s">
        <v>6066</v>
      </c>
      <c r="I535" s="88" t="s">
        <v>6067</v>
      </c>
      <c r="J535" s="95" t="s">
        <v>6068</v>
      </c>
      <c r="K535" s="95" t="s">
        <v>6069</v>
      </c>
      <c r="L535" s="88" t="s">
        <v>6070</v>
      </c>
      <c r="M535" s="88" t="s">
        <v>6071</v>
      </c>
      <c r="N535" s="88">
        <v>80111700</v>
      </c>
      <c r="O535" s="88" t="s">
        <v>6072</v>
      </c>
      <c r="P535" s="88" t="s">
        <v>6073</v>
      </c>
      <c r="Q535" s="88">
        <v>93</v>
      </c>
      <c r="R535" s="92">
        <v>46028</v>
      </c>
      <c r="S535" s="88">
        <v>1678</v>
      </c>
      <c r="T535" s="92">
        <v>46042</v>
      </c>
      <c r="U535" s="88" t="s">
        <v>4823</v>
      </c>
      <c r="V535" s="88" t="s">
        <v>135</v>
      </c>
      <c r="W535" s="88" t="s">
        <v>136</v>
      </c>
      <c r="X535" s="88">
        <v>1</v>
      </c>
      <c r="Y535" s="88" t="s">
        <v>6074</v>
      </c>
      <c r="Z535" s="88" t="s">
        <v>6070</v>
      </c>
      <c r="AA535" s="88" t="s">
        <v>138</v>
      </c>
      <c r="AB535" s="88" t="s">
        <v>164</v>
      </c>
      <c r="AC535" s="88" t="s">
        <v>203</v>
      </c>
      <c r="AD535" s="88"/>
      <c r="AE535" s="88">
        <v>80091148</v>
      </c>
      <c r="AF535" s="88">
        <v>1</v>
      </c>
      <c r="AG535" s="92">
        <v>29933</v>
      </c>
      <c r="AH535" s="88" t="s">
        <v>6075</v>
      </c>
      <c r="AI535" s="88" t="e">
        <v>#REF!</v>
      </c>
      <c r="AJ535" s="95" t="e">
        <v>#REF!</v>
      </c>
      <c r="AK535" s="88" t="s">
        <v>6076</v>
      </c>
      <c r="AL535" s="88" t="s">
        <v>3187</v>
      </c>
      <c r="AM535" s="88" t="s">
        <v>234</v>
      </c>
      <c r="AN535" s="88" t="s">
        <v>4826</v>
      </c>
      <c r="AO535" s="88">
        <v>52371623</v>
      </c>
      <c r="AP535" s="88" t="s">
        <v>4827</v>
      </c>
      <c r="AQ535" s="88"/>
      <c r="AR535" s="88"/>
      <c r="AS535" s="92">
        <v>46062</v>
      </c>
      <c r="AT535" s="88"/>
      <c r="AU535" s="88"/>
      <c r="AV535" s="88"/>
      <c r="AW535" s="88"/>
      <c r="AX535" s="88" t="s">
        <v>4828</v>
      </c>
      <c r="AY535" s="88" t="s">
        <v>147</v>
      </c>
      <c r="AZ535" s="108">
        <v>46038</v>
      </c>
      <c r="BA535" s="108">
        <v>46038</v>
      </c>
      <c r="BB535" s="118">
        <v>31676000</v>
      </c>
      <c r="BC535" s="108">
        <v>46044</v>
      </c>
      <c r="BD535" s="108">
        <v>46161</v>
      </c>
      <c r="BE535" s="108">
        <f t="shared" si="22"/>
        <v>46161</v>
      </c>
      <c r="BF535" s="125"/>
      <c r="BG535" s="88" t="s">
        <v>4723</v>
      </c>
      <c r="BH535" s="113">
        <v>7919000</v>
      </c>
      <c r="BI535" s="88"/>
      <c r="BJ535" s="88"/>
      <c r="BK535" s="88"/>
      <c r="BL535" s="88"/>
      <c r="BM535" s="88"/>
      <c r="BN535" s="88"/>
      <c r="BO535" s="88"/>
      <c r="BP535" s="88"/>
      <c r="BQ535" s="88"/>
      <c r="BR535" s="88"/>
      <c r="BS535" s="88"/>
      <c r="BT535" s="88"/>
      <c r="BU535" s="88"/>
      <c r="BV535" s="88"/>
      <c r="BW535" s="88"/>
      <c r="BX535" s="88"/>
      <c r="BY535" s="88"/>
      <c r="BZ535" s="88"/>
      <c r="CA535" s="88"/>
      <c r="CB535" s="88"/>
      <c r="CC535" s="88"/>
      <c r="CD535" s="88"/>
      <c r="CE535" s="88"/>
      <c r="CF535" s="88"/>
      <c r="CG535" s="88"/>
      <c r="CH535" s="88"/>
      <c r="CI535" s="88"/>
      <c r="CJ535" s="88"/>
      <c r="CK535" s="88"/>
      <c r="CL535" s="88">
        <v>0</v>
      </c>
      <c r="CM535" s="113">
        <v>31676000</v>
      </c>
      <c r="CN535" s="88"/>
      <c r="CO535" s="92">
        <v>46161</v>
      </c>
      <c r="CP535" s="92">
        <f t="shared" si="20"/>
        <v>46341</v>
      </c>
      <c r="CQ535" s="118">
        <v>31676000</v>
      </c>
      <c r="CR535" s="88" t="s">
        <v>223</v>
      </c>
      <c r="CS535" s="92">
        <v>46041</v>
      </c>
      <c r="CT535" s="131">
        <v>1144101275779</v>
      </c>
      <c r="CU535" s="88"/>
      <c r="CV535" s="88"/>
      <c r="CW535" s="88" t="s">
        <v>4857</v>
      </c>
      <c r="CX535" s="88" t="s">
        <v>203</v>
      </c>
      <c r="CY535" s="88" t="s">
        <v>4498</v>
      </c>
      <c r="CZ535" s="88">
        <v>2309</v>
      </c>
      <c r="DA535" s="88" t="s">
        <v>4831</v>
      </c>
      <c r="DB535" s="88">
        <v>1</v>
      </c>
      <c r="DC535" s="88" t="s">
        <v>153</v>
      </c>
      <c r="DD535" s="88"/>
      <c r="DE535" s="88"/>
      <c r="DF535" s="88"/>
      <c r="DG535" s="88"/>
      <c r="DH535" s="88"/>
      <c r="DI535" s="88"/>
      <c r="DJ535" s="88"/>
      <c r="DK535" s="88"/>
      <c r="DL535" s="88"/>
      <c r="DM535" s="88"/>
      <c r="DN535" s="88"/>
      <c r="DO535" s="88"/>
      <c r="DP535" s="88"/>
      <c r="DQ535" s="88"/>
      <c r="DR535" s="88"/>
      <c r="DS535" s="88"/>
      <c r="DT535" s="89"/>
      <c r="DU535" s="84"/>
      <c r="DV535" s="75"/>
      <c r="DW535" s="75"/>
      <c r="DX535" s="75"/>
      <c r="DY535" s="75"/>
      <c r="DZ535" s="77"/>
      <c r="EA535" s="71"/>
      <c r="EB535" s="71"/>
      <c r="EC535" s="71"/>
      <c r="ED535" s="71"/>
      <c r="EE535" s="71"/>
      <c r="EF535" s="71"/>
      <c r="EG535" s="71"/>
      <c r="EH535" s="71"/>
      <c r="EI535" s="71"/>
      <c r="EJ535" s="71"/>
      <c r="EK535" s="71"/>
    </row>
    <row r="536" spans="1:141" ht="30" customHeight="1">
      <c r="A536" s="3" t="s">
        <v>4104</v>
      </c>
      <c r="B536" s="87">
        <v>2026</v>
      </c>
      <c r="C536" s="88" t="s">
        <v>6077</v>
      </c>
      <c r="D536" s="88"/>
      <c r="E536" s="88" t="s">
        <v>125</v>
      </c>
      <c r="F536" s="88">
        <v>145029</v>
      </c>
      <c r="G536" s="92">
        <v>46038</v>
      </c>
      <c r="H536" s="88" t="s">
        <v>389</v>
      </c>
      <c r="I536" s="88" t="s">
        <v>6078</v>
      </c>
      <c r="J536" s="95" t="s">
        <v>6079</v>
      </c>
      <c r="K536" s="95" t="s">
        <v>6080</v>
      </c>
      <c r="L536" s="88" t="s">
        <v>6081</v>
      </c>
      <c r="M536" s="88" t="s">
        <v>394</v>
      </c>
      <c r="N536" s="88">
        <v>80111700</v>
      </c>
      <c r="O536" s="88" t="s">
        <v>395</v>
      </c>
      <c r="P536" s="88" t="s">
        <v>6082</v>
      </c>
      <c r="Q536" s="88">
        <v>6</v>
      </c>
      <c r="R536" s="92">
        <v>46027</v>
      </c>
      <c r="S536" s="88">
        <v>1890</v>
      </c>
      <c r="T536" s="92">
        <v>46050</v>
      </c>
      <c r="U536" s="88" t="s">
        <v>134</v>
      </c>
      <c r="V536" s="88" t="s">
        <v>135</v>
      </c>
      <c r="W536" s="88" t="s">
        <v>136</v>
      </c>
      <c r="X536" s="88">
        <v>1</v>
      </c>
      <c r="Y536" s="88" t="s">
        <v>397</v>
      </c>
      <c r="Z536" s="88" t="s">
        <v>6081</v>
      </c>
      <c r="AA536" s="88" t="s">
        <v>138</v>
      </c>
      <c r="AB536" s="88" t="s">
        <v>139</v>
      </c>
      <c r="AC536" s="88" t="s">
        <v>218</v>
      </c>
      <c r="AD536" s="88"/>
      <c r="AE536" s="88">
        <v>1015476653</v>
      </c>
      <c r="AF536" s="88">
        <v>8</v>
      </c>
      <c r="AG536" s="92">
        <v>36026</v>
      </c>
      <c r="AH536" s="88" t="s">
        <v>6083</v>
      </c>
      <c r="AI536" s="88"/>
      <c r="AJ536" s="95">
        <v>0</v>
      </c>
      <c r="AK536" s="88" t="s">
        <v>6084</v>
      </c>
      <c r="AL536" s="88" t="s">
        <v>3187</v>
      </c>
      <c r="AM536" s="88" t="s">
        <v>385</v>
      </c>
      <c r="AN536" s="88" t="s">
        <v>400</v>
      </c>
      <c r="AO536" s="88">
        <v>51698679</v>
      </c>
      <c r="AP536" s="88" t="s">
        <v>401</v>
      </c>
      <c r="AQ536" s="88"/>
      <c r="AR536" s="88"/>
      <c r="AS536" s="92">
        <v>46062</v>
      </c>
      <c r="AT536" s="88"/>
      <c r="AU536" s="88"/>
      <c r="AV536" s="88"/>
      <c r="AW536" s="88"/>
      <c r="AX536" s="88" t="s">
        <v>171</v>
      </c>
      <c r="AY536" s="88" t="s">
        <v>147</v>
      </c>
      <c r="AZ536" s="108">
        <v>46029</v>
      </c>
      <c r="BA536" s="108">
        <v>46048</v>
      </c>
      <c r="BB536" s="118">
        <v>63844000</v>
      </c>
      <c r="BC536" s="108">
        <v>46051</v>
      </c>
      <c r="BD536" s="108">
        <v>46384</v>
      </c>
      <c r="BE536" s="108">
        <f t="shared" si="22"/>
        <v>46384</v>
      </c>
      <c r="BF536" s="125"/>
      <c r="BG536" s="88" t="s">
        <v>148</v>
      </c>
      <c r="BH536" s="113">
        <v>5804000</v>
      </c>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v>0</v>
      </c>
      <c r="CM536" s="113">
        <v>63844000</v>
      </c>
      <c r="CN536" s="88"/>
      <c r="CO536" s="92">
        <v>46384</v>
      </c>
      <c r="CP536" s="92">
        <f t="shared" si="20"/>
        <v>46564</v>
      </c>
      <c r="CQ536" s="118">
        <v>63844000</v>
      </c>
      <c r="CR536" s="88" t="s">
        <v>149</v>
      </c>
      <c r="CS536" s="92">
        <v>46049</v>
      </c>
      <c r="CT536" s="131">
        <v>1444101255565</v>
      </c>
      <c r="CU536" s="88"/>
      <c r="CV536" s="88"/>
      <c r="CW536" s="88" t="s">
        <v>402</v>
      </c>
      <c r="CX536" s="88" t="s">
        <v>218</v>
      </c>
      <c r="CY536" s="88" t="s">
        <v>464</v>
      </c>
      <c r="CZ536" s="88">
        <v>2537</v>
      </c>
      <c r="DA536" s="88" t="s">
        <v>152</v>
      </c>
      <c r="DB536" s="88">
        <v>1</v>
      </c>
      <c r="DC536" s="88" t="s">
        <v>153</v>
      </c>
      <c r="DD536" s="88"/>
      <c r="DE536" s="88"/>
      <c r="DF536" s="88"/>
      <c r="DG536" s="88"/>
      <c r="DH536" s="88"/>
      <c r="DI536" s="88"/>
      <c r="DJ536" s="88"/>
      <c r="DK536" s="88"/>
      <c r="DL536" s="88"/>
      <c r="DM536" s="88"/>
      <c r="DN536" s="88"/>
      <c r="DO536" s="88"/>
      <c r="DP536" s="88"/>
      <c r="DQ536" s="88"/>
      <c r="DR536" s="88"/>
      <c r="DS536" s="88"/>
      <c r="DT536" s="89"/>
      <c r="DU536" s="84"/>
      <c r="DV536" s="75"/>
      <c r="DW536" s="75"/>
      <c r="DX536" s="75"/>
      <c r="DY536" s="75"/>
      <c r="DZ536" s="77"/>
      <c r="EA536" s="71"/>
      <c r="EB536" s="71"/>
      <c r="EC536" s="71"/>
      <c r="ED536" s="71"/>
      <c r="EE536" s="71"/>
      <c r="EF536" s="71"/>
      <c r="EG536" s="71"/>
      <c r="EH536" s="71"/>
      <c r="EI536" s="71"/>
      <c r="EJ536" s="71"/>
      <c r="EK536" s="71"/>
    </row>
    <row r="537" spans="1:141" ht="30" customHeight="1">
      <c r="A537" s="3" t="s">
        <v>4104</v>
      </c>
      <c r="B537" s="87">
        <v>2026</v>
      </c>
      <c r="C537" s="88" t="s">
        <v>6085</v>
      </c>
      <c r="D537" s="88"/>
      <c r="E537" s="88" t="s">
        <v>125</v>
      </c>
      <c r="F537" s="88">
        <v>144898</v>
      </c>
      <c r="G537" s="92">
        <v>46036</v>
      </c>
      <c r="H537" s="88" t="s">
        <v>209</v>
      </c>
      <c r="I537" s="88" t="s">
        <v>6086</v>
      </c>
      <c r="J537" s="95" t="s">
        <v>6087</v>
      </c>
      <c r="K537" s="95" t="s">
        <v>6088</v>
      </c>
      <c r="L537" s="88" t="s">
        <v>6089</v>
      </c>
      <c r="M537" s="88" t="s">
        <v>214</v>
      </c>
      <c r="N537" s="88">
        <v>80111700</v>
      </c>
      <c r="O537" s="88" t="s">
        <v>215</v>
      </c>
      <c r="P537" s="88" t="s">
        <v>6090</v>
      </c>
      <c r="Q537" s="88">
        <v>3</v>
      </c>
      <c r="R537" s="92">
        <v>46027</v>
      </c>
      <c r="S537" s="88">
        <v>1865</v>
      </c>
      <c r="T537" s="92">
        <v>46048</v>
      </c>
      <c r="U537" s="88" t="s">
        <v>134</v>
      </c>
      <c r="V537" s="88" t="s">
        <v>135</v>
      </c>
      <c r="W537" s="88" t="s">
        <v>136</v>
      </c>
      <c r="X537" s="88">
        <v>1</v>
      </c>
      <c r="Y537" s="88" t="s">
        <v>217</v>
      </c>
      <c r="Z537" s="88" t="s">
        <v>6089</v>
      </c>
      <c r="AA537" s="88" t="s">
        <v>138</v>
      </c>
      <c r="AB537" s="88" t="s">
        <v>139</v>
      </c>
      <c r="AC537" s="88" t="s">
        <v>203</v>
      </c>
      <c r="AD537" s="88"/>
      <c r="AE537" s="88">
        <v>53012745</v>
      </c>
      <c r="AF537" s="88">
        <v>3</v>
      </c>
      <c r="AG537" s="92">
        <v>30806</v>
      </c>
      <c r="AH537" s="88" t="s">
        <v>6091</v>
      </c>
      <c r="AI537" s="88"/>
      <c r="AJ537" s="95">
        <v>0</v>
      </c>
      <c r="AK537" s="88" t="s">
        <v>6092</v>
      </c>
      <c r="AL537" s="88" t="s">
        <v>3187</v>
      </c>
      <c r="AM537" s="88" t="s">
        <v>385</v>
      </c>
      <c r="AN537" s="88" t="s">
        <v>130</v>
      </c>
      <c r="AO537" s="88">
        <v>1010170739</v>
      </c>
      <c r="AP537" s="88" t="s">
        <v>170</v>
      </c>
      <c r="AQ537" s="88"/>
      <c r="AR537" s="88"/>
      <c r="AS537" s="92">
        <v>46062</v>
      </c>
      <c r="AT537" s="88"/>
      <c r="AU537" s="88"/>
      <c r="AV537" s="88"/>
      <c r="AW537" s="88"/>
      <c r="AX537" s="88" t="s">
        <v>171</v>
      </c>
      <c r="AY537" s="88" t="s">
        <v>147</v>
      </c>
      <c r="AZ537" s="108">
        <v>46029</v>
      </c>
      <c r="BA537" s="108">
        <v>46045</v>
      </c>
      <c r="BB537" s="118">
        <v>87109000</v>
      </c>
      <c r="BC537" s="108">
        <v>46049</v>
      </c>
      <c r="BD537" s="108">
        <v>46382</v>
      </c>
      <c r="BE537" s="108">
        <f t="shared" si="22"/>
        <v>46382</v>
      </c>
      <c r="BF537" s="125"/>
      <c r="BG537" s="88" t="s">
        <v>148</v>
      </c>
      <c r="BH537" s="113">
        <v>7919000</v>
      </c>
      <c r="BI537" s="88"/>
      <c r="BJ537" s="88"/>
      <c r="BK537" s="88"/>
      <c r="BL537" s="88"/>
      <c r="BM537" s="88"/>
      <c r="BN537" s="88"/>
      <c r="BO537" s="88"/>
      <c r="BP537" s="88"/>
      <c r="BQ537" s="88"/>
      <c r="BR537" s="88"/>
      <c r="BS537" s="88"/>
      <c r="BT537" s="88"/>
      <c r="BU537" s="88"/>
      <c r="BV537" s="88"/>
      <c r="BW537" s="88"/>
      <c r="BX537" s="88"/>
      <c r="BY537" s="88"/>
      <c r="BZ537" s="88"/>
      <c r="CA537" s="88"/>
      <c r="CB537" s="88"/>
      <c r="CC537" s="88"/>
      <c r="CD537" s="88"/>
      <c r="CE537" s="88"/>
      <c r="CF537" s="88"/>
      <c r="CG537" s="88"/>
      <c r="CH537" s="88"/>
      <c r="CI537" s="88"/>
      <c r="CJ537" s="88"/>
      <c r="CK537" s="88"/>
      <c r="CL537" s="88">
        <v>0</v>
      </c>
      <c r="CM537" s="113">
        <v>87109000</v>
      </c>
      <c r="CN537" s="88"/>
      <c r="CO537" s="92">
        <v>46382</v>
      </c>
      <c r="CP537" s="92">
        <f t="shared" si="20"/>
        <v>46562</v>
      </c>
      <c r="CQ537" s="118">
        <v>87109000</v>
      </c>
      <c r="CR537" s="88" t="s">
        <v>149</v>
      </c>
      <c r="CS537" s="92">
        <v>46047</v>
      </c>
      <c r="CT537" s="131">
        <v>3344101272435</v>
      </c>
      <c r="CU537" s="88"/>
      <c r="CV537" s="88"/>
      <c r="CW537" s="88" t="s">
        <v>224</v>
      </c>
      <c r="CX537" s="88" t="s">
        <v>203</v>
      </c>
      <c r="CY537" s="88" t="s">
        <v>2137</v>
      </c>
      <c r="CZ537" s="88">
        <v>2537</v>
      </c>
      <c r="DA537" s="88" t="s">
        <v>152</v>
      </c>
      <c r="DB537" s="88">
        <v>1</v>
      </c>
      <c r="DC537" s="88" t="s">
        <v>153</v>
      </c>
      <c r="DD537" s="88"/>
      <c r="DE537" s="88"/>
      <c r="DF537" s="88"/>
      <c r="DG537" s="88"/>
      <c r="DH537" s="88"/>
      <c r="DI537" s="88"/>
      <c r="DJ537" s="88"/>
      <c r="DK537" s="88"/>
      <c r="DL537" s="88"/>
      <c r="DM537" s="88"/>
      <c r="DN537" s="88"/>
      <c r="DO537" s="88"/>
      <c r="DP537" s="88"/>
      <c r="DQ537" s="88"/>
      <c r="DR537" s="88"/>
      <c r="DS537" s="88"/>
      <c r="DT537" s="89"/>
      <c r="DU537" s="84"/>
      <c r="DV537" s="75"/>
      <c r="DW537" s="75"/>
      <c r="DX537" s="75"/>
      <c r="DY537" s="75"/>
      <c r="DZ537" s="77"/>
      <c r="EA537" s="71"/>
      <c r="EB537" s="71"/>
      <c r="EC537" s="71"/>
      <c r="ED537" s="71"/>
      <c r="EE537" s="71"/>
      <c r="EF537" s="71"/>
      <c r="EG537" s="71"/>
      <c r="EH537" s="71"/>
      <c r="EI537" s="71"/>
      <c r="EJ537" s="71"/>
      <c r="EK537" s="71"/>
    </row>
    <row r="538" spans="1:141" ht="30" customHeight="1">
      <c r="A538" s="3" t="s">
        <v>4104</v>
      </c>
      <c r="B538" s="87">
        <v>2026</v>
      </c>
      <c r="C538" s="88" t="s">
        <v>6093</v>
      </c>
      <c r="D538" s="88"/>
      <c r="E538" s="88" t="s">
        <v>125</v>
      </c>
      <c r="F538" s="88">
        <v>146572</v>
      </c>
      <c r="G538" s="92">
        <v>46045</v>
      </c>
      <c r="H538" s="88" t="s">
        <v>5453</v>
      </c>
      <c r="I538" s="88" t="s">
        <v>6094</v>
      </c>
      <c r="J538" s="95" t="s">
        <v>6095</v>
      </c>
      <c r="K538" s="95" t="s">
        <v>6096</v>
      </c>
      <c r="L538" s="88" t="s">
        <v>6097</v>
      </c>
      <c r="M538" s="88" t="s">
        <v>5458</v>
      </c>
      <c r="N538" s="88">
        <v>80111700</v>
      </c>
      <c r="O538" s="88" t="s">
        <v>5459</v>
      </c>
      <c r="P538" s="88" t="s">
        <v>6098</v>
      </c>
      <c r="Q538" s="88">
        <v>84</v>
      </c>
      <c r="R538" s="92">
        <v>46028</v>
      </c>
      <c r="S538" s="88">
        <v>1821</v>
      </c>
      <c r="T538" s="92">
        <v>46048</v>
      </c>
      <c r="U538" s="88" t="s">
        <v>134</v>
      </c>
      <c r="V538" s="88" t="s">
        <v>135</v>
      </c>
      <c r="W538" s="88" t="s">
        <v>460</v>
      </c>
      <c r="X538" s="88">
        <v>1</v>
      </c>
      <c r="Y538" s="88" t="s">
        <v>6099</v>
      </c>
      <c r="Z538" s="88" t="s">
        <v>6097</v>
      </c>
      <c r="AA538" s="88" t="s">
        <v>138</v>
      </c>
      <c r="AB538" s="88" t="s">
        <v>139</v>
      </c>
      <c r="AC538" s="88" t="s">
        <v>447</v>
      </c>
      <c r="AD538" s="88"/>
      <c r="AE538" s="88">
        <v>1019094620</v>
      </c>
      <c r="AF538" s="88">
        <v>1</v>
      </c>
      <c r="AG538" s="92">
        <v>34426</v>
      </c>
      <c r="AH538" s="88" t="s">
        <v>6100</v>
      </c>
      <c r="AI538" s="88"/>
      <c r="AJ538" s="95">
        <v>0</v>
      </c>
      <c r="AK538" s="88" t="s">
        <v>6101</v>
      </c>
      <c r="AL538" s="88" t="s">
        <v>642</v>
      </c>
      <c r="AM538" s="88" t="s">
        <v>144</v>
      </c>
      <c r="AN538" s="88" t="s">
        <v>5340</v>
      </c>
      <c r="AO538" s="88">
        <v>1110505661</v>
      </c>
      <c r="AP538" s="88" t="s">
        <v>5341</v>
      </c>
      <c r="AQ538" s="88"/>
      <c r="AR538" s="88"/>
      <c r="AS538" s="92">
        <v>46062</v>
      </c>
      <c r="AT538" s="88"/>
      <c r="AU538" s="88"/>
      <c r="AV538" s="88"/>
      <c r="AW538" s="88"/>
      <c r="AX538" s="88" t="s">
        <v>5342</v>
      </c>
      <c r="AY538" s="88" t="s">
        <v>147</v>
      </c>
      <c r="AZ538" s="108">
        <v>46038</v>
      </c>
      <c r="BA538" s="108">
        <v>46042</v>
      </c>
      <c r="BB538" s="118">
        <v>28840000</v>
      </c>
      <c r="BC538" s="108">
        <v>46049</v>
      </c>
      <c r="BD538" s="108">
        <v>46291</v>
      </c>
      <c r="BE538" s="108">
        <f t="shared" si="22"/>
        <v>46291</v>
      </c>
      <c r="BF538" s="125"/>
      <c r="BG538" s="88" t="s">
        <v>929</v>
      </c>
      <c r="BH538" s="113">
        <v>3605000</v>
      </c>
      <c r="BI538" s="88"/>
      <c r="BJ538" s="88"/>
      <c r="BK538" s="88"/>
      <c r="BL538" s="88"/>
      <c r="BM538" s="88"/>
      <c r="BN538" s="88"/>
      <c r="BO538" s="88"/>
      <c r="BP538" s="88"/>
      <c r="BQ538" s="88"/>
      <c r="BR538" s="88"/>
      <c r="BS538" s="88"/>
      <c r="BT538" s="88"/>
      <c r="BU538" s="88"/>
      <c r="BV538" s="88"/>
      <c r="BW538" s="88"/>
      <c r="BX538" s="88"/>
      <c r="BY538" s="88"/>
      <c r="BZ538" s="88"/>
      <c r="CA538" s="88"/>
      <c r="CB538" s="88"/>
      <c r="CC538" s="88"/>
      <c r="CD538" s="88"/>
      <c r="CE538" s="88"/>
      <c r="CF538" s="88"/>
      <c r="CG538" s="88"/>
      <c r="CH538" s="88"/>
      <c r="CI538" s="88"/>
      <c r="CJ538" s="88"/>
      <c r="CK538" s="88"/>
      <c r="CL538" s="88">
        <v>0</v>
      </c>
      <c r="CM538" s="113">
        <v>28840000</v>
      </c>
      <c r="CN538" s="88"/>
      <c r="CO538" s="92">
        <v>46291</v>
      </c>
      <c r="CP538" s="92">
        <f t="shared" si="20"/>
        <v>46471</v>
      </c>
      <c r="CQ538" s="118">
        <v>28840000</v>
      </c>
      <c r="CR538" s="88" t="s">
        <v>149</v>
      </c>
      <c r="CS538" s="92">
        <v>46043</v>
      </c>
      <c r="CT538" s="131">
        <v>3344101272141</v>
      </c>
      <c r="CU538" s="88"/>
      <c r="CV538" s="88"/>
      <c r="CW538" s="88" t="s">
        <v>5464</v>
      </c>
      <c r="CX538" s="88" t="s">
        <v>447</v>
      </c>
      <c r="CY538" s="88" t="s">
        <v>957</v>
      </c>
      <c r="CZ538" s="88">
        <v>2537</v>
      </c>
      <c r="DA538" s="88" t="s">
        <v>152</v>
      </c>
      <c r="DB538" s="88">
        <v>5</v>
      </c>
      <c r="DC538" s="88" t="s">
        <v>153</v>
      </c>
      <c r="DD538" s="88"/>
      <c r="DE538" s="88"/>
      <c r="DF538" s="88"/>
      <c r="DG538" s="88"/>
      <c r="DH538" s="88"/>
      <c r="DI538" s="88"/>
      <c r="DJ538" s="88"/>
      <c r="DK538" s="88"/>
      <c r="DL538" s="88"/>
      <c r="DM538" s="88"/>
      <c r="DN538" s="88"/>
      <c r="DO538" s="88"/>
      <c r="DP538" s="88"/>
      <c r="DQ538" s="88"/>
      <c r="DR538" s="88"/>
      <c r="DS538" s="88"/>
      <c r="DT538" s="89"/>
      <c r="DU538" s="84"/>
      <c r="DV538" s="75"/>
      <c r="DW538" s="75"/>
      <c r="DX538" s="75"/>
      <c r="DY538" s="75"/>
      <c r="DZ538" s="77"/>
      <c r="EA538" s="71"/>
      <c r="EB538" s="71"/>
      <c r="EC538" s="71"/>
      <c r="ED538" s="71"/>
      <c r="EE538" s="71"/>
      <c r="EF538" s="71"/>
      <c r="EG538" s="71"/>
      <c r="EH538" s="71"/>
      <c r="EI538" s="71"/>
      <c r="EJ538" s="71"/>
      <c r="EK538" s="71"/>
    </row>
    <row r="539" spans="1:141" ht="30" customHeight="1">
      <c r="A539" s="3" t="s">
        <v>4104</v>
      </c>
      <c r="B539" s="87">
        <v>2026</v>
      </c>
      <c r="C539" s="88" t="s">
        <v>6102</v>
      </c>
      <c r="D539" s="88"/>
      <c r="E539" s="88" t="s">
        <v>125</v>
      </c>
      <c r="F539" s="88">
        <v>146572</v>
      </c>
      <c r="G539" s="92">
        <v>46032</v>
      </c>
      <c r="H539" s="88" t="s">
        <v>5453</v>
      </c>
      <c r="I539" s="88" t="s">
        <v>6103</v>
      </c>
      <c r="J539" s="95" t="s">
        <v>6104</v>
      </c>
      <c r="K539" s="95" t="s">
        <v>6105</v>
      </c>
      <c r="L539" s="88" t="s">
        <v>6106</v>
      </c>
      <c r="M539" s="88" t="s">
        <v>5458</v>
      </c>
      <c r="N539" s="88">
        <v>80111700</v>
      </c>
      <c r="O539" s="88" t="s">
        <v>5459</v>
      </c>
      <c r="P539" s="88" t="s">
        <v>6107</v>
      </c>
      <c r="Q539" s="88">
        <v>84</v>
      </c>
      <c r="R539" s="92">
        <v>46028</v>
      </c>
      <c r="S539" s="88">
        <v>1866</v>
      </c>
      <c r="T539" s="92">
        <v>46048</v>
      </c>
      <c r="U539" s="88" t="s">
        <v>134</v>
      </c>
      <c r="V539" s="88" t="s">
        <v>135</v>
      </c>
      <c r="W539" s="88" t="s">
        <v>460</v>
      </c>
      <c r="X539" s="88">
        <v>1</v>
      </c>
      <c r="Y539" s="88" t="s">
        <v>6099</v>
      </c>
      <c r="Z539" s="88" t="s">
        <v>6106</v>
      </c>
      <c r="AA539" s="88" t="s">
        <v>138</v>
      </c>
      <c r="AB539" s="88" t="s">
        <v>139</v>
      </c>
      <c r="AC539" s="88" t="s">
        <v>447</v>
      </c>
      <c r="AD539" s="88"/>
      <c r="AE539" s="88">
        <v>1000182413</v>
      </c>
      <c r="AF539" s="88">
        <v>1</v>
      </c>
      <c r="AG539" s="92">
        <v>37371</v>
      </c>
      <c r="AH539" s="88" t="s">
        <v>6108</v>
      </c>
      <c r="AI539" s="88"/>
      <c r="AJ539" s="95">
        <v>0</v>
      </c>
      <c r="AK539" s="88" t="s">
        <v>6109</v>
      </c>
      <c r="AL539" s="88" t="s">
        <v>189</v>
      </c>
      <c r="AM539" s="88" t="s">
        <v>234</v>
      </c>
      <c r="AN539" s="88" t="s">
        <v>5340</v>
      </c>
      <c r="AO539" s="88">
        <v>1110505661</v>
      </c>
      <c r="AP539" s="88" t="s">
        <v>5341</v>
      </c>
      <c r="AQ539" s="88"/>
      <c r="AR539" s="88"/>
      <c r="AS539" s="92">
        <v>46062</v>
      </c>
      <c r="AT539" s="88"/>
      <c r="AU539" s="88"/>
      <c r="AV539" s="88"/>
      <c r="AW539" s="88"/>
      <c r="AX539" s="88" t="s">
        <v>5342</v>
      </c>
      <c r="AY539" s="88" t="s">
        <v>147</v>
      </c>
      <c r="AZ539" s="108">
        <v>46038</v>
      </c>
      <c r="BA539" s="108">
        <v>46045</v>
      </c>
      <c r="BB539" s="118">
        <v>28840000</v>
      </c>
      <c r="BC539" s="108">
        <v>46050</v>
      </c>
      <c r="BD539" s="108">
        <v>46292</v>
      </c>
      <c r="BE539" s="108">
        <f t="shared" si="22"/>
        <v>46292</v>
      </c>
      <c r="BF539" s="125"/>
      <c r="BG539" s="88" t="s">
        <v>929</v>
      </c>
      <c r="BH539" s="113">
        <v>3605000</v>
      </c>
      <c r="BI539" s="88"/>
      <c r="BJ539" s="88"/>
      <c r="BK539" s="88"/>
      <c r="BL539" s="88"/>
      <c r="BM539" s="88"/>
      <c r="BN539" s="88"/>
      <c r="BO539" s="88"/>
      <c r="BP539" s="88"/>
      <c r="BQ539" s="88"/>
      <c r="BR539" s="88"/>
      <c r="BS539" s="88"/>
      <c r="BT539" s="88"/>
      <c r="BU539" s="88"/>
      <c r="BV539" s="88"/>
      <c r="BW539" s="88"/>
      <c r="BX539" s="88"/>
      <c r="BY539" s="88"/>
      <c r="BZ539" s="88"/>
      <c r="CA539" s="88"/>
      <c r="CB539" s="88"/>
      <c r="CC539" s="88"/>
      <c r="CD539" s="88"/>
      <c r="CE539" s="88"/>
      <c r="CF539" s="88"/>
      <c r="CG539" s="88"/>
      <c r="CH539" s="88"/>
      <c r="CI539" s="88"/>
      <c r="CJ539" s="88"/>
      <c r="CK539" s="88"/>
      <c r="CL539" s="88">
        <v>0</v>
      </c>
      <c r="CM539" s="113">
        <v>28840000</v>
      </c>
      <c r="CN539" s="88"/>
      <c r="CO539" s="92">
        <v>46292</v>
      </c>
      <c r="CP539" s="92">
        <f t="shared" si="20"/>
        <v>46472</v>
      </c>
      <c r="CQ539" s="118">
        <v>28840000</v>
      </c>
      <c r="CR539" s="88" t="s">
        <v>149</v>
      </c>
      <c r="CS539" s="92">
        <v>46046</v>
      </c>
      <c r="CT539" s="131">
        <v>1146101101778</v>
      </c>
      <c r="CU539" s="88"/>
      <c r="CV539" s="88"/>
      <c r="CW539" s="88" t="s">
        <v>5464</v>
      </c>
      <c r="CX539" s="88" t="s">
        <v>447</v>
      </c>
      <c r="CY539" s="88" t="s">
        <v>957</v>
      </c>
      <c r="CZ539" s="88">
        <v>2537</v>
      </c>
      <c r="DA539" s="88" t="s">
        <v>152</v>
      </c>
      <c r="DB539" s="88">
        <v>5</v>
      </c>
      <c r="DC539" s="88" t="s">
        <v>153</v>
      </c>
      <c r="DD539" s="88"/>
      <c r="DE539" s="88"/>
      <c r="DF539" s="88"/>
      <c r="DG539" s="88"/>
      <c r="DH539" s="88"/>
      <c r="DI539" s="88"/>
      <c r="DJ539" s="88"/>
      <c r="DK539" s="88"/>
      <c r="DL539" s="88"/>
      <c r="DM539" s="88"/>
      <c r="DN539" s="88"/>
      <c r="DO539" s="88"/>
      <c r="DP539" s="88"/>
      <c r="DQ539" s="88"/>
      <c r="DR539" s="88"/>
      <c r="DS539" s="88"/>
      <c r="DT539" s="89"/>
      <c r="DU539" s="84"/>
      <c r="DV539" s="75"/>
      <c r="DW539" s="75"/>
      <c r="DX539" s="75"/>
      <c r="DY539" s="75"/>
      <c r="DZ539" s="77"/>
      <c r="EA539" s="71"/>
      <c r="EB539" s="71"/>
      <c r="EC539" s="71"/>
      <c r="ED539" s="71"/>
      <c r="EE539" s="71"/>
      <c r="EF539" s="71"/>
      <c r="EG539" s="71"/>
      <c r="EH539" s="71"/>
      <c r="EI539" s="71"/>
      <c r="EJ539" s="71"/>
      <c r="EK539" s="71"/>
    </row>
    <row r="540" spans="1:141" ht="30" customHeight="1">
      <c r="A540" s="3" t="s">
        <v>4104</v>
      </c>
      <c r="B540" s="87">
        <v>2026</v>
      </c>
      <c r="C540" s="88" t="s">
        <v>6110</v>
      </c>
      <c r="D540" s="88"/>
      <c r="E540" s="88" t="s">
        <v>125</v>
      </c>
      <c r="F540" s="88">
        <v>146572</v>
      </c>
      <c r="G540" s="92">
        <v>46036</v>
      </c>
      <c r="H540" s="88" t="s">
        <v>5453</v>
      </c>
      <c r="I540" s="88" t="s">
        <v>6111</v>
      </c>
      <c r="J540" s="95" t="s">
        <v>6112</v>
      </c>
      <c r="K540" s="95" t="s">
        <v>6113</v>
      </c>
      <c r="L540" s="88" t="s">
        <v>6114</v>
      </c>
      <c r="M540" s="88" t="s">
        <v>5458</v>
      </c>
      <c r="N540" s="88">
        <v>80111700</v>
      </c>
      <c r="O540" s="88" t="s">
        <v>5459</v>
      </c>
      <c r="P540" s="88" t="s">
        <v>6115</v>
      </c>
      <c r="Q540" s="88">
        <v>84</v>
      </c>
      <c r="R540" s="92">
        <v>46028</v>
      </c>
      <c r="S540" s="88">
        <v>1676</v>
      </c>
      <c r="T540" s="92">
        <v>46042</v>
      </c>
      <c r="U540" s="88" t="s">
        <v>134</v>
      </c>
      <c r="V540" s="88" t="s">
        <v>135</v>
      </c>
      <c r="W540" s="88" t="s">
        <v>460</v>
      </c>
      <c r="X540" s="88">
        <v>1</v>
      </c>
      <c r="Y540" s="88" t="s">
        <v>6099</v>
      </c>
      <c r="Z540" s="88" t="s">
        <v>6114</v>
      </c>
      <c r="AA540" s="88" t="s">
        <v>138</v>
      </c>
      <c r="AB540" s="88" t="s">
        <v>164</v>
      </c>
      <c r="AC540" s="88" t="s">
        <v>203</v>
      </c>
      <c r="AD540" s="88"/>
      <c r="AE540" s="88">
        <v>80814144</v>
      </c>
      <c r="AF540" s="88">
        <v>7</v>
      </c>
      <c r="AG540" s="92">
        <v>30625</v>
      </c>
      <c r="AH540" s="88" t="s">
        <v>6116</v>
      </c>
      <c r="AI540" s="88" t="e">
        <v>#REF!</v>
      </c>
      <c r="AJ540" s="95">
        <v>3175377302</v>
      </c>
      <c r="AK540" s="88" t="s">
        <v>6117</v>
      </c>
      <c r="AL540" s="88" t="s">
        <v>143</v>
      </c>
      <c r="AM540" s="88" t="s">
        <v>144</v>
      </c>
      <c r="AN540" s="88" t="s">
        <v>5340</v>
      </c>
      <c r="AO540" s="88">
        <v>1110505661</v>
      </c>
      <c r="AP540" s="88" t="s">
        <v>5341</v>
      </c>
      <c r="AQ540" s="88"/>
      <c r="AR540" s="88"/>
      <c r="AS540" s="92">
        <v>46062</v>
      </c>
      <c r="AT540" s="88"/>
      <c r="AU540" s="88"/>
      <c r="AV540" s="88"/>
      <c r="AW540" s="88"/>
      <c r="AX540" s="88" t="s">
        <v>5342</v>
      </c>
      <c r="AY540" s="88" t="s">
        <v>147</v>
      </c>
      <c r="AZ540" s="108">
        <v>46038</v>
      </c>
      <c r="BA540" s="108">
        <v>46038</v>
      </c>
      <c r="BB540" s="118">
        <v>28840000</v>
      </c>
      <c r="BC540" s="108">
        <v>46042</v>
      </c>
      <c r="BD540" s="108">
        <v>46284</v>
      </c>
      <c r="BE540" s="108">
        <f t="shared" si="22"/>
        <v>46284</v>
      </c>
      <c r="BF540" s="125"/>
      <c r="BG540" s="88" t="s">
        <v>929</v>
      </c>
      <c r="BH540" s="113">
        <v>3605000</v>
      </c>
      <c r="BI540" s="88"/>
      <c r="BJ540" s="88"/>
      <c r="BK540" s="88"/>
      <c r="BL540" s="88"/>
      <c r="BM540" s="88"/>
      <c r="BN540" s="88"/>
      <c r="BO540" s="88"/>
      <c r="BP540" s="88"/>
      <c r="BQ540" s="88"/>
      <c r="BR540" s="88"/>
      <c r="BS540" s="88"/>
      <c r="BT540" s="88"/>
      <c r="BU540" s="88"/>
      <c r="BV540" s="88"/>
      <c r="BW540" s="88"/>
      <c r="BX540" s="88"/>
      <c r="BY540" s="88"/>
      <c r="BZ540" s="88"/>
      <c r="CA540" s="88"/>
      <c r="CB540" s="88"/>
      <c r="CC540" s="88"/>
      <c r="CD540" s="88"/>
      <c r="CE540" s="88"/>
      <c r="CF540" s="88"/>
      <c r="CG540" s="88"/>
      <c r="CH540" s="88"/>
      <c r="CI540" s="88"/>
      <c r="CJ540" s="88"/>
      <c r="CK540" s="88"/>
      <c r="CL540" s="88">
        <v>0</v>
      </c>
      <c r="CM540" s="113">
        <v>28840000</v>
      </c>
      <c r="CN540" s="88"/>
      <c r="CO540" s="92">
        <v>46284</v>
      </c>
      <c r="CP540" s="92">
        <f t="shared" si="20"/>
        <v>46464</v>
      </c>
      <c r="CQ540" s="118">
        <v>28840000</v>
      </c>
      <c r="CR540" s="88" t="s">
        <v>223</v>
      </c>
      <c r="CS540" s="92">
        <v>46039</v>
      </c>
      <c r="CT540" s="131">
        <v>9646101034345</v>
      </c>
      <c r="CU540" s="88"/>
      <c r="CV540" s="88"/>
      <c r="CW540" s="88" t="s">
        <v>5464</v>
      </c>
      <c r="CX540" s="88" t="s">
        <v>203</v>
      </c>
      <c r="CY540" s="88" t="s">
        <v>235</v>
      </c>
      <c r="CZ540" s="88">
        <v>2537</v>
      </c>
      <c r="DA540" s="88" t="s">
        <v>152</v>
      </c>
      <c r="DB540" s="88">
        <v>5</v>
      </c>
      <c r="DC540" s="88" t="s">
        <v>153</v>
      </c>
      <c r="DD540" s="88"/>
      <c r="DE540" s="88"/>
      <c r="DF540" s="88"/>
      <c r="DG540" s="88"/>
      <c r="DH540" s="88"/>
      <c r="DI540" s="88"/>
      <c r="DJ540" s="88"/>
      <c r="DK540" s="88"/>
      <c r="DL540" s="88"/>
      <c r="DM540" s="88"/>
      <c r="DN540" s="88"/>
      <c r="DO540" s="88"/>
      <c r="DP540" s="88"/>
      <c r="DQ540" s="88"/>
      <c r="DR540" s="88"/>
      <c r="DS540" s="88"/>
      <c r="DT540" s="89"/>
      <c r="DU540" s="84"/>
      <c r="DV540" s="75"/>
      <c r="DW540" s="75"/>
      <c r="DX540" s="75"/>
      <c r="DY540" s="75"/>
      <c r="DZ540" s="77"/>
      <c r="EA540" s="71"/>
      <c r="EB540" s="71"/>
      <c r="EC540" s="71"/>
      <c r="ED540" s="71"/>
      <c r="EE540" s="71"/>
      <c r="EF540" s="71"/>
      <c r="EG540" s="71"/>
      <c r="EH540" s="71"/>
      <c r="EI540" s="71"/>
      <c r="EJ540" s="71"/>
      <c r="EK540" s="71"/>
    </row>
    <row r="541" spans="1:141" ht="30" customHeight="1">
      <c r="A541" s="3" t="s">
        <v>4104</v>
      </c>
      <c r="B541" s="87">
        <v>2026</v>
      </c>
      <c r="C541" s="88" t="s">
        <v>6118</v>
      </c>
      <c r="D541" s="88"/>
      <c r="E541" s="88" t="s">
        <v>125</v>
      </c>
      <c r="F541" s="88">
        <v>145534</v>
      </c>
      <c r="G541" s="92">
        <v>46045</v>
      </c>
      <c r="H541" s="88" t="s">
        <v>2659</v>
      </c>
      <c r="I541" s="88" t="s">
        <v>6119</v>
      </c>
      <c r="J541" s="95" t="s">
        <v>6120</v>
      </c>
      <c r="K541" s="95" t="s">
        <v>6121</v>
      </c>
      <c r="L541" s="88" t="s">
        <v>6122</v>
      </c>
      <c r="M541" s="88" t="s">
        <v>2664</v>
      </c>
      <c r="N541" s="88">
        <v>80111700</v>
      </c>
      <c r="O541" s="88" t="s">
        <v>2665</v>
      </c>
      <c r="P541" s="88" t="s">
        <v>6123</v>
      </c>
      <c r="Q541" s="88">
        <v>168</v>
      </c>
      <c r="R541" s="92">
        <v>46031</v>
      </c>
      <c r="S541" s="88">
        <v>1774</v>
      </c>
      <c r="T541" s="92">
        <v>46044</v>
      </c>
      <c r="U541" s="88" t="s">
        <v>134</v>
      </c>
      <c r="V541" s="88" t="s">
        <v>135</v>
      </c>
      <c r="W541" s="88" t="s">
        <v>136</v>
      </c>
      <c r="X541" s="88">
        <v>1</v>
      </c>
      <c r="Y541" s="88" t="s">
        <v>6124</v>
      </c>
      <c r="Z541" s="88" t="s">
        <v>6122</v>
      </c>
      <c r="AA541" s="88" t="s">
        <v>138</v>
      </c>
      <c r="AB541" s="88" t="s">
        <v>139</v>
      </c>
      <c r="AC541" s="88" t="s">
        <v>203</v>
      </c>
      <c r="AD541" s="88"/>
      <c r="AE541" s="88">
        <v>52348821</v>
      </c>
      <c r="AF541" s="88">
        <v>4</v>
      </c>
      <c r="AG541" s="92">
        <v>28385</v>
      </c>
      <c r="AH541" s="88" t="s">
        <v>6125</v>
      </c>
      <c r="AI541" s="88" t="e">
        <v>#REF!</v>
      </c>
      <c r="AJ541" s="95">
        <v>3115429748</v>
      </c>
      <c r="AK541" s="88" t="s">
        <v>6126</v>
      </c>
      <c r="AL541" s="88" t="s">
        <v>3187</v>
      </c>
      <c r="AM541" s="88" t="s">
        <v>234</v>
      </c>
      <c r="AN541" s="88" t="s">
        <v>2633</v>
      </c>
      <c r="AO541" s="88">
        <v>79693760</v>
      </c>
      <c r="AP541" s="88" t="s">
        <v>2654</v>
      </c>
      <c r="AQ541" s="88"/>
      <c r="AR541" s="88"/>
      <c r="AS541" s="92">
        <v>46062</v>
      </c>
      <c r="AT541" s="88"/>
      <c r="AU541" s="88"/>
      <c r="AV541" s="88"/>
      <c r="AW541" s="88"/>
      <c r="AX541" s="88" t="s">
        <v>2655</v>
      </c>
      <c r="AY541" s="88" t="s">
        <v>147</v>
      </c>
      <c r="AZ541" s="108">
        <v>46035</v>
      </c>
      <c r="BA541" s="108">
        <v>46041</v>
      </c>
      <c r="BB541" s="118">
        <v>46432000</v>
      </c>
      <c r="BC541" s="108">
        <v>46048</v>
      </c>
      <c r="BD541" s="108">
        <v>46290</v>
      </c>
      <c r="BE541" s="108">
        <f t="shared" si="22"/>
        <v>46290</v>
      </c>
      <c r="BF541" s="125"/>
      <c r="BG541" s="88" t="s">
        <v>929</v>
      </c>
      <c r="BH541" s="113">
        <v>5804000</v>
      </c>
      <c r="BI541" s="88"/>
      <c r="BJ541" s="88"/>
      <c r="BK541" s="88"/>
      <c r="BL541" s="88"/>
      <c r="BM541" s="88"/>
      <c r="BN541" s="88"/>
      <c r="BO541" s="88"/>
      <c r="BP541" s="88"/>
      <c r="BQ541" s="88"/>
      <c r="BR541" s="88"/>
      <c r="BS541" s="88"/>
      <c r="BT541" s="88"/>
      <c r="BU541" s="88"/>
      <c r="BV541" s="88"/>
      <c r="BW541" s="88"/>
      <c r="BX541" s="88"/>
      <c r="BY541" s="88"/>
      <c r="BZ541" s="88"/>
      <c r="CA541" s="88"/>
      <c r="CB541" s="88"/>
      <c r="CC541" s="88"/>
      <c r="CD541" s="88"/>
      <c r="CE541" s="88"/>
      <c r="CF541" s="88"/>
      <c r="CG541" s="88"/>
      <c r="CH541" s="88"/>
      <c r="CI541" s="88"/>
      <c r="CJ541" s="88"/>
      <c r="CK541" s="88"/>
      <c r="CL541" s="88">
        <v>0</v>
      </c>
      <c r="CM541" s="113">
        <v>46432000</v>
      </c>
      <c r="CN541" s="88"/>
      <c r="CO541" s="92">
        <v>46290</v>
      </c>
      <c r="CP541" s="92">
        <f t="shared" si="20"/>
        <v>46470</v>
      </c>
      <c r="CQ541" s="118">
        <v>46432000</v>
      </c>
      <c r="CR541" s="88" t="s">
        <v>223</v>
      </c>
      <c r="CS541" s="92">
        <v>46042</v>
      </c>
      <c r="CT541" s="131">
        <v>2146101130933</v>
      </c>
      <c r="CU541" s="88"/>
      <c r="CV541" s="88"/>
      <c r="CW541" s="88" t="s">
        <v>2670</v>
      </c>
      <c r="CX541" s="88" t="s">
        <v>203</v>
      </c>
      <c r="CY541" s="88" t="s">
        <v>957</v>
      </c>
      <c r="CZ541" s="88">
        <v>2537</v>
      </c>
      <c r="DA541" s="88" t="s">
        <v>152</v>
      </c>
      <c r="DB541" s="88">
        <v>5</v>
      </c>
      <c r="DC541" s="88" t="s">
        <v>153</v>
      </c>
      <c r="DD541" s="88"/>
      <c r="DE541" s="88"/>
      <c r="DF541" s="88"/>
      <c r="DG541" s="88"/>
      <c r="DH541" s="88"/>
      <c r="DI541" s="88"/>
      <c r="DJ541" s="88"/>
      <c r="DK541" s="88"/>
      <c r="DL541" s="88"/>
      <c r="DM541" s="88"/>
      <c r="DN541" s="88"/>
      <c r="DO541" s="88"/>
      <c r="DP541" s="88"/>
      <c r="DQ541" s="88"/>
      <c r="DR541" s="88"/>
      <c r="DS541" s="88"/>
      <c r="DT541" s="89"/>
      <c r="DU541" s="84"/>
      <c r="DV541" s="75"/>
      <c r="DW541" s="75"/>
      <c r="DX541" s="75"/>
      <c r="DY541" s="75"/>
      <c r="DZ541" s="77"/>
      <c r="EA541" s="71"/>
      <c r="EB541" s="71"/>
      <c r="EC541" s="71"/>
      <c r="ED541" s="71"/>
      <c r="EE541" s="71"/>
      <c r="EF541" s="71"/>
      <c r="EG541" s="71"/>
      <c r="EH541" s="71"/>
      <c r="EI541" s="71"/>
      <c r="EJ541" s="71"/>
      <c r="EK541" s="71"/>
    </row>
    <row r="542" spans="1:141" ht="30" customHeight="1">
      <c r="A542" s="3" t="s">
        <v>4104</v>
      </c>
      <c r="B542" s="87">
        <v>2026</v>
      </c>
      <c r="C542" s="88" t="s">
        <v>6127</v>
      </c>
      <c r="D542" s="88"/>
      <c r="E542" s="88" t="s">
        <v>125</v>
      </c>
      <c r="F542" s="88">
        <v>147040</v>
      </c>
      <c r="G542" s="92">
        <v>46042</v>
      </c>
      <c r="H542" s="88" t="s">
        <v>6128</v>
      </c>
      <c r="I542" s="88" t="s">
        <v>6129</v>
      </c>
      <c r="J542" s="95" t="s">
        <v>6130</v>
      </c>
      <c r="K542" s="95" t="s">
        <v>6131</v>
      </c>
      <c r="L542" s="88" t="s">
        <v>6132</v>
      </c>
      <c r="M542" s="88" t="s">
        <v>6133</v>
      </c>
      <c r="N542" s="88">
        <v>80111700</v>
      </c>
      <c r="O542" s="88" t="s">
        <v>6134</v>
      </c>
      <c r="P542" s="88" t="s">
        <v>6135</v>
      </c>
      <c r="Q542" s="88">
        <v>199</v>
      </c>
      <c r="R542" s="92">
        <v>46032</v>
      </c>
      <c r="S542" s="88">
        <v>1867</v>
      </c>
      <c r="T542" s="92">
        <v>46048</v>
      </c>
      <c r="U542" s="88" t="s">
        <v>134</v>
      </c>
      <c r="V542" s="88" t="s">
        <v>135</v>
      </c>
      <c r="W542" s="88" t="s">
        <v>136</v>
      </c>
      <c r="X542" s="88">
        <v>1</v>
      </c>
      <c r="Y542" s="88" t="s">
        <v>6136</v>
      </c>
      <c r="Z542" s="88" t="s">
        <v>6132</v>
      </c>
      <c r="AA542" s="88" t="s">
        <v>138</v>
      </c>
      <c r="AB542" s="88" t="s">
        <v>139</v>
      </c>
      <c r="AC542" s="88" t="s">
        <v>203</v>
      </c>
      <c r="AD542" s="88"/>
      <c r="AE542" s="88">
        <v>1057892453</v>
      </c>
      <c r="AF542" s="88">
        <v>8</v>
      </c>
      <c r="AG542" s="92">
        <v>32334</v>
      </c>
      <c r="AH542" s="88" t="s">
        <v>6137</v>
      </c>
      <c r="AI542" s="88"/>
      <c r="AJ542" s="95">
        <v>0</v>
      </c>
      <c r="AK542" s="88" t="s">
        <v>6138</v>
      </c>
      <c r="AL542" s="88" t="s">
        <v>3187</v>
      </c>
      <c r="AM542" s="88" t="s">
        <v>144</v>
      </c>
      <c r="AN542" s="88" t="s">
        <v>130</v>
      </c>
      <c r="AO542" s="88">
        <v>1010170739</v>
      </c>
      <c r="AP542" s="88" t="s">
        <v>170</v>
      </c>
      <c r="AQ542" s="88"/>
      <c r="AR542" s="88"/>
      <c r="AS542" s="92">
        <v>46062</v>
      </c>
      <c r="AT542" s="88"/>
      <c r="AU542" s="88"/>
      <c r="AV542" s="88"/>
      <c r="AW542" s="88"/>
      <c r="AX542" s="88" t="s">
        <v>171</v>
      </c>
      <c r="AY542" s="88" t="s">
        <v>147</v>
      </c>
      <c r="AZ542" s="108">
        <v>46044</v>
      </c>
      <c r="BA542" s="108">
        <v>46045</v>
      </c>
      <c r="BB542" s="118">
        <v>63844000</v>
      </c>
      <c r="BC542" s="108">
        <v>46049</v>
      </c>
      <c r="BD542" s="108">
        <v>46382</v>
      </c>
      <c r="BE542" s="108">
        <f t="shared" si="22"/>
        <v>46382</v>
      </c>
      <c r="BF542" s="125"/>
      <c r="BG542" s="88" t="s">
        <v>148</v>
      </c>
      <c r="BH542" s="113">
        <v>5804000</v>
      </c>
      <c r="BI542" s="88"/>
      <c r="BJ542" s="88"/>
      <c r="BK542" s="88"/>
      <c r="BL542" s="88"/>
      <c r="BM542" s="88"/>
      <c r="BN542" s="88"/>
      <c r="BO542" s="88"/>
      <c r="BP542" s="88"/>
      <c r="BQ542" s="88"/>
      <c r="BR542" s="88"/>
      <c r="BS542" s="88"/>
      <c r="BT542" s="88"/>
      <c r="BU542" s="88"/>
      <c r="BV542" s="88"/>
      <c r="BW542" s="88"/>
      <c r="BX542" s="88"/>
      <c r="BY542" s="88"/>
      <c r="BZ542" s="88"/>
      <c r="CA542" s="88"/>
      <c r="CB542" s="88"/>
      <c r="CC542" s="88"/>
      <c r="CD542" s="88"/>
      <c r="CE542" s="88"/>
      <c r="CF542" s="88"/>
      <c r="CG542" s="88"/>
      <c r="CH542" s="88"/>
      <c r="CI542" s="88"/>
      <c r="CJ542" s="88"/>
      <c r="CK542" s="88"/>
      <c r="CL542" s="88">
        <v>0</v>
      </c>
      <c r="CM542" s="113">
        <v>63844000</v>
      </c>
      <c r="CN542" s="88"/>
      <c r="CO542" s="92">
        <v>46382</v>
      </c>
      <c r="CP542" s="92">
        <f t="shared" si="20"/>
        <v>46562</v>
      </c>
      <c r="CQ542" s="118">
        <v>63844000</v>
      </c>
      <c r="CR542" s="88" t="s">
        <v>223</v>
      </c>
      <c r="CS542" s="92">
        <v>46048</v>
      </c>
      <c r="CT542" s="131">
        <v>1144101276807</v>
      </c>
      <c r="CU542" s="88"/>
      <c r="CV542" s="88"/>
      <c r="CW542" s="88" t="s">
        <v>6139</v>
      </c>
      <c r="CX542" s="88" t="s">
        <v>203</v>
      </c>
      <c r="CY542" s="88" t="s">
        <v>2137</v>
      </c>
      <c r="CZ542" s="88">
        <v>2537</v>
      </c>
      <c r="DA542" s="88" t="s">
        <v>152</v>
      </c>
      <c r="DB542" s="88">
        <v>1</v>
      </c>
      <c r="DC542" s="88" t="s">
        <v>153</v>
      </c>
      <c r="DD542" s="88"/>
      <c r="DE542" s="88"/>
      <c r="DF542" s="88"/>
      <c r="DG542" s="88"/>
      <c r="DH542" s="88"/>
      <c r="DI542" s="88"/>
      <c r="DJ542" s="88"/>
      <c r="DK542" s="88"/>
      <c r="DL542" s="88"/>
      <c r="DM542" s="88"/>
      <c r="DN542" s="88"/>
      <c r="DO542" s="88"/>
      <c r="DP542" s="88"/>
      <c r="DQ542" s="88"/>
      <c r="DR542" s="88"/>
      <c r="DS542" s="88"/>
      <c r="DT542" s="89"/>
      <c r="DU542" s="84"/>
      <c r="DV542" s="75"/>
      <c r="DW542" s="75"/>
      <c r="DX542" s="75"/>
      <c r="DY542" s="75"/>
      <c r="DZ542" s="77"/>
      <c r="EA542" s="71"/>
      <c r="EB542" s="71"/>
      <c r="EC542" s="71"/>
      <c r="ED542" s="71"/>
      <c r="EE542" s="71"/>
      <c r="EF542" s="71"/>
      <c r="EG542" s="71"/>
      <c r="EH542" s="71"/>
      <c r="EI542" s="71"/>
      <c r="EJ542" s="71"/>
      <c r="EK542" s="71"/>
    </row>
    <row r="543" spans="1:141" ht="30" customHeight="1">
      <c r="A543" s="3" t="s">
        <v>4104</v>
      </c>
      <c r="B543" s="87">
        <v>2026</v>
      </c>
      <c r="C543" s="88" t="s">
        <v>6140</v>
      </c>
      <c r="D543" s="88"/>
      <c r="E543" s="88" t="s">
        <v>125</v>
      </c>
      <c r="F543" s="88">
        <v>145029</v>
      </c>
      <c r="G543" s="92">
        <v>46042</v>
      </c>
      <c r="H543" s="88" t="s">
        <v>389</v>
      </c>
      <c r="I543" s="88" t="s">
        <v>6141</v>
      </c>
      <c r="J543" s="95" t="s">
        <v>6142</v>
      </c>
      <c r="K543" s="95" t="s">
        <v>6143</v>
      </c>
      <c r="L543" s="88" t="s">
        <v>6144</v>
      </c>
      <c r="M543" s="88" t="s">
        <v>394</v>
      </c>
      <c r="N543" s="88">
        <v>80111700</v>
      </c>
      <c r="O543" s="88" t="s">
        <v>395</v>
      </c>
      <c r="P543" s="88" t="s">
        <v>6145</v>
      </c>
      <c r="Q543" s="88">
        <v>6</v>
      </c>
      <c r="R543" s="92">
        <v>46027</v>
      </c>
      <c r="S543" s="88">
        <v>1826</v>
      </c>
      <c r="T543" s="92">
        <v>46048</v>
      </c>
      <c r="U543" s="88" t="s">
        <v>134</v>
      </c>
      <c r="V543" s="88" t="s">
        <v>135</v>
      </c>
      <c r="W543" s="88" t="s">
        <v>136</v>
      </c>
      <c r="X543" s="88">
        <v>1</v>
      </c>
      <c r="Y543" s="88" t="s">
        <v>397</v>
      </c>
      <c r="Z543" s="88" t="s">
        <v>6144</v>
      </c>
      <c r="AA543" s="88" t="s">
        <v>138</v>
      </c>
      <c r="AB543" s="88" t="s">
        <v>164</v>
      </c>
      <c r="AC543" s="88" t="s">
        <v>6146</v>
      </c>
      <c r="AD543" s="88"/>
      <c r="AE543" s="88">
        <v>1026306818</v>
      </c>
      <c r="AF543" s="88">
        <v>8</v>
      </c>
      <c r="AG543" s="92">
        <v>36431</v>
      </c>
      <c r="AH543" s="88" t="s">
        <v>6147</v>
      </c>
      <c r="AI543" s="88"/>
      <c r="AJ543" s="95">
        <v>0</v>
      </c>
      <c r="AK543" s="88" t="s">
        <v>6148</v>
      </c>
      <c r="AL543" s="88" t="s">
        <v>3187</v>
      </c>
      <c r="AM543" s="88" t="s">
        <v>385</v>
      </c>
      <c r="AN543" s="88" t="s">
        <v>400</v>
      </c>
      <c r="AO543" s="88">
        <v>51698679</v>
      </c>
      <c r="AP543" s="88" t="s">
        <v>401</v>
      </c>
      <c r="AQ543" s="88"/>
      <c r="AR543" s="88"/>
      <c r="AS543" s="92">
        <v>46062</v>
      </c>
      <c r="AT543" s="88"/>
      <c r="AU543" s="88"/>
      <c r="AV543" s="88"/>
      <c r="AW543" s="88"/>
      <c r="AX543" s="88" t="s">
        <v>171</v>
      </c>
      <c r="AY543" s="88" t="s">
        <v>147</v>
      </c>
      <c r="AZ543" s="108">
        <v>46029</v>
      </c>
      <c r="BA543" s="108">
        <v>46042</v>
      </c>
      <c r="BB543" s="118">
        <v>63844000</v>
      </c>
      <c r="BC543" s="108">
        <v>46049</v>
      </c>
      <c r="BD543" s="108">
        <v>46382</v>
      </c>
      <c r="BE543" s="108">
        <f t="shared" si="22"/>
        <v>46382</v>
      </c>
      <c r="BF543" s="125"/>
      <c r="BG543" s="88" t="s">
        <v>148</v>
      </c>
      <c r="BH543" s="113">
        <v>5804000</v>
      </c>
      <c r="BI543" s="88"/>
      <c r="BJ543" s="88"/>
      <c r="BK543" s="88"/>
      <c r="BL543" s="88"/>
      <c r="BM543" s="88"/>
      <c r="BN543" s="88"/>
      <c r="BO543" s="88"/>
      <c r="BP543" s="88"/>
      <c r="BQ543" s="88"/>
      <c r="BR543" s="88"/>
      <c r="BS543" s="88"/>
      <c r="BT543" s="88"/>
      <c r="BU543" s="88"/>
      <c r="BV543" s="88"/>
      <c r="BW543" s="88"/>
      <c r="BX543" s="88"/>
      <c r="BY543" s="88"/>
      <c r="BZ543" s="88"/>
      <c r="CA543" s="88"/>
      <c r="CB543" s="88"/>
      <c r="CC543" s="88"/>
      <c r="CD543" s="88"/>
      <c r="CE543" s="88"/>
      <c r="CF543" s="88"/>
      <c r="CG543" s="88"/>
      <c r="CH543" s="88"/>
      <c r="CI543" s="88"/>
      <c r="CJ543" s="88"/>
      <c r="CK543" s="88"/>
      <c r="CL543" s="88">
        <v>0</v>
      </c>
      <c r="CM543" s="113">
        <v>63844000</v>
      </c>
      <c r="CN543" s="88"/>
      <c r="CO543" s="92">
        <v>46382</v>
      </c>
      <c r="CP543" s="92">
        <f t="shared" si="20"/>
        <v>46562</v>
      </c>
      <c r="CQ543" s="118">
        <v>63844000</v>
      </c>
      <c r="CR543" s="88" t="s">
        <v>223</v>
      </c>
      <c r="CS543" s="92">
        <v>46042</v>
      </c>
      <c r="CT543" s="131">
        <v>3344101272081</v>
      </c>
      <c r="CU543" s="88"/>
      <c r="CV543" s="88"/>
      <c r="CW543" s="88" t="s">
        <v>402</v>
      </c>
      <c r="CX543" s="88" t="s">
        <v>6146</v>
      </c>
      <c r="CY543" s="88" t="s">
        <v>707</v>
      </c>
      <c r="CZ543" s="88">
        <v>2537</v>
      </c>
      <c r="DA543" s="88" t="s">
        <v>152</v>
      </c>
      <c r="DB543" s="88">
        <v>1</v>
      </c>
      <c r="DC543" s="88" t="s">
        <v>153</v>
      </c>
      <c r="DD543" s="88"/>
      <c r="DE543" s="88"/>
      <c r="DF543" s="88"/>
      <c r="DG543" s="88"/>
      <c r="DH543" s="88"/>
      <c r="DI543" s="88"/>
      <c r="DJ543" s="88"/>
      <c r="DK543" s="88"/>
      <c r="DL543" s="88"/>
      <c r="DM543" s="88"/>
      <c r="DN543" s="88"/>
      <c r="DO543" s="88"/>
      <c r="DP543" s="88"/>
      <c r="DQ543" s="88"/>
      <c r="DR543" s="88"/>
      <c r="DS543" s="88"/>
      <c r="DT543" s="89"/>
      <c r="DU543" s="84"/>
      <c r="DV543" s="75"/>
      <c r="DW543" s="75"/>
      <c r="DX543" s="75"/>
      <c r="DY543" s="75"/>
      <c r="DZ543" s="77"/>
      <c r="EA543" s="71"/>
      <c r="EB543" s="71"/>
      <c r="EC543" s="71"/>
      <c r="ED543" s="71"/>
      <c r="EE543" s="71"/>
      <c r="EF543" s="71"/>
      <c r="EG543" s="71"/>
      <c r="EH543" s="71"/>
      <c r="EI543" s="71"/>
      <c r="EJ543" s="71"/>
      <c r="EK543" s="71"/>
    </row>
    <row r="544" spans="1:141" ht="30" customHeight="1">
      <c r="A544" s="3" t="s">
        <v>4104</v>
      </c>
      <c r="B544" s="87">
        <v>2026</v>
      </c>
      <c r="C544" s="88" t="s">
        <v>6149</v>
      </c>
      <c r="D544" s="88"/>
      <c r="E544" s="88" t="s">
        <v>125</v>
      </c>
      <c r="F544" s="88">
        <v>150305</v>
      </c>
      <c r="G544" s="92">
        <v>46031</v>
      </c>
      <c r="H544" s="88" t="s">
        <v>4659</v>
      </c>
      <c r="I544" s="88" t="s">
        <v>6150</v>
      </c>
      <c r="J544" s="95" t="s">
        <v>6151</v>
      </c>
      <c r="K544" s="95" t="s">
        <v>6152</v>
      </c>
      <c r="L544" s="88" t="s">
        <v>6153</v>
      </c>
      <c r="M544" s="88" t="s">
        <v>4664</v>
      </c>
      <c r="N544" s="88">
        <v>80111700</v>
      </c>
      <c r="O544" s="88" t="s">
        <v>4665</v>
      </c>
      <c r="P544" s="88" t="s">
        <v>6154</v>
      </c>
      <c r="Q544" s="88">
        <v>193</v>
      </c>
      <c r="R544" s="92">
        <v>46031</v>
      </c>
      <c r="S544" s="88">
        <v>1827</v>
      </c>
      <c r="T544" s="92">
        <v>46048</v>
      </c>
      <c r="U544" s="88" t="s">
        <v>4667</v>
      </c>
      <c r="V544" s="88" t="s">
        <v>135</v>
      </c>
      <c r="W544" s="88" t="s">
        <v>460</v>
      </c>
      <c r="X544" s="88">
        <v>1</v>
      </c>
      <c r="Y544" s="88" t="s">
        <v>6155</v>
      </c>
      <c r="Z544" s="88" t="s">
        <v>6153</v>
      </c>
      <c r="AA544" s="88" t="s">
        <v>138</v>
      </c>
      <c r="AB544" s="88" t="s">
        <v>164</v>
      </c>
      <c r="AC544" s="88" t="s">
        <v>461</v>
      </c>
      <c r="AD544" s="88"/>
      <c r="AE544" s="88">
        <v>80350999</v>
      </c>
      <c r="AF544" s="88">
        <v>4</v>
      </c>
      <c r="AG544" s="92">
        <v>30564</v>
      </c>
      <c r="AH544" s="88" t="s">
        <v>6156</v>
      </c>
      <c r="AI544" s="88"/>
      <c r="AJ544" s="95">
        <v>0</v>
      </c>
      <c r="AK544" s="88" t="s">
        <v>6157</v>
      </c>
      <c r="AL544" s="88" t="s">
        <v>3187</v>
      </c>
      <c r="AM544" s="88" t="s">
        <v>385</v>
      </c>
      <c r="AN544" s="88" t="s">
        <v>4646</v>
      </c>
      <c r="AO544" s="88">
        <v>80912935</v>
      </c>
      <c r="AP544" s="88" t="s">
        <v>4647</v>
      </c>
      <c r="AQ544" s="88"/>
      <c r="AR544" s="88"/>
      <c r="AS544" s="92">
        <v>46062</v>
      </c>
      <c r="AT544" s="88"/>
      <c r="AU544" s="88"/>
      <c r="AV544" s="88"/>
      <c r="AW544" s="88"/>
      <c r="AX544" s="88" t="s">
        <v>4648</v>
      </c>
      <c r="AY544" s="88" t="s">
        <v>147</v>
      </c>
      <c r="AZ544" s="108">
        <v>46036</v>
      </c>
      <c r="BA544" s="108">
        <v>46042</v>
      </c>
      <c r="BB544" s="118">
        <v>37136000</v>
      </c>
      <c r="BC544" s="108">
        <v>46049</v>
      </c>
      <c r="BD544" s="108">
        <v>46291</v>
      </c>
      <c r="BE544" s="108">
        <f t="shared" si="22"/>
        <v>46291</v>
      </c>
      <c r="BF544" s="125"/>
      <c r="BG544" s="88" t="s">
        <v>929</v>
      </c>
      <c r="BH544" s="113">
        <v>4642000</v>
      </c>
      <c r="BI544" s="88"/>
      <c r="BJ544" s="88"/>
      <c r="BK544" s="88"/>
      <c r="BL544" s="88"/>
      <c r="BM544" s="88"/>
      <c r="BN544" s="88"/>
      <c r="BO544" s="88"/>
      <c r="BP544" s="88"/>
      <c r="BQ544" s="88"/>
      <c r="BR544" s="88"/>
      <c r="BS544" s="88"/>
      <c r="BT544" s="88"/>
      <c r="BU544" s="88"/>
      <c r="BV544" s="88"/>
      <c r="BW544" s="88"/>
      <c r="BX544" s="88"/>
      <c r="BY544" s="88"/>
      <c r="BZ544" s="88"/>
      <c r="CA544" s="88"/>
      <c r="CB544" s="88"/>
      <c r="CC544" s="88"/>
      <c r="CD544" s="88"/>
      <c r="CE544" s="88"/>
      <c r="CF544" s="88"/>
      <c r="CG544" s="88"/>
      <c r="CH544" s="88"/>
      <c r="CI544" s="88"/>
      <c r="CJ544" s="88"/>
      <c r="CK544" s="88"/>
      <c r="CL544" s="88">
        <v>0</v>
      </c>
      <c r="CM544" s="113">
        <v>37136000</v>
      </c>
      <c r="CN544" s="88"/>
      <c r="CO544" s="92">
        <v>46291</v>
      </c>
      <c r="CP544" s="92">
        <f t="shared" si="20"/>
        <v>46471</v>
      </c>
      <c r="CQ544" s="118">
        <v>37136000</v>
      </c>
      <c r="CR544" s="88" t="s">
        <v>149</v>
      </c>
      <c r="CS544" s="92">
        <v>46043</v>
      </c>
      <c r="CT544" s="131">
        <v>3746101008388</v>
      </c>
      <c r="CU544" s="88"/>
      <c r="CV544" s="88"/>
      <c r="CW544" s="88" t="s">
        <v>4671</v>
      </c>
      <c r="CX544" s="88" t="s">
        <v>461</v>
      </c>
      <c r="CY544" s="88" t="s">
        <v>957</v>
      </c>
      <c r="CZ544" s="88">
        <v>2563</v>
      </c>
      <c r="DA544" s="88" t="s">
        <v>4672</v>
      </c>
      <c r="DB544" s="88">
        <v>1</v>
      </c>
      <c r="DC544" s="88" t="s">
        <v>153</v>
      </c>
      <c r="DD544" s="88"/>
      <c r="DE544" s="88"/>
      <c r="DF544" s="88"/>
      <c r="DG544" s="88"/>
      <c r="DH544" s="88"/>
      <c r="DI544" s="88"/>
      <c r="DJ544" s="88"/>
      <c r="DK544" s="88"/>
      <c r="DL544" s="88"/>
      <c r="DM544" s="88"/>
      <c r="DN544" s="88"/>
      <c r="DO544" s="88"/>
      <c r="DP544" s="88"/>
      <c r="DQ544" s="88"/>
      <c r="DR544" s="88"/>
      <c r="DS544" s="88"/>
      <c r="DT544" s="89"/>
      <c r="DU544" s="84"/>
      <c r="DV544" s="75"/>
      <c r="DW544" s="75"/>
      <c r="DX544" s="75"/>
      <c r="DY544" s="75"/>
      <c r="DZ544" s="77"/>
      <c r="EA544" s="71"/>
      <c r="EB544" s="71"/>
      <c r="EC544" s="71"/>
      <c r="ED544" s="71"/>
      <c r="EE544" s="71"/>
      <c r="EF544" s="71"/>
      <c r="EG544" s="71"/>
      <c r="EH544" s="71"/>
      <c r="EI544" s="71"/>
      <c r="EJ544" s="71"/>
      <c r="EK544" s="71"/>
    </row>
    <row r="545" spans="1:141" ht="30" customHeight="1">
      <c r="A545" s="3" t="s">
        <v>4104</v>
      </c>
      <c r="B545" s="87">
        <v>2026</v>
      </c>
      <c r="C545" s="88" t="s">
        <v>6158</v>
      </c>
      <c r="D545" s="88"/>
      <c r="E545" s="88" t="s">
        <v>125</v>
      </c>
      <c r="F545" s="88">
        <v>146631</v>
      </c>
      <c r="G545" s="92">
        <v>46030</v>
      </c>
      <c r="H545" s="88" t="s">
        <v>3380</v>
      </c>
      <c r="I545" s="88" t="s">
        <v>6159</v>
      </c>
      <c r="J545" s="95" t="s">
        <v>6160</v>
      </c>
      <c r="K545" s="95" t="s">
        <v>6161</v>
      </c>
      <c r="L545" s="88" t="s">
        <v>6162</v>
      </c>
      <c r="M545" s="88" t="s">
        <v>3385</v>
      </c>
      <c r="N545" s="88">
        <v>80111700</v>
      </c>
      <c r="O545" s="88" t="s">
        <v>3386</v>
      </c>
      <c r="P545" s="88" t="s">
        <v>6163</v>
      </c>
      <c r="Q545" s="88">
        <v>2134</v>
      </c>
      <c r="R545" s="92">
        <v>46041</v>
      </c>
      <c r="S545" s="88">
        <v>1803</v>
      </c>
      <c r="T545" s="92">
        <v>46048</v>
      </c>
      <c r="U545" s="88" t="s">
        <v>3112</v>
      </c>
      <c r="V545" s="88" t="s">
        <v>135</v>
      </c>
      <c r="W545" s="88" t="s">
        <v>136</v>
      </c>
      <c r="X545" s="88">
        <v>1</v>
      </c>
      <c r="Y545" s="88" t="s">
        <v>3388</v>
      </c>
      <c r="Z545" s="88" t="s">
        <v>6162</v>
      </c>
      <c r="AA545" s="88" t="s">
        <v>138</v>
      </c>
      <c r="AB545" s="88" t="s">
        <v>139</v>
      </c>
      <c r="AC545" s="88" t="s">
        <v>203</v>
      </c>
      <c r="AD545" s="88"/>
      <c r="AE545" s="88">
        <v>1019057331</v>
      </c>
      <c r="AF545" s="88">
        <v>9</v>
      </c>
      <c r="AG545" s="92">
        <v>32838</v>
      </c>
      <c r="AH545" s="88" t="s">
        <v>6164</v>
      </c>
      <c r="AI545" s="88" t="e">
        <v>#REF!</v>
      </c>
      <c r="AJ545" s="95">
        <v>3104686708</v>
      </c>
      <c r="AK545" s="88" t="s">
        <v>6165</v>
      </c>
      <c r="AL545" s="88" t="s">
        <v>3187</v>
      </c>
      <c r="AM545" s="88" t="s">
        <v>234</v>
      </c>
      <c r="AN545" s="88" t="s">
        <v>2984</v>
      </c>
      <c r="AO545" s="88">
        <v>1063481921</v>
      </c>
      <c r="AP545" s="88" t="s">
        <v>3007</v>
      </c>
      <c r="AQ545" s="88"/>
      <c r="AR545" s="88"/>
      <c r="AS545" s="92">
        <v>46062</v>
      </c>
      <c r="AT545" s="88"/>
      <c r="AU545" s="88"/>
      <c r="AV545" s="88"/>
      <c r="AW545" s="88"/>
      <c r="AX545" s="88" t="s">
        <v>3008</v>
      </c>
      <c r="AY545" s="88" t="s">
        <v>147</v>
      </c>
      <c r="AZ545" s="108">
        <v>46042</v>
      </c>
      <c r="BA545" s="108">
        <v>46043</v>
      </c>
      <c r="BB545" s="118">
        <v>40920000</v>
      </c>
      <c r="BC545" s="108">
        <v>46049</v>
      </c>
      <c r="BD545" s="108">
        <v>46291</v>
      </c>
      <c r="BE545" s="108">
        <f t="shared" si="22"/>
        <v>46291</v>
      </c>
      <c r="BF545" s="125"/>
      <c r="BG545" s="88" t="s">
        <v>929</v>
      </c>
      <c r="BH545" s="113">
        <v>5115000</v>
      </c>
      <c r="BI545" s="88"/>
      <c r="BJ545" s="88"/>
      <c r="BK545" s="88"/>
      <c r="BL545" s="88"/>
      <c r="BM545" s="88"/>
      <c r="BN545" s="88"/>
      <c r="BO545" s="88"/>
      <c r="BP545" s="88"/>
      <c r="BQ545" s="88"/>
      <c r="BR545" s="88"/>
      <c r="BS545" s="88"/>
      <c r="BT545" s="88"/>
      <c r="BU545" s="88"/>
      <c r="BV545" s="88"/>
      <c r="BW545" s="88"/>
      <c r="BX545" s="88"/>
      <c r="BY545" s="88"/>
      <c r="BZ545" s="88"/>
      <c r="CA545" s="88"/>
      <c r="CB545" s="88"/>
      <c r="CC545" s="88"/>
      <c r="CD545" s="88"/>
      <c r="CE545" s="88"/>
      <c r="CF545" s="88"/>
      <c r="CG545" s="88"/>
      <c r="CH545" s="88"/>
      <c r="CI545" s="88"/>
      <c r="CJ545" s="88"/>
      <c r="CK545" s="88"/>
      <c r="CL545" s="88">
        <v>0</v>
      </c>
      <c r="CM545" s="113">
        <v>40920000</v>
      </c>
      <c r="CN545" s="88"/>
      <c r="CO545" s="92">
        <v>46291</v>
      </c>
      <c r="CP545" s="92">
        <f t="shared" si="20"/>
        <v>46471</v>
      </c>
      <c r="CQ545" s="118">
        <v>40920000</v>
      </c>
      <c r="CR545" s="88" t="s">
        <v>223</v>
      </c>
      <c r="CS545" s="92">
        <v>46044</v>
      </c>
      <c r="CT545" s="131">
        <v>1444101254709</v>
      </c>
      <c r="CU545" s="88"/>
      <c r="CV545" s="88"/>
      <c r="CW545" s="88" t="s">
        <v>3391</v>
      </c>
      <c r="CX545" s="88" t="s">
        <v>203</v>
      </c>
      <c r="CY545" s="88" t="s">
        <v>245</v>
      </c>
      <c r="CZ545" s="88">
        <v>2442</v>
      </c>
      <c r="DA545" s="88" t="s">
        <v>3118</v>
      </c>
      <c r="DB545" s="88">
        <v>5</v>
      </c>
      <c r="DC545" s="88" t="s">
        <v>153</v>
      </c>
      <c r="DD545" s="88"/>
      <c r="DE545" s="88"/>
      <c r="DF545" s="88"/>
      <c r="DG545" s="88"/>
      <c r="DH545" s="88"/>
      <c r="DI545" s="88"/>
      <c r="DJ545" s="88"/>
      <c r="DK545" s="88"/>
      <c r="DL545" s="88"/>
      <c r="DM545" s="88"/>
      <c r="DN545" s="88"/>
      <c r="DO545" s="88"/>
      <c r="DP545" s="88"/>
      <c r="DQ545" s="88"/>
      <c r="DR545" s="88"/>
      <c r="DS545" s="88"/>
      <c r="DT545" s="89"/>
      <c r="DU545" s="84"/>
      <c r="DV545" s="75"/>
      <c r="DW545" s="75"/>
      <c r="DX545" s="75"/>
      <c r="DY545" s="75"/>
      <c r="DZ545" s="77"/>
      <c r="EA545" s="71"/>
      <c r="EB545" s="71"/>
      <c r="EC545" s="71"/>
      <c r="ED545" s="71"/>
      <c r="EE545" s="71"/>
      <c r="EF545" s="71"/>
      <c r="EG545" s="71"/>
      <c r="EH545" s="71"/>
      <c r="EI545" s="71"/>
      <c r="EJ545" s="71"/>
      <c r="EK545" s="71"/>
    </row>
    <row r="546" spans="1:141" ht="30" customHeight="1">
      <c r="A546" s="3" t="s">
        <v>4104</v>
      </c>
      <c r="B546" s="87">
        <v>2026</v>
      </c>
      <c r="C546" s="88" t="s">
        <v>6166</v>
      </c>
      <c r="D546" s="88"/>
      <c r="E546" s="88" t="s">
        <v>125</v>
      </c>
      <c r="F546" s="88">
        <v>152148</v>
      </c>
      <c r="G546" s="92">
        <v>46031</v>
      </c>
      <c r="H546" s="88" t="s">
        <v>6167</v>
      </c>
      <c r="I546" s="88" t="s">
        <v>6168</v>
      </c>
      <c r="J546" s="95" t="s">
        <v>6169</v>
      </c>
      <c r="K546" s="95" t="s">
        <v>6170</v>
      </c>
      <c r="L546" s="88" t="s">
        <v>4646</v>
      </c>
      <c r="M546" s="88" t="s">
        <v>6171</v>
      </c>
      <c r="N546" s="88">
        <v>80111700</v>
      </c>
      <c r="O546" s="88" t="s">
        <v>6172</v>
      </c>
      <c r="P546" s="88" t="s">
        <v>6173</v>
      </c>
      <c r="Q546" s="88">
        <v>1419</v>
      </c>
      <c r="R546" s="92">
        <v>46037</v>
      </c>
      <c r="S546" s="88">
        <v>1747</v>
      </c>
      <c r="T546" s="92">
        <v>46044</v>
      </c>
      <c r="U546" s="88" t="s">
        <v>134</v>
      </c>
      <c r="V546" s="88" t="s">
        <v>135</v>
      </c>
      <c r="W546" s="88" t="s">
        <v>136</v>
      </c>
      <c r="X546" s="88">
        <v>1</v>
      </c>
      <c r="Y546" s="88" t="s">
        <v>6174</v>
      </c>
      <c r="Z546" s="88" t="s">
        <v>4646</v>
      </c>
      <c r="AA546" s="88" t="s">
        <v>138</v>
      </c>
      <c r="AB546" s="88" t="s">
        <v>164</v>
      </c>
      <c r="AC546" s="88" t="s">
        <v>203</v>
      </c>
      <c r="AD546" s="88"/>
      <c r="AE546" s="88">
        <v>80912935</v>
      </c>
      <c r="AF546" s="88">
        <v>6</v>
      </c>
      <c r="AG546" s="92">
        <v>31342</v>
      </c>
      <c r="AH546" s="88" t="s">
        <v>6175</v>
      </c>
      <c r="AI546" s="88" t="e">
        <v>#REF!</v>
      </c>
      <c r="AJ546" s="95">
        <v>3107919258</v>
      </c>
      <c r="AK546" s="88" t="s">
        <v>6176</v>
      </c>
      <c r="AL546" s="88" t="s">
        <v>3187</v>
      </c>
      <c r="AM546" s="88" t="s">
        <v>385</v>
      </c>
      <c r="AN546" s="88" t="s">
        <v>145</v>
      </c>
      <c r="AO546" s="88">
        <v>0</v>
      </c>
      <c r="AP546" s="88">
        <v>0</v>
      </c>
      <c r="AQ546" s="88"/>
      <c r="AR546" s="88"/>
      <c r="AS546" s="92">
        <v>46062</v>
      </c>
      <c r="AT546" s="88"/>
      <c r="AU546" s="88"/>
      <c r="AV546" s="88"/>
      <c r="AW546" s="88"/>
      <c r="AX546" s="88" t="s">
        <v>146</v>
      </c>
      <c r="AY546" s="88" t="s">
        <v>147</v>
      </c>
      <c r="AZ546" s="108">
        <v>46041</v>
      </c>
      <c r="BA546" s="108">
        <v>46042</v>
      </c>
      <c r="BB546" s="118">
        <v>127974000</v>
      </c>
      <c r="BC546" s="108">
        <v>46045</v>
      </c>
      <c r="BD546" s="108">
        <v>46380</v>
      </c>
      <c r="BE546" s="108">
        <f t="shared" si="22"/>
        <v>46380</v>
      </c>
      <c r="BF546" s="125"/>
      <c r="BG546" s="88" t="s">
        <v>148</v>
      </c>
      <c r="BH546" s="113">
        <v>11634000</v>
      </c>
      <c r="BI546" s="88"/>
      <c r="BJ546" s="88"/>
      <c r="BK546" s="88"/>
      <c r="BL546" s="88"/>
      <c r="BM546" s="88"/>
      <c r="BN546" s="88"/>
      <c r="BO546" s="88"/>
      <c r="BP546" s="88"/>
      <c r="BQ546" s="88"/>
      <c r="BR546" s="88"/>
      <c r="BS546" s="88"/>
      <c r="BT546" s="88"/>
      <c r="BU546" s="88"/>
      <c r="BV546" s="88"/>
      <c r="BW546" s="88"/>
      <c r="BX546" s="88"/>
      <c r="BY546" s="88"/>
      <c r="BZ546" s="88"/>
      <c r="CA546" s="88"/>
      <c r="CB546" s="88"/>
      <c r="CC546" s="88"/>
      <c r="CD546" s="88"/>
      <c r="CE546" s="88"/>
      <c r="CF546" s="88"/>
      <c r="CG546" s="88"/>
      <c r="CH546" s="88"/>
      <c r="CI546" s="88"/>
      <c r="CJ546" s="88"/>
      <c r="CK546" s="88"/>
      <c r="CL546" s="88">
        <v>0</v>
      </c>
      <c r="CM546" s="113">
        <v>127974000</v>
      </c>
      <c r="CN546" s="88"/>
      <c r="CO546" s="92">
        <v>46380</v>
      </c>
      <c r="CP546" s="92">
        <f t="shared" si="20"/>
        <v>46560</v>
      </c>
      <c r="CQ546" s="118">
        <v>127974000</v>
      </c>
      <c r="CR546" s="88" t="s">
        <v>223</v>
      </c>
      <c r="CS546" s="92">
        <v>46043</v>
      </c>
      <c r="CT546" s="131">
        <v>3344101272151</v>
      </c>
      <c r="CU546" s="88"/>
      <c r="CV546" s="88"/>
      <c r="CW546" s="88" t="s">
        <v>6177</v>
      </c>
      <c r="CX546" s="88" t="s">
        <v>203</v>
      </c>
      <c r="CY546" s="88" t="s">
        <v>867</v>
      </c>
      <c r="CZ546" s="88">
        <v>2537</v>
      </c>
      <c r="DA546" s="88" t="s">
        <v>152</v>
      </c>
      <c r="DB546" s="88">
        <v>1</v>
      </c>
      <c r="DC546" s="88" t="s">
        <v>153</v>
      </c>
      <c r="DD546" s="88"/>
      <c r="DE546" s="88"/>
      <c r="DF546" s="88"/>
      <c r="DG546" s="88"/>
      <c r="DH546" s="88"/>
      <c r="DI546" s="88"/>
      <c r="DJ546" s="88"/>
      <c r="DK546" s="88"/>
      <c r="DL546" s="88"/>
      <c r="DM546" s="88"/>
      <c r="DN546" s="88"/>
      <c r="DO546" s="88"/>
      <c r="DP546" s="88"/>
      <c r="DQ546" s="88"/>
      <c r="DR546" s="88"/>
      <c r="DS546" s="88"/>
      <c r="DT546" s="89"/>
      <c r="DU546" s="84"/>
      <c r="DV546" s="75"/>
      <c r="DW546" s="75"/>
      <c r="DX546" s="75"/>
      <c r="DY546" s="75"/>
      <c r="DZ546" s="77"/>
      <c r="EA546" s="71"/>
      <c r="EB546" s="71"/>
      <c r="EC546" s="71"/>
      <c r="ED546" s="71"/>
      <c r="EE546" s="71"/>
      <c r="EF546" s="71"/>
      <c r="EG546" s="71"/>
      <c r="EH546" s="71"/>
      <c r="EI546" s="71"/>
      <c r="EJ546" s="71"/>
      <c r="EK546" s="71"/>
    </row>
    <row r="547" spans="1:141" ht="30" customHeight="1">
      <c r="A547" s="3" t="s">
        <v>4104</v>
      </c>
      <c r="B547" s="87">
        <v>2026</v>
      </c>
      <c r="C547" s="88" t="s">
        <v>6178</v>
      </c>
      <c r="D547" s="88"/>
      <c r="E547" s="88" t="s">
        <v>125</v>
      </c>
      <c r="F547" s="88">
        <v>147350</v>
      </c>
      <c r="G547" s="92">
        <v>46045</v>
      </c>
      <c r="H547" s="88" t="s">
        <v>3740</v>
      </c>
      <c r="I547" s="88" t="s">
        <v>6179</v>
      </c>
      <c r="J547" s="95" t="s">
        <v>6180</v>
      </c>
      <c r="K547" s="95" t="s">
        <v>6181</v>
      </c>
      <c r="L547" s="88" t="s">
        <v>6182</v>
      </c>
      <c r="M547" s="88" t="s">
        <v>3745</v>
      </c>
      <c r="N547" s="88">
        <v>80111700</v>
      </c>
      <c r="O547" s="88" t="s">
        <v>3746</v>
      </c>
      <c r="P547" s="88" t="s">
        <v>6183</v>
      </c>
      <c r="Q547" s="88">
        <v>155</v>
      </c>
      <c r="R547" s="92">
        <v>46030</v>
      </c>
      <c r="S547" s="88">
        <v>1874</v>
      </c>
      <c r="T547" s="92">
        <v>46049</v>
      </c>
      <c r="U547" s="88" t="s">
        <v>3609</v>
      </c>
      <c r="V547" s="88" t="s">
        <v>135</v>
      </c>
      <c r="W547" s="88" t="s">
        <v>460</v>
      </c>
      <c r="X547" s="88">
        <v>1</v>
      </c>
      <c r="Y547" s="88" t="s">
        <v>3748</v>
      </c>
      <c r="Z547" s="88" t="s">
        <v>6182</v>
      </c>
      <c r="AA547" s="88" t="s">
        <v>138</v>
      </c>
      <c r="AB547" s="88" t="s">
        <v>164</v>
      </c>
      <c r="AC547" s="88" t="s">
        <v>461</v>
      </c>
      <c r="AD547" s="88"/>
      <c r="AE547" s="88">
        <v>1016016220</v>
      </c>
      <c r="AF547" s="88">
        <v>3</v>
      </c>
      <c r="AG547" s="92">
        <v>32585</v>
      </c>
      <c r="AH547" s="88" t="s">
        <v>6184</v>
      </c>
      <c r="AI547" s="88"/>
      <c r="AJ547" s="95">
        <v>0</v>
      </c>
      <c r="AK547" s="88" t="s">
        <v>6185</v>
      </c>
      <c r="AL547" s="88" t="s">
        <v>3187</v>
      </c>
      <c r="AM547" s="88" t="s">
        <v>385</v>
      </c>
      <c r="AN547" s="88" t="s">
        <v>3712</v>
      </c>
      <c r="AO547" s="88">
        <v>79553844</v>
      </c>
      <c r="AP547" s="88" t="s">
        <v>3713</v>
      </c>
      <c r="AQ547" s="88"/>
      <c r="AR547" s="88"/>
      <c r="AS547" s="92">
        <v>46062</v>
      </c>
      <c r="AT547" s="88"/>
      <c r="AU547" s="88"/>
      <c r="AV547" s="88"/>
      <c r="AW547" s="88"/>
      <c r="AX547" s="88" t="s">
        <v>3714</v>
      </c>
      <c r="AY547" s="88" t="s">
        <v>147</v>
      </c>
      <c r="AZ547" s="108">
        <v>46031</v>
      </c>
      <c r="BA547" s="108">
        <v>46048</v>
      </c>
      <c r="BB547" s="118">
        <v>17000000</v>
      </c>
      <c r="BC547" s="108">
        <v>46051</v>
      </c>
      <c r="BD547" s="108">
        <v>46293</v>
      </c>
      <c r="BE547" s="108">
        <f t="shared" si="22"/>
        <v>46293</v>
      </c>
      <c r="BF547" s="125"/>
      <c r="BG547" s="88" t="s">
        <v>929</v>
      </c>
      <c r="BH547" s="113">
        <v>2125000</v>
      </c>
      <c r="BI547" s="88"/>
      <c r="BJ547" s="88"/>
      <c r="BK547" s="88"/>
      <c r="BL547" s="88"/>
      <c r="BM547" s="88"/>
      <c r="BN547" s="88"/>
      <c r="BO547" s="88"/>
      <c r="BP547" s="88"/>
      <c r="BQ547" s="88"/>
      <c r="BR547" s="88"/>
      <c r="BS547" s="88"/>
      <c r="BT547" s="88"/>
      <c r="BU547" s="88"/>
      <c r="BV547" s="88"/>
      <c r="BW547" s="88"/>
      <c r="BX547" s="88"/>
      <c r="BY547" s="88"/>
      <c r="BZ547" s="88"/>
      <c r="CA547" s="88"/>
      <c r="CB547" s="88"/>
      <c r="CC547" s="88"/>
      <c r="CD547" s="88"/>
      <c r="CE547" s="88"/>
      <c r="CF547" s="88"/>
      <c r="CG547" s="88"/>
      <c r="CH547" s="88"/>
      <c r="CI547" s="88"/>
      <c r="CJ547" s="88"/>
      <c r="CK547" s="88"/>
      <c r="CL547" s="88">
        <v>0</v>
      </c>
      <c r="CM547" s="113">
        <v>17000000</v>
      </c>
      <c r="CN547" s="88"/>
      <c r="CO547" s="92">
        <v>46293</v>
      </c>
      <c r="CP547" s="92">
        <f t="shared" si="20"/>
        <v>46473</v>
      </c>
      <c r="CQ547" s="118">
        <v>17000000</v>
      </c>
      <c r="CR547" s="88" t="s">
        <v>223</v>
      </c>
      <c r="CS547" s="92">
        <v>46049</v>
      </c>
      <c r="CT547" s="131">
        <v>1146101103257</v>
      </c>
      <c r="CU547" s="88"/>
      <c r="CV547" s="88"/>
      <c r="CW547" s="88" t="s">
        <v>6186</v>
      </c>
      <c r="CX547" s="88" t="s">
        <v>461</v>
      </c>
      <c r="CY547" s="88" t="s">
        <v>957</v>
      </c>
      <c r="CZ547" s="88">
        <v>2583</v>
      </c>
      <c r="DA547" s="88" t="s">
        <v>3614</v>
      </c>
      <c r="DB547" s="88">
        <v>5</v>
      </c>
      <c r="DC547" s="88" t="s">
        <v>153</v>
      </c>
      <c r="DD547" s="88"/>
      <c r="DE547" s="88"/>
      <c r="DF547" s="88"/>
      <c r="DG547" s="88"/>
      <c r="DH547" s="88"/>
      <c r="DI547" s="88"/>
      <c r="DJ547" s="88"/>
      <c r="DK547" s="88"/>
      <c r="DL547" s="88"/>
      <c r="DM547" s="88"/>
      <c r="DN547" s="88"/>
      <c r="DO547" s="88"/>
      <c r="DP547" s="88"/>
      <c r="DQ547" s="88"/>
      <c r="DR547" s="88"/>
      <c r="DS547" s="88"/>
      <c r="DT547" s="89" t="s">
        <v>6187</v>
      </c>
      <c r="DU547" s="84"/>
      <c r="DV547" s="75"/>
      <c r="DW547" s="75"/>
      <c r="DX547" s="75"/>
      <c r="DY547" s="75"/>
      <c r="DZ547" s="77"/>
      <c r="EA547" s="71"/>
      <c r="EB547" s="71"/>
      <c r="EC547" s="71"/>
      <c r="ED547" s="71"/>
      <c r="EE547" s="71"/>
      <c r="EF547" s="71"/>
      <c r="EG547" s="71"/>
      <c r="EH547" s="71"/>
      <c r="EI547" s="71"/>
      <c r="EJ547" s="71"/>
      <c r="EK547" s="71" t="s">
        <v>6187</v>
      </c>
    </row>
    <row r="548" spans="1:141" ht="30" customHeight="1">
      <c r="A548" s="3" t="s">
        <v>4104</v>
      </c>
      <c r="B548" s="87">
        <v>2026</v>
      </c>
      <c r="C548" s="88" t="s">
        <v>6188</v>
      </c>
      <c r="D548" s="88"/>
      <c r="E548" s="88" t="s">
        <v>125</v>
      </c>
      <c r="F548" s="88">
        <v>145499</v>
      </c>
      <c r="G548" s="92">
        <v>46030</v>
      </c>
      <c r="H548" s="88" t="s">
        <v>2171</v>
      </c>
      <c r="I548" s="88" t="s">
        <v>6189</v>
      </c>
      <c r="J548" s="95" t="s">
        <v>6190</v>
      </c>
      <c r="K548" s="95" t="s">
        <v>6191</v>
      </c>
      <c r="L548" s="88" t="s">
        <v>6192</v>
      </c>
      <c r="M548" s="88" t="s">
        <v>2176</v>
      </c>
      <c r="N548" s="88">
        <v>80111700</v>
      </c>
      <c r="O548" s="88" t="s">
        <v>2177</v>
      </c>
      <c r="P548" s="88" t="s">
        <v>6193</v>
      </c>
      <c r="Q548" s="88">
        <v>38</v>
      </c>
      <c r="R548" s="92">
        <v>46028</v>
      </c>
      <c r="S548" s="88">
        <v>1776</v>
      </c>
      <c r="T548" s="92">
        <v>46044</v>
      </c>
      <c r="U548" s="88" t="s">
        <v>134</v>
      </c>
      <c r="V548" s="88" t="s">
        <v>135</v>
      </c>
      <c r="W548" s="88" t="s">
        <v>136</v>
      </c>
      <c r="X548" s="88">
        <v>1</v>
      </c>
      <c r="Y548" s="88" t="s">
        <v>6194</v>
      </c>
      <c r="Z548" s="88" t="s">
        <v>6192</v>
      </c>
      <c r="AA548" s="88" t="s">
        <v>138</v>
      </c>
      <c r="AB548" s="88" t="s">
        <v>164</v>
      </c>
      <c r="AC548" s="88" t="s">
        <v>203</v>
      </c>
      <c r="AD548" s="88"/>
      <c r="AE548" s="88">
        <v>79636340</v>
      </c>
      <c r="AF548" s="88">
        <v>7</v>
      </c>
      <c r="AG548" s="92">
        <v>26703</v>
      </c>
      <c r="AH548" s="88" t="s">
        <v>6195</v>
      </c>
      <c r="AI548" s="88" t="e">
        <v>#REF!</v>
      </c>
      <c r="AJ548" s="95" t="s">
        <v>6196</v>
      </c>
      <c r="AK548" s="88" t="s">
        <v>6197</v>
      </c>
      <c r="AL548" s="88" t="s">
        <v>3187</v>
      </c>
      <c r="AM548" s="88" t="s">
        <v>234</v>
      </c>
      <c r="AN548" s="88" t="s">
        <v>2220</v>
      </c>
      <c r="AO548" s="88">
        <v>80259844</v>
      </c>
      <c r="AP548" s="88" t="s">
        <v>2221</v>
      </c>
      <c r="AQ548" s="88"/>
      <c r="AR548" s="88"/>
      <c r="AS548" s="92">
        <v>46062</v>
      </c>
      <c r="AT548" s="88"/>
      <c r="AU548" s="88"/>
      <c r="AV548" s="88"/>
      <c r="AW548" s="88"/>
      <c r="AX548" s="88" t="s">
        <v>2222</v>
      </c>
      <c r="AY548" s="88" t="s">
        <v>147</v>
      </c>
      <c r="AZ548" s="108">
        <v>46030</v>
      </c>
      <c r="BA548" s="108">
        <v>46041</v>
      </c>
      <c r="BB548" s="118">
        <v>31676000</v>
      </c>
      <c r="BC548" s="108">
        <v>46045</v>
      </c>
      <c r="BD548" s="108">
        <v>46164</v>
      </c>
      <c r="BE548" s="108">
        <f t="shared" si="22"/>
        <v>46164</v>
      </c>
      <c r="BF548" s="125"/>
      <c r="BG548" s="88" t="s">
        <v>4723</v>
      </c>
      <c r="BH548" s="113">
        <v>7919000</v>
      </c>
      <c r="BI548" s="88"/>
      <c r="BJ548" s="88"/>
      <c r="BK548" s="88"/>
      <c r="BL548" s="88"/>
      <c r="BM548" s="88"/>
      <c r="BN548" s="88"/>
      <c r="BO548" s="88"/>
      <c r="BP548" s="88"/>
      <c r="BQ548" s="88"/>
      <c r="BR548" s="88"/>
      <c r="BS548" s="88"/>
      <c r="BT548" s="88"/>
      <c r="BU548" s="88"/>
      <c r="BV548" s="88"/>
      <c r="BW548" s="88"/>
      <c r="BX548" s="88"/>
      <c r="BY548" s="88"/>
      <c r="BZ548" s="88"/>
      <c r="CA548" s="88"/>
      <c r="CB548" s="88"/>
      <c r="CC548" s="88"/>
      <c r="CD548" s="88"/>
      <c r="CE548" s="88"/>
      <c r="CF548" s="88"/>
      <c r="CG548" s="88"/>
      <c r="CH548" s="88"/>
      <c r="CI548" s="88"/>
      <c r="CJ548" s="88"/>
      <c r="CK548" s="88"/>
      <c r="CL548" s="88">
        <v>0</v>
      </c>
      <c r="CM548" s="113">
        <v>31676000</v>
      </c>
      <c r="CN548" s="88"/>
      <c r="CO548" s="92">
        <v>46164</v>
      </c>
      <c r="CP548" s="92">
        <f t="shared" si="20"/>
        <v>46344</v>
      </c>
      <c r="CQ548" s="118">
        <v>31676000</v>
      </c>
      <c r="CR548" s="88" t="s">
        <v>223</v>
      </c>
      <c r="CS548" s="92">
        <v>46042</v>
      </c>
      <c r="CT548" s="131">
        <v>1146101098593</v>
      </c>
      <c r="CU548" s="88"/>
      <c r="CV548" s="88"/>
      <c r="CW548" s="88" t="s">
        <v>2185</v>
      </c>
      <c r="CX548" s="88" t="s">
        <v>203</v>
      </c>
      <c r="CY548" s="88" t="s">
        <v>6198</v>
      </c>
      <c r="CZ548" s="88">
        <v>2537</v>
      </c>
      <c r="DA548" s="88" t="s">
        <v>152</v>
      </c>
      <c r="DB548" s="88">
        <v>5</v>
      </c>
      <c r="DC548" s="88" t="s">
        <v>153</v>
      </c>
      <c r="DD548" s="88"/>
      <c r="DE548" s="88"/>
      <c r="DF548" s="88"/>
      <c r="DG548" s="88"/>
      <c r="DH548" s="88"/>
      <c r="DI548" s="88"/>
      <c r="DJ548" s="88"/>
      <c r="DK548" s="88"/>
      <c r="DL548" s="88"/>
      <c r="DM548" s="88"/>
      <c r="DN548" s="88"/>
      <c r="DO548" s="88"/>
      <c r="DP548" s="88"/>
      <c r="DQ548" s="88"/>
      <c r="DR548" s="88"/>
      <c r="DS548" s="88"/>
      <c r="DT548" s="89"/>
      <c r="DU548" s="84"/>
      <c r="DV548" s="75"/>
      <c r="DW548" s="75"/>
      <c r="DX548" s="75"/>
      <c r="DY548" s="75"/>
      <c r="DZ548" s="77"/>
      <c r="EA548" s="71"/>
      <c r="EB548" s="71"/>
      <c r="EC548" s="71"/>
      <c r="ED548" s="71"/>
      <c r="EE548" s="71"/>
      <c r="EF548" s="71"/>
      <c r="EG548" s="71"/>
      <c r="EH548" s="71"/>
      <c r="EI548" s="71"/>
      <c r="EJ548" s="71"/>
      <c r="EK548" s="71"/>
    </row>
    <row r="549" spans="1:141" ht="30" customHeight="1">
      <c r="A549" s="3" t="s">
        <v>4104</v>
      </c>
      <c r="B549" s="87">
        <v>2026</v>
      </c>
      <c r="C549" s="88" t="s">
        <v>6199</v>
      </c>
      <c r="D549" s="88"/>
      <c r="E549" s="88" t="s">
        <v>125</v>
      </c>
      <c r="F549" s="88">
        <v>147350</v>
      </c>
      <c r="G549" s="92">
        <v>46050</v>
      </c>
      <c r="H549" s="88" t="s">
        <v>3740</v>
      </c>
      <c r="I549" s="88" t="s">
        <v>6200</v>
      </c>
      <c r="J549" s="95" t="s">
        <v>6201</v>
      </c>
      <c r="K549" s="95" t="s">
        <v>6202</v>
      </c>
      <c r="L549" s="88" t="s">
        <v>6203</v>
      </c>
      <c r="M549" s="88" t="s">
        <v>3745</v>
      </c>
      <c r="N549" s="88">
        <v>80111700</v>
      </c>
      <c r="O549" s="88" t="s">
        <v>3746</v>
      </c>
      <c r="P549" s="88" t="s">
        <v>6204</v>
      </c>
      <c r="Q549" s="88">
        <v>155</v>
      </c>
      <c r="R549" s="92">
        <v>46030</v>
      </c>
      <c r="S549" s="88">
        <v>1822</v>
      </c>
      <c r="T549" s="92">
        <v>46048</v>
      </c>
      <c r="U549" s="88" t="s">
        <v>3609</v>
      </c>
      <c r="V549" s="88" t="s">
        <v>135</v>
      </c>
      <c r="W549" s="88" t="s">
        <v>460</v>
      </c>
      <c r="X549" s="88">
        <v>1</v>
      </c>
      <c r="Y549" s="88" t="s">
        <v>3748</v>
      </c>
      <c r="Z549" s="88" t="s">
        <v>6203</v>
      </c>
      <c r="AA549" s="88" t="s">
        <v>138</v>
      </c>
      <c r="AB549" s="88" t="s">
        <v>139</v>
      </c>
      <c r="AC549" s="88" t="s">
        <v>461</v>
      </c>
      <c r="AD549" s="88"/>
      <c r="AE549" s="88">
        <v>1000184457</v>
      </c>
      <c r="AF549" s="88">
        <v>2</v>
      </c>
      <c r="AG549" s="92">
        <v>37803</v>
      </c>
      <c r="AH549" s="88" t="s">
        <v>6205</v>
      </c>
      <c r="AI549" s="88"/>
      <c r="AJ549" s="95">
        <v>0</v>
      </c>
      <c r="AK549" s="88" t="s">
        <v>6206</v>
      </c>
      <c r="AL549" s="88" t="s">
        <v>3187</v>
      </c>
      <c r="AM549" s="88" t="s">
        <v>144</v>
      </c>
      <c r="AN549" s="88" t="s">
        <v>3712</v>
      </c>
      <c r="AO549" s="88">
        <v>79553844</v>
      </c>
      <c r="AP549" s="88" t="s">
        <v>3713</v>
      </c>
      <c r="AQ549" s="88"/>
      <c r="AR549" s="88"/>
      <c r="AS549" s="92">
        <v>46062</v>
      </c>
      <c r="AT549" s="88"/>
      <c r="AU549" s="88"/>
      <c r="AV549" s="88"/>
      <c r="AW549" s="88"/>
      <c r="AX549" s="88" t="s">
        <v>3714</v>
      </c>
      <c r="AY549" s="88" t="s">
        <v>147</v>
      </c>
      <c r="AZ549" s="108">
        <v>46031</v>
      </c>
      <c r="BA549" s="108">
        <v>46042</v>
      </c>
      <c r="BB549" s="118">
        <v>17000000</v>
      </c>
      <c r="BC549" s="108">
        <v>46049</v>
      </c>
      <c r="BD549" s="108">
        <v>46291</v>
      </c>
      <c r="BE549" s="108">
        <f t="shared" si="22"/>
        <v>46291</v>
      </c>
      <c r="BF549" s="125"/>
      <c r="BG549" s="88" t="s">
        <v>929</v>
      </c>
      <c r="BH549" s="113">
        <v>2125000</v>
      </c>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v>0</v>
      </c>
      <c r="CM549" s="113">
        <v>17000000</v>
      </c>
      <c r="CN549" s="88"/>
      <c r="CO549" s="92">
        <v>46291</v>
      </c>
      <c r="CP549" s="92">
        <f t="shared" si="20"/>
        <v>46471</v>
      </c>
      <c r="CQ549" s="118">
        <v>17000000</v>
      </c>
      <c r="CR549" s="88" t="s">
        <v>149</v>
      </c>
      <c r="CS549" s="92">
        <v>46043</v>
      </c>
      <c r="CT549" s="131">
        <v>1446101160793</v>
      </c>
      <c r="CU549" s="88"/>
      <c r="CV549" s="88"/>
      <c r="CW549" s="88" t="s">
        <v>6207</v>
      </c>
      <c r="CX549" s="88" t="s">
        <v>461</v>
      </c>
      <c r="CY549" s="88" t="s">
        <v>957</v>
      </c>
      <c r="CZ549" s="88">
        <v>2583</v>
      </c>
      <c r="DA549" s="88" t="s">
        <v>3614</v>
      </c>
      <c r="DB549" s="88">
        <v>5</v>
      </c>
      <c r="DC549" s="88" t="s">
        <v>153</v>
      </c>
      <c r="DD549" s="88"/>
      <c r="DE549" s="88"/>
      <c r="DF549" s="88"/>
      <c r="DG549" s="88"/>
      <c r="DH549" s="88"/>
      <c r="DI549" s="88"/>
      <c r="DJ549" s="88"/>
      <c r="DK549" s="88"/>
      <c r="DL549" s="88"/>
      <c r="DM549" s="88"/>
      <c r="DN549" s="88"/>
      <c r="DO549" s="88"/>
      <c r="DP549" s="88"/>
      <c r="DQ549" s="88"/>
      <c r="DR549" s="88"/>
      <c r="DS549" s="88"/>
      <c r="DT549" s="89" t="s">
        <v>6187</v>
      </c>
      <c r="DU549" s="84"/>
      <c r="DV549" s="75"/>
      <c r="DW549" s="75"/>
      <c r="DX549" s="75"/>
      <c r="DY549" s="75"/>
      <c r="DZ549" s="77"/>
      <c r="EA549" s="71"/>
      <c r="EB549" s="71"/>
      <c r="EC549" s="71"/>
      <c r="ED549" s="71"/>
      <c r="EE549" s="71"/>
      <c r="EF549" s="71"/>
      <c r="EG549" s="71"/>
      <c r="EH549" s="71"/>
      <c r="EI549" s="71"/>
      <c r="EJ549" s="71"/>
      <c r="EK549" s="71" t="s">
        <v>6187</v>
      </c>
    </row>
    <row r="550" spans="1:141" ht="30" customHeight="1">
      <c r="A550" s="3" t="s">
        <v>4104</v>
      </c>
      <c r="B550" s="87">
        <v>2026</v>
      </c>
      <c r="C550" s="88" t="s">
        <v>6208</v>
      </c>
      <c r="D550" s="88"/>
      <c r="E550" s="88" t="s">
        <v>125</v>
      </c>
      <c r="F550" s="88">
        <v>147350</v>
      </c>
      <c r="G550" s="92">
        <v>46036</v>
      </c>
      <c r="H550" s="88" t="s">
        <v>3740</v>
      </c>
      <c r="I550" s="88" t="s">
        <v>6209</v>
      </c>
      <c r="J550" s="95" t="s">
        <v>6210</v>
      </c>
      <c r="K550" s="95" t="s">
        <v>6211</v>
      </c>
      <c r="L550" s="88" t="s">
        <v>6212</v>
      </c>
      <c r="M550" s="88" t="s">
        <v>3745</v>
      </c>
      <c r="N550" s="88">
        <v>80111700</v>
      </c>
      <c r="O550" s="88" t="s">
        <v>3746</v>
      </c>
      <c r="P550" s="88" t="s">
        <v>6213</v>
      </c>
      <c r="Q550" s="88">
        <v>155</v>
      </c>
      <c r="R550" s="92">
        <v>46030</v>
      </c>
      <c r="S550" s="88">
        <v>1823</v>
      </c>
      <c r="T550" s="92">
        <v>46048</v>
      </c>
      <c r="U550" s="88" t="s">
        <v>3609</v>
      </c>
      <c r="V550" s="88" t="s">
        <v>135</v>
      </c>
      <c r="W550" s="88" t="s">
        <v>460</v>
      </c>
      <c r="X550" s="88">
        <v>1</v>
      </c>
      <c r="Y550" s="88" t="s">
        <v>6214</v>
      </c>
      <c r="Z550" s="88" t="s">
        <v>6212</v>
      </c>
      <c r="AA550" s="88" t="s">
        <v>138</v>
      </c>
      <c r="AB550" s="88" t="s">
        <v>139</v>
      </c>
      <c r="AC550" s="88" t="s">
        <v>461</v>
      </c>
      <c r="AD550" s="88"/>
      <c r="AE550" s="88">
        <v>1000463776</v>
      </c>
      <c r="AF550" s="88">
        <v>4</v>
      </c>
      <c r="AG550" s="92">
        <v>37056</v>
      </c>
      <c r="AH550" s="88" t="s">
        <v>6215</v>
      </c>
      <c r="AI550" s="88"/>
      <c r="AJ550" s="95">
        <v>0</v>
      </c>
      <c r="AK550" s="88" t="s">
        <v>6216</v>
      </c>
      <c r="AL550" s="88" t="s">
        <v>3187</v>
      </c>
      <c r="AM550" s="88" t="s">
        <v>385</v>
      </c>
      <c r="AN550" s="88" t="s">
        <v>3712</v>
      </c>
      <c r="AO550" s="88">
        <v>79553844</v>
      </c>
      <c r="AP550" s="88" t="s">
        <v>3713</v>
      </c>
      <c r="AQ550" s="88"/>
      <c r="AR550" s="88"/>
      <c r="AS550" s="92">
        <v>46062</v>
      </c>
      <c r="AT550" s="88"/>
      <c r="AU550" s="88"/>
      <c r="AV550" s="88"/>
      <c r="AW550" s="88"/>
      <c r="AX550" s="88" t="s">
        <v>3714</v>
      </c>
      <c r="AY550" s="88" t="s">
        <v>147</v>
      </c>
      <c r="AZ550" s="108">
        <v>46031</v>
      </c>
      <c r="BA550" s="108">
        <v>46042</v>
      </c>
      <c r="BB550" s="118">
        <v>17000000</v>
      </c>
      <c r="BC550" s="108">
        <v>46049</v>
      </c>
      <c r="BD550" s="108">
        <v>46286</v>
      </c>
      <c r="BE550" s="108">
        <f t="shared" si="22"/>
        <v>46286</v>
      </c>
      <c r="BF550" s="125"/>
      <c r="BG550" s="88" t="s">
        <v>929</v>
      </c>
      <c r="BH550" s="113">
        <v>2125000</v>
      </c>
      <c r="BI550" s="88"/>
      <c r="BJ550" s="88"/>
      <c r="BK550" s="88"/>
      <c r="BL550" s="88"/>
      <c r="BM550" s="88"/>
      <c r="BN550" s="88"/>
      <c r="BO550" s="88"/>
      <c r="BP550" s="88"/>
      <c r="BQ550" s="88"/>
      <c r="BR550" s="88"/>
      <c r="BS550" s="88"/>
      <c r="BT550" s="88"/>
      <c r="BU550" s="88"/>
      <c r="BV550" s="88"/>
      <c r="BW550" s="88"/>
      <c r="BX550" s="88"/>
      <c r="BY550" s="88"/>
      <c r="BZ550" s="88"/>
      <c r="CA550" s="88"/>
      <c r="CB550" s="88"/>
      <c r="CC550" s="88"/>
      <c r="CD550" s="88"/>
      <c r="CE550" s="88"/>
      <c r="CF550" s="88"/>
      <c r="CG550" s="88"/>
      <c r="CH550" s="88"/>
      <c r="CI550" s="88"/>
      <c r="CJ550" s="88"/>
      <c r="CK550" s="88"/>
      <c r="CL550" s="88">
        <v>0</v>
      </c>
      <c r="CM550" s="113">
        <v>17000000</v>
      </c>
      <c r="CN550" s="88"/>
      <c r="CO550" s="92">
        <v>46286</v>
      </c>
      <c r="CP550" s="92">
        <f t="shared" si="20"/>
        <v>46466</v>
      </c>
      <c r="CQ550" s="118">
        <v>17000000</v>
      </c>
      <c r="CR550" s="88" t="e">
        <v>#N/A</v>
      </c>
      <c r="CS550" s="92" t="e">
        <v>#N/A</v>
      </c>
      <c r="CT550" s="131" t="e">
        <v>#N/A</v>
      </c>
      <c r="CU550" s="88"/>
      <c r="CV550" s="88"/>
      <c r="CW550" s="88" t="s">
        <v>3752</v>
      </c>
      <c r="CX550" s="88" t="s">
        <v>461</v>
      </c>
      <c r="CY550" s="88" t="s">
        <v>957</v>
      </c>
      <c r="CZ550" s="88">
        <v>2583</v>
      </c>
      <c r="DA550" s="88" t="s">
        <v>3614</v>
      </c>
      <c r="DB550" s="88">
        <v>5</v>
      </c>
      <c r="DC550" s="88" t="s">
        <v>153</v>
      </c>
      <c r="DD550" s="88"/>
      <c r="DE550" s="88"/>
      <c r="DF550" s="88"/>
      <c r="DG550" s="88"/>
      <c r="DH550" s="88"/>
      <c r="DI550" s="88"/>
      <c r="DJ550" s="88"/>
      <c r="DK550" s="88"/>
      <c r="DL550" s="88"/>
      <c r="DM550" s="88"/>
      <c r="DN550" s="88"/>
      <c r="DO550" s="88"/>
      <c r="DP550" s="88"/>
      <c r="DQ550" s="88"/>
      <c r="DR550" s="88"/>
      <c r="DS550" s="88"/>
      <c r="DT550" s="89"/>
      <c r="DU550" s="84"/>
      <c r="DV550" s="75"/>
      <c r="DW550" s="75"/>
      <c r="DX550" s="75"/>
      <c r="DY550" s="75"/>
      <c r="DZ550" s="77"/>
      <c r="EA550" s="71"/>
      <c r="EB550" s="71"/>
      <c r="EC550" s="71"/>
      <c r="ED550" s="71"/>
      <c r="EE550" s="71"/>
      <c r="EF550" s="71"/>
      <c r="EG550" s="71"/>
      <c r="EH550" s="71"/>
      <c r="EI550" s="71"/>
      <c r="EJ550" s="71"/>
      <c r="EK550" s="71"/>
    </row>
    <row r="551" spans="1:141" ht="30" customHeight="1">
      <c r="A551" s="3" t="s">
        <v>4104</v>
      </c>
      <c r="B551" s="87">
        <v>2026</v>
      </c>
      <c r="C551" s="88" t="s">
        <v>6217</v>
      </c>
      <c r="D551" s="88"/>
      <c r="E551" s="88" t="s">
        <v>125</v>
      </c>
      <c r="F551" s="88">
        <v>152386</v>
      </c>
      <c r="G551" s="92">
        <v>46042</v>
      </c>
      <c r="H551" s="88" t="s">
        <v>6218</v>
      </c>
      <c r="I551" s="88" t="s">
        <v>6219</v>
      </c>
      <c r="J551" s="95" t="s">
        <v>6220</v>
      </c>
      <c r="K551" s="95" t="s">
        <v>6221</v>
      </c>
      <c r="L551" s="88" t="s">
        <v>6222</v>
      </c>
      <c r="M551" s="88" t="s">
        <v>6223</v>
      </c>
      <c r="N551" s="88">
        <v>80111700</v>
      </c>
      <c r="O551" s="88" t="s">
        <v>6224</v>
      </c>
      <c r="P551" s="88" t="s">
        <v>6225</v>
      </c>
      <c r="Q551" s="88">
        <v>1420</v>
      </c>
      <c r="R551" s="92">
        <v>46037</v>
      </c>
      <c r="S551" s="88">
        <v>1868</v>
      </c>
      <c r="T551" s="92">
        <v>46048</v>
      </c>
      <c r="U551" s="88" t="s">
        <v>134</v>
      </c>
      <c r="V551" s="88" t="s">
        <v>135</v>
      </c>
      <c r="W551" s="88" t="s">
        <v>460</v>
      </c>
      <c r="X551" s="88">
        <v>1</v>
      </c>
      <c r="Y551" s="88" t="s">
        <v>6226</v>
      </c>
      <c r="Z551" s="88" t="s">
        <v>6222</v>
      </c>
      <c r="AA551" s="88" t="s">
        <v>138</v>
      </c>
      <c r="AB551" s="88" t="s">
        <v>164</v>
      </c>
      <c r="AC551" s="88" t="s">
        <v>447</v>
      </c>
      <c r="AD551" s="88"/>
      <c r="AE551" s="88">
        <v>79890430</v>
      </c>
      <c r="AF551" s="88">
        <v>9</v>
      </c>
      <c r="AG551" s="92">
        <v>28909</v>
      </c>
      <c r="AH551" s="88" t="s">
        <v>6227</v>
      </c>
      <c r="AI551" s="88" t="e">
        <v>#REF!</v>
      </c>
      <c r="AJ551" s="95">
        <v>3043143989</v>
      </c>
      <c r="AK551" s="88" t="s">
        <v>6228</v>
      </c>
      <c r="AL551" s="88" t="s">
        <v>3187</v>
      </c>
      <c r="AM551" s="88" t="s">
        <v>234</v>
      </c>
      <c r="AN551" s="88" t="s">
        <v>5340</v>
      </c>
      <c r="AO551" s="88">
        <v>1110505661</v>
      </c>
      <c r="AP551" s="88" t="s">
        <v>5341</v>
      </c>
      <c r="AQ551" s="88"/>
      <c r="AR551" s="88"/>
      <c r="AS551" s="92">
        <v>46062</v>
      </c>
      <c r="AT551" s="88"/>
      <c r="AU551" s="88"/>
      <c r="AV551" s="88"/>
      <c r="AW551" s="88"/>
      <c r="AX551" s="88" t="s">
        <v>5342</v>
      </c>
      <c r="AY551" s="88" t="s">
        <v>147</v>
      </c>
      <c r="AZ551" s="108">
        <v>46044</v>
      </c>
      <c r="BA551" s="108">
        <v>46045</v>
      </c>
      <c r="BB551" s="118">
        <v>24760000</v>
      </c>
      <c r="BC551" s="108">
        <v>46049</v>
      </c>
      <c r="BD551" s="108">
        <v>46291</v>
      </c>
      <c r="BE551" s="108">
        <f t="shared" si="22"/>
        <v>46291</v>
      </c>
      <c r="BF551" s="125"/>
      <c r="BG551" s="88" t="s">
        <v>929</v>
      </c>
      <c r="BH551" s="113">
        <v>3095000</v>
      </c>
      <c r="BI551" s="88"/>
      <c r="BJ551" s="88"/>
      <c r="BK551" s="88"/>
      <c r="BL551" s="88"/>
      <c r="BM551" s="88"/>
      <c r="BN551" s="88"/>
      <c r="BO551" s="88"/>
      <c r="BP551" s="88"/>
      <c r="BQ551" s="88"/>
      <c r="BR551" s="88"/>
      <c r="BS551" s="88"/>
      <c r="BT551" s="88"/>
      <c r="BU551" s="88"/>
      <c r="BV551" s="88"/>
      <c r="BW551" s="88"/>
      <c r="BX551" s="88"/>
      <c r="BY551" s="88"/>
      <c r="BZ551" s="88"/>
      <c r="CA551" s="88"/>
      <c r="CB551" s="88"/>
      <c r="CC551" s="88"/>
      <c r="CD551" s="88"/>
      <c r="CE551" s="88"/>
      <c r="CF551" s="88"/>
      <c r="CG551" s="88"/>
      <c r="CH551" s="88"/>
      <c r="CI551" s="88"/>
      <c r="CJ551" s="88"/>
      <c r="CK551" s="88"/>
      <c r="CL551" s="88">
        <v>0</v>
      </c>
      <c r="CM551" s="113">
        <v>24760000</v>
      </c>
      <c r="CN551" s="88"/>
      <c r="CO551" s="92">
        <v>46291</v>
      </c>
      <c r="CP551" s="92">
        <f t="shared" si="20"/>
        <v>46471</v>
      </c>
      <c r="CQ551" s="118">
        <v>24760000</v>
      </c>
      <c r="CR551" s="88" t="s">
        <v>149</v>
      </c>
      <c r="CS551" s="92">
        <v>46045</v>
      </c>
      <c r="CT551" s="131">
        <v>1846101033644</v>
      </c>
      <c r="CU551" s="88"/>
      <c r="CV551" s="88"/>
      <c r="CW551" s="88" t="s">
        <v>5464</v>
      </c>
      <c r="CX551" s="88" t="s">
        <v>447</v>
      </c>
      <c r="CY551" s="88" t="s">
        <v>6229</v>
      </c>
      <c r="CZ551" s="88">
        <v>2537</v>
      </c>
      <c r="DA551" s="88" t="s">
        <v>152</v>
      </c>
      <c r="DB551" s="88">
        <v>5</v>
      </c>
      <c r="DC551" s="88" t="s">
        <v>153</v>
      </c>
      <c r="DD551" s="88"/>
      <c r="DE551" s="88"/>
      <c r="DF551" s="88"/>
      <c r="DG551" s="88"/>
      <c r="DH551" s="88"/>
      <c r="DI551" s="88"/>
      <c r="DJ551" s="88"/>
      <c r="DK551" s="88"/>
      <c r="DL551" s="88"/>
      <c r="DM551" s="88"/>
      <c r="DN551" s="88"/>
      <c r="DO551" s="88"/>
      <c r="DP551" s="88"/>
      <c r="DQ551" s="88"/>
      <c r="DR551" s="88"/>
      <c r="DS551" s="88"/>
      <c r="DT551" s="89"/>
      <c r="DU551" s="84"/>
      <c r="DV551" s="75"/>
      <c r="DW551" s="75"/>
      <c r="DX551" s="75"/>
      <c r="DY551" s="75"/>
      <c r="DZ551" s="77"/>
      <c r="EA551" s="71"/>
      <c r="EB551" s="71"/>
      <c r="EC551" s="71"/>
      <c r="ED551" s="71"/>
      <c r="EE551" s="71"/>
      <c r="EF551" s="71"/>
      <c r="EG551" s="71"/>
      <c r="EH551" s="71"/>
      <c r="EI551" s="71"/>
      <c r="EJ551" s="71"/>
      <c r="EK551" s="71"/>
    </row>
    <row r="552" spans="1:141" ht="30" customHeight="1">
      <c r="A552" s="3" t="s">
        <v>4104</v>
      </c>
      <c r="B552" s="87">
        <v>2026</v>
      </c>
      <c r="C552" s="88" t="s">
        <v>6230</v>
      </c>
      <c r="D552" s="88"/>
      <c r="E552" s="88" t="s">
        <v>125</v>
      </c>
      <c r="F552" s="88">
        <v>145499</v>
      </c>
      <c r="G552" s="92">
        <v>46031</v>
      </c>
      <c r="H552" s="88" t="s">
        <v>2171</v>
      </c>
      <c r="I552" s="88" t="s">
        <v>6231</v>
      </c>
      <c r="J552" s="95" t="s">
        <v>6232</v>
      </c>
      <c r="K552" s="95" t="s">
        <v>6233</v>
      </c>
      <c r="L552" s="88" t="s">
        <v>6234</v>
      </c>
      <c r="M552" s="88" t="s">
        <v>2176</v>
      </c>
      <c r="N552" s="88">
        <v>80111700</v>
      </c>
      <c r="O552" s="88" t="s">
        <v>2177</v>
      </c>
      <c r="P552" s="88" t="s">
        <v>6235</v>
      </c>
      <c r="Q552" s="88">
        <v>38</v>
      </c>
      <c r="R552" s="92">
        <v>46028</v>
      </c>
      <c r="S552" s="88">
        <v>1807</v>
      </c>
      <c r="T552" s="92">
        <v>46048</v>
      </c>
      <c r="U552" s="88" t="s">
        <v>134</v>
      </c>
      <c r="V552" s="88" t="s">
        <v>135</v>
      </c>
      <c r="W552" s="88" t="s">
        <v>136</v>
      </c>
      <c r="X552" s="88">
        <v>1</v>
      </c>
      <c r="Y552" s="88" t="s">
        <v>6194</v>
      </c>
      <c r="Z552" s="88" t="s">
        <v>6234</v>
      </c>
      <c r="AA552" s="88" t="s">
        <v>138</v>
      </c>
      <c r="AB552" s="88" t="s">
        <v>164</v>
      </c>
      <c r="AC552" s="88" t="s">
        <v>203</v>
      </c>
      <c r="AD552" s="88"/>
      <c r="AE552" s="88">
        <v>1000953513</v>
      </c>
      <c r="AF552" s="88">
        <v>7</v>
      </c>
      <c r="AG552" s="92">
        <v>37343</v>
      </c>
      <c r="AH552" s="88" t="s">
        <v>6236</v>
      </c>
      <c r="AI552" s="88"/>
      <c r="AJ552" s="95">
        <v>0</v>
      </c>
      <c r="AK552" s="88" t="s">
        <v>6237</v>
      </c>
      <c r="AL552" s="88" t="s">
        <v>642</v>
      </c>
      <c r="AM552" s="88" t="s">
        <v>234</v>
      </c>
      <c r="AN552" s="88" t="s">
        <v>2292</v>
      </c>
      <c r="AO552" s="88">
        <v>79413209</v>
      </c>
      <c r="AP552" s="88" t="s">
        <v>2293</v>
      </c>
      <c r="AQ552" s="88"/>
      <c r="AR552" s="88"/>
      <c r="AS552" s="92">
        <v>46062</v>
      </c>
      <c r="AT552" s="88"/>
      <c r="AU552" s="88"/>
      <c r="AV552" s="88"/>
      <c r="AW552" s="88"/>
      <c r="AX552" s="88" t="s">
        <v>2294</v>
      </c>
      <c r="AY552" s="88" t="s">
        <v>147</v>
      </c>
      <c r="AZ552" s="108">
        <v>46030</v>
      </c>
      <c r="BA552" s="108">
        <v>46044</v>
      </c>
      <c r="BB552" s="118">
        <v>63352000</v>
      </c>
      <c r="BC552" s="108">
        <v>46049</v>
      </c>
      <c r="BD552" s="108">
        <v>46291</v>
      </c>
      <c r="BE552" s="108">
        <f t="shared" si="22"/>
        <v>46291</v>
      </c>
      <c r="BF552" s="125"/>
      <c r="BG552" s="88" t="s">
        <v>929</v>
      </c>
      <c r="BH552" s="113">
        <v>7919000</v>
      </c>
      <c r="BI552" s="88"/>
      <c r="BJ552" s="88"/>
      <c r="BK552" s="88"/>
      <c r="BL552" s="88"/>
      <c r="BM552" s="88"/>
      <c r="BN552" s="88"/>
      <c r="BO552" s="88"/>
      <c r="BP552" s="88"/>
      <c r="BQ552" s="88"/>
      <c r="BR552" s="88"/>
      <c r="BS552" s="88"/>
      <c r="BT552" s="88"/>
      <c r="BU552" s="88"/>
      <c r="BV552" s="88"/>
      <c r="BW552" s="88"/>
      <c r="BX552" s="88"/>
      <c r="BY552" s="88"/>
      <c r="BZ552" s="88"/>
      <c r="CA552" s="88"/>
      <c r="CB552" s="88"/>
      <c r="CC552" s="88"/>
      <c r="CD552" s="88"/>
      <c r="CE552" s="88"/>
      <c r="CF552" s="88"/>
      <c r="CG552" s="88"/>
      <c r="CH552" s="88"/>
      <c r="CI552" s="88"/>
      <c r="CJ552" s="88"/>
      <c r="CK552" s="88"/>
      <c r="CL552" s="88">
        <v>0</v>
      </c>
      <c r="CM552" s="113">
        <v>63352000</v>
      </c>
      <c r="CN552" s="88"/>
      <c r="CO552" s="92">
        <v>46291</v>
      </c>
      <c r="CP552" s="92">
        <f t="shared" si="20"/>
        <v>46471</v>
      </c>
      <c r="CQ552" s="118">
        <v>63352000</v>
      </c>
      <c r="CR552" s="88" t="s">
        <v>342</v>
      </c>
      <c r="CS552" s="92">
        <v>46044</v>
      </c>
      <c r="CT552" s="131" t="s">
        <v>6238</v>
      </c>
      <c r="CU552" s="88"/>
      <c r="CV552" s="88"/>
      <c r="CW552" s="88" t="s">
        <v>2185</v>
      </c>
      <c r="CX552" s="88" t="s">
        <v>203</v>
      </c>
      <c r="CY552" s="88" t="s">
        <v>957</v>
      </c>
      <c r="CZ552" s="88">
        <v>2537</v>
      </c>
      <c r="DA552" s="88" t="s">
        <v>152</v>
      </c>
      <c r="DB552" s="88">
        <v>5</v>
      </c>
      <c r="DC552" s="88" t="s">
        <v>153</v>
      </c>
      <c r="DD552" s="88"/>
      <c r="DE552" s="88"/>
      <c r="DF552" s="88"/>
      <c r="DG552" s="88"/>
      <c r="DH552" s="88"/>
      <c r="DI552" s="88"/>
      <c r="DJ552" s="88"/>
      <c r="DK552" s="88"/>
      <c r="DL552" s="88"/>
      <c r="DM552" s="88"/>
      <c r="DN552" s="88"/>
      <c r="DO552" s="88"/>
      <c r="DP552" s="88"/>
      <c r="DQ552" s="88"/>
      <c r="DR552" s="88"/>
      <c r="DS552" s="88"/>
      <c r="DT552" s="89"/>
      <c r="DU552" s="84"/>
      <c r="DV552" s="75"/>
      <c r="DW552" s="75"/>
      <c r="DX552" s="75"/>
      <c r="DY552" s="75"/>
      <c r="DZ552" s="77"/>
      <c r="EA552" s="71"/>
      <c r="EB552" s="71"/>
      <c r="EC552" s="71"/>
      <c r="ED552" s="71"/>
      <c r="EE552" s="71"/>
      <c r="EF552" s="71"/>
      <c r="EG552" s="71"/>
      <c r="EH552" s="71"/>
      <c r="EI552" s="71"/>
      <c r="EJ552" s="71"/>
      <c r="EK552" s="71"/>
    </row>
    <row r="553" spans="1:141" ht="30" customHeight="1">
      <c r="A553" s="3" t="s">
        <v>4104</v>
      </c>
      <c r="B553" s="87">
        <v>2026</v>
      </c>
      <c r="C553" s="88" t="s">
        <v>6239</v>
      </c>
      <c r="D553" s="88"/>
      <c r="E553" s="88" t="s">
        <v>125</v>
      </c>
      <c r="F553" s="88">
        <v>152840</v>
      </c>
      <c r="G553" s="92">
        <v>46031</v>
      </c>
      <c r="H553" s="88" t="s">
        <v>6240</v>
      </c>
      <c r="I553" s="88" t="s">
        <v>6241</v>
      </c>
      <c r="J553" s="95" t="s">
        <v>6242</v>
      </c>
      <c r="K553" s="95" t="s">
        <v>6243</v>
      </c>
      <c r="L553" s="88" t="s">
        <v>6244</v>
      </c>
      <c r="M553" s="88" t="s">
        <v>6245</v>
      </c>
      <c r="N553" s="88">
        <v>80111700</v>
      </c>
      <c r="O553" s="88" t="s">
        <v>6246</v>
      </c>
      <c r="P553" s="88" t="s">
        <v>6247</v>
      </c>
      <c r="Q553" s="88">
        <v>2149</v>
      </c>
      <c r="R553" s="92">
        <v>46048</v>
      </c>
      <c r="S553" s="88">
        <v>1930</v>
      </c>
      <c r="T553" s="92">
        <v>46052</v>
      </c>
      <c r="U553" s="88" t="s">
        <v>134</v>
      </c>
      <c r="V553" s="88" t="s">
        <v>135</v>
      </c>
      <c r="W553" s="88" t="s">
        <v>136</v>
      </c>
      <c r="X553" s="88">
        <v>1</v>
      </c>
      <c r="Y553" s="88" t="s">
        <v>6248</v>
      </c>
      <c r="Z553" s="88" t="s">
        <v>6244</v>
      </c>
      <c r="AA553" s="88" t="s">
        <v>138</v>
      </c>
      <c r="AB553" s="88" t="s">
        <v>139</v>
      </c>
      <c r="AC553" s="88" t="s">
        <v>203</v>
      </c>
      <c r="AD553" s="88"/>
      <c r="AE553" s="88">
        <v>52991245</v>
      </c>
      <c r="AF553" s="88">
        <v>8</v>
      </c>
      <c r="AG553" s="92">
        <v>30422</v>
      </c>
      <c r="AH553" s="88" t="s">
        <v>6249</v>
      </c>
      <c r="AI553" s="88" t="e">
        <v>#REF!</v>
      </c>
      <c r="AJ553" s="95">
        <v>3165271737</v>
      </c>
      <c r="AK553" s="88" t="s">
        <v>6250</v>
      </c>
      <c r="AL553" s="88" t="s">
        <v>3187</v>
      </c>
      <c r="AM553" s="88" t="s">
        <v>385</v>
      </c>
      <c r="AN553" s="88" t="s">
        <v>6251</v>
      </c>
      <c r="AO553" s="88">
        <v>1019100072</v>
      </c>
      <c r="AP553" s="88" t="s">
        <v>6252</v>
      </c>
      <c r="AQ553" s="88"/>
      <c r="AR553" s="88"/>
      <c r="AS553" s="92">
        <v>46062</v>
      </c>
      <c r="AT553" s="88"/>
      <c r="AU553" s="88"/>
      <c r="AV553" s="88"/>
      <c r="AW553" s="88"/>
      <c r="AX553" s="88" t="s">
        <v>6253</v>
      </c>
      <c r="AY553" s="88" t="s">
        <v>147</v>
      </c>
      <c r="AZ553" s="108">
        <v>46050</v>
      </c>
      <c r="BA553" s="108">
        <v>46050</v>
      </c>
      <c r="BB553" s="118">
        <v>46432000</v>
      </c>
      <c r="BC553" s="108">
        <v>46052</v>
      </c>
      <c r="BD553" s="108">
        <v>46294</v>
      </c>
      <c r="BE553" s="108">
        <f t="shared" si="22"/>
        <v>46294</v>
      </c>
      <c r="BF553" s="125"/>
      <c r="BG553" s="88" t="s">
        <v>929</v>
      </c>
      <c r="BH553" s="113">
        <v>5804000</v>
      </c>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v>0</v>
      </c>
      <c r="CM553" s="113">
        <v>46432000</v>
      </c>
      <c r="CN553" s="88"/>
      <c r="CO553" s="92">
        <v>46294</v>
      </c>
      <c r="CP553" s="92">
        <f t="shared" si="20"/>
        <v>46474</v>
      </c>
      <c r="CQ553" s="118">
        <v>46432000</v>
      </c>
      <c r="CR553" s="88" t="s">
        <v>149</v>
      </c>
      <c r="CS553" s="92">
        <v>46050</v>
      </c>
      <c r="CT553" s="131">
        <v>6344101018332</v>
      </c>
      <c r="CU553" s="88"/>
      <c r="CV553" s="88"/>
      <c r="CW553" s="88" t="s">
        <v>6254</v>
      </c>
      <c r="CX553" s="88" t="s">
        <v>203</v>
      </c>
      <c r="CY553" s="88" t="s">
        <v>957</v>
      </c>
      <c r="CZ553" s="88">
        <v>2537</v>
      </c>
      <c r="DA553" s="88" t="s">
        <v>152</v>
      </c>
      <c r="DB553" s="88">
        <v>3</v>
      </c>
      <c r="DC553" s="88" t="s">
        <v>153</v>
      </c>
      <c r="DD553" s="88"/>
      <c r="DE553" s="88"/>
      <c r="DF553" s="88"/>
      <c r="DG553" s="88"/>
      <c r="DH553" s="88"/>
      <c r="DI553" s="88"/>
      <c r="DJ553" s="88"/>
      <c r="DK553" s="88"/>
      <c r="DL553" s="88"/>
      <c r="DM553" s="88"/>
      <c r="DN553" s="88"/>
      <c r="DO553" s="88"/>
      <c r="DP553" s="88"/>
      <c r="DQ553" s="88"/>
      <c r="DR553" s="88"/>
      <c r="DS553" s="88"/>
      <c r="DT553" s="89"/>
      <c r="DU553" s="84"/>
      <c r="DV553" s="75"/>
      <c r="DW553" s="75"/>
      <c r="DX553" s="75"/>
      <c r="DY553" s="75"/>
      <c r="DZ553" s="77"/>
      <c r="EA553" s="71"/>
      <c r="EB553" s="71"/>
      <c r="EC553" s="71"/>
      <c r="ED553" s="71"/>
      <c r="EE553" s="71"/>
      <c r="EF553" s="71"/>
      <c r="EG553" s="71"/>
      <c r="EH553" s="71"/>
      <c r="EI553" s="71"/>
      <c r="EJ553" s="71"/>
      <c r="EK553" s="71"/>
    </row>
    <row r="554" spans="1:141" ht="30" customHeight="1">
      <c r="A554" s="3" t="s">
        <v>6255</v>
      </c>
      <c r="B554" s="87">
        <v>2026</v>
      </c>
      <c r="C554" s="88" t="s">
        <v>6256</v>
      </c>
      <c r="D554" s="88"/>
      <c r="E554" s="88" t="s">
        <v>125</v>
      </c>
      <c r="F554" s="88">
        <v>146670</v>
      </c>
      <c r="G554" s="92">
        <v>46044</v>
      </c>
      <c r="H554" s="88" t="s">
        <v>3493</v>
      </c>
      <c r="I554" s="88" t="s">
        <v>6257</v>
      </c>
      <c r="J554" s="95" t="s">
        <v>6258</v>
      </c>
      <c r="K554" s="95" t="s">
        <v>6259</v>
      </c>
      <c r="L554" s="88" t="s">
        <v>6260</v>
      </c>
      <c r="M554" s="88" t="s">
        <v>3498</v>
      </c>
      <c r="N554" s="88">
        <v>80111700</v>
      </c>
      <c r="O554" s="88" t="s">
        <v>3499</v>
      </c>
      <c r="P554" s="88" t="s">
        <v>6261</v>
      </c>
      <c r="Q554" s="88">
        <v>87</v>
      </c>
      <c r="R554" s="92">
        <v>46028</v>
      </c>
      <c r="S554" s="88">
        <v>1980</v>
      </c>
      <c r="T554" s="92">
        <v>46056</v>
      </c>
      <c r="U554" s="88" t="s">
        <v>3128</v>
      </c>
      <c r="V554" s="88" t="s">
        <v>135</v>
      </c>
      <c r="W554" s="88" t="s">
        <v>460</v>
      </c>
      <c r="X554" s="88">
        <v>1</v>
      </c>
      <c r="Y554" s="88" t="s">
        <v>6262</v>
      </c>
      <c r="Z554" s="88" t="s">
        <v>6260</v>
      </c>
      <c r="AA554" s="88" t="s">
        <v>138</v>
      </c>
      <c r="AB554" s="88" t="s">
        <v>164</v>
      </c>
      <c r="AC554" s="88" t="s">
        <v>447</v>
      </c>
      <c r="AD554" s="88"/>
      <c r="AE554" s="88">
        <v>1010045570</v>
      </c>
      <c r="AF554" s="88">
        <v>8</v>
      </c>
      <c r="AG554" s="92">
        <v>36732</v>
      </c>
      <c r="AH554" s="88" t="s">
        <v>6263</v>
      </c>
      <c r="AI554" s="88"/>
      <c r="AJ554" s="95">
        <v>0</v>
      </c>
      <c r="AK554" s="88" t="s">
        <v>6264</v>
      </c>
      <c r="AL554" s="88" t="s">
        <v>271</v>
      </c>
      <c r="AM554" s="88" t="s">
        <v>144</v>
      </c>
      <c r="AN554" s="88" t="s">
        <v>2984</v>
      </c>
      <c r="AO554" s="88">
        <v>1063481921</v>
      </c>
      <c r="AP554" s="88" t="s">
        <v>3007</v>
      </c>
      <c r="AQ554" s="88"/>
      <c r="AR554" s="88"/>
      <c r="AS554" s="92">
        <v>46062</v>
      </c>
      <c r="AT554" s="88"/>
      <c r="AU554" s="88"/>
      <c r="AV554" s="88"/>
      <c r="AW554" s="88"/>
      <c r="AX554" s="88" t="s">
        <v>3008</v>
      </c>
      <c r="AY554" s="88" t="s">
        <v>147</v>
      </c>
      <c r="AZ554" s="108">
        <v>46035</v>
      </c>
      <c r="BA554" s="108">
        <v>46051</v>
      </c>
      <c r="BB554" s="118">
        <v>28840000</v>
      </c>
      <c r="BC554" s="108">
        <v>46056</v>
      </c>
      <c r="BD554" s="108">
        <v>46301</v>
      </c>
      <c r="BE554" s="108">
        <f t="shared" si="22"/>
        <v>46301</v>
      </c>
      <c r="BF554" s="125"/>
      <c r="BG554" s="88" t="s">
        <v>929</v>
      </c>
      <c r="BH554" s="113">
        <v>3605000</v>
      </c>
      <c r="BI554" s="88"/>
      <c r="BJ554" s="88"/>
      <c r="BK554" s="88"/>
      <c r="BL554" s="88"/>
      <c r="BM554" s="88"/>
      <c r="BN554" s="88"/>
      <c r="BO554" s="88"/>
      <c r="BP554" s="88"/>
      <c r="BQ554" s="88"/>
      <c r="BR554" s="88"/>
      <c r="BS554" s="88"/>
      <c r="BT554" s="88"/>
      <c r="BU554" s="88"/>
      <c r="BV554" s="88"/>
      <c r="BW554" s="88"/>
      <c r="BX554" s="88"/>
      <c r="BY554" s="88"/>
      <c r="BZ554" s="88"/>
      <c r="CA554" s="88"/>
      <c r="CB554" s="88"/>
      <c r="CC554" s="88"/>
      <c r="CD554" s="88"/>
      <c r="CE554" s="88"/>
      <c r="CF554" s="88"/>
      <c r="CG554" s="88"/>
      <c r="CH554" s="88"/>
      <c r="CI554" s="88"/>
      <c r="CJ554" s="88"/>
      <c r="CK554" s="88"/>
      <c r="CL554" s="88">
        <v>0</v>
      </c>
      <c r="CM554" s="113">
        <v>28840000</v>
      </c>
      <c r="CN554" s="88"/>
      <c r="CO554" s="92">
        <v>46301</v>
      </c>
      <c r="CP554" s="92">
        <f t="shared" si="20"/>
        <v>46481</v>
      </c>
      <c r="CQ554" s="118">
        <v>28840000</v>
      </c>
      <c r="CR554" s="88" t="s">
        <v>1464</v>
      </c>
      <c r="CS554" s="92">
        <v>46052</v>
      </c>
      <c r="CT554" s="131" t="s">
        <v>6265</v>
      </c>
      <c r="CU554" s="88"/>
      <c r="CV554" s="88"/>
      <c r="CW554" s="88" t="s">
        <v>3504</v>
      </c>
      <c r="CX554" s="88" t="s">
        <v>447</v>
      </c>
      <c r="CY554" s="88" t="s">
        <v>957</v>
      </c>
      <c r="CZ554" s="88">
        <v>2498</v>
      </c>
      <c r="DA554" s="88" t="s">
        <v>3134</v>
      </c>
      <c r="DB554" s="88">
        <v>3</v>
      </c>
      <c r="DC554" s="88" t="s">
        <v>153</v>
      </c>
      <c r="DD554" s="88"/>
      <c r="DE554" s="88"/>
      <c r="DF554" s="88"/>
      <c r="DG554" s="88"/>
      <c r="DH554" s="88"/>
      <c r="DI554" s="88"/>
      <c r="DJ554" s="88"/>
      <c r="DK554" s="88"/>
      <c r="DL554" s="88"/>
      <c r="DM554" s="88"/>
      <c r="DN554" s="88"/>
      <c r="DO554" s="88"/>
      <c r="DP554" s="88"/>
      <c r="DQ554" s="88"/>
      <c r="DR554" s="88"/>
      <c r="DS554" s="88"/>
      <c r="DT554" s="89"/>
      <c r="DU554" s="84"/>
      <c r="DV554" s="75"/>
      <c r="DW554" s="75"/>
      <c r="DX554" s="75"/>
      <c r="DY554" s="75"/>
      <c r="DZ554" s="77"/>
      <c r="EA554" s="71"/>
      <c r="EB554" s="71"/>
      <c r="EC554" s="71"/>
      <c r="ED554" s="71"/>
      <c r="EE554" s="71"/>
      <c r="EF554" s="71"/>
      <c r="EG554" s="71"/>
      <c r="EH554" s="71"/>
      <c r="EI554" s="71"/>
      <c r="EJ554" s="71"/>
      <c r="EK554" s="71"/>
    </row>
    <row r="555" spans="1:141" ht="30" customHeight="1">
      <c r="A555" s="3" t="s">
        <v>6255</v>
      </c>
      <c r="B555" s="87">
        <v>2026</v>
      </c>
      <c r="C555" s="88" t="s">
        <v>6266</v>
      </c>
      <c r="D555" s="88"/>
      <c r="E555" s="88" t="s">
        <v>125</v>
      </c>
      <c r="F555" s="88">
        <v>144853</v>
      </c>
      <c r="G555" s="92">
        <v>46031</v>
      </c>
      <c r="H555" s="88" t="s">
        <v>6267</v>
      </c>
      <c r="I555" s="88" t="s">
        <v>6268</v>
      </c>
      <c r="J555" s="95" t="s">
        <v>6269</v>
      </c>
      <c r="K555" s="95" t="s">
        <v>6270</v>
      </c>
      <c r="L555" s="88" t="s">
        <v>6271</v>
      </c>
      <c r="M555" s="88" t="s">
        <v>6272</v>
      </c>
      <c r="N555" s="88">
        <v>80111700</v>
      </c>
      <c r="O555" s="88" t="s">
        <v>6273</v>
      </c>
      <c r="P555" s="88" t="s">
        <v>6274</v>
      </c>
      <c r="Q555" s="88">
        <v>117</v>
      </c>
      <c r="R555" s="92">
        <v>46028</v>
      </c>
      <c r="S555" s="88">
        <v>1777</v>
      </c>
      <c r="T555" s="92">
        <v>46044</v>
      </c>
      <c r="U555" s="88" t="s">
        <v>134</v>
      </c>
      <c r="V555" s="88" t="s">
        <v>135</v>
      </c>
      <c r="W555" s="88" t="s">
        <v>136</v>
      </c>
      <c r="X555" s="88">
        <v>1</v>
      </c>
      <c r="Y555" s="88" t="s">
        <v>6275</v>
      </c>
      <c r="Z555" s="88" t="s">
        <v>6271</v>
      </c>
      <c r="AA555" s="88" t="s">
        <v>138</v>
      </c>
      <c r="AB555" s="88" t="s">
        <v>139</v>
      </c>
      <c r="AC555" s="88" t="s">
        <v>140</v>
      </c>
      <c r="AD555" s="88"/>
      <c r="AE555" s="88">
        <v>20533153</v>
      </c>
      <c r="AF555" s="88">
        <v>9</v>
      </c>
      <c r="AG555" s="92">
        <v>29392</v>
      </c>
      <c r="AH555" s="88" t="s">
        <v>617</v>
      </c>
      <c r="AI555" s="88" t="e">
        <v>#REF!</v>
      </c>
      <c r="AJ555" s="95" t="s">
        <v>6276</v>
      </c>
      <c r="AK555" s="88" t="s">
        <v>6277</v>
      </c>
      <c r="AL555" s="88" t="s">
        <v>3187</v>
      </c>
      <c r="AM555" s="88" t="s">
        <v>234</v>
      </c>
      <c r="AN555" s="88" t="s">
        <v>145</v>
      </c>
      <c r="AO555" s="88">
        <v>0</v>
      </c>
      <c r="AP555" s="88">
        <v>0</v>
      </c>
      <c r="AQ555" s="88"/>
      <c r="AR555" s="88"/>
      <c r="AS555" s="92">
        <v>46062</v>
      </c>
      <c r="AT555" s="88"/>
      <c r="AU555" s="88"/>
      <c r="AV555" s="88"/>
      <c r="AW555" s="88"/>
      <c r="AX555" s="88" t="s">
        <v>146</v>
      </c>
      <c r="AY555" s="88" t="s">
        <v>147</v>
      </c>
      <c r="AZ555" s="108">
        <v>46041</v>
      </c>
      <c r="BA555" s="108">
        <v>46042</v>
      </c>
      <c r="BB555" s="118">
        <v>118976000</v>
      </c>
      <c r="BC555" s="108">
        <v>46045</v>
      </c>
      <c r="BD555" s="108">
        <v>46378</v>
      </c>
      <c r="BE555" s="108">
        <f t="shared" si="22"/>
        <v>46378</v>
      </c>
      <c r="BF555" s="125"/>
      <c r="BG555" s="88" t="s">
        <v>148</v>
      </c>
      <c r="BH555" s="113">
        <v>10816000</v>
      </c>
      <c r="BI555" s="88"/>
      <c r="BJ555" s="88"/>
      <c r="BK555" s="88"/>
      <c r="BL555" s="88"/>
      <c r="BM555" s="88"/>
      <c r="BN555" s="88"/>
      <c r="BO555" s="88"/>
      <c r="BP555" s="88"/>
      <c r="BQ555" s="88"/>
      <c r="BR555" s="88"/>
      <c r="BS555" s="88"/>
      <c r="BT555" s="88"/>
      <c r="BU555" s="88"/>
      <c r="BV555" s="88"/>
      <c r="BW555" s="88"/>
      <c r="BX555" s="88"/>
      <c r="BY555" s="88"/>
      <c r="BZ555" s="88"/>
      <c r="CA555" s="88"/>
      <c r="CB555" s="88"/>
      <c r="CC555" s="88"/>
      <c r="CD555" s="88"/>
      <c r="CE555" s="88"/>
      <c r="CF555" s="88"/>
      <c r="CG555" s="88"/>
      <c r="CH555" s="88"/>
      <c r="CI555" s="88"/>
      <c r="CJ555" s="88"/>
      <c r="CK555" s="88"/>
      <c r="CL555" s="88">
        <v>0</v>
      </c>
      <c r="CM555" s="113">
        <v>118976000</v>
      </c>
      <c r="CN555" s="88"/>
      <c r="CO555" s="92">
        <v>46378</v>
      </c>
      <c r="CP555" s="92">
        <f t="shared" si="20"/>
        <v>46558</v>
      </c>
      <c r="CQ555" s="118">
        <v>118976000</v>
      </c>
      <c r="CR555" s="88" t="s">
        <v>223</v>
      </c>
      <c r="CS555" s="92">
        <v>46042</v>
      </c>
      <c r="CT555" s="131">
        <v>3344101272105</v>
      </c>
      <c r="CU555" s="88"/>
      <c r="CV555" s="88"/>
      <c r="CW555" s="88" t="s">
        <v>6278</v>
      </c>
      <c r="CX555" s="88" t="s">
        <v>140</v>
      </c>
      <c r="CY555" s="88" t="s">
        <v>867</v>
      </c>
      <c r="CZ555" s="88">
        <v>2537</v>
      </c>
      <c r="DA555" s="88" t="s">
        <v>152</v>
      </c>
      <c r="DB555" s="88">
        <v>1</v>
      </c>
      <c r="DC555" s="88" t="s">
        <v>153</v>
      </c>
      <c r="DD555" s="88"/>
      <c r="DE555" s="88"/>
      <c r="DF555" s="88"/>
      <c r="DG555" s="88"/>
      <c r="DH555" s="88"/>
      <c r="DI555" s="88"/>
      <c r="DJ555" s="88"/>
      <c r="DK555" s="88"/>
      <c r="DL555" s="88"/>
      <c r="DM555" s="88"/>
      <c r="DN555" s="88"/>
      <c r="DO555" s="88"/>
      <c r="DP555" s="88"/>
      <c r="DQ555" s="88"/>
      <c r="DR555" s="88"/>
      <c r="DS555" s="88"/>
      <c r="DT555" s="89"/>
      <c r="DU555" s="84"/>
      <c r="DV555" s="75"/>
      <c r="DW555" s="75"/>
      <c r="DX555" s="75"/>
      <c r="DY555" s="75"/>
      <c r="DZ555" s="77"/>
      <c r="EA555" s="71"/>
      <c r="EB555" s="71"/>
      <c r="EC555" s="71"/>
      <c r="ED555" s="71"/>
      <c r="EE555" s="71"/>
      <c r="EF555" s="71"/>
      <c r="EG555" s="71"/>
      <c r="EH555" s="71"/>
      <c r="EI555" s="71"/>
      <c r="EJ555" s="71"/>
      <c r="EK555" s="71"/>
    </row>
    <row r="556" spans="1:141" ht="30" customHeight="1">
      <c r="A556" s="3" t="s">
        <v>6255</v>
      </c>
      <c r="B556" s="87">
        <v>2026</v>
      </c>
      <c r="C556" s="88" t="s">
        <v>6279</v>
      </c>
      <c r="D556" s="88"/>
      <c r="E556" s="88" t="s">
        <v>125</v>
      </c>
      <c r="F556" s="88">
        <v>147365</v>
      </c>
      <c r="G556" s="92">
        <v>46031</v>
      </c>
      <c r="H556" s="88" t="s">
        <v>3836</v>
      </c>
      <c r="I556" s="88" t="s">
        <v>6280</v>
      </c>
      <c r="J556" s="95" t="s">
        <v>6281</v>
      </c>
      <c r="K556" s="95" t="s">
        <v>6282</v>
      </c>
      <c r="L556" s="88" t="s">
        <v>6283</v>
      </c>
      <c r="M556" s="88" t="s">
        <v>3841</v>
      </c>
      <c r="N556" s="88">
        <v>80111700</v>
      </c>
      <c r="O556" s="88" t="s">
        <v>3842</v>
      </c>
      <c r="P556" s="88" t="s">
        <v>6284</v>
      </c>
      <c r="Q556" s="88">
        <v>156</v>
      </c>
      <c r="R556" s="92">
        <v>46030</v>
      </c>
      <c r="S556" s="88">
        <v>1824</v>
      </c>
      <c r="T556" s="92">
        <v>46048</v>
      </c>
      <c r="U556" s="88" t="s">
        <v>3609</v>
      </c>
      <c r="V556" s="88" t="s">
        <v>135</v>
      </c>
      <c r="W556" s="88" t="s">
        <v>460</v>
      </c>
      <c r="X556" s="88">
        <v>1</v>
      </c>
      <c r="Y556" s="88" t="s">
        <v>3748</v>
      </c>
      <c r="Z556" s="88" t="s">
        <v>6283</v>
      </c>
      <c r="AA556" s="88" t="s">
        <v>138</v>
      </c>
      <c r="AB556" s="88" t="s">
        <v>139</v>
      </c>
      <c r="AC556" s="88" t="s">
        <v>203</v>
      </c>
      <c r="AD556" s="88"/>
      <c r="AE556" s="88">
        <v>1019112236</v>
      </c>
      <c r="AF556" s="88">
        <v>2</v>
      </c>
      <c r="AG556" s="92">
        <v>34969</v>
      </c>
      <c r="AH556" s="88" t="s">
        <v>6285</v>
      </c>
      <c r="AI556" s="88"/>
      <c r="AJ556" s="95">
        <v>0</v>
      </c>
      <c r="AK556" s="88" t="s">
        <v>6286</v>
      </c>
      <c r="AL556" s="88" t="s">
        <v>3187</v>
      </c>
      <c r="AM556" s="88" t="s">
        <v>144</v>
      </c>
      <c r="AN556" s="88" t="s">
        <v>3712</v>
      </c>
      <c r="AO556" s="88">
        <v>79553844</v>
      </c>
      <c r="AP556" s="88" t="s">
        <v>3713</v>
      </c>
      <c r="AQ556" s="88"/>
      <c r="AR556" s="88"/>
      <c r="AS556" s="92">
        <v>46062</v>
      </c>
      <c r="AT556" s="88"/>
      <c r="AU556" s="88"/>
      <c r="AV556" s="88"/>
      <c r="AW556" s="88"/>
      <c r="AX556" s="88" t="s">
        <v>3714</v>
      </c>
      <c r="AY556" s="88" t="s">
        <v>147</v>
      </c>
      <c r="AZ556" s="108">
        <v>46031</v>
      </c>
      <c r="BA556" s="108">
        <v>46042</v>
      </c>
      <c r="BB556" s="118">
        <v>24520000</v>
      </c>
      <c r="BC556" s="108">
        <v>46049</v>
      </c>
      <c r="BD556" s="108">
        <v>46291</v>
      </c>
      <c r="BE556" s="108">
        <f t="shared" si="22"/>
        <v>46291</v>
      </c>
      <c r="BF556" s="125"/>
      <c r="BG556" s="88" t="s">
        <v>929</v>
      </c>
      <c r="BH556" s="113">
        <v>3065000</v>
      </c>
      <c r="BI556" s="88"/>
      <c r="BJ556" s="88"/>
      <c r="BK556" s="88"/>
      <c r="BL556" s="88"/>
      <c r="BM556" s="88"/>
      <c r="BN556" s="88"/>
      <c r="BO556" s="88"/>
      <c r="BP556" s="88"/>
      <c r="BQ556" s="88"/>
      <c r="BR556" s="88"/>
      <c r="BS556" s="88"/>
      <c r="BT556" s="88"/>
      <c r="BU556" s="88"/>
      <c r="BV556" s="88"/>
      <c r="BW556" s="88"/>
      <c r="BX556" s="88"/>
      <c r="BY556" s="88"/>
      <c r="BZ556" s="88"/>
      <c r="CA556" s="88"/>
      <c r="CB556" s="88"/>
      <c r="CC556" s="88"/>
      <c r="CD556" s="88"/>
      <c r="CE556" s="88"/>
      <c r="CF556" s="88"/>
      <c r="CG556" s="88"/>
      <c r="CH556" s="88"/>
      <c r="CI556" s="88"/>
      <c r="CJ556" s="88"/>
      <c r="CK556" s="88"/>
      <c r="CL556" s="88">
        <v>0</v>
      </c>
      <c r="CM556" s="113">
        <v>24520000</v>
      </c>
      <c r="CN556" s="88"/>
      <c r="CO556" s="92">
        <v>46291</v>
      </c>
      <c r="CP556" s="92">
        <f t="shared" si="20"/>
        <v>46471</v>
      </c>
      <c r="CQ556" s="118">
        <v>24520000</v>
      </c>
      <c r="CR556" s="88" t="s">
        <v>149</v>
      </c>
      <c r="CS556" s="92">
        <v>46042</v>
      </c>
      <c r="CT556" s="131">
        <v>1146101098977</v>
      </c>
      <c r="CU556" s="88"/>
      <c r="CV556" s="88"/>
      <c r="CW556" s="88" t="s">
        <v>3846</v>
      </c>
      <c r="CX556" s="88" t="s">
        <v>203</v>
      </c>
      <c r="CY556" s="88" t="s">
        <v>957</v>
      </c>
      <c r="CZ556" s="88">
        <v>2583</v>
      </c>
      <c r="DA556" s="88" t="s">
        <v>3614</v>
      </c>
      <c r="DB556" s="88">
        <v>5</v>
      </c>
      <c r="DC556" s="88" t="s">
        <v>153</v>
      </c>
      <c r="DD556" s="88"/>
      <c r="DE556" s="88"/>
      <c r="DF556" s="88"/>
      <c r="DG556" s="88"/>
      <c r="DH556" s="88"/>
      <c r="DI556" s="88"/>
      <c r="DJ556" s="88"/>
      <c r="DK556" s="88"/>
      <c r="DL556" s="88"/>
      <c r="DM556" s="88"/>
      <c r="DN556" s="88"/>
      <c r="DO556" s="88"/>
      <c r="DP556" s="88"/>
      <c r="DQ556" s="88"/>
      <c r="DR556" s="88"/>
      <c r="DS556" s="88"/>
      <c r="DT556" s="89"/>
      <c r="DU556" s="84"/>
      <c r="DV556" s="75"/>
      <c r="DW556" s="75"/>
      <c r="DX556" s="75"/>
      <c r="DY556" s="75"/>
      <c r="DZ556" s="77"/>
      <c r="EA556" s="71"/>
      <c r="EB556" s="71"/>
      <c r="EC556" s="71"/>
      <c r="ED556" s="71"/>
      <c r="EE556" s="71"/>
      <c r="EF556" s="71"/>
      <c r="EG556" s="71"/>
      <c r="EH556" s="71"/>
      <c r="EI556" s="71"/>
      <c r="EJ556" s="71"/>
      <c r="EK556" s="71"/>
    </row>
    <row r="557" spans="1:141" ht="30" customHeight="1">
      <c r="A557" s="3" t="s">
        <v>6255</v>
      </c>
      <c r="B557" s="87">
        <v>2026</v>
      </c>
      <c r="C557" s="88" t="s">
        <v>6287</v>
      </c>
      <c r="D557" s="88"/>
      <c r="E557" s="88" t="s">
        <v>125</v>
      </c>
      <c r="F557" s="88">
        <v>147350</v>
      </c>
      <c r="G557" s="92">
        <v>46034</v>
      </c>
      <c r="H557" s="88" t="s">
        <v>3740</v>
      </c>
      <c r="I557" s="88" t="s">
        <v>6288</v>
      </c>
      <c r="J557" s="95" t="s">
        <v>6289</v>
      </c>
      <c r="K557" s="95" t="s">
        <v>6290</v>
      </c>
      <c r="L557" s="88" t="s">
        <v>6291</v>
      </c>
      <c r="M557" s="88" t="s">
        <v>3745</v>
      </c>
      <c r="N557" s="88">
        <v>80111700</v>
      </c>
      <c r="O557" s="88" t="s">
        <v>3746</v>
      </c>
      <c r="P557" s="88" t="s">
        <v>6292</v>
      </c>
      <c r="Q557" s="88">
        <v>155</v>
      </c>
      <c r="R557" s="92">
        <v>46030</v>
      </c>
      <c r="S557" s="88">
        <v>1976</v>
      </c>
      <c r="T557" s="92">
        <v>46055</v>
      </c>
      <c r="U557" s="88" t="s">
        <v>3609</v>
      </c>
      <c r="V557" s="88" t="s">
        <v>135</v>
      </c>
      <c r="W557" s="88" t="s">
        <v>460</v>
      </c>
      <c r="X557" s="88">
        <v>1</v>
      </c>
      <c r="Y557" s="88" t="s">
        <v>3760</v>
      </c>
      <c r="Z557" s="88" t="s">
        <v>6291</v>
      </c>
      <c r="AA557" s="88" t="s">
        <v>138</v>
      </c>
      <c r="AB557" s="88" t="s">
        <v>164</v>
      </c>
      <c r="AC557" s="88" t="s">
        <v>461</v>
      </c>
      <c r="AD557" s="88"/>
      <c r="AE557" s="88">
        <v>1031642987</v>
      </c>
      <c r="AF557" s="88">
        <v>2</v>
      </c>
      <c r="AG557" s="92">
        <v>38184</v>
      </c>
      <c r="AH557" s="88" t="s">
        <v>6293</v>
      </c>
      <c r="AI557" s="88"/>
      <c r="AJ557" s="95">
        <v>0</v>
      </c>
      <c r="AK557" s="88" t="s">
        <v>6294</v>
      </c>
      <c r="AL557" s="88" t="s">
        <v>189</v>
      </c>
      <c r="AM557" s="88" t="s">
        <v>234</v>
      </c>
      <c r="AN557" s="88" t="s">
        <v>3712</v>
      </c>
      <c r="AO557" s="88">
        <v>79553844</v>
      </c>
      <c r="AP557" s="88" t="s">
        <v>3713</v>
      </c>
      <c r="AQ557" s="88"/>
      <c r="AR557" s="88"/>
      <c r="AS557" s="92">
        <v>46062</v>
      </c>
      <c r="AT557" s="88"/>
      <c r="AU557" s="88"/>
      <c r="AV557" s="88"/>
      <c r="AW557" s="88"/>
      <c r="AX557" s="88" t="s">
        <v>3714</v>
      </c>
      <c r="AY557" s="88" t="s">
        <v>147</v>
      </c>
      <c r="AZ557" s="108">
        <v>46031</v>
      </c>
      <c r="BA557" s="108">
        <v>46052</v>
      </c>
      <c r="BB557" s="118">
        <v>17000000</v>
      </c>
      <c r="BC557" s="108">
        <v>46059</v>
      </c>
      <c r="BD557" s="108">
        <v>46278</v>
      </c>
      <c r="BE557" s="108">
        <f t="shared" si="22"/>
        <v>46278</v>
      </c>
      <c r="BF557" s="125"/>
      <c r="BG557" s="88" t="s">
        <v>929</v>
      </c>
      <c r="BH557" s="113">
        <v>2125000</v>
      </c>
      <c r="BI557" s="88"/>
      <c r="BJ557" s="88"/>
      <c r="BK557" s="88"/>
      <c r="BL557" s="88"/>
      <c r="BM557" s="88"/>
      <c r="BN557" s="88"/>
      <c r="BO557" s="88"/>
      <c r="BP557" s="88"/>
      <c r="BQ557" s="88"/>
      <c r="BR557" s="88"/>
      <c r="BS557" s="88"/>
      <c r="BT557" s="88"/>
      <c r="BU557" s="88"/>
      <c r="BV557" s="88"/>
      <c r="BW557" s="88"/>
      <c r="BX557" s="88"/>
      <c r="BY557" s="88"/>
      <c r="BZ557" s="88"/>
      <c r="CA557" s="88"/>
      <c r="CB557" s="88"/>
      <c r="CC557" s="88"/>
      <c r="CD557" s="88"/>
      <c r="CE557" s="88"/>
      <c r="CF557" s="88"/>
      <c r="CG557" s="88"/>
      <c r="CH557" s="88"/>
      <c r="CI557" s="88"/>
      <c r="CJ557" s="88"/>
      <c r="CK557" s="88"/>
      <c r="CL557" s="88">
        <v>0</v>
      </c>
      <c r="CM557" s="113">
        <v>17000000</v>
      </c>
      <c r="CN557" s="88"/>
      <c r="CO557" s="92">
        <v>46278</v>
      </c>
      <c r="CP557" s="92">
        <f t="shared" si="20"/>
        <v>46458</v>
      </c>
      <c r="CQ557" s="118">
        <v>17000000</v>
      </c>
      <c r="CR557" s="88" t="s">
        <v>149</v>
      </c>
      <c r="CS557" s="92">
        <v>46056</v>
      </c>
      <c r="CT557" s="131">
        <v>3946101019706</v>
      </c>
      <c r="CU557" s="88"/>
      <c r="CV557" s="88"/>
      <c r="CW557" s="88" t="s">
        <v>6295</v>
      </c>
      <c r="CX557" s="88" t="s">
        <v>461</v>
      </c>
      <c r="CY557" s="88" t="s">
        <v>957</v>
      </c>
      <c r="CZ557" s="88">
        <v>2583</v>
      </c>
      <c r="DA557" s="88" t="s">
        <v>3614</v>
      </c>
      <c r="DB557" s="88">
        <v>5</v>
      </c>
      <c r="DC557" s="88" t="s">
        <v>153</v>
      </c>
      <c r="DD557" s="88"/>
      <c r="DE557" s="88"/>
      <c r="DF557" s="88"/>
      <c r="DG557" s="88"/>
      <c r="DH557" s="88"/>
      <c r="DI557" s="88"/>
      <c r="DJ557" s="88"/>
      <c r="DK557" s="88"/>
      <c r="DL557" s="88"/>
      <c r="DM557" s="88"/>
      <c r="DN557" s="88"/>
      <c r="DO557" s="88"/>
      <c r="DP557" s="88"/>
      <c r="DQ557" s="88"/>
      <c r="DR557" s="88"/>
      <c r="DS557" s="88"/>
      <c r="DT557" s="89" t="s">
        <v>6296</v>
      </c>
      <c r="DU557" s="84"/>
      <c r="DV557" s="75"/>
      <c r="DW557" s="75"/>
      <c r="DX557" s="75"/>
      <c r="DY557" s="75"/>
      <c r="DZ557" s="77"/>
      <c r="EA557" s="71"/>
      <c r="EB557" s="71"/>
      <c r="EC557" s="71"/>
      <c r="ED557" s="71"/>
      <c r="EE557" s="71"/>
      <c r="EF557" s="71"/>
      <c r="EG557" s="71"/>
      <c r="EH557" s="71"/>
      <c r="EI557" s="71"/>
      <c r="EJ557" s="71"/>
      <c r="EK557" s="71" t="s">
        <v>6296</v>
      </c>
    </row>
    <row r="558" spans="1:141" ht="30" customHeight="1">
      <c r="A558" s="3" t="s">
        <v>6255</v>
      </c>
      <c r="B558" s="87">
        <v>2026</v>
      </c>
      <c r="C558" s="88" t="s">
        <v>6297</v>
      </c>
      <c r="D558" s="88"/>
      <c r="E558" s="88" t="s">
        <v>125</v>
      </c>
      <c r="F558" s="88">
        <v>151833</v>
      </c>
      <c r="G558" s="92">
        <v>46037</v>
      </c>
      <c r="H558" s="88" t="s">
        <v>6298</v>
      </c>
      <c r="I558" s="88" t="s">
        <v>6299</v>
      </c>
      <c r="J558" s="95" t="s">
        <v>6300</v>
      </c>
      <c r="K558" s="95" t="s">
        <v>6301</v>
      </c>
      <c r="L558" s="88" t="s">
        <v>6302</v>
      </c>
      <c r="M558" s="88" t="s">
        <v>6303</v>
      </c>
      <c r="N558" s="88">
        <v>80111700</v>
      </c>
      <c r="O558" s="88" t="s">
        <v>6304</v>
      </c>
      <c r="P558" s="88" t="s">
        <v>6305</v>
      </c>
      <c r="Q558" s="88">
        <v>1418</v>
      </c>
      <c r="R558" s="92">
        <v>46037</v>
      </c>
      <c r="S558" s="88">
        <v>1806</v>
      </c>
      <c r="T558" s="92">
        <v>46048</v>
      </c>
      <c r="U558" s="88" t="s">
        <v>134</v>
      </c>
      <c r="V558" s="88" t="s">
        <v>135</v>
      </c>
      <c r="W558" s="88" t="s">
        <v>136</v>
      </c>
      <c r="X558" s="88">
        <v>1</v>
      </c>
      <c r="Y558" s="88" t="s">
        <v>6306</v>
      </c>
      <c r="Z558" s="88" t="s">
        <v>6302</v>
      </c>
      <c r="AA558" s="88" t="s">
        <v>138</v>
      </c>
      <c r="AB558" s="88" t="s">
        <v>139</v>
      </c>
      <c r="AC558" s="88" t="s">
        <v>203</v>
      </c>
      <c r="AD558" s="88"/>
      <c r="AE558" s="88">
        <v>1026268550</v>
      </c>
      <c r="AF558" s="88">
        <v>6</v>
      </c>
      <c r="AG558" s="92">
        <v>32987</v>
      </c>
      <c r="AH558" s="88" t="s">
        <v>6307</v>
      </c>
      <c r="AI558" s="88" t="e">
        <v>#REF!</v>
      </c>
      <c r="AJ558" s="95">
        <v>3125341166</v>
      </c>
      <c r="AK558" s="88" t="s">
        <v>6308</v>
      </c>
      <c r="AL558" s="88" t="s">
        <v>143</v>
      </c>
      <c r="AM558" s="88" t="s">
        <v>144</v>
      </c>
      <c r="AN558" s="88" t="s">
        <v>1624</v>
      </c>
      <c r="AO558" s="88">
        <v>1100686093</v>
      </c>
      <c r="AP558" s="88" t="s">
        <v>1625</v>
      </c>
      <c r="AQ558" s="88"/>
      <c r="AR558" s="88"/>
      <c r="AS558" s="92">
        <v>46062</v>
      </c>
      <c r="AT558" s="88"/>
      <c r="AU558" s="88"/>
      <c r="AV558" s="88"/>
      <c r="AW558" s="88"/>
      <c r="AX558" s="88" t="s">
        <v>1626</v>
      </c>
      <c r="AY558" s="88" t="s">
        <v>147</v>
      </c>
      <c r="AZ558" s="108">
        <v>46042</v>
      </c>
      <c r="BA558" s="108">
        <v>46044</v>
      </c>
      <c r="BB558" s="118">
        <v>63352000</v>
      </c>
      <c r="BC558" s="108">
        <v>46049</v>
      </c>
      <c r="BD558" s="108">
        <v>46291</v>
      </c>
      <c r="BE558" s="108">
        <f t="shared" si="22"/>
        <v>46291</v>
      </c>
      <c r="BF558" s="125"/>
      <c r="BG558" s="88" t="s">
        <v>929</v>
      </c>
      <c r="BH558" s="113">
        <v>7919000</v>
      </c>
      <c r="BI558" s="88"/>
      <c r="BJ558" s="88"/>
      <c r="BK558" s="88"/>
      <c r="BL558" s="88"/>
      <c r="BM558" s="88"/>
      <c r="BN558" s="88"/>
      <c r="BO558" s="88"/>
      <c r="BP558" s="88"/>
      <c r="BQ558" s="88"/>
      <c r="BR558" s="88"/>
      <c r="BS558" s="88"/>
      <c r="BT558" s="88"/>
      <c r="BU558" s="88"/>
      <c r="BV558" s="88"/>
      <c r="BW558" s="88"/>
      <c r="BX558" s="88"/>
      <c r="BY558" s="88"/>
      <c r="BZ558" s="88"/>
      <c r="CA558" s="88"/>
      <c r="CB558" s="88"/>
      <c r="CC558" s="88"/>
      <c r="CD558" s="88"/>
      <c r="CE558" s="88"/>
      <c r="CF558" s="88"/>
      <c r="CG558" s="88"/>
      <c r="CH558" s="88"/>
      <c r="CI558" s="88"/>
      <c r="CJ558" s="88"/>
      <c r="CK558" s="88"/>
      <c r="CL558" s="88">
        <v>0</v>
      </c>
      <c r="CM558" s="113">
        <v>63352000</v>
      </c>
      <c r="CN558" s="88"/>
      <c r="CO558" s="92">
        <v>46291</v>
      </c>
      <c r="CP558" s="92">
        <f t="shared" si="20"/>
        <v>46471</v>
      </c>
      <c r="CQ558" s="118">
        <v>63352000</v>
      </c>
      <c r="CR558" s="88" t="s">
        <v>223</v>
      </c>
      <c r="CS558" s="92">
        <v>46044</v>
      </c>
      <c r="CT558" s="131">
        <v>3344101272255</v>
      </c>
      <c r="CU558" s="88"/>
      <c r="CV558" s="88"/>
      <c r="CW558" s="88" t="s">
        <v>6309</v>
      </c>
      <c r="CX558" s="88" t="s">
        <v>203</v>
      </c>
      <c r="CY558" s="88" t="s">
        <v>4498</v>
      </c>
      <c r="CZ558" s="88">
        <v>2537</v>
      </c>
      <c r="DA558" s="88" t="s">
        <v>152</v>
      </c>
      <c r="DB558" s="88">
        <v>5</v>
      </c>
      <c r="DC558" s="88" t="s">
        <v>153</v>
      </c>
      <c r="DD558" s="88"/>
      <c r="DE558" s="88"/>
      <c r="DF558" s="88"/>
      <c r="DG558" s="88"/>
      <c r="DH558" s="88"/>
      <c r="DI558" s="88"/>
      <c r="DJ558" s="88"/>
      <c r="DK558" s="88"/>
      <c r="DL558" s="88"/>
      <c r="DM558" s="88"/>
      <c r="DN558" s="88"/>
      <c r="DO558" s="88"/>
      <c r="DP558" s="88"/>
      <c r="DQ558" s="88"/>
      <c r="DR558" s="88"/>
      <c r="DS558" s="88"/>
      <c r="DT558" s="89"/>
      <c r="DU558" s="84"/>
      <c r="DV558" s="75"/>
      <c r="DW558" s="75"/>
      <c r="DX558" s="75"/>
      <c r="DY558" s="75"/>
      <c r="DZ558" s="77"/>
      <c r="EA558" s="71"/>
      <c r="EB558" s="71"/>
      <c r="EC558" s="71"/>
      <c r="ED558" s="71"/>
      <c r="EE558" s="71"/>
      <c r="EF558" s="71"/>
      <c r="EG558" s="71"/>
      <c r="EH558" s="71"/>
      <c r="EI558" s="71"/>
      <c r="EJ558" s="71"/>
      <c r="EK558" s="71"/>
    </row>
    <row r="559" spans="1:141" ht="30" customHeight="1">
      <c r="A559" s="3" t="s">
        <v>6255</v>
      </c>
      <c r="B559" s="87">
        <v>2026</v>
      </c>
      <c r="C559" s="88" t="s">
        <v>6310</v>
      </c>
      <c r="D559" s="88"/>
      <c r="E559" s="88" t="s">
        <v>125</v>
      </c>
      <c r="F559" s="88">
        <v>147365</v>
      </c>
      <c r="G559" s="92">
        <v>46036</v>
      </c>
      <c r="H559" s="88" t="s">
        <v>3836</v>
      </c>
      <c r="I559" s="88" t="s">
        <v>6311</v>
      </c>
      <c r="J559" s="95" t="s">
        <v>6312</v>
      </c>
      <c r="K559" s="95" t="s">
        <v>6313</v>
      </c>
      <c r="L559" s="88" t="s">
        <v>6314</v>
      </c>
      <c r="M559" s="88" t="s">
        <v>3841</v>
      </c>
      <c r="N559" s="88">
        <v>80111700</v>
      </c>
      <c r="O559" s="88" t="s">
        <v>3842</v>
      </c>
      <c r="P559" s="88" t="s">
        <v>6315</v>
      </c>
      <c r="Q559" s="88">
        <v>156</v>
      </c>
      <c r="R559" s="92">
        <v>46030</v>
      </c>
      <c r="S559" s="88">
        <v>1873</v>
      </c>
      <c r="T559" s="92">
        <v>46049</v>
      </c>
      <c r="U559" s="88" t="s">
        <v>3609</v>
      </c>
      <c r="V559" s="88" t="s">
        <v>135</v>
      </c>
      <c r="W559" s="88" t="s">
        <v>460</v>
      </c>
      <c r="X559" s="88">
        <v>1</v>
      </c>
      <c r="Y559" s="88" t="s">
        <v>3748</v>
      </c>
      <c r="Z559" s="88" t="s">
        <v>6314</v>
      </c>
      <c r="AA559" s="88" t="s">
        <v>138</v>
      </c>
      <c r="AB559" s="88" t="s">
        <v>164</v>
      </c>
      <c r="AC559" s="88" t="s">
        <v>461</v>
      </c>
      <c r="AD559" s="88"/>
      <c r="AE559" s="88">
        <v>1025142345</v>
      </c>
      <c r="AF559" s="88">
        <v>7</v>
      </c>
      <c r="AG559" s="92">
        <v>38647</v>
      </c>
      <c r="AH559" s="88" t="s">
        <v>6316</v>
      </c>
      <c r="AI559" s="88"/>
      <c r="AJ559" s="95">
        <v>0</v>
      </c>
      <c r="AK559" s="88" t="s">
        <v>6317</v>
      </c>
      <c r="AL559" s="88" t="s">
        <v>642</v>
      </c>
      <c r="AM559" s="88" t="s">
        <v>144</v>
      </c>
      <c r="AN559" s="88" t="s">
        <v>3712</v>
      </c>
      <c r="AO559" s="88">
        <v>79553844</v>
      </c>
      <c r="AP559" s="88" t="s">
        <v>3713</v>
      </c>
      <c r="AQ559" s="88"/>
      <c r="AR559" s="88"/>
      <c r="AS559" s="92">
        <v>46062</v>
      </c>
      <c r="AT559" s="88"/>
      <c r="AU559" s="88"/>
      <c r="AV559" s="88"/>
      <c r="AW559" s="88"/>
      <c r="AX559" s="88" t="s">
        <v>3714</v>
      </c>
      <c r="AY559" s="88" t="s">
        <v>147</v>
      </c>
      <c r="AZ559" s="108">
        <v>46031</v>
      </c>
      <c r="BA559" s="108">
        <v>46048</v>
      </c>
      <c r="BB559" s="118">
        <v>24520000</v>
      </c>
      <c r="BC559" s="108">
        <v>46051</v>
      </c>
      <c r="BD559" s="108">
        <v>46293</v>
      </c>
      <c r="BE559" s="108">
        <f t="shared" si="22"/>
        <v>46293</v>
      </c>
      <c r="BF559" s="125"/>
      <c r="BG559" s="88" t="s">
        <v>929</v>
      </c>
      <c r="BH559" s="113">
        <v>3065000</v>
      </c>
      <c r="BI559" s="88"/>
      <c r="BJ559" s="88"/>
      <c r="BK559" s="88"/>
      <c r="BL559" s="88"/>
      <c r="BM559" s="88"/>
      <c r="BN559" s="88"/>
      <c r="BO559" s="88"/>
      <c r="BP559" s="88"/>
      <c r="BQ559" s="88"/>
      <c r="BR559" s="88"/>
      <c r="BS559" s="88"/>
      <c r="BT559" s="88"/>
      <c r="BU559" s="88"/>
      <c r="BV559" s="88"/>
      <c r="BW559" s="88"/>
      <c r="BX559" s="88"/>
      <c r="BY559" s="88"/>
      <c r="BZ559" s="88"/>
      <c r="CA559" s="88"/>
      <c r="CB559" s="88"/>
      <c r="CC559" s="88"/>
      <c r="CD559" s="88"/>
      <c r="CE559" s="88"/>
      <c r="CF559" s="88"/>
      <c r="CG559" s="88"/>
      <c r="CH559" s="88"/>
      <c r="CI559" s="88"/>
      <c r="CJ559" s="88"/>
      <c r="CK559" s="88"/>
      <c r="CL559" s="88">
        <v>0</v>
      </c>
      <c r="CM559" s="113">
        <v>24520000</v>
      </c>
      <c r="CN559" s="88"/>
      <c r="CO559" s="92">
        <v>46293</v>
      </c>
      <c r="CP559" s="92">
        <f t="shared" si="20"/>
        <v>46473</v>
      </c>
      <c r="CQ559" s="118">
        <v>24520000</v>
      </c>
      <c r="CR559" s="88" t="s">
        <v>149</v>
      </c>
      <c r="CS559" s="92">
        <v>46050</v>
      </c>
      <c r="CT559" s="131">
        <v>1444101255770</v>
      </c>
      <c r="CU559" s="88"/>
      <c r="CV559" s="88"/>
      <c r="CW559" s="88" t="s">
        <v>3846</v>
      </c>
      <c r="CX559" s="88" t="s">
        <v>461</v>
      </c>
      <c r="CY559" s="88" t="s">
        <v>957</v>
      </c>
      <c r="CZ559" s="88">
        <v>2583</v>
      </c>
      <c r="DA559" s="88" t="s">
        <v>3614</v>
      </c>
      <c r="DB559" s="88">
        <v>5</v>
      </c>
      <c r="DC559" s="88" t="s">
        <v>153</v>
      </c>
      <c r="DD559" s="88"/>
      <c r="DE559" s="88"/>
      <c r="DF559" s="88"/>
      <c r="DG559" s="88"/>
      <c r="DH559" s="88"/>
      <c r="DI559" s="88"/>
      <c r="DJ559" s="88"/>
      <c r="DK559" s="88"/>
      <c r="DL559" s="88"/>
      <c r="DM559" s="88"/>
      <c r="DN559" s="88"/>
      <c r="DO559" s="88"/>
      <c r="DP559" s="88"/>
      <c r="DQ559" s="88"/>
      <c r="DR559" s="88"/>
      <c r="DS559" s="88"/>
      <c r="DT559" s="89"/>
      <c r="DU559" s="84"/>
      <c r="DV559" s="75"/>
      <c r="DW559" s="75"/>
      <c r="DX559" s="75"/>
      <c r="DY559" s="75"/>
      <c r="DZ559" s="77"/>
      <c r="EA559" s="71"/>
      <c r="EB559" s="71"/>
      <c r="EC559" s="71"/>
      <c r="ED559" s="71"/>
      <c r="EE559" s="71"/>
      <c r="EF559" s="71"/>
      <c r="EG559" s="71"/>
      <c r="EH559" s="71"/>
      <c r="EI559" s="71"/>
      <c r="EJ559" s="71"/>
      <c r="EK559" s="71"/>
    </row>
    <row r="560" spans="1:141" ht="30" customHeight="1">
      <c r="A560" s="3" t="s">
        <v>6255</v>
      </c>
      <c r="B560" s="87">
        <v>2026</v>
      </c>
      <c r="C560" s="88" t="s">
        <v>6318</v>
      </c>
      <c r="D560" s="88"/>
      <c r="E560" s="88" t="s">
        <v>125</v>
      </c>
      <c r="F560" s="88">
        <v>144898</v>
      </c>
      <c r="G560" s="92">
        <v>46051</v>
      </c>
      <c r="H560" s="88" t="s">
        <v>209</v>
      </c>
      <c r="I560" s="88" t="s">
        <v>6319</v>
      </c>
      <c r="J560" s="95" t="s">
        <v>6320</v>
      </c>
      <c r="K560" s="95" t="s">
        <v>6321</v>
      </c>
      <c r="L560" s="88" t="s">
        <v>6322</v>
      </c>
      <c r="M560" s="88" t="s">
        <v>214</v>
      </c>
      <c r="N560" s="88">
        <v>80111700</v>
      </c>
      <c r="O560" s="88" t="s">
        <v>215</v>
      </c>
      <c r="P560" s="88" t="s">
        <v>6323</v>
      </c>
      <c r="Q560" s="88">
        <v>3</v>
      </c>
      <c r="R560" s="92">
        <v>46027</v>
      </c>
      <c r="S560" s="88">
        <v>1812</v>
      </c>
      <c r="T560" s="92">
        <v>46048</v>
      </c>
      <c r="U560" s="88" t="s">
        <v>134</v>
      </c>
      <c r="V560" s="88" t="s">
        <v>135</v>
      </c>
      <c r="W560" s="88" t="s">
        <v>136</v>
      </c>
      <c r="X560" s="88">
        <v>1</v>
      </c>
      <c r="Y560" s="88" t="s">
        <v>217</v>
      </c>
      <c r="Z560" s="88" t="s">
        <v>6322</v>
      </c>
      <c r="AA560" s="88" t="s">
        <v>138</v>
      </c>
      <c r="AB560" s="88" t="s">
        <v>164</v>
      </c>
      <c r="AC560" s="88" t="s">
        <v>203</v>
      </c>
      <c r="AD560" s="88"/>
      <c r="AE560" s="88">
        <v>1120746436</v>
      </c>
      <c r="AF560" s="88">
        <v>6</v>
      </c>
      <c r="AG560" s="92">
        <v>33747</v>
      </c>
      <c r="AH560" s="88" t="s">
        <v>6324</v>
      </c>
      <c r="AI560" s="88" t="e">
        <v>#REF!</v>
      </c>
      <c r="AJ560" s="95">
        <v>3004208729</v>
      </c>
      <c r="AK560" s="88" t="s">
        <v>6325</v>
      </c>
      <c r="AL560" s="88" t="s">
        <v>3187</v>
      </c>
      <c r="AM560" s="88" t="s">
        <v>144</v>
      </c>
      <c r="AN560" s="88" t="s">
        <v>130</v>
      </c>
      <c r="AO560" s="88">
        <v>1010170739</v>
      </c>
      <c r="AP560" s="88" t="s">
        <v>170</v>
      </c>
      <c r="AQ560" s="88"/>
      <c r="AR560" s="88"/>
      <c r="AS560" s="92">
        <v>46062</v>
      </c>
      <c r="AT560" s="88"/>
      <c r="AU560" s="88"/>
      <c r="AV560" s="88"/>
      <c r="AW560" s="88"/>
      <c r="AX560" s="88" t="s">
        <v>171</v>
      </c>
      <c r="AY560" s="88" t="s">
        <v>147</v>
      </c>
      <c r="AZ560" s="108">
        <v>46029</v>
      </c>
      <c r="BA560" s="108">
        <v>46044</v>
      </c>
      <c r="BB560" s="118">
        <v>47514000</v>
      </c>
      <c r="BC560" s="108">
        <v>46045</v>
      </c>
      <c r="BD560" s="108">
        <v>46225</v>
      </c>
      <c r="BE560" s="108">
        <f t="shared" si="22"/>
        <v>46225</v>
      </c>
      <c r="BF560" s="125"/>
      <c r="BG560" s="88" t="s">
        <v>705</v>
      </c>
      <c r="BH560" s="113">
        <v>7919000</v>
      </c>
      <c r="BI560" s="88"/>
      <c r="BJ560" s="88"/>
      <c r="BK560" s="88"/>
      <c r="BL560" s="88"/>
      <c r="BM560" s="88"/>
      <c r="BN560" s="88"/>
      <c r="BO560" s="88"/>
      <c r="BP560" s="88"/>
      <c r="BQ560" s="88"/>
      <c r="BR560" s="88"/>
      <c r="BS560" s="88"/>
      <c r="BT560" s="88"/>
      <c r="BU560" s="88"/>
      <c r="BV560" s="88"/>
      <c r="BW560" s="88"/>
      <c r="BX560" s="88"/>
      <c r="BY560" s="88"/>
      <c r="BZ560" s="88"/>
      <c r="CA560" s="88"/>
      <c r="CB560" s="88"/>
      <c r="CC560" s="88"/>
      <c r="CD560" s="88"/>
      <c r="CE560" s="88"/>
      <c r="CF560" s="88"/>
      <c r="CG560" s="88"/>
      <c r="CH560" s="88"/>
      <c r="CI560" s="88"/>
      <c r="CJ560" s="88"/>
      <c r="CK560" s="88"/>
      <c r="CL560" s="88">
        <v>0</v>
      </c>
      <c r="CM560" s="113">
        <v>47514000</v>
      </c>
      <c r="CN560" s="88"/>
      <c r="CO560" s="92">
        <v>46225</v>
      </c>
      <c r="CP560" s="92">
        <f t="shared" si="20"/>
        <v>46405</v>
      </c>
      <c r="CQ560" s="118">
        <v>47514000</v>
      </c>
      <c r="CR560" s="88" t="s">
        <v>342</v>
      </c>
      <c r="CS560" s="92">
        <v>46044</v>
      </c>
      <c r="CT560" s="131" t="s">
        <v>6326</v>
      </c>
      <c r="CU560" s="88"/>
      <c r="CV560" s="88"/>
      <c r="CW560" s="88" t="s">
        <v>224</v>
      </c>
      <c r="CX560" s="88" t="s">
        <v>203</v>
      </c>
      <c r="CY560" s="88" t="s">
        <v>707</v>
      </c>
      <c r="CZ560" s="88">
        <v>2537</v>
      </c>
      <c r="DA560" s="88" t="s">
        <v>152</v>
      </c>
      <c r="DB560" s="88">
        <v>1</v>
      </c>
      <c r="DC560" s="88" t="s">
        <v>153</v>
      </c>
      <c r="DD560" s="88"/>
      <c r="DE560" s="88"/>
      <c r="DF560" s="88"/>
      <c r="DG560" s="88"/>
      <c r="DH560" s="88"/>
      <c r="DI560" s="88"/>
      <c r="DJ560" s="88"/>
      <c r="DK560" s="88"/>
      <c r="DL560" s="88"/>
      <c r="DM560" s="88"/>
      <c r="DN560" s="88"/>
      <c r="DO560" s="88"/>
      <c r="DP560" s="88"/>
      <c r="DQ560" s="88"/>
      <c r="DR560" s="88"/>
      <c r="DS560" s="88"/>
      <c r="DT560" s="89"/>
      <c r="DU560" s="84"/>
      <c r="DV560" s="75"/>
      <c r="DW560" s="75"/>
      <c r="DX560" s="75"/>
      <c r="DY560" s="75"/>
      <c r="DZ560" s="77"/>
      <c r="EA560" s="71"/>
      <c r="EB560" s="71"/>
      <c r="EC560" s="71"/>
      <c r="ED560" s="71"/>
      <c r="EE560" s="71"/>
      <c r="EF560" s="71"/>
      <c r="EG560" s="71"/>
      <c r="EH560" s="71"/>
      <c r="EI560" s="71"/>
      <c r="EJ560" s="71"/>
      <c r="EK560" s="71"/>
    </row>
    <row r="561" spans="1:141" ht="30" customHeight="1">
      <c r="A561" s="3" t="s">
        <v>6255</v>
      </c>
      <c r="B561" s="87">
        <v>2026</v>
      </c>
      <c r="C561" s="88" t="s">
        <v>6327</v>
      </c>
      <c r="D561" s="88"/>
      <c r="E561" s="88" t="s">
        <v>125</v>
      </c>
      <c r="F561" s="88">
        <v>144779</v>
      </c>
      <c r="G561" s="92">
        <v>46036</v>
      </c>
      <c r="H561" s="88" t="s">
        <v>5092</v>
      </c>
      <c r="I561" s="88" t="s">
        <v>6328</v>
      </c>
      <c r="J561" s="95" t="s">
        <v>6329</v>
      </c>
      <c r="K561" s="95" t="s">
        <v>6330</v>
      </c>
      <c r="L561" s="88" t="s">
        <v>6331</v>
      </c>
      <c r="M561" s="88" t="s">
        <v>5097</v>
      </c>
      <c r="N561" s="88">
        <v>80111700</v>
      </c>
      <c r="O561" s="88" t="s">
        <v>5098</v>
      </c>
      <c r="P561" s="88" t="s">
        <v>6332</v>
      </c>
      <c r="Q561" s="88">
        <v>106</v>
      </c>
      <c r="R561" s="92">
        <v>46028</v>
      </c>
      <c r="S561" s="88">
        <v>1851</v>
      </c>
      <c r="T561" s="92">
        <v>46048</v>
      </c>
      <c r="U561" s="88" t="s">
        <v>134</v>
      </c>
      <c r="V561" s="88" t="s">
        <v>135</v>
      </c>
      <c r="W561" s="88" t="s">
        <v>136</v>
      </c>
      <c r="X561" s="88">
        <v>1</v>
      </c>
      <c r="Y561" s="88" t="s">
        <v>5110</v>
      </c>
      <c r="Z561" s="88" t="s">
        <v>6331</v>
      </c>
      <c r="AA561" s="88" t="s">
        <v>138</v>
      </c>
      <c r="AB561" s="88" t="s">
        <v>164</v>
      </c>
      <c r="AC561" s="88" t="s">
        <v>203</v>
      </c>
      <c r="AD561" s="88"/>
      <c r="AE561" s="88">
        <v>79945793</v>
      </c>
      <c r="AF561" s="88">
        <v>5</v>
      </c>
      <c r="AG561" s="92">
        <v>28413</v>
      </c>
      <c r="AH561" s="88" t="s">
        <v>6333</v>
      </c>
      <c r="AI561" s="88"/>
      <c r="AJ561" s="95" t="e">
        <v>#N/A</v>
      </c>
      <c r="AK561" s="88" t="s">
        <v>6334</v>
      </c>
      <c r="AL561" s="88" t="s">
        <v>3187</v>
      </c>
      <c r="AM561" s="88" t="s">
        <v>234</v>
      </c>
      <c r="AN561" s="88" t="s">
        <v>5087</v>
      </c>
      <c r="AO561" s="88">
        <v>1024483230</v>
      </c>
      <c r="AP561" s="88" t="s">
        <v>5088</v>
      </c>
      <c r="AQ561" s="88"/>
      <c r="AR561" s="88"/>
      <c r="AS561" s="92">
        <v>46062</v>
      </c>
      <c r="AT561" s="88"/>
      <c r="AU561" s="88"/>
      <c r="AV561" s="88"/>
      <c r="AW561" s="88"/>
      <c r="AX561" s="88" t="s">
        <v>5089</v>
      </c>
      <c r="AY561" s="88" t="s">
        <v>147</v>
      </c>
      <c r="AZ561" s="108">
        <v>46033</v>
      </c>
      <c r="BA561" s="108">
        <v>46045</v>
      </c>
      <c r="BB561" s="118">
        <v>87109000</v>
      </c>
      <c r="BC561" s="108">
        <v>46054</v>
      </c>
      <c r="BD561" s="108">
        <v>46387</v>
      </c>
      <c r="BE561" s="108">
        <f t="shared" si="22"/>
        <v>46387</v>
      </c>
      <c r="BF561" s="125"/>
      <c r="BG561" s="88" t="s">
        <v>148</v>
      </c>
      <c r="BH561" s="113">
        <v>7919000</v>
      </c>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v>0</v>
      </c>
      <c r="CM561" s="113">
        <v>87109000</v>
      </c>
      <c r="CN561" s="88"/>
      <c r="CO561" s="92">
        <v>46387</v>
      </c>
      <c r="CP561" s="92">
        <f t="shared" si="20"/>
        <v>46567</v>
      </c>
      <c r="CQ561" s="118">
        <v>87109000</v>
      </c>
      <c r="CR561" s="88" t="s">
        <v>223</v>
      </c>
      <c r="CS561" s="92">
        <v>46048</v>
      </c>
      <c r="CT561" s="131">
        <v>1144101276778</v>
      </c>
      <c r="CU561" s="88"/>
      <c r="CV561" s="88"/>
      <c r="CW561" s="88" t="s">
        <v>5103</v>
      </c>
      <c r="CX561" s="88" t="s">
        <v>203</v>
      </c>
      <c r="CY561" s="88" t="s">
        <v>2137</v>
      </c>
      <c r="CZ561" s="88">
        <v>2537</v>
      </c>
      <c r="DA561" s="88" t="s">
        <v>152</v>
      </c>
      <c r="DB561" s="88">
        <v>1</v>
      </c>
      <c r="DC561" s="88" t="s">
        <v>153</v>
      </c>
      <c r="DD561" s="88"/>
      <c r="DE561" s="88"/>
      <c r="DF561" s="88"/>
      <c r="DG561" s="88"/>
      <c r="DH561" s="88"/>
      <c r="DI561" s="88"/>
      <c r="DJ561" s="88"/>
      <c r="DK561" s="88"/>
      <c r="DL561" s="88"/>
      <c r="DM561" s="88"/>
      <c r="DN561" s="88"/>
      <c r="DO561" s="88"/>
      <c r="DP561" s="88"/>
      <c r="DQ561" s="88"/>
      <c r="DR561" s="88"/>
      <c r="DS561" s="88"/>
      <c r="DT561" s="89"/>
      <c r="DU561" s="84"/>
      <c r="DV561" s="75"/>
      <c r="DW561" s="75"/>
      <c r="DX561" s="75"/>
      <c r="DY561" s="75"/>
      <c r="DZ561" s="77"/>
      <c r="EA561" s="71"/>
      <c r="EB561" s="71"/>
      <c r="EC561" s="71"/>
      <c r="ED561" s="71"/>
      <c r="EE561" s="71"/>
      <c r="EF561" s="71"/>
      <c r="EG561" s="71"/>
      <c r="EH561" s="71"/>
      <c r="EI561" s="71"/>
      <c r="EJ561" s="71"/>
      <c r="EK561" s="71"/>
    </row>
    <row r="562" spans="1:141" ht="30" customHeight="1">
      <c r="A562" s="3" t="s">
        <v>6255</v>
      </c>
      <c r="B562" s="87">
        <v>2026</v>
      </c>
      <c r="C562" s="88" t="s">
        <v>6335</v>
      </c>
      <c r="D562" s="88"/>
      <c r="E562" s="88" t="s">
        <v>125</v>
      </c>
      <c r="F562" s="88">
        <v>147160</v>
      </c>
      <c r="G562" s="92">
        <v>46048</v>
      </c>
      <c r="H562" s="88" t="s">
        <v>2089</v>
      </c>
      <c r="I562" s="88" t="s">
        <v>6336</v>
      </c>
      <c r="J562" s="95" t="s">
        <v>6337</v>
      </c>
      <c r="K562" s="95" t="s">
        <v>6338</v>
      </c>
      <c r="L562" s="88" t="s">
        <v>6339</v>
      </c>
      <c r="M562" s="88" t="s">
        <v>2094</v>
      </c>
      <c r="N562" s="88">
        <v>80111700</v>
      </c>
      <c r="O562" s="88" t="s">
        <v>2095</v>
      </c>
      <c r="P562" s="88" t="s">
        <v>6340</v>
      </c>
      <c r="Q562" s="88">
        <v>216</v>
      </c>
      <c r="R562" s="92">
        <v>46036</v>
      </c>
      <c r="S562" s="88">
        <v>1886</v>
      </c>
      <c r="T562" s="92">
        <v>46050</v>
      </c>
      <c r="U562" s="88" t="s">
        <v>1859</v>
      </c>
      <c r="V562" s="88" t="s">
        <v>135</v>
      </c>
      <c r="W562" s="88" t="s">
        <v>136</v>
      </c>
      <c r="X562" s="88">
        <v>1</v>
      </c>
      <c r="Y562" s="88" t="s">
        <v>2097</v>
      </c>
      <c r="Z562" s="88" t="s">
        <v>6339</v>
      </c>
      <c r="AA562" s="88" t="s">
        <v>138</v>
      </c>
      <c r="AB562" s="88" t="s">
        <v>164</v>
      </c>
      <c r="AC562" s="88" t="s">
        <v>268</v>
      </c>
      <c r="AD562" s="88"/>
      <c r="AE562" s="88">
        <v>79785680</v>
      </c>
      <c r="AF562" s="88">
        <v>4</v>
      </c>
      <c r="AG562" s="92">
        <v>27873</v>
      </c>
      <c r="AH562" s="88" t="s">
        <v>6341</v>
      </c>
      <c r="AI562" s="88"/>
      <c r="AJ562" s="95" t="e">
        <v>#N/A</v>
      </c>
      <c r="AK562" s="88" t="s">
        <v>6342</v>
      </c>
      <c r="AL562" s="88" t="s">
        <v>3187</v>
      </c>
      <c r="AM562" s="88" t="s">
        <v>301</v>
      </c>
      <c r="AN562" s="88" t="s">
        <v>1863</v>
      </c>
      <c r="AO562" s="88">
        <v>93376179</v>
      </c>
      <c r="AP562" s="88" t="s">
        <v>1864</v>
      </c>
      <c r="AQ562" s="88"/>
      <c r="AR562" s="88"/>
      <c r="AS562" s="92">
        <v>46062</v>
      </c>
      <c r="AT562" s="88"/>
      <c r="AU562" s="88"/>
      <c r="AV562" s="88"/>
      <c r="AW562" s="88"/>
      <c r="AX562" s="88" t="s">
        <v>1865</v>
      </c>
      <c r="AY562" s="88" t="s">
        <v>147</v>
      </c>
      <c r="AZ562" s="108">
        <v>46036</v>
      </c>
      <c r="BA562" s="108">
        <v>46048</v>
      </c>
      <c r="BB562" s="118">
        <v>63352000</v>
      </c>
      <c r="BC562" s="108">
        <v>46056</v>
      </c>
      <c r="BD562" s="108">
        <v>46297</v>
      </c>
      <c r="BE562" s="108">
        <f t="shared" si="22"/>
        <v>46297</v>
      </c>
      <c r="BF562" s="125"/>
      <c r="BG562" s="88" t="s">
        <v>929</v>
      </c>
      <c r="BH562" s="113">
        <v>7919000</v>
      </c>
      <c r="BI562" s="88"/>
      <c r="BJ562" s="88"/>
      <c r="BK562" s="88"/>
      <c r="BL562" s="88"/>
      <c r="BM562" s="88"/>
      <c r="BN562" s="88"/>
      <c r="BO562" s="88"/>
      <c r="BP562" s="88"/>
      <c r="BQ562" s="88"/>
      <c r="BR562" s="88"/>
      <c r="BS562" s="88"/>
      <c r="BT562" s="88"/>
      <c r="BU562" s="88"/>
      <c r="BV562" s="88"/>
      <c r="BW562" s="88"/>
      <c r="BX562" s="88"/>
      <c r="BY562" s="88"/>
      <c r="BZ562" s="88"/>
      <c r="CA562" s="88"/>
      <c r="CB562" s="88"/>
      <c r="CC562" s="88"/>
      <c r="CD562" s="88"/>
      <c r="CE562" s="88"/>
      <c r="CF562" s="88"/>
      <c r="CG562" s="88"/>
      <c r="CH562" s="88"/>
      <c r="CI562" s="88"/>
      <c r="CJ562" s="88"/>
      <c r="CK562" s="88"/>
      <c r="CL562" s="88">
        <v>0</v>
      </c>
      <c r="CM562" s="113">
        <v>63352000</v>
      </c>
      <c r="CN562" s="88"/>
      <c r="CO562" s="92">
        <v>46297</v>
      </c>
      <c r="CP562" s="92">
        <f t="shared" si="20"/>
        <v>46477</v>
      </c>
      <c r="CQ562" s="118">
        <v>63352000</v>
      </c>
      <c r="CR562" s="88" t="e">
        <v>#N/A</v>
      </c>
      <c r="CS562" s="92" t="e">
        <v>#N/A</v>
      </c>
      <c r="CT562" s="131" t="e">
        <v>#N/A</v>
      </c>
      <c r="CU562" s="88"/>
      <c r="CV562" s="88"/>
      <c r="CW562" s="88" t="s">
        <v>2101</v>
      </c>
      <c r="CX562" s="88" t="s">
        <v>203</v>
      </c>
      <c r="CY562" s="88" t="s">
        <v>957</v>
      </c>
      <c r="CZ562" s="88">
        <v>2456</v>
      </c>
      <c r="DA562" s="88" t="s">
        <v>1868</v>
      </c>
      <c r="DB562" s="88">
        <v>3</v>
      </c>
      <c r="DC562" s="88" t="s">
        <v>153</v>
      </c>
      <c r="DD562" s="88"/>
      <c r="DE562" s="88"/>
      <c r="DF562" s="88"/>
      <c r="DG562" s="88"/>
      <c r="DH562" s="88"/>
      <c r="DI562" s="88"/>
      <c r="DJ562" s="88"/>
      <c r="DK562" s="88"/>
      <c r="DL562" s="88"/>
      <c r="DM562" s="88"/>
      <c r="DN562" s="88"/>
      <c r="DO562" s="88"/>
      <c r="DP562" s="88"/>
      <c r="DQ562" s="88"/>
      <c r="DR562" s="88"/>
      <c r="DS562" s="88"/>
      <c r="DT562" s="89"/>
      <c r="DU562" s="84"/>
      <c r="DV562" s="75"/>
      <c r="DW562" s="75"/>
      <c r="DX562" s="75"/>
      <c r="DY562" s="75"/>
      <c r="DZ562" s="77"/>
      <c r="EA562" s="71"/>
      <c r="EB562" s="71"/>
      <c r="EC562" s="71"/>
      <c r="ED562" s="71"/>
      <c r="EE562" s="71"/>
      <c r="EF562" s="71"/>
      <c r="EG562" s="71"/>
      <c r="EH562" s="71"/>
      <c r="EI562" s="71"/>
      <c r="EJ562" s="71"/>
      <c r="EK562" s="71"/>
    </row>
    <row r="563" spans="1:141" ht="30" customHeight="1">
      <c r="A563" s="3" t="s">
        <v>6255</v>
      </c>
      <c r="B563" s="87">
        <v>2026</v>
      </c>
      <c r="C563" s="88" t="s">
        <v>6343</v>
      </c>
      <c r="D563" s="88"/>
      <c r="E563" s="88" t="s">
        <v>125</v>
      </c>
      <c r="F563" s="88">
        <v>146670</v>
      </c>
      <c r="G563" s="92">
        <v>46050</v>
      </c>
      <c r="H563" s="88" t="s">
        <v>3493</v>
      </c>
      <c r="I563" s="88" t="s">
        <v>6344</v>
      </c>
      <c r="J563" s="95" t="s">
        <v>6345</v>
      </c>
      <c r="K563" s="95" t="s">
        <v>6346</v>
      </c>
      <c r="L563" s="88" t="s">
        <v>6347</v>
      </c>
      <c r="M563" s="88" t="s">
        <v>3498</v>
      </c>
      <c r="N563" s="88">
        <v>80111700</v>
      </c>
      <c r="O563" s="88" t="s">
        <v>3499</v>
      </c>
      <c r="P563" s="88" t="s">
        <v>6348</v>
      </c>
      <c r="Q563" s="88">
        <v>87</v>
      </c>
      <c r="R563" s="92">
        <v>46028</v>
      </c>
      <c r="S563" s="88">
        <v>1847</v>
      </c>
      <c r="T563" s="92">
        <v>46048</v>
      </c>
      <c r="U563" s="88" t="s">
        <v>3128</v>
      </c>
      <c r="V563" s="88" t="s">
        <v>135</v>
      </c>
      <c r="W563" s="88" t="s">
        <v>460</v>
      </c>
      <c r="X563" s="88">
        <v>1</v>
      </c>
      <c r="Y563" s="88" t="s">
        <v>6262</v>
      </c>
      <c r="Z563" s="88" t="s">
        <v>6347</v>
      </c>
      <c r="AA563" s="88" t="s">
        <v>138</v>
      </c>
      <c r="AB563" s="88" t="s">
        <v>164</v>
      </c>
      <c r="AC563" s="88" t="s">
        <v>447</v>
      </c>
      <c r="AD563" s="88"/>
      <c r="AE563" s="88">
        <v>1012351470</v>
      </c>
      <c r="AF563" s="88">
        <v>9</v>
      </c>
      <c r="AG563" s="92">
        <v>32625</v>
      </c>
      <c r="AH563" s="88" t="s">
        <v>6349</v>
      </c>
      <c r="AI563" s="88"/>
      <c r="AJ563" s="95" t="e">
        <v>#N/A</v>
      </c>
      <c r="AK563" s="88" t="s">
        <v>6350</v>
      </c>
      <c r="AL563" s="88" t="s">
        <v>143</v>
      </c>
      <c r="AM563" s="88" t="s">
        <v>144</v>
      </c>
      <c r="AN563" s="88" t="s">
        <v>2984</v>
      </c>
      <c r="AO563" s="88">
        <v>1063481921</v>
      </c>
      <c r="AP563" s="88" t="s">
        <v>3007</v>
      </c>
      <c r="AQ563" s="88"/>
      <c r="AR563" s="88"/>
      <c r="AS563" s="92">
        <v>46062</v>
      </c>
      <c r="AT563" s="88"/>
      <c r="AU563" s="88"/>
      <c r="AV563" s="88"/>
      <c r="AW563" s="88"/>
      <c r="AX563" s="88" t="s">
        <v>3008</v>
      </c>
      <c r="AY563" s="88" t="s">
        <v>147</v>
      </c>
      <c r="AZ563" s="108">
        <v>46035</v>
      </c>
      <c r="BA563" s="108">
        <v>46045</v>
      </c>
      <c r="BB563" s="118">
        <v>28840000</v>
      </c>
      <c r="BC563" s="108">
        <v>46056</v>
      </c>
      <c r="BD563" s="108">
        <v>46297</v>
      </c>
      <c r="BE563" s="108">
        <f t="shared" si="22"/>
        <v>46297</v>
      </c>
      <c r="BF563" s="125"/>
      <c r="BG563" s="88" t="s">
        <v>929</v>
      </c>
      <c r="BH563" s="113">
        <v>3605000</v>
      </c>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v>0</v>
      </c>
      <c r="CM563" s="113">
        <v>28840000</v>
      </c>
      <c r="CN563" s="88"/>
      <c r="CO563" s="92">
        <v>46297</v>
      </c>
      <c r="CP563" s="92">
        <f t="shared" si="20"/>
        <v>46477</v>
      </c>
      <c r="CQ563" s="118">
        <v>28840000</v>
      </c>
      <c r="CR563" s="88" t="s">
        <v>149</v>
      </c>
      <c r="CS563" s="92">
        <v>46051</v>
      </c>
      <c r="CT563" s="131">
        <v>2146101133807</v>
      </c>
      <c r="CU563" s="88"/>
      <c r="CV563" s="88"/>
      <c r="CW563" s="88" t="s">
        <v>3504</v>
      </c>
      <c r="CX563" s="88" t="s">
        <v>447</v>
      </c>
      <c r="CY563" s="88" t="s">
        <v>957</v>
      </c>
      <c r="CZ563" s="88">
        <v>2498</v>
      </c>
      <c r="DA563" s="88" t="s">
        <v>3134</v>
      </c>
      <c r="DB563" s="88">
        <v>3</v>
      </c>
      <c r="DC563" s="88" t="s">
        <v>153</v>
      </c>
      <c r="DD563" s="88"/>
      <c r="DE563" s="88"/>
      <c r="DF563" s="88"/>
      <c r="DG563" s="88"/>
      <c r="DH563" s="88"/>
      <c r="DI563" s="88"/>
      <c r="DJ563" s="88"/>
      <c r="DK563" s="88"/>
      <c r="DL563" s="88"/>
      <c r="DM563" s="88"/>
      <c r="DN563" s="88"/>
      <c r="DO563" s="88"/>
      <c r="DP563" s="88"/>
      <c r="DQ563" s="88"/>
      <c r="DR563" s="88"/>
      <c r="DS563" s="88"/>
      <c r="DT563" s="89"/>
      <c r="DU563" s="84"/>
      <c r="DV563" s="75"/>
      <c r="DW563" s="75"/>
      <c r="DX563" s="75"/>
      <c r="DY563" s="75"/>
      <c r="DZ563" s="77"/>
      <c r="EA563" s="71"/>
      <c r="EB563" s="71"/>
      <c r="EC563" s="71"/>
      <c r="ED563" s="71"/>
      <c r="EE563" s="71"/>
      <c r="EF563" s="71"/>
      <c r="EG563" s="71"/>
      <c r="EH563" s="71"/>
      <c r="EI563" s="71"/>
      <c r="EJ563" s="71"/>
      <c r="EK563" s="71"/>
    </row>
    <row r="564" spans="1:141" ht="30" customHeight="1">
      <c r="A564" s="3" t="s">
        <v>6255</v>
      </c>
      <c r="B564" s="87">
        <v>2026</v>
      </c>
      <c r="C564" s="88" t="s">
        <v>6351</v>
      </c>
      <c r="D564" s="88"/>
      <c r="E564" s="88" t="s">
        <v>125</v>
      </c>
      <c r="F564" s="88">
        <v>146391</v>
      </c>
      <c r="G564" s="92">
        <v>46031</v>
      </c>
      <c r="H564" s="88" t="s">
        <v>6352</v>
      </c>
      <c r="I564" s="88" t="s">
        <v>6353</v>
      </c>
      <c r="J564" s="95" t="s">
        <v>6354</v>
      </c>
      <c r="K564" s="95" t="s">
        <v>6355</v>
      </c>
      <c r="L564" s="88" t="s">
        <v>6356</v>
      </c>
      <c r="M564" s="88" t="s">
        <v>6357</v>
      </c>
      <c r="N564" s="88">
        <v>80111700</v>
      </c>
      <c r="O564" s="88" t="s">
        <v>6358</v>
      </c>
      <c r="P564" s="88" t="s">
        <v>6359</v>
      </c>
      <c r="Q564" s="88">
        <v>57</v>
      </c>
      <c r="R564" s="92">
        <v>46028</v>
      </c>
      <c r="S564" s="88">
        <v>1962</v>
      </c>
      <c r="T564" s="92">
        <v>46055</v>
      </c>
      <c r="U564" s="88" t="s">
        <v>3044</v>
      </c>
      <c r="V564" s="88" t="s">
        <v>135</v>
      </c>
      <c r="W564" s="88" t="s">
        <v>136</v>
      </c>
      <c r="X564" s="88">
        <v>1</v>
      </c>
      <c r="Y564" s="88" t="s">
        <v>6360</v>
      </c>
      <c r="Z564" s="88" t="s">
        <v>6356</v>
      </c>
      <c r="AA564" s="88" t="s">
        <v>138</v>
      </c>
      <c r="AB564" s="88" t="s">
        <v>139</v>
      </c>
      <c r="AC564" s="88" t="s">
        <v>203</v>
      </c>
      <c r="AD564" s="88"/>
      <c r="AE564" s="88">
        <v>1031127320</v>
      </c>
      <c r="AF564" s="88">
        <v>2</v>
      </c>
      <c r="AG564" s="92">
        <v>24528</v>
      </c>
      <c r="AH564" s="88" t="s">
        <v>6361</v>
      </c>
      <c r="AI564" s="88"/>
      <c r="AJ564" s="95" t="e">
        <v>#N/A</v>
      </c>
      <c r="AK564" s="88" t="s">
        <v>6362</v>
      </c>
      <c r="AL564" s="88" t="s">
        <v>3187</v>
      </c>
      <c r="AM564" s="88" t="s">
        <v>385</v>
      </c>
      <c r="AN564" s="88" t="s">
        <v>2984</v>
      </c>
      <c r="AO564" s="88">
        <v>1063481921</v>
      </c>
      <c r="AP564" s="88" t="s">
        <v>3007</v>
      </c>
      <c r="AQ564" s="88"/>
      <c r="AR564" s="88"/>
      <c r="AS564" s="92">
        <v>46062</v>
      </c>
      <c r="AT564" s="88"/>
      <c r="AU564" s="88"/>
      <c r="AV564" s="88"/>
      <c r="AW564" s="88"/>
      <c r="AX564" s="88" t="s">
        <v>3008</v>
      </c>
      <c r="AY564" s="88" t="s">
        <v>147</v>
      </c>
      <c r="AZ564" s="108">
        <v>46051</v>
      </c>
      <c r="BA564" s="108">
        <v>46051</v>
      </c>
      <c r="BB564" s="118">
        <v>63352000</v>
      </c>
      <c r="BC564" s="108">
        <v>46056</v>
      </c>
      <c r="BD564" s="108">
        <v>46297</v>
      </c>
      <c r="BE564" s="108">
        <f t="shared" ref="BE564:BE595" si="23">$CO564</f>
        <v>46297</v>
      </c>
      <c r="BF564" s="125"/>
      <c r="BG564" s="88" t="s">
        <v>929</v>
      </c>
      <c r="BH564" s="113">
        <v>7919000</v>
      </c>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v>0</v>
      </c>
      <c r="CM564" s="113">
        <v>63352000</v>
      </c>
      <c r="CN564" s="88"/>
      <c r="CO564" s="92">
        <v>46297</v>
      </c>
      <c r="CP564" s="92">
        <f t="shared" si="20"/>
        <v>46477</v>
      </c>
      <c r="CQ564" s="118">
        <v>63352000</v>
      </c>
      <c r="CR564" s="88" t="s">
        <v>342</v>
      </c>
      <c r="CS564" s="92">
        <v>46052</v>
      </c>
      <c r="CT564" s="131" t="s">
        <v>6363</v>
      </c>
      <c r="CU564" s="88"/>
      <c r="CV564" s="88"/>
      <c r="CW564" s="88" t="s">
        <v>6364</v>
      </c>
      <c r="CX564" s="88" t="s">
        <v>203</v>
      </c>
      <c r="CY564" s="88" t="s">
        <v>6365</v>
      </c>
      <c r="CZ564" s="88">
        <v>2489</v>
      </c>
      <c r="DA564" s="88" t="s">
        <v>3050</v>
      </c>
      <c r="DB564" s="88">
        <v>1</v>
      </c>
      <c r="DC564" s="88" t="s">
        <v>153</v>
      </c>
      <c r="DD564" s="88"/>
      <c r="DE564" s="88"/>
      <c r="DF564" s="88"/>
      <c r="DG564" s="88"/>
      <c r="DH564" s="88"/>
      <c r="DI564" s="88"/>
      <c r="DJ564" s="88"/>
      <c r="DK564" s="88"/>
      <c r="DL564" s="88"/>
      <c r="DM564" s="88"/>
      <c r="DN564" s="88"/>
      <c r="DO564" s="88"/>
      <c r="DP564" s="88"/>
      <c r="DQ564" s="88"/>
      <c r="DR564" s="88"/>
      <c r="DS564" s="88"/>
      <c r="DT564" s="89"/>
      <c r="DU564" s="84"/>
      <c r="DV564" s="75"/>
      <c r="DW564" s="75"/>
      <c r="DX564" s="75"/>
      <c r="DY564" s="75"/>
      <c r="DZ564" s="77"/>
      <c r="EA564" s="71"/>
      <c r="EB564" s="71"/>
      <c r="EC564" s="71"/>
      <c r="ED564" s="71"/>
      <c r="EE564" s="71"/>
      <c r="EF564" s="71"/>
      <c r="EG564" s="71"/>
      <c r="EH564" s="71"/>
      <c r="EI564" s="71"/>
      <c r="EJ564" s="71"/>
      <c r="EK564" s="71"/>
    </row>
    <row r="565" spans="1:141" ht="30" customHeight="1">
      <c r="A565" s="3" t="s">
        <v>6255</v>
      </c>
      <c r="B565" s="87">
        <v>2026</v>
      </c>
      <c r="C565" s="88" t="s">
        <v>6366</v>
      </c>
      <c r="D565" s="88"/>
      <c r="E565" s="88" t="s">
        <v>125</v>
      </c>
      <c r="F565" s="88">
        <v>145894</v>
      </c>
      <c r="G565" s="92">
        <v>46031</v>
      </c>
      <c r="H565" s="88" t="s">
        <v>2921</v>
      </c>
      <c r="I565" s="88" t="s">
        <v>6367</v>
      </c>
      <c r="J565" s="95" t="s">
        <v>6368</v>
      </c>
      <c r="K565" s="95" t="s">
        <v>6369</v>
      </c>
      <c r="L565" s="88" t="s">
        <v>6370</v>
      </c>
      <c r="M565" s="88" t="s">
        <v>2926</v>
      </c>
      <c r="N565" s="88">
        <v>80111700</v>
      </c>
      <c r="O565" s="88" t="s">
        <v>2927</v>
      </c>
      <c r="P565" s="88" t="s">
        <v>6371</v>
      </c>
      <c r="Q565" s="88">
        <v>171</v>
      </c>
      <c r="R565" s="92">
        <v>46031</v>
      </c>
      <c r="S565" s="88">
        <v>1839</v>
      </c>
      <c r="T565" s="92">
        <v>46048</v>
      </c>
      <c r="U565" s="88" t="s">
        <v>134</v>
      </c>
      <c r="V565" s="88" t="s">
        <v>135</v>
      </c>
      <c r="W565" s="88" t="s">
        <v>460</v>
      </c>
      <c r="X565" s="88">
        <v>1</v>
      </c>
      <c r="Y565" s="88" t="s">
        <v>2943</v>
      </c>
      <c r="Z565" s="88" t="s">
        <v>6370</v>
      </c>
      <c r="AA565" s="88" t="s">
        <v>138</v>
      </c>
      <c r="AB565" s="88" t="s">
        <v>139</v>
      </c>
      <c r="AC565" s="88" t="s">
        <v>218</v>
      </c>
      <c r="AD565" s="88"/>
      <c r="AE565" s="88">
        <v>1014270393</v>
      </c>
      <c r="AF565" s="88">
        <v>9</v>
      </c>
      <c r="AG565" s="92">
        <v>34966</v>
      </c>
      <c r="AH565" s="88" t="s">
        <v>6372</v>
      </c>
      <c r="AI565" s="88"/>
      <c r="AJ565" s="95" t="e">
        <v>#N/A</v>
      </c>
      <c r="AK565" s="88" t="s">
        <v>6373</v>
      </c>
      <c r="AL565" s="88" t="s">
        <v>189</v>
      </c>
      <c r="AM565" s="88" t="s">
        <v>234</v>
      </c>
      <c r="AN565" s="88" t="s">
        <v>2932</v>
      </c>
      <c r="AO565" s="88">
        <v>1026285767</v>
      </c>
      <c r="AP565" s="88" t="s">
        <v>2933</v>
      </c>
      <c r="AQ565" s="88"/>
      <c r="AR565" s="88"/>
      <c r="AS565" s="92">
        <v>46062</v>
      </c>
      <c r="AT565" s="88"/>
      <c r="AU565" s="88"/>
      <c r="AV565" s="88"/>
      <c r="AW565" s="88"/>
      <c r="AX565" s="88" t="s">
        <v>2934</v>
      </c>
      <c r="AY565" s="88" t="s">
        <v>147</v>
      </c>
      <c r="AZ565" s="108">
        <v>46035</v>
      </c>
      <c r="BA565" s="108">
        <v>46045</v>
      </c>
      <c r="BB565" s="118">
        <v>24520000</v>
      </c>
      <c r="BC565" s="108">
        <v>46054</v>
      </c>
      <c r="BD565" s="108">
        <v>46295</v>
      </c>
      <c r="BE565" s="108">
        <f t="shared" si="23"/>
        <v>46295</v>
      </c>
      <c r="BF565" s="125"/>
      <c r="BG565" s="88" t="s">
        <v>929</v>
      </c>
      <c r="BH565" s="113">
        <v>3065000</v>
      </c>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v>0</v>
      </c>
      <c r="CM565" s="113">
        <v>24520000</v>
      </c>
      <c r="CN565" s="88"/>
      <c r="CO565" s="92">
        <v>46295</v>
      </c>
      <c r="CP565" s="92">
        <f t="shared" si="20"/>
        <v>46475</v>
      </c>
      <c r="CQ565" s="118">
        <v>24520000</v>
      </c>
      <c r="CR565" s="88" t="s">
        <v>149</v>
      </c>
      <c r="CS565" s="92">
        <v>46049</v>
      </c>
      <c r="CT565" s="131">
        <v>3746101008523</v>
      </c>
      <c r="CU565" s="88"/>
      <c r="CV565" s="88"/>
      <c r="CW565" s="88" t="s">
        <v>2936</v>
      </c>
      <c r="CX565" s="88" t="s">
        <v>218</v>
      </c>
      <c r="CY565" s="88" t="s">
        <v>6374</v>
      </c>
      <c r="CZ565" s="88">
        <v>2537</v>
      </c>
      <c r="DA565" s="88" t="s">
        <v>152</v>
      </c>
      <c r="DB565" s="88">
        <v>1</v>
      </c>
      <c r="DC565" s="88" t="s">
        <v>153</v>
      </c>
      <c r="DD565" s="88"/>
      <c r="DE565" s="88"/>
      <c r="DF565" s="88"/>
      <c r="DG565" s="88"/>
      <c r="DH565" s="88"/>
      <c r="DI565" s="88"/>
      <c r="DJ565" s="88"/>
      <c r="DK565" s="88"/>
      <c r="DL565" s="88"/>
      <c r="DM565" s="88"/>
      <c r="DN565" s="88"/>
      <c r="DO565" s="88"/>
      <c r="DP565" s="88"/>
      <c r="DQ565" s="88"/>
      <c r="DR565" s="88"/>
      <c r="DS565" s="88"/>
      <c r="DT565" s="89"/>
      <c r="DU565" s="84"/>
      <c r="DV565" s="75"/>
      <c r="DW565" s="75"/>
      <c r="DX565" s="75"/>
      <c r="DY565" s="75"/>
      <c r="DZ565" s="77"/>
      <c r="EA565" s="71"/>
      <c r="EB565" s="71"/>
      <c r="EC565" s="71"/>
      <c r="ED565" s="71"/>
      <c r="EE565" s="71"/>
      <c r="EF565" s="71"/>
      <c r="EG565" s="71"/>
      <c r="EH565" s="71"/>
      <c r="EI565" s="71"/>
      <c r="EJ565" s="71"/>
      <c r="EK565" s="71"/>
    </row>
    <row r="566" spans="1:141" ht="30" customHeight="1">
      <c r="A566" s="3" t="s">
        <v>6255</v>
      </c>
      <c r="B566" s="87">
        <v>2026</v>
      </c>
      <c r="C566" s="88" t="s">
        <v>6375</v>
      </c>
      <c r="D566" s="88"/>
      <c r="E566" s="88" t="s">
        <v>125</v>
      </c>
      <c r="F566" s="88">
        <v>146400</v>
      </c>
      <c r="G566" s="92">
        <v>46031</v>
      </c>
      <c r="H566" s="88" t="s">
        <v>6376</v>
      </c>
      <c r="I566" s="88" t="s">
        <v>6377</v>
      </c>
      <c r="J566" s="95" t="s">
        <v>6378</v>
      </c>
      <c r="K566" s="95" t="s">
        <v>6379</v>
      </c>
      <c r="L566" s="88" t="s">
        <v>6380</v>
      </c>
      <c r="M566" s="88" t="s">
        <v>6381</v>
      </c>
      <c r="N566" s="88">
        <v>80111700</v>
      </c>
      <c r="O566" s="88" t="s">
        <v>6382</v>
      </c>
      <c r="P566" s="88" t="s">
        <v>6383</v>
      </c>
      <c r="Q566" s="88">
        <v>58</v>
      </c>
      <c r="R566" s="92">
        <v>46028</v>
      </c>
      <c r="S566" s="88">
        <v>1884</v>
      </c>
      <c r="T566" s="92">
        <v>46050</v>
      </c>
      <c r="U566" s="88" t="s">
        <v>3170</v>
      </c>
      <c r="V566" s="88" t="s">
        <v>135</v>
      </c>
      <c r="W566" s="88" t="s">
        <v>136</v>
      </c>
      <c r="X566" s="88">
        <v>1</v>
      </c>
      <c r="Y566" s="88" t="s">
        <v>6384</v>
      </c>
      <c r="Z566" s="88" t="s">
        <v>6380</v>
      </c>
      <c r="AA566" s="88" t="s">
        <v>138</v>
      </c>
      <c r="AB566" s="88" t="s">
        <v>139</v>
      </c>
      <c r="AC566" s="88" t="s">
        <v>360</v>
      </c>
      <c r="AD566" s="88"/>
      <c r="AE566" s="88">
        <v>1032434519</v>
      </c>
      <c r="AF566" s="88">
        <v>0</v>
      </c>
      <c r="AG566" s="92">
        <v>32822</v>
      </c>
      <c r="AH566" s="88" t="s">
        <v>6385</v>
      </c>
      <c r="AI566" s="88" t="e">
        <v>#REF!</v>
      </c>
      <c r="AJ566" s="95">
        <v>3185449167</v>
      </c>
      <c r="AK566" s="88" t="s">
        <v>3265</v>
      </c>
      <c r="AL566" s="88" t="s">
        <v>3187</v>
      </c>
      <c r="AM566" s="88" t="s">
        <v>144</v>
      </c>
      <c r="AN566" s="88" t="s">
        <v>2984</v>
      </c>
      <c r="AO566" s="88">
        <v>1063481921</v>
      </c>
      <c r="AP566" s="88" t="s">
        <v>3007</v>
      </c>
      <c r="AQ566" s="88"/>
      <c r="AR566" s="88"/>
      <c r="AS566" s="92">
        <v>46062</v>
      </c>
      <c r="AT566" s="88"/>
      <c r="AU566" s="88"/>
      <c r="AV566" s="88"/>
      <c r="AW566" s="88"/>
      <c r="AX566" s="88" t="s">
        <v>3008</v>
      </c>
      <c r="AY566" s="88" t="s">
        <v>147</v>
      </c>
      <c r="AZ566" s="108">
        <v>46048</v>
      </c>
      <c r="BA566" s="108">
        <v>46048</v>
      </c>
      <c r="BB566" s="118">
        <v>63352000</v>
      </c>
      <c r="BC566" s="108">
        <v>46055</v>
      </c>
      <c r="BD566" s="108">
        <v>46327</v>
      </c>
      <c r="BE566" s="108">
        <f t="shared" si="23"/>
        <v>46327</v>
      </c>
      <c r="BF566" s="125"/>
      <c r="BG566" s="88" t="s">
        <v>929</v>
      </c>
      <c r="BH566" s="113">
        <v>7919000</v>
      </c>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v>0</v>
      </c>
      <c r="CM566" s="113">
        <v>63352000</v>
      </c>
      <c r="CN566" s="88"/>
      <c r="CO566" s="92">
        <v>46327</v>
      </c>
      <c r="CP566" s="92">
        <f t="shared" si="20"/>
        <v>46507</v>
      </c>
      <c r="CQ566" s="118">
        <v>63352000</v>
      </c>
      <c r="CR566" s="88" t="s">
        <v>149</v>
      </c>
      <c r="CS566" s="92">
        <v>46050</v>
      </c>
      <c r="CT566" s="131">
        <v>1444101255528</v>
      </c>
      <c r="CU566" s="88"/>
      <c r="CV566" s="88"/>
      <c r="CW566" s="88" t="s">
        <v>6386</v>
      </c>
      <c r="CX566" s="88" t="s">
        <v>360</v>
      </c>
      <c r="CY566" s="88" t="s">
        <v>235</v>
      </c>
      <c r="CZ566" s="88">
        <v>2743</v>
      </c>
      <c r="DA566" s="88" t="s">
        <v>3177</v>
      </c>
      <c r="DB566" s="88">
        <v>1</v>
      </c>
      <c r="DC566" s="88" t="s">
        <v>153</v>
      </c>
      <c r="DD566" s="88"/>
      <c r="DE566" s="88"/>
      <c r="DF566" s="88"/>
      <c r="DG566" s="88"/>
      <c r="DH566" s="88"/>
      <c r="DI566" s="88"/>
      <c r="DJ566" s="88"/>
      <c r="DK566" s="88"/>
      <c r="DL566" s="88"/>
      <c r="DM566" s="88"/>
      <c r="DN566" s="88"/>
      <c r="DO566" s="88"/>
      <c r="DP566" s="88"/>
      <c r="DQ566" s="88"/>
      <c r="DR566" s="88"/>
      <c r="DS566" s="88"/>
      <c r="DT566" s="89"/>
      <c r="DU566" s="84"/>
      <c r="DV566" s="75"/>
      <c r="DW566" s="75"/>
      <c r="DX566" s="75"/>
      <c r="DY566" s="75"/>
      <c r="DZ566" s="77"/>
      <c r="EA566" s="71"/>
      <c r="EB566" s="71"/>
      <c r="EC566" s="71"/>
      <c r="ED566" s="71"/>
      <c r="EE566" s="71"/>
      <c r="EF566" s="71"/>
      <c r="EG566" s="71"/>
      <c r="EH566" s="71"/>
      <c r="EI566" s="71"/>
      <c r="EJ566" s="71"/>
      <c r="EK566" s="71"/>
    </row>
    <row r="567" spans="1:141" ht="30" customHeight="1">
      <c r="A567" s="3" t="s">
        <v>6255</v>
      </c>
      <c r="B567" s="87">
        <v>2026</v>
      </c>
      <c r="C567" s="88" t="s">
        <v>6387</v>
      </c>
      <c r="D567" s="88"/>
      <c r="E567" s="88" t="s">
        <v>125</v>
      </c>
      <c r="F567" s="88">
        <v>152840</v>
      </c>
      <c r="G567" s="92">
        <v>46031</v>
      </c>
      <c r="H567" s="88" t="s">
        <v>6240</v>
      </c>
      <c r="I567" s="88" t="s">
        <v>6388</v>
      </c>
      <c r="J567" s="95" t="s">
        <v>6389</v>
      </c>
      <c r="K567" s="95" t="s">
        <v>6390</v>
      </c>
      <c r="L567" s="88" t="s">
        <v>6391</v>
      </c>
      <c r="M567" s="88" t="s">
        <v>6245</v>
      </c>
      <c r="N567" s="88">
        <v>80111700</v>
      </c>
      <c r="O567" s="88" t="s">
        <v>6246</v>
      </c>
      <c r="P567" s="88" t="s">
        <v>6392</v>
      </c>
      <c r="Q567" s="88">
        <v>2149</v>
      </c>
      <c r="R567" s="92">
        <v>46048</v>
      </c>
      <c r="S567" s="88">
        <v>1917</v>
      </c>
      <c r="T567" s="92">
        <v>46051</v>
      </c>
      <c r="U567" s="88" t="s">
        <v>134</v>
      </c>
      <c r="V567" s="88" t="s">
        <v>135</v>
      </c>
      <c r="W567" s="88" t="s">
        <v>136</v>
      </c>
      <c r="X567" s="88">
        <v>1</v>
      </c>
      <c r="Y567" s="88" t="s">
        <v>6248</v>
      </c>
      <c r="Z567" s="88" t="s">
        <v>6391</v>
      </c>
      <c r="AA567" s="88" t="s">
        <v>138</v>
      </c>
      <c r="AB567" s="88" t="s">
        <v>139</v>
      </c>
      <c r="AC567" s="88" t="s">
        <v>218</v>
      </c>
      <c r="AD567" s="88"/>
      <c r="AE567" s="88">
        <v>1013626845</v>
      </c>
      <c r="AF567" s="88">
        <v>2</v>
      </c>
      <c r="AG567" s="92">
        <v>33534</v>
      </c>
      <c r="AH567" s="88" t="s">
        <v>6393</v>
      </c>
      <c r="AI567" s="88"/>
      <c r="AJ567" s="95" t="e">
        <v>#N/A</v>
      </c>
      <c r="AK567" s="88" t="s">
        <v>6394</v>
      </c>
      <c r="AL567" s="88" t="s">
        <v>189</v>
      </c>
      <c r="AM567" s="88" t="s">
        <v>144</v>
      </c>
      <c r="AN567" s="88" t="s">
        <v>6251</v>
      </c>
      <c r="AO567" s="88">
        <v>1019100072</v>
      </c>
      <c r="AP567" s="88" t="s">
        <v>6252</v>
      </c>
      <c r="AQ567" s="88"/>
      <c r="AR567" s="88"/>
      <c r="AS567" s="92">
        <v>46062</v>
      </c>
      <c r="AT567" s="88"/>
      <c r="AU567" s="88"/>
      <c r="AV567" s="88"/>
      <c r="AW567" s="88"/>
      <c r="AX567" s="88" t="s">
        <v>6253</v>
      </c>
      <c r="AY567" s="88" t="s">
        <v>147</v>
      </c>
      <c r="AZ567" s="108">
        <v>46050</v>
      </c>
      <c r="BA567" s="108">
        <v>46050</v>
      </c>
      <c r="BB567" s="118">
        <v>46432000</v>
      </c>
      <c r="BC567" s="108">
        <v>46059</v>
      </c>
      <c r="BD567" s="108">
        <v>46300</v>
      </c>
      <c r="BE567" s="108">
        <f t="shared" si="23"/>
        <v>46300</v>
      </c>
      <c r="BF567" s="125"/>
      <c r="BG567" s="88" t="s">
        <v>929</v>
      </c>
      <c r="BH567" s="113">
        <v>5804000</v>
      </c>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v>0</v>
      </c>
      <c r="CM567" s="113">
        <v>46432000</v>
      </c>
      <c r="CN567" s="88"/>
      <c r="CO567" s="92">
        <v>46300</v>
      </c>
      <c r="CP567" s="92">
        <f t="shared" si="20"/>
        <v>46480</v>
      </c>
      <c r="CQ567" s="118">
        <v>46432000</v>
      </c>
      <c r="CR567" s="88" t="s">
        <v>149</v>
      </c>
      <c r="CS567" s="92">
        <v>46051</v>
      </c>
      <c r="CT567" s="131">
        <v>1146101104923</v>
      </c>
      <c r="CU567" s="88"/>
      <c r="CV567" s="88"/>
      <c r="CW567" s="88" t="s">
        <v>6254</v>
      </c>
      <c r="CX567" s="88" t="s">
        <v>218</v>
      </c>
      <c r="CY567" s="88" t="s">
        <v>245</v>
      </c>
      <c r="CZ567" s="88">
        <v>2537</v>
      </c>
      <c r="DA567" s="88" t="s">
        <v>152</v>
      </c>
      <c r="DB567" s="88">
        <v>3</v>
      </c>
      <c r="DC567" s="88" t="s">
        <v>153</v>
      </c>
      <c r="DD567" s="88"/>
      <c r="DE567" s="88"/>
      <c r="DF567" s="88"/>
      <c r="DG567" s="88"/>
      <c r="DH567" s="88"/>
      <c r="DI567" s="88"/>
      <c r="DJ567" s="88"/>
      <c r="DK567" s="88"/>
      <c r="DL567" s="88"/>
      <c r="DM567" s="88"/>
      <c r="DN567" s="88"/>
      <c r="DO567" s="88"/>
      <c r="DP567" s="88"/>
      <c r="DQ567" s="88"/>
      <c r="DR567" s="88"/>
      <c r="DS567" s="88"/>
      <c r="DT567" s="89"/>
      <c r="DU567" s="84"/>
      <c r="DV567" s="75"/>
      <c r="DW567" s="75"/>
      <c r="DX567" s="75"/>
      <c r="DY567" s="75"/>
      <c r="DZ567" s="77"/>
      <c r="EA567" s="71"/>
      <c r="EB567" s="71"/>
      <c r="EC567" s="71"/>
      <c r="ED567" s="71"/>
      <c r="EE567" s="71"/>
      <c r="EF567" s="71"/>
      <c r="EG567" s="71"/>
      <c r="EH567" s="71"/>
      <c r="EI567" s="71"/>
      <c r="EJ567" s="71"/>
      <c r="EK567" s="71"/>
    </row>
    <row r="568" spans="1:141" ht="30" customHeight="1">
      <c r="A568" s="3" t="s">
        <v>6255</v>
      </c>
      <c r="B568" s="87">
        <v>2026</v>
      </c>
      <c r="C568" s="88" t="s">
        <v>6395</v>
      </c>
      <c r="D568" s="88"/>
      <c r="E568" s="88" t="s">
        <v>125</v>
      </c>
      <c r="F568" s="88">
        <v>147350</v>
      </c>
      <c r="G568" s="92">
        <v>46031</v>
      </c>
      <c r="H568" s="88" t="s">
        <v>3740</v>
      </c>
      <c r="I568" s="88" t="s">
        <v>6396</v>
      </c>
      <c r="J568" s="95" t="s">
        <v>6397</v>
      </c>
      <c r="K568" s="95" t="s">
        <v>6398</v>
      </c>
      <c r="L568" s="88" t="s">
        <v>6399</v>
      </c>
      <c r="M568" s="88" t="s">
        <v>3745</v>
      </c>
      <c r="N568" s="88">
        <v>80111700</v>
      </c>
      <c r="O568" s="88" t="s">
        <v>3746</v>
      </c>
      <c r="P568" s="88" t="s">
        <v>6400</v>
      </c>
      <c r="Q568" s="88">
        <v>155</v>
      </c>
      <c r="R568" s="92">
        <v>46030</v>
      </c>
      <c r="S568" s="88">
        <v>1846</v>
      </c>
      <c r="T568" s="92">
        <v>46048</v>
      </c>
      <c r="U568" s="88" t="s">
        <v>3609</v>
      </c>
      <c r="V568" s="88" t="s">
        <v>135</v>
      </c>
      <c r="W568" s="88" t="s">
        <v>460</v>
      </c>
      <c r="X568" s="88">
        <v>1</v>
      </c>
      <c r="Y568" s="88" t="s">
        <v>3748</v>
      </c>
      <c r="Z568" s="88" t="s">
        <v>6399</v>
      </c>
      <c r="AA568" s="88" t="s">
        <v>138</v>
      </c>
      <c r="AB568" s="88" t="s">
        <v>139</v>
      </c>
      <c r="AC568" s="88" t="s">
        <v>218</v>
      </c>
      <c r="AD568" s="88"/>
      <c r="AE568" s="88">
        <v>1066517744</v>
      </c>
      <c r="AF568" s="88">
        <v>2</v>
      </c>
      <c r="AG568" s="92">
        <v>33066</v>
      </c>
      <c r="AH568" s="88" t="s">
        <v>6401</v>
      </c>
      <c r="AI568" s="88"/>
      <c r="AJ568" s="95" t="e">
        <v>#N/A</v>
      </c>
      <c r="AK568" s="88" t="s">
        <v>6402</v>
      </c>
      <c r="AL568" s="88" t="s">
        <v>3187</v>
      </c>
      <c r="AM568" s="88" t="s">
        <v>144</v>
      </c>
      <c r="AN568" s="88" t="s">
        <v>3712</v>
      </c>
      <c r="AO568" s="88">
        <v>79553844</v>
      </c>
      <c r="AP568" s="88" t="s">
        <v>3713</v>
      </c>
      <c r="AQ568" s="88"/>
      <c r="AR568" s="88"/>
      <c r="AS568" s="92">
        <v>46062</v>
      </c>
      <c r="AT568" s="88"/>
      <c r="AU568" s="88"/>
      <c r="AV568" s="88"/>
      <c r="AW568" s="88"/>
      <c r="AX568" s="88" t="s">
        <v>3714</v>
      </c>
      <c r="AY568" s="88" t="s">
        <v>147</v>
      </c>
      <c r="AZ568" s="108">
        <v>46031</v>
      </c>
      <c r="BA568" s="108">
        <v>46045</v>
      </c>
      <c r="BB568" s="118">
        <v>17000000</v>
      </c>
      <c r="BC568" s="108">
        <v>46056</v>
      </c>
      <c r="BD568" s="108">
        <v>46297</v>
      </c>
      <c r="BE568" s="108">
        <f t="shared" si="23"/>
        <v>46297</v>
      </c>
      <c r="BF568" s="125"/>
      <c r="BG568" s="88" t="s">
        <v>929</v>
      </c>
      <c r="BH568" s="113">
        <v>2125000</v>
      </c>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v>0</v>
      </c>
      <c r="CM568" s="113">
        <v>17000000</v>
      </c>
      <c r="CN568" s="88"/>
      <c r="CO568" s="92">
        <v>46297</v>
      </c>
      <c r="CP568" s="92">
        <f t="shared" si="20"/>
        <v>46477</v>
      </c>
      <c r="CQ568" s="118">
        <v>17000000</v>
      </c>
      <c r="CR568" s="88" t="s">
        <v>223</v>
      </c>
      <c r="CS568" s="92">
        <v>46050</v>
      </c>
      <c r="CT568" s="131">
        <v>1446101165764</v>
      </c>
      <c r="CU568" s="88"/>
      <c r="CV568" s="88"/>
      <c r="CW568" s="88" t="s">
        <v>3752</v>
      </c>
      <c r="CX568" s="88" t="s">
        <v>218</v>
      </c>
      <c r="CY568" s="88" t="s">
        <v>957</v>
      </c>
      <c r="CZ568" s="88">
        <v>2583</v>
      </c>
      <c r="DA568" s="88" t="s">
        <v>3614</v>
      </c>
      <c r="DB568" s="88">
        <v>5</v>
      </c>
      <c r="DC568" s="88" t="s">
        <v>153</v>
      </c>
      <c r="DD568" s="88"/>
      <c r="DE568" s="88"/>
      <c r="DF568" s="88"/>
      <c r="DG568" s="88"/>
      <c r="DH568" s="88"/>
      <c r="DI568" s="88"/>
      <c r="DJ568" s="88"/>
      <c r="DK568" s="88"/>
      <c r="DL568" s="88"/>
      <c r="DM568" s="88"/>
      <c r="DN568" s="88"/>
      <c r="DO568" s="88"/>
      <c r="DP568" s="88"/>
      <c r="DQ568" s="88"/>
      <c r="DR568" s="88"/>
      <c r="DS568" s="88"/>
      <c r="DT568" s="89"/>
      <c r="DU568" s="84"/>
      <c r="DV568" s="75"/>
      <c r="DW568" s="75"/>
      <c r="DX568" s="75"/>
      <c r="DY568" s="75"/>
      <c r="DZ568" s="77"/>
      <c r="EA568" s="71"/>
      <c r="EB568" s="71"/>
      <c r="EC568" s="71"/>
      <c r="ED568" s="71"/>
      <c r="EE568" s="71"/>
      <c r="EF568" s="71"/>
      <c r="EG568" s="71"/>
      <c r="EH568" s="71"/>
      <c r="EI568" s="71"/>
      <c r="EJ568" s="71"/>
      <c r="EK568" s="71"/>
    </row>
    <row r="569" spans="1:141" ht="30" customHeight="1">
      <c r="A569" s="3" t="s">
        <v>6255</v>
      </c>
      <c r="B569" s="87">
        <v>2026</v>
      </c>
      <c r="C569" s="88" t="s">
        <v>6403</v>
      </c>
      <c r="D569" s="88"/>
      <c r="E569" s="88" t="s">
        <v>125</v>
      </c>
      <c r="F569" s="88">
        <v>147350</v>
      </c>
      <c r="G569" s="92">
        <v>46031</v>
      </c>
      <c r="H569" s="88" t="s">
        <v>3740</v>
      </c>
      <c r="I569" s="88" t="s">
        <v>6404</v>
      </c>
      <c r="J569" s="95" t="s">
        <v>6405</v>
      </c>
      <c r="K569" s="95" t="s">
        <v>6406</v>
      </c>
      <c r="L569" s="88" t="s">
        <v>6407</v>
      </c>
      <c r="M569" s="88" t="s">
        <v>3745</v>
      </c>
      <c r="N569" s="88">
        <v>80111700</v>
      </c>
      <c r="O569" s="88" t="s">
        <v>3746</v>
      </c>
      <c r="P569" s="88" t="s">
        <v>6408</v>
      </c>
      <c r="Q569" s="88">
        <v>155</v>
      </c>
      <c r="R569" s="92">
        <v>46030</v>
      </c>
      <c r="S569" s="88">
        <v>1910</v>
      </c>
      <c r="T569" s="92">
        <v>46051</v>
      </c>
      <c r="U569" s="88" t="s">
        <v>3609</v>
      </c>
      <c r="V569" s="88" t="s">
        <v>135</v>
      </c>
      <c r="W569" s="88" t="s">
        <v>460</v>
      </c>
      <c r="X569" s="88">
        <v>1</v>
      </c>
      <c r="Y569" s="88" t="s">
        <v>3748</v>
      </c>
      <c r="Z569" s="88" t="s">
        <v>6407</v>
      </c>
      <c r="AA569" s="88" t="s">
        <v>138</v>
      </c>
      <c r="AB569" s="88" t="s">
        <v>139</v>
      </c>
      <c r="AC569" s="88" t="s">
        <v>218</v>
      </c>
      <c r="AD569" s="88"/>
      <c r="AE569" s="88">
        <v>1022992191</v>
      </c>
      <c r="AF569" s="88">
        <v>5</v>
      </c>
      <c r="AG569" s="92">
        <v>34794</v>
      </c>
      <c r="AH569" s="88" t="s">
        <v>6409</v>
      </c>
      <c r="AI569" s="88"/>
      <c r="AJ569" s="95" t="e">
        <v>#N/A</v>
      </c>
      <c r="AK569" s="88" t="s">
        <v>6410</v>
      </c>
      <c r="AL569" s="88" t="s">
        <v>168</v>
      </c>
      <c r="AM569" s="88" t="s">
        <v>144</v>
      </c>
      <c r="AN569" s="88" t="s">
        <v>3712</v>
      </c>
      <c r="AO569" s="88">
        <v>79553844</v>
      </c>
      <c r="AP569" s="88" t="s">
        <v>3713</v>
      </c>
      <c r="AQ569" s="88"/>
      <c r="AR569" s="88"/>
      <c r="AS569" s="92">
        <v>46062</v>
      </c>
      <c r="AT569" s="88"/>
      <c r="AU569" s="88"/>
      <c r="AV569" s="88"/>
      <c r="AW569" s="88"/>
      <c r="AX569" s="88" t="s">
        <v>3714</v>
      </c>
      <c r="AY569" s="88" t="s">
        <v>147</v>
      </c>
      <c r="AZ569" s="108">
        <v>46031</v>
      </c>
      <c r="BA569" s="108">
        <v>46050</v>
      </c>
      <c r="BB569" s="118">
        <v>17000000</v>
      </c>
      <c r="BC569" s="108">
        <v>46057</v>
      </c>
      <c r="BD569" s="108">
        <v>46298</v>
      </c>
      <c r="BE569" s="108">
        <f t="shared" si="23"/>
        <v>46298</v>
      </c>
      <c r="BF569" s="125"/>
      <c r="BG569" s="88" t="s">
        <v>929</v>
      </c>
      <c r="BH569" s="113">
        <v>2125000</v>
      </c>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v>0</v>
      </c>
      <c r="CM569" s="113">
        <v>17000000</v>
      </c>
      <c r="CN569" s="88"/>
      <c r="CO569" s="92">
        <v>46298</v>
      </c>
      <c r="CP569" s="92">
        <f t="shared" si="20"/>
        <v>46478</v>
      </c>
      <c r="CQ569" s="118">
        <v>17000000</v>
      </c>
      <c r="CR569" s="88" t="s">
        <v>223</v>
      </c>
      <c r="CS569" s="92">
        <v>46052</v>
      </c>
      <c r="CT569" s="131">
        <v>634610106818</v>
      </c>
      <c r="CU569" s="88"/>
      <c r="CV569" s="88"/>
      <c r="CW569" s="88" t="s">
        <v>3752</v>
      </c>
      <c r="CX569" s="88" t="s">
        <v>218</v>
      </c>
      <c r="CY569" s="88" t="s">
        <v>428</v>
      </c>
      <c r="CZ569" s="88">
        <v>2583</v>
      </c>
      <c r="DA569" s="88" t="s">
        <v>3614</v>
      </c>
      <c r="DB569" s="88">
        <v>5</v>
      </c>
      <c r="DC569" s="88" t="s">
        <v>153</v>
      </c>
      <c r="DD569" s="88"/>
      <c r="DE569" s="88"/>
      <c r="DF569" s="88"/>
      <c r="DG569" s="88"/>
      <c r="DH569" s="88"/>
      <c r="DI569" s="88"/>
      <c r="DJ569" s="88"/>
      <c r="DK569" s="88"/>
      <c r="DL569" s="88"/>
      <c r="DM569" s="88"/>
      <c r="DN569" s="88"/>
      <c r="DO569" s="88"/>
      <c r="DP569" s="88"/>
      <c r="DQ569" s="88"/>
      <c r="DR569" s="88"/>
      <c r="DS569" s="88"/>
      <c r="DT569" s="89"/>
      <c r="DU569" s="84"/>
      <c r="DV569" s="75"/>
      <c r="DW569" s="75"/>
      <c r="DX569" s="75"/>
      <c r="DY569" s="75"/>
      <c r="DZ569" s="77"/>
      <c r="EA569" s="71"/>
      <c r="EB569" s="71"/>
      <c r="EC569" s="71"/>
      <c r="ED569" s="71"/>
      <c r="EE569" s="71"/>
      <c r="EF569" s="71"/>
      <c r="EG569" s="71"/>
      <c r="EH569" s="71"/>
      <c r="EI569" s="71"/>
      <c r="EJ569" s="71"/>
      <c r="EK569" s="71"/>
    </row>
    <row r="570" spans="1:141" ht="30" customHeight="1">
      <c r="A570" s="3" t="s">
        <v>6255</v>
      </c>
      <c r="B570" s="87">
        <v>2026</v>
      </c>
      <c r="C570" s="88" t="s">
        <v>6411</v>
      </c>
      <c r="D570" s="88"/>
      <c r="E570" s="88" t="s">
        <v>125</v>
      </c>
      <c r="F570" s="88">
        <v>147350</v>
      </c>
      <c r="G570" s="92">
        <v>46031</v>
      </c>
      <c r="H570" s="88" t="s">
        <v>3740</v>
      </c>
      <c r="I570" s="88" t="s">
        <v>6412</v>
      </c>
      <c r="J570" s="95" t="s">
        <v>6413</v>
      </c>
      <c r="K570" s="95" t="s">
        <v>6414</v>
      </c>
      <c r="L570" s="88" t="s">
        <v>6415</v>
      </c>
      <c r="M570" s="88" t="s">
        <v>3745</v>
      </c>
      <c r="N570" s="88">
        <v>80111700</v>
      </c>
      <c r="O570" s="88" t="s">
        <v>3746</v>
      </c>
      <c r="P570" s="88" t="s">
        <v>6416</v>
      </c>
      <c r="Q570" s="88">
        <v>155</v>
      </c>
      <c r="R570" s="92">
        <v>46030</v>
      </c>
      <c r="S570" s="88">
        <v>1843</v>
      </c>
      <c r="T570" s="92">
        <v>46048</v>
      </c>
      <c r="U570" s="88" t="s">
        <v>3609</v>
      </c>
      <c r="V570" s="88" t="s">
        <v>135</v>
      </c>
      <c r="W570" s="88" t="s">
        <v>460</v>
      </c>
      <c r="X570" s="88">
        <v>1</v>
      </c>
      <c r="Y570" s="88" t="s">
        <v>3748</v>
      </c>
      <c r="Z570" s="88" t="s">
        <v>6415</v>
      </c>
      <c r="AA570" s="88" t="s">
        <v>138</v>
      </c>
      <c r="AB570" s="88" t="s">
        <v>164</v>
      </c>
      <c r="AC570" s="88" t="s">
        <v>218</v>
      </c>
      <c r="AD570" s="88"/>
      <c r="AE570" s="88">
        <v>1078456099</v>
      </c>
      <c r="AF570" s="88">
        <v>0</v>
      </c>
      <c r="AG570" s="92">
        <v>37813</v>
      </c>
      <c r="AH570" s="88" t="s">
        <v>6417</v>
      </c>
      <c r="AI570" s="88"/>
      <c r="AJ570" s="95" t="e">
        <v>#N/A</v>
      </c>
      <c r="AK570" s="88" t="s">
        <v>6418</v>
      </c>
      <c r="AL570" s="88" t="s">
        <v>3187</v>
      </c>
      <c r="AM570" s="88" t="s">
        <v>385</v>
      </c>
      <c r="AN570" s="88" t="s">
        <v>3712</v>
      </c>
      <c r="AO570" s="88">
        <v>79553844</v>
      </c>
      <c r="AP570" s="88" t="s">
        <v>3713</v>
      </c>
      <c r="AQ570" s="88"/>
      <c r="AR570" s="88"/>
      <c r="AS570" s="92">
        <v>46062</v>
      </c>
      <c r="AT570" s="88"/>
      <c r="AU570" s="88"/>
      <c r="AV570" s="88"/>
      <c r="AW570" s="88"/>
      <c r="AX570" s="88" t="s">
        <v>3714</v>
      </c>
      <c r="AY570" s="88" t="s">
        <v>147</v>
      </c>
      <c r="AZ570" s="108">
        <v>46031</v>
      </c>
      <c r="BA570" s="108">
        <v>46045</v>
      </c>
      <c r="BB570" s="118">
        <v>17000000</v>
      </c>
      <c r="BC570" s="108">
        <v>46054</v>
      </c>
      <c r="BD570" s="108">
        <v>46295</v>
      </c>
      <c r="BE570" s="108">
        <f t="shared" si="23"/>
        <v>46295</v>
      </c>
      <c r="BF570" s="125"/>
      <c r="BG570" s="88" t="s">
        <v>929</v>
      </c>
      <c r="BH570" s="113">
        <v>2125000</v>
      </c>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v>0</v>
      </c>
      <c r="CM570" s="113">
        <v>17000000</v>
      </c>
      <c r="CN570" s="88"/>
      <c r="CO570" s="92">
        <v>46295</v>
      </c>
      <c r="CP570" s="92">
        <f t="shared" si="20"/>
        <v>46475</v>
      </c>
      <c r="CQ570" s="118">
        <v>17000000</v>
      </c>
      <c r="CR570" s="88" t="s">
        <v>149</v>
      </c>
      <c r="CS570" s="92">
        <v>46045</v>
      </c>
      <c r="CT570" s="131">
        <v>3746101008441</v>
      </c>
      <c r="CU570" s="88"/>
      <c r="CV570" s="88"/>
      <c r="CW570" s="88" t="s">
        <v>3752</v>
      </c>
      <c r="CX570" s="88" t="s">
        <v>218</v>
      </c>
      <c r="CY570" s="88" t="s">
        <v>957</v>
      </c>
      <c r="CZ570" s="88">
        <v>2583</v>
      </c>
      <c r="DA570" s="88" t="s">
        <v>3614</v>
      </c>
      <c r="DB570" s="88">
        <v>5</v>
      </c>
      <c r="DC570" s="88" t="s">
        <v>153</v>
      </c>
      <c r="DD570" s="88"/>
      <c r="DE570" s="88"/>
      <c r="DF570" s="88"/>
      <c r="DG570" s="88"/>
      <c r="DH570" s="88"/>
      <c r="DI570" s="88"/>
      <c r="DJ570" s="88"/>
      <c r="DK570" s="88"/>
      <c r="DL570" s="88"/>
      <c r="DM570" s="88"/>
      <c r="DN570" s="88"/>
      <c r="DO570" s="88"/>
      <c r="DP570" s="88"/>
      <c r="DQ570" s="88"/>
      <c r="DR570" s="88"/>
      <c r="DS570" s="88"/>
      <c r="DT570" s="89"/>
      <c r="DU570" s="84"/>
      <c r="DV570" s="75"/>
      <c r="DW570" s="75"/>
      <c r="DX570" s="75"/>
      <c r="DY570" s="75"/>
      <c r="DZ570" s="77"/>
      <c r="EA570" s="71"/>
      <c r="EB570" s="71"/>
      <c r="EC570" s="71"/>
      <c r="ED570" s="71"/>
      <c r="EE570" s="71"/>
      <c r="EF570" s="71"/>
      <c r="EG570" s="71"/>
      <c r="EH570" s="71"/>
      <c r="EI570" s="71"/>
      <c r="EJ570" s="71"/>
      <c r="EK570" s="71"/>
    </row>
    <row r="571" spans="1:141" ht="30" customHeight="1">
      <c r="A571" s="3" t="s">
        <v>6255</v>
      </c>
      <c r="B571" s="87">
        <v>2026</v>
      </c>
      <c r="C571" s="88" t="s">
        <v>6419</v>
      </c>
      <c r="D571" s="88"/>
      <c r="E571" s="88" t="s">
        <v>125</v>
      </c>
      <c r="F571" s="88">
        <v>147350</v>
      </c>
      <c r="G571" s="92">
        <v>46050</v>
      </c>
      <c r="H571" s="88" t="s">
        <v>3740</v>
      </c>
      <c r="I571" s="88" t="s">
        <v>6420</v>
      </c>
      <c r="J571" s="95" t="s">
        <v>6421</v>
      </c>
      <c r="K571" s="95" t="s">
        <v>6422</v>
      </c>
      <c r="L571" s="88" t="s">
        <v>6423</v>
      </c>
      <c r="M571" s="88" t="s">
        <v>3745</v>
      </c>
      <c r="N571" s="88">
        <v>80111700</v>
      </c>
      <c r="O571" s="88" t="s">
        <v>3746</v>
      </c>
      <c r="P571" s="88" t="s">
        <v>6424</v>
      </c>
      <c r="Q571" s="88">
        <v>155</v>
      </c>
      <c r="R571" s="92">
        <v>46030</v>
      </c>
      <c r="S571" s="88">
        <v>1844</v>
      </c>
      <c r="T571" s="92">
        <v>46048</v>
      </c>
      <c r="U571" s="88" t="s">
        <v>3609</v>
      </c>
      <c r="V571" s="88" t="s">
        <v>135</v>
      </c>
      <c r="W571" s="88" t="s">
        <v>460</v>
      </c>
      <c r="X571" s="88">
        <v>1</v>
      </c>
      <c r="Y571" s="88" t="s">
        <v>3748</v>
      </c>
      <c r="Z571" s="88" t="s">
        <v>6423</v>
      </c>
      <c r="AA571" s="88" t="s">
        <v>138</v>
      </c>
      <c r="AB571" s="88" t="s">
        <v>139</v>
      </c>
      <c r="AC571" s="88" t="s">
        <v>447</v>
      </c>
      <c r="AD571" s="88"/>
      <c r="AE571" s="88">
        <v>22517853</v>
      </c>
      <c r="AF571" s="88">
        <v>6</v>
      </c>
      <c r="AG571" s="92">
        <v>29664</v>
      </c>
      <c r="AH571" s="88" t="s">
        <v>6425</v>
      </c>
      <c r="AI571" s="88"/>
      <c r="AJ571" s="95" t="e">
        <v>#N/A</v>
      </c>
      <c r="AK571" s="88" t="s">
        <v>6426</v>
      </c>
      <c r="AL571" s="88" t="s">
        <v>3187</v>
      </c>
      <c r="AM571" s="88" t="s">
        <v>234</v>
      </c>
      <c r="AN571" s="88" t="s">
        <v>3712</v>
      </c>
      <c r="AO571" s="88">
        <v>79553844</v>
      </c>
      <c r="AP571" s="88" t="s">
        <v>3713</v>
      </c>
      <c r="AQ571" s="88"/>
      <c r="AR571" s="88"/>
      <c r="AS571" s="92">
        <v>46062</v>
      </c>
      <c r="AT571" s="88"/>
      <c r="AU571" s="88"/>
      <c r="AV571" s="88"/>
      <c r="AW571" s="88"/>
      <c r="AX571" s="88" t="s">
        <v>3714</v>
      </c>
      <c r="AY571" s="88" t="s">
        <v>147</v>
      </c>
      <c r="AZ571" s="108">
        <v>46031</v>
      </c>
      <c r="BA571" s="108">
        <v>46045</v>
      </c>
      <c r="BB571" s="118">
        <v>17000000</v>
      </c>
      <c r="BC571" s="108">
        <v>46054</v>
      </c>
      <c r="BD571" s="108">
        <v>46295</v>
      </c>
      <c r="BE571" s="108">
        <f t="shared" si="23"/>
        <v>46295</v>
      </c>
      <c r="BF571" s="125"/>
      <c r="BG571" s="88" t="s">
        <v>929</v>
      </c>
      <c r="BH571" s="113">
        <v>2125000</v>
      </c>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v>0</v>
      </c>
      <c r="CM571" s="113">
        <v>17000000</v>
      </c>
      <c r="CN571" s="88"/>
      <c r="CO571" s="92">
        <v>46295</v>
      </c>
      <c r="CP571" s="92">
        <f t="shared" si="20"/>
        <v>46475</v>
      </c>
      <c r="CQ571" s="118">
        <v>17000000</v>
      </c>
      <c r="CR571" s="88" t="s">
        <v>149</v>
      </c>
      <c r="CS571" s="92">
        <v>46045</v>
      </c>
      <c r="CT571" s="131">
        <v>3746101008434</v>
      </c>
      <c r="CU571" s="88"/>
      <c r="CV571" s="88"/>
      <c r="CW571" s="88" t="s">
        <v>3752</v>
      </c>
      <c r="CX571" s="88" t="s">
        <v>447</v>
      </c>
      <c r="CY571" s="88" t="s">
        <v>957</v>
      </c>
      <c r="CZ571" s="88">
        <v>2583</v>
      </c>
      <c r="DA571" s="88" t="s">
        <v>3614</v>
      </c>
      <c r="DB571" s="88">
        <v>5</v>
      </c>
      <c r="DC571" s="88" t="s">
        <v>153</v>
      </c>
      <c r="DD571" s="88"/>
      <c r="DE571" s="88"/>
      <c r="DF571" s="88"/>
      <c r="DG571" s="88"/>
      <c r="DH571" s="88"/>
      <c r="DI571" s="88"/>
      <c r="DJ571" s="88"/>
      <c r="DK571" s="88"/>
      <c r="DL571" s="88"/>
      <c r="DM571" s="88"/>
      <c r="DN571" s="88"/>
      <c r="DO571" s="88"/>
      <c r="DP571" s="88"/>
      <c r="DQ571" s="88"/>
      <c r="DR571" s="88"/>
      <c r="DS571" s="88"/>
      <c r="DT571" s="89"/>
      <c r="DU571" s="84"/>
      <c r="DV571" s="75"/>
      <c r="DW571" s="75"/>
      <c r="DX571" s="75"/>
      <c r="DY571" s="75"/>
      <c r="DZ571" s="77"/>
      <c r="EA571" s="71"/>
      <c r="EB571" s="71"/>
      <c r="EC571" s="71"/>
      <c r="ED571" s="71"/>
      <c r="EE571" s="71"/>
      <c r="EF571" s="71"/>
      <c r="EG571" s="71"/>
      <c r="EH571" s="71"/>
      <c r="EI571" s="71"/>
      <c r="EJ571" s="71"/>
      <c r="EK571" s="71"/>
    </row>
    <row r="572" spans="1:141" ht="30" customHeight="1">
      <c r="A572" s="3" t="s">
        <v>6255</v>
      </c>
      <c r="B572" s="87">
        <v>2026</v>
      </c>
      <c r="C572" s="88" t="s">
        <v>6427</v>
      </c>
      <c r="D572" s="88"/>
      <c r="E572" s="88" t="s">
        <v>125</v>
      </c>
      <c r="F572" s="88">
        <v>147350</v>
      </c>
      <c r="G572" s="92">
        <v>46037</v>
      </c>
      <c r="H572" s="88" t="s">
        <v>3740</v>
      </c>
      <c r="I572" s="88" t="s">
        <v>6428</v>
      </c>
      <c r="J572" s="95" t="s">
        <v>6429</v>
      </c>
      <c r="K572" s="95" t="s">
        <v>6430</v>
      </c>
      <c r="L572" s="88" t="s">
        <v>6431</v>
      </c>
      <c r="M572" s="88" t="s">
        <v>3745</v>
      </c>
      <c r="N572" s="88">
        <v>80111700</v>
      </c>
      <c r="O572" s="88" t="s">
        <v>3746</v>
      </c>
      <c r="P572" s="88" t="s">
        <v>6432</v>
      </c>
      <c r="Q572" s="88">
        <v>155</v>
      </c>
      <c r="R572" s="92">
        <v>46030</v>
      </c>
      <c r="S572" s="88">
        <v>1869</v>
      </c>
      <c r="T572" s="92">
        <v>46048</v>
      </c>
      <c r="U572" s="88" t="s">
        <v>3609</v>
      </c>
      <c r="V572" s="88" t="s">
        <v>135</v>
      </c>
      <c r="W572" s="88" t="s">
        <v>460</v>
      </c>
      <c r="X572" s="88">
        <v>1</v>
      </c>
      <c r="Y572" s="88" t="s">
        <v>3748</v>
      </c>
      <c r="Z572" s="88" t="s">
        <v>6431</v>
      </c>
      <c r="AA572" s="88" t="s">
        <v>138</v>
      </c>
      <c r="AB572" s="88" t="s">
        <v>139</v>
      </c>
      <c r="AC572" s="88" t="s">
        <v>218</v>
      </c>
      <c r="AD572" s="88"/>
      <c r="AE572" s="88">
        <v>1001113974</v>
      </c>
      <c r="AF572" s="88">
        <v>9</v>
      </c>
      <c r="AG572" s="92">
        <v>36937</v>
      </c>
      <c r="AH572" s="88" t="s">
        <v>6433</v>
      </c>
      <c r="AI572" s="88"/>
      <c r="AJ572" s="95" t="e">
        <v>#N/A</v>
      </c>
      <c r="AK572" s="88" t="s">
        <v>6434</v>
      </c>
      <c r="AL572" s="88" t="s">
        <v>3187</v>
      </c>
      <c r="AM572" s="88" t="s">
        <v>385</v>
      </c>
      <c r="AN572" s="88" t="s">
        <v>3712</v>
      </c>
      <c r="AO572" s="88">
        <v>79553844</v>
      </c>
      <c r="AP572" s="88" t="s">
        <v>3713</v>
      </c>
      <c r="AQ572" s="88"/>
      <c r="AR572" s="88"/>
      <c r="AS572" s="92">
        <v>46062</v>
      </c>
      <c r="AT572" s="88"/>
      <c r="AU572" s="88"/>
      <c r="AV572" s="88"/>
      <c r="AW572" s="88"/>
      <c r="AX572" s="88" t="s">
        <v>3714</v>
      </c>
      <c r="AY572" s="88" t="s">
        <v>147</v>
      </c>
      <c r="AZ572" s="108">
        <v>46031</v>
      </c>
      <c r="BA572" s="108">
        <v>46046</v>
      </c>
      <c r="BB572" s="118">
        <v>17000000</v>
      </c>
      <c r="BC572" s="108">
        <v>46054</v>
      </c>
      <c r="BD572" s="108">
        <v>46295</v>
      </c>
      <c r="BE572" s="108">
        <f t="shared" si="23"/>
        <v>46295</v>
      </c>
      <c r="BF572" s="125"/>
      <c r="BG572" s="88" t="s">
        <v>929</v>
      </c>
      <c r="BH572" s="113">
        <v>2125000</v>
      </c>
      <c r="BI572" s="88"/>
      <c r="BJ572" s="88"/>
      <c r="BK572" s="88"/>
      <c r="BL572" s="88"/>
      <c r="BM572" s="88"/>
      <c r="BN572" s="88"/>
      <c r="BO572" s="88"/>
      <c r="BP572" s="88"/>
      <c r="BQ572" s="88"/>
      <c r="BR572" s="88"/>
      <c r="BS572" s="88"/>
      <c r="BT572" s="88"/>
      <c r="BU572" s="88"/>
      <c r="BV572" s="88"/>
      <c r="BW572" s="88"/>
      <c r="BX572" s="88"/>
      <c r="BY572" s="88"/>
      <c r="BZ572" s="88"/>
      <c r="CA572" s="88"/>
      <c r="CB572" s="88"/>
      <c r="CC572" s="88"/>
      <c r="CD572" s="88"/>
      <c r="CE572" s="88"/>
      <c r="CF572" s="88"/>
      <c r="CG572" s="88"/>
      <c r="CH572" s="88"/>
      <c r="CI572" s="88"/>
      <c r="CJ572" s="88"/>
      <c r="CK572" s="88"/>
      <c r="CL572" s="88">
        <v>0</v>
      </c>
      <c r="CM572" s="113">
        <v>17000000</v>
      </c>
      <c r="CN572" s="88"/>
      <c r="CO572" s="92">
        <v>46295</v>
      </c>
      <c r="CP572" s="92">
        <f t="shared" si="20"/>
        <v>46475</v>
      </c>
      <c r="CQ572" s="118">
        <v>17000000</v>
      </c>
      <c r="CR572" s="88" t="s">
        <v>149</v>
      </c>
      <c r="CS572" s="92">
        <v>46049</v>
      </c>
      <c r="CT572" s="131">
        <v>3746101008564</v>
      </c>
      <c r="CU572" s="88"/>
      <c r="CV572" s="88"/>
      <c r="CW572" s="88" t="s">
        <v>3752</v>
      </c>
      <c r="CX572" s="88" t="s">
        <v>218</v>
      </c>
      <c r="CY572" s="88" t="s">
        <v>957</v>
      </c>
      <c r="CZ572" s="88">
        <v>2583</v>
      </c>
      <c r="DA572" s="88" t="s">
        <v>3614</v>
      </c>
      <c r="DB572" s="88">
        <v>5</v>
      </c>
      <c r="DC572" s="88" t="s">
        <v>153</v>
      </c>
      <c r="DD572" s="88"/>
      <c r="DE572" s="88"/>
      <c r="DF572" s="88"/>
      <c r="DG572" s="88"/>
      <c r="DH572" s="88"/>
      <c r="DI572" s="88"/>
      <c r="DJ572" s="88"/>
      <c r="DK572" s="88"/>
      <c r="DL572" s="88"/>
      <c r="DM572" s="88"/>
      <c r="DN572" s="88"/>
      <c r="DO572" s="88"/>
      <c r="DP572" s="88"/>
      <c r="DQ572" s="88"/>
      <c r="DR572" s="88"/>
      <c r="DS572" s="88"/>
      <c r="DT572" s="89"/>
      <c r="DU572" s="84"/>
      <c r="DV572" s="75"/>
      <c r="DW572" s="75"/>
      <c r="DX572" s="75"/>
      <c r="DY572" s="75"/>
      <c r="DZ572" s="77"/>
      <c r="EA572" s="71"/>
      <c r="EB572" s="71"/>
      <c r="EC572" s="71"/>
      <c r="ED572" s="71"/>
      <c r="EE572" s="71"/>
      <c r="EF572" s="71"/>
      <c r="EG572" s="71"/>
      <c r="EH572" s="71"/>
      <c r="EI572" s="71"/>
      <c r="EJ572" s="71"/>
      <c r="EK572" s="71"/>
    </row>
    <row r="573" spans="1:141" ht="30" customHeight="1">
      <c r="A573" s="3" t="s">
        <v>6255</v>
      </c>
      <c r="B573" s="87">
        <v>2026</v>
      </c>
      <c r="C573" s="88" t="s">
        <v>6435</v>
      </c>
      <c r="D573" s="88"/>
      <c r="E573" s="88" t="s">
        <v>125</v>
      </c>
      <c r="F573" s="88">
        <v>147350</v>
      </c>
      <c r="G573" s="92">
        <v>46050</v>
      </c>
      <c r="H573" s="88" t="s">
        <v>3740</v>
      </c>
      <c r="I573" s="88" t="s">
        <v>6436</v>
      </c>
      <c r="J573" s="95" t="s">
        <v>6437</v>
      </c>
      <c r="K573" s="95" t="s">
        <v>6438</v>
      </c>
      <c r="L573" s="88" t="s">
        <v>6439</v>
      </c>
      <c r="M573" s="88" t="s">
        <v>3745</v>
      </c>
      <c r="N573" s="88">
        <v>80111700</v>
      </c>
      <c r="O573" s="88" t="s">
        <v>3746</v>
      </c>
      <c r="P573" s="88" t="s">
        <v>6440</v>
      </c>
      <c r="Q573" s="88">
        <v>155</v>
      </c>
      <c r="R573" s="92">
        <v>46030</v>
      </c>
      <c r="S573" s="88">
        <v>1845</v>
      </c>
      <c r="T573" s="92">
        <v>46048</v>
      </c>
      <c r="U573" s="88" t="s">
        <v>3609</v>
      </c>
      <c r="V573" s="88" t="s">
        <v>135</v>
      </c>
      <c r="W573" s="88" t="s">
        <v>460</v>
      </c>
      <c r="X573" s="88">
        <v>1</v>
      </c>
      <c r="Y573" s="88" t="s">
        <v>3748</v>
      </c>
      <c r="Z573" s="88" t="s">
        <v>6439</v>
      </c>
      <c r="AA573" s="88" t="s">
        <v>138</v>
      </c>
      <c r="AB573" s="88" t="s">
        <v>164</v>
      </c>
      <c r="AC573" s="88" t="s">
        <v>218</v>
      </c>
      <c r="AD573" s="88"/>
      <c r="AE573" s="88">
        <v>77104769</v>
      </c>
      <c r="AF573" s="88">
        <v>2</v>
      </c>
      <c r="AG573" s="92">
        <v>28748</v>
      </c>
      <c r="AH573" s="88" t="s">
        <v>6441</v>
      </c>
      <c r="AI573" s="88"/>
      <c r="AJ573" s="95" t="e">
        <v>#N/A</v>
      </c>
      <c r="AK573" s="88" t="s">
        <v>6442</v>
      </c>
      <c r="AL573" s="88" t="s">
        <v>3187</v>
      </c>
      <c r="AM573" s="88" t="s">
        <v>144</v>
      </c>
      <c r="AN573" s="88" t="s">
        <v>3712</v>
      </c>
      <c r="AO573" s="88">
        <v>79553844</v>
      </c>
      <c r="AP573" s="88" t="s">
        <v>3713</v>
      </c>
      <c r="AQ573" s="88"/>
      <c r="AR573" s="88"/>
      <c r="AS573" s="92">
        <v>46062</v>
      </c>
      <c r="AT573" s="88"/>
      <c r="AU573" s="88"/>
      <c r="AV573" s="88"/>
      <c r="AW573" s="88"/>
      <c r="AX573" s="88" t="s">
        <v>3714</v>
      </c>
      <c r="AY573" s="88" t="s">
        <v>147</v>
      </c>
      <c r="AZ573" s="108">
        <v>46031</v>
      </c>
      <c r="BA573" s="108">
        <v>46045</v>
      </c>
      <c r="BB573" s="118">
        <v>17000000</v>
      </c>
      <c r="BC573" s="108">
        <v>46054</v>
      </c>
      <c r="BD573" s="108">
        <v>46295</v>
      </c>
      <c r="BE573" s="108">
        <f t="shared" si="23"/>
        <v>46295</v>
      </c>
      <c r="BF573" s="125"/>
      <c r="BG573" s="88" t="s">
        <v>929</v>
      </c>
      <c r="BH573" s="113">
        <v>2125000</v>
      </c>
      <c r="BI573" s="88"/>
      <c r="BJ573" s="88"/>
      <c r="BK573" s="88"/>
      <c r="BL573" s="88"/>
      <c r="BM573" s="88"/>
      <c r="BN573" s="88"/>
      <c r="BO573" s="88"/>
      <c r="BP573" s="88"/>
      <c r="BQ573" s="88"/>
      <c r="BR573" s="88"/>
      <c r="BS573" s="88"/>
      <c r="BT573" s="88"/>
      <c r="BU573" s="88"/>
      <c r="BV573" s="88"/>
      <c r="BW573" s="88"/>
      <c r="BX573" s="88"/>
      <c r="BY573" s="88"/>
      <c r="BZ573" s="88"/>
      <c r="CA573" s="88"/>
      <c r="CB573" s="88"/>
      <c r="CC573" s="88"/>
      <c r="CD573" s="88"/>
      <c r="CE573" s="88"/>
      <c r="CF573" s="88"/>
      <c r="CG573" s="88"/>
      <c r="CH573" s="88"/>
      <c r="CI573" s="88"/>
      <c r="CJ573" s="88"/>
      <c r="CK573" s="88"/>
      <c r="CL573" s="88">
        <v>0</v>
      </c>
      <c r="CM573" s="113">
        <v>17000000</v>
      </c>
      <c r="CN573" s="88"/>
      <c r="CO573" s="92">
        <v>46295</v>
      </c>
      <c r="CP573" s="92">
        <f t="shared" si="20"/>
        <v>46475</v>
      </c>
      <c r="CQ573" s="118">
        <v>17000000</v>
      </c>
      <c r="CR573" s="88" t="s">
        <v>149</v>
      </c>
      <c r="CS573" s="92">
        <v>46045</v>
      </c>
      <c r="CT573" s="131">
        <v>374610100842</v>
      </c>
      <c r="CU573" s="88"/>
      <c r="CV573" s="88"/>
      <c r="CW573" s="88" t="s">
        <v>3752</v>
      </c>
      <c r="CX573" s="88" t="s">
        <v>218</v>
      </c>
      <c r="CY573" s="88" t="s">
        <v>957</v>
      </c>
      <c r="CZ573" s="88">
        <v>2583</v>
      </c>
      <c r="DA573" s="88" t="s">
        <v>3614</v>
      </c>
      <c r="DB573" s="88">
        <v>5</v>
      </c>
      <c r="DC573" s="88" t="s">
        <v>153</v>
      </c>
      <c r="DD573" s="88"/>
      <c r="DE573" s="88"/>
      <c r="DF573" s="88"/>
      <c r="DG573" s="88"/>
      <c r="DH573" s="88"/>
      <c r="DI573" s="88"/>
      <c r="DJ573" s="88"/>
      <c r="DK573" s="88"/>
      <c r="DL573" s="88"/>
      <c r="DM573" s="88"/>
      <c r="DN573" s="88"/>
      <c r="DO573" s="88"/>
      <c r="DP573" s="88"/>
      <c r="DQ573" s="88"/>
      <c r="DR573" s="88"/>
      <c r="DS573" s="88"/>
      <c r="DT573" s="89"/>
      <c r="DU573" s="84"/>
      <c r="DV573" s="75"/>
      <c r="DW573" s="75"/>
      <c r="DX573" s="75"/>
      <c r="DY573" s="75"/>
      <c r="DZ573" s="77"/>
      <c r="EA573" s="71"/>
      <c r="EB573" s="71"/>
      <c r="EC573" s="71"/>
      <c r="ED573" s="71"/>
      <c r="EE573" s="71"/>
      <c r="EF573" s="71"/>
      <c r="EG573" s="71"/>
      <c r="EH573" s="71"/>
      <c r="EI573" s="71"/>
      <c r="EJ573" s="71"/>
      <c r="EK573" s="71"/>
    </row>
    <row r="574" spans="1:141" ht="30" customHeight="1">
      <c r="A574" s="3" t="s">
        <v>6255</v>
      </c>
      <c r="B574" s="87">
        <v>2026</v>
      </c>
      <c r="C574" s="88" t="s">
        <v>6443</v>
      </c>
      <c r="D574" s="88" t="s">
        <v>277</v>
      </c>
      <c r="E574" s="88" t="s">
        <v>125</v>
      </c>
      <c r="F574" s="88">
        <v>147350</v>
      </c>
      <c r="G574" s="92">
        <v>46036</v>
      </c>
      <c r="H574" s="88" t="s">
        <v>3740</v>
      </c>
      <c r="I574" s="88" t="s">
        <v>6444</v>
      </c>
      <c r="J574" s="95" t="s">
        <v>6445</v>
      </c>
      <c r="K574" s="95" t="s">
        <v>6446</v>
      </c>
      <c r="L574" s="88" t="s">
        <v>6447</v>
      </c>
      <c r="M574" s="88" t="s">
        <v>3745</v>
      </c>
      <c r="N574" s="88">
        <v>80111700</v>
      </c>
      <c r="O574" s="88" t="s">
        <v>3746</v>
      </c>
      <c r="P574" s="88" t="s">
        <v>6448</v>
      </c>
      <c r="Q574" s="88">
        <v>155</v>
      </c>
      <c r="R574" s="92">
        <v>46030</v>
      </c>
      <c r="S574" s="88">
        <v>1909</v>
      </c>
      <c r="T574" s="92">
        <v>46051</v>
      </c>
      <c r="U574" s="88" t="s">
        <v>3609</v>
      </c>
      <c r="V574" s="88" t="s">
        <v>135</v>
      </c>
      <c r="W574" s="88" t="s">
        <v>460</v>
      </c>
      <c r="X574" s="88">
        <v>1</v>
      </c>
      <c r="Y574" s="88" t="s">
        <v>3748</v>
      </c>
      <c r="Z574" s="88" t="s">
        <v>6447</v>
      </c>
      <c r="AA574" s="88" t="s">
        <v>138</v>
      </c>
      <c r="AB574" s="88" t="s">
        <v>164</v>
      </c>
      <c r="AC574" s="88" t="s">
        <v>447</v>
      </c>
      <c r="AD574" s="88"/>
      <c r="AE574" s="88">
        <v>80757222</v>
      </c>
      <c r="AF574" s="88">
        <v>9</v>
      </c>
      <c r="AG574" s="92">
        <v>30499</v>
      </c>
      <c r="AH574" s="88" t="s">
        <v>6449</v>
      </c>
      <c r="AI574" s="88"/>
      <c r="AJ574" s="95">
        <v>3005538852</v>
      </c>
      <c r="AK574" s="88" t="s">
        <v>6450</v>
      </c>
      <c r="AL574" s="88" t="s">
        <v>1270</v>
      </c>
      <c r="AM574" s="88" t="s">
        <v>6451</v>
      </c>
      <c r="AN574" s="88" t="s">
        <v>3712</v>
      </c>
      <c r="AO574" s="88">
        <v>79553844</v>
      </c>
      <c r="AP574" s="88" t="s">
        <v>3713</v>
      </c>
      <c r="AQ574" s="88"/>
      <c r="AR574" s="88"/>
      <c r="AS574" s="92">
        <v>46062</v>
      </c>
      <c r="AT574" s="88"/>
      <c r="AU574" s="88"/>
      <c r="AV574" s="88"/>
      <c r="AW574" s="88"/>
      <c r="AX574" s="88" t="s">
        <v>3714</v>
      </c>
      <c r="AY574" s="88" t="s">
        <v>147</v>
      </c>
      <c r="AZ574" s="108">
        <v>46031</v>
      </c>
      <c r="BA574" s="108">
        <v>46050</v>
      </c>
      <c r="BB574" s="118">
        <v>17000000</v>
      </c>
      <c r="BC574" s="108">
        <v>46056</v>
      </c>
      <c r="BD574" s="108">
        <v>46297</v>
      </c>
      <c r="BE574" s="108">
        <f t="shared" si="23"/>
        <v>46297</v>
      </c>
      <c r="BF574" s="125"/>
      <c r="BG574" s="88" t="s">
        <v>929</v>
      </c>
      <c r="BH574" s="113">
        <v>2125000</v>
      </c>
      <c r="BI574" s="88"/>
      <c r="BJ574" s="88"/>
      <c r="BK574" s="88"/>
      <c r="BL574" s="88"/>
      <c r="BM574" s="88"/>
      <c r="BN574" s="88"/>
      <c r="BO574" s="88"/>
      <c r="BP574" s="88"/>
      <c r="BQ574" s="88"/>
      <c r="BR574" s="88"/>
      <c r="BS574" s="88"/>
      <c r="BT574" s="88"/>
      <c r="BU574" s="88"/>
      <c r="BV574" s="88"/>
      <c r="BW574" s="88"/>
      <c r="BX574" s="88"/>
      <c r="BY574" s="88"/>
      <c r="BZ574" s="88"/>
      <c r="CA574" s="88"/>
      <c r="CB574" s="88"/>
      <c r="CC574" s="88"/>
      <c r="CD574" s="88"/>
      <c r="CE574" s="88"/>
      <c r="CF574" s="88"/>
      <c r="CG574" s="88"/>
      <c r="CH574" s="88"/>
      <c r="CI574" s="88"/>
      <c r="CJ574" s="88"/>
      <c r="CK574" s="88"/>
      <c r="CL574" s="88">
        <v>0</v>
      </c>
      <c r="CM574" s="113">
        <v>17000000</v>
      </c>
      <c r="CN574" s="88"/>
      <c r="CO574" s="92">
        <v>46297</v>
      </c>
      <c r="CP574" s="92">
        <f t="shared" si="20"/>
        <v>46477</v>
      </c>
      <c r="CQ574" s="118">
        <v>17000000</v>
      </c>
      <c r="CR574" s="88" t="s">
        <v>223</v>
      </c>
      <c r="CS574" s="92">
        <v>46055</v>
      </c>
      <c r="CT574" s="131">
        <v>2146101136369</v>
      </c>
      <c r="CU574" s="88"/>
      <c r="CV574" s="88"/>
      <c r="CW574" s="88" t="s">
        <v>3752</v>
      </c>
      <c r="CX574" s="88" t="s">
        <v>447</v>
      </c>
      <c r="CY574" s="88" t="s">
        <v>957</v>
      </c>
      <c r="CZ574" s="88">
        <v>2583</v>
      </c>
      <c r="DA574" s="88" t="s">
        <v>3614</v>
      </c>
      <c r="DB574" s="88">
        <v>5</v>
      </c>
      <c r="DC574" s="88" t="s">
        <v>153</v>
      </c>
      <c r="DD574" s="88" t="s">
        <v>289</v>
      </c>
      <c r="DE574" s="88">
        <v>46077</v>
      </c>
      <c r="DF574" s="88" t="s">
        <v>6452</v>
      </c>
      <c r="DG574" s="88">
        <v>79963979</v>
      </c>
      <c r="DH574" s="88"/>
      <c r="DI574" s="88" t="s">
        <v>6450</v>
      </c>
      <c r="DJ574" s="88"/>
      <c r="DK574" s="88"/>
      <c r="DL574" s="88"/>
      <c r="DM574" s="88"/>
      <c r="DN574" s="88"/>
      <c r="DO574" s="88"/>
      <c r="DP574" s="88"/>
      <c r="DQ574" s="88"/>
      <c r="DR574" s="88"/>
      <c r="DS574" s="88"/>
      <c r="DT574" s="89"/>
      <c r="DU574" s="84" t="s">
        <v>289</v>
      </c>
      <c r="DV574" s="76">
        <v>46077</v>
      </c>
      <c r="DW574" s="75" t="s">
        <v>6452</v>
      </c>
      <c r="DX574" s="75">
        <v>79963979</v>
      </c>
      <c r="DY574" s="75"/>
      <c r="DZ574" s="77" t="s">
        <v>6450</v>
      </c>
      <c r="EA574" s="71"/>
      <c r="EB574" s="71"/>
      <c r="EC574" s="71"/>
      <c r="ED574" s="71"/>
      <c r="EE574" s="71"/>
      <c r="EF574" s="71"/>
      <c r="EG574" s="71"/>
      <c r="EH574" s="71"/>
      <c r="EI574" s="71"/>
      <c r="EJ574" s="71"/>
      <c r="EK574" s="71"/>
    </row>
    <row r="575" spans="1:141" ht="30" customHeight="1">
      <c r="A575" s="3" t="s">
        <v>6255</v>
      </c>
      <c r="B575" s="87">
        <v>2026</v>
      </c>
      <c r="C575" s="88" t="s">
        <v>6453</v>
      </c>
      <c r="D575" s="88"/>
      <c r="E575" s="88" t="s">
        <v>125</v>
      </c>
      <c r="F575" s="88">
        <v>152747</v>
      </c>
      <c r="G575" s="92">
        <v>46034</v>
      </c>
      <c r="H575" s="88" t="s">
        <v>6454</v>
      </c>
      <c r="I575" s="88" t="s">
        <v>6455</v>
      </c>
      <c r="J575" s="95" t="s">
        <v>6456</v>
      </c>
      <c r="K575" s="95" t="s">
        <v>6457</v>
      </c>
      <c r="L575" s="88" t="s">
        <v>6458</v>
      </c>
      <c r="M575" s="88" t="s">
        <v>6459</v>
      </c>
      <c r="N575" s="88">
        <v>80111700</v>
      </c>
      <c r="O575" s="88" t="s">
        <v>6460</v>
      </c>
      <c r="P575" s="88" t="s">
        <v>6461</v>
      </c>
      <c r="Q575" s="88">
        <v>2147</v>
      </c>
      <c r="R575" s="92">
        <v>46048</v>
      </c>
      <c r="S575" s="88">
        <v>1916</v>
      </c>
      <c r="T575" s="92">
        <v>46051</v>
      </c>
      <c r="U575" s="88" t="s">
        <v>4526</v>
      </c>
      <c r="V575" s="88" t="s">
        <v>135</v>
      </c>
      <c r="W575" s="88" t="s">
        <v>460</v>
      </c>
      <c r="X575" s="88">
        <v>1</v>
      </c>
      <c r="Y575" s="88" t="s">
        <v>6462</v>
      </c>
      <c r="Z575" s="88" t="s">
        <v>6458</v>
      </c>
      <c r="AA575" s="88" t="s">
        <v>138</v>
      </c>
      <c r="AB575" s="88" t="s">
        <v>139</v>
      </c>
      <c r="AC575" s="88" t="s">
        <v>846</v>
      </c>
      <c r="AD575" s="88"/>
      <c r="AE575" s="88">
        <v>1002709993</v>
      </c>
      <c r="AF575" s="88">
        <v>1</v>
      </c>
      <c r="AG575" s="92">
        <v>36705</v>
      </c>
      <c r="AH575" s="88" t="s">
        <v>6463</v>
      </c>
      <c r="AI575" s="88"/>
      <c r="AJ575" s="95" t="e">
        <v>#N/A</v>
      </c>
      <c r="AK575" s="88" t="s">
        <v>6464</v>
      </c>
      <c r="AL575" s="88" t="s">
        <v>271</v>
      </c>
      <c r="AM575" s="88" t="s">
        <v>144</v>
      </c>
      <c r="AN575" s="88" t="s">
        <v>4522</v>
      </c>
      <c r="AO575" s="88">
        <v>19491384</v>
      </c>
      <c r="AP575" s="88" t="s">
        <v>4546</v>
      </c>
      <c r="AQ575" s="88"/>
      <c r="AR575" s="88"/>
      <c r="AS575" s="92">
        <v>46062</v>
      </c>
      <c r="AT575" s="88"/>
      <c r="AU575" s="88"/>
      <c r="AV575" s="88"/>
      <c r="AW575" s="88"/>
      <c r="AX575" s="88" t="s">
        <v>4547</v>
      </c>
      <c r="AY575" s="88" t="s">
        <v>147</v>
      </c>
      <c r="AZ575" s="108">
        <v>46049</v>
      </c>
      <c r="BA575" s="108">
        <v>46050</v>
      </c>
      <c r="BB575" s="118">
        <v>28840000</v>
      </c>
      <c r="BC575" s="108">
        <v>46056</v>
      </c>
      <c r="BD575" s="108">
        <v>46297</v>
      </c>
      <c r="BE575" s="108">
        <f t="shared" si="23"/>
        <v>46297</v>
      </c>
      <c r="BF575" s="125"/>
      <c r="BG575" s="88" t="s">
        <v>929</v>
      </c>
      <c r="BH575" s="113">
        <v>3605000</v>
      </c>
      <c r="BI575" s="88"/>
      <c r="BJ575" s="88"/>
      <c r="BK575" s="88"/>
      <c r="BL575" s="88"/>
      <c r="BM575" s="88"/>
      <c r="BN575" s="88"/>
      <c r="BO575" s="88"/>
      <c r="BP575" s="88"/>
      <c r="BQ575" s="88"/>
      <c r="BR575" s="88"/>
      <c r="BS575" s="88"/>
      <c r="BT575" s="88"/>
      <c r="BU575" s="88"/>
      <c r="BV575" s="88"/>
      <c r="BW575" s="88"/>
      <c r="BX575" s="88"/>
      <c r="BY575" s="88"/>
      <c r="BZ575" s="88"/>
      <c r="CA575" s="88"/>
      <c r="CB575" s="88"/>
      <c r="CC575" s="88"/>
      <c r="CD575" s="88"/>
      <c r="CE575" s="88"/>
      <c r="CF575" s="88"/>
      <c r="CG575" s="88"/>
      <c r="CH575" s="88"/>
      <c r="CI575" s="88"/>
      <c r="CJ575" s="88"/>
      <c r="CK575" s="88"/>
      <c r="CL575" s="88">
        <v>0</v>
      </c>
      <c r="CM575" s="113">
        <v>28840000</v>
      </c>
      <c r="CN575" s="88"/>
      <c r="CO575" s="92">
        <v>46297</v>
      </c>
      <c r="CP575" s="92">
        <f t="shared" si="20"/>
        <v>46477</v>
      </c>
      <c r="CQ575" s="118">
        <v>28840000</v>
      </c>
      <c r="CR575" s="88" t="s">
        <v>149</v>
      </c>
      <c r="CS575" s="92">
        <v>46050</v>
      </c>
      <c r="CT575" s="131">
        <v>1446101166130</v>
      </c>
      <c r="CU575" s="88"/>
      <c r="CV575" s="88"/>
      <c r="CW575" s="88" t="s">
        <v>6465</v>
      </c>
      <c r="CX575" s="88" t="s">
        <v>846</v>
      </c>
      <c r="CY575" s="88" t="s">
        <v>957</v>
      </c>
      <c r="CZ575" s="88">
        <v>2544</v>
      </c>
      <c r="DA575" s="88" t="s">
        <v>4532</v>
      </c>
      <c r="DB575" s="88">
        <v>3</v>
      </c>
      <c r="DC575" s="88" t="s">
        <v>153</v>
      </c>
      <c r="DD575" s="88"/>
      <c r="DE575" s="88"/>
      <c r="DF575" s="88"/>
      <c r="DG575" s="88"/>
      <c r="DH575" s="88"/>
      <c r="DI575" s="88"/>
      <c r="DJ575" s="88"/>
      <c r="DK575" s="88"/>
      <c r="DL575" s="88"/>
      <c r="DM575" s="88"/>
      <c r="DN575" s="88"/>
      <c r="DO575" s="88"/>
      <c r="DP575" s="88"/>
      <c r="DQ575" s="88"/>
      <c r="DR575" s="88"/>
      <c r="DS575" s="88"/>
      <c r="DT575" s="89"/>
      <c r="DU575" s="84"/>
      <c r="DV575" s="75"/>
      <c r="DW575" s="75"/>
      <c r="DX575" s="75"/>
      <c r="DY575" s="75"/>
      <c r="DZ575" s="77"/>
      <c r="EA575" s="71"/>
      <c r="EB575" s="71"/>
      <c r="EC575" s="71"/>
      <c r="ED575" s="71"/>
      <c r="EE575" s="71"/>
      <c r="EF575" s="71"/>
      <c r="EG575" s="71"/>
      <c r="EH575" s="71"/>
      <c r="EI575" s="71"/>
      <c r="EJ575" s="71"/>
      <c r="EK575" s="71"/>
    </row>
    <row r="576" spans="1:141" ht="30" customHeight="1">
      <c r="A576" s="3" t="s">
        <v>6255</v>
      </c>
      <c r="B576" s="87">
        <v>2026</v>
      </c>
      <c r="C576" s="88" t="s">
        <v>6466</v>
      </c>
      <c r="D576" s="88"/>
      <c r="E576" s="88" t="s">
        <v>125</v>
      </c>
      <c r="F576" s="88">
        <v>147186</v>
      </c>
      <c r="G576" s="92">
        <v>46036</v>
      </c>
      <c r="H576" s="88" t="s">
        <v>2027</v>
      </c>
      <c r="I576" s="88" t="s">
        <v>6467</v>
      </c>
      <c r="J576" s="95" t="s">
        <v>6468</v>
      </c>
      <c r="K576" s="95" t="s">
        <v>6469</v>
      </c>
      <c r="L576" s="88" t="s">
        <v>6470</v>
      </c>
      <c r="M576" s="88" t="s">
        <v>2032</v>
      </c>
      <c r="N576" s="88">
        <v>80111700</v>
      </c>
      <c r="O576" s="88" t="s">
        <v>2033</v>
      </c>
      <c r="P576" s="88" t="s">
        <v>6471</v>
      </c>
      <c r="Q576" s="88">
        <v>219</v>
      </c>
      <c r="R576" s="92">
        <v>46036</v>
      </c>
      <c r="S576" s="88">
        <v>1961</v>
      </c>
      <c r="T576" s="92">
        <v>46055</v>
      </c>
      <c r="U576" s="88" t="s">
        <v>1859</v>
      </c>
      <c r="V576" s="88" t="s">
        <v>135</v>
      </c>
      <c r="W576" s="88" t="s">
        <v>136</v>
      </c>
      <c r="X576" s="88">
        <v>1</v>
      </c>
      <c r="Y576" s="88" t="s">
        <v>2035</v>
      </c>
      <c r="Z576" s="88" t="s">
        <v>6470</v>
      </c>
      <c r="AA576" s="88" t="s">
        <v>138</v>
      </c>
      <c r="AB576" s="88" t="s">
        <v>139</v>
      </c>
      <c r="AC576" s="88" t="s">
        <v>203</v>
      </c>
      <c r="AD576" s="88"/>
      <c r="AE576" s="88">
        <v>1000470080</v>
      </c>
      <c r="AF576" s="88">
        <v>6</v>
      </c>
      <c r="AG576" s="92">
        <v>37633</v>
      </c>
      <c r="AH576" s="88" t="s">
        <v>6472</v>
      </c>
      <c r="AI576" s="88"/>
      <c r="AJ576" s="95" t="e">
        <v>#N/A</v>
      </c>
      <c r="AK576" s="88" t="s">
        <v>6473</v>
      </c>
      <c r="AL576" s="88" t="s">
        <v>168</v>
      </c>
      <c r="AM576" s="88" t="s">
        <v>234</v>
      </c>
      <c r="AN576" s="88" t="s">
        <v>1863</v>
      </c>
      <c r="AO576" s="88">
        <v>93376179</v>
      </c>
      <c r="AP576" s="88" t="s">
        <v>1864</v>
      </c>
      <c r="AQ576" s="88"/>
      <c r="AR576" s="88"/>
      <c r="AS576" s="92">
        <v>46062</v>
      </c>
      <c r="AT576" s="88"/>
      <c r="AU576" s="88"/>
      <c r="AV576" s="88"/>
      <c r="AW576" s="88"/>
      <c r="AX576" s="88" t="s">
        <v>1865</v>
      </c>
      <c r="AY576" s="88" t="s">
        <v>147</v>
      </c>
      <c r="AZ576" s="108">
        <v>46036</v>
      </c>
      <c r="BA576" s="108">
        <v>46051</v>
      </c>
      <c r="BB576" s="118">
        <v>46432000</v>
      </c>
      <c r="BC576" s="108">
        <v>46056</v>
      </c>
      <c r="BD576" s="108">
        <v>46297</v>
      </c>
      <c r="BE576" s="108">
        <f t="shared" si="23"/>
        <v>46297</v>
      </c>
      <c r="BF576" s="125"/>
      <c r="BG576" s="88" t="s">
        <v>929</v>
      </c>
      <c r="BH576" s="113">
        <v>5804000</v>
      </c>
      <c r="BI576" s="88"/>
      <c r="BJ576" s="88"/>
      <c r="BK576" s="88"/>
      <c r="BL576" s="88"/>
      <c r="BM576" s="88"/>
      <c r="BN576" s="88"/>
      <c r="BO576" s="88"/>
      <c r="BP576" s="88"/>
      <c r="BQ576" s="88"/>
      <c r="BR576" s="88"/>
      <c r="BS576" s="88"/>
      <c r="BT576" s="88"/>
      <c r="BU576" s="88"/>
      <c r="BV576" s="88"/>
      <c r="BW576" s="88"/>
      <c r="BX576" s="88"/>
      <c r="BY576" s="88"/>
      <c r="BZ576" s="88"/>
      <c r="CA576" s="88"/>
      <c r="CB576" s="88"/>
      <c r="CC576" s="88"/>
      <c r="CD576" s="88"/>
      <c r="CE576" s="88"/>
      <c r="CF576" s="88"/>
      <c r="CG576" s="88"/>
      <c r="CH576" s="88"/>
      <c r="CI576" s="88"/>
      <c r="CJ576" s="88"/>
      <c r="CK576" s="88"/>
      <c r="CL576" s="88">
        <v>0</v>
      </c>
      <c r="CM576" s="113">
        <v>46432000</v>
      </c>
      <c r="CN576" s="88"/>
      <c r="CO576" s="92">
        <v>46297</v>
      </c>
      <c r="CP576" s="92">
        <f t="shared" si="20"/>
        <v>46477</v>
      </c>
      <c r="CQ576" s="118">
        <v>46432000</v>
      </c>
      <c r="CR576" s="88" t="s">
        <v>149</v>
      </c>
      <c r="CS576" s="92">
        <v>46055</v>
      </c>
      <c r="CT576" s="131" t="s">
        <v>6474</v>
      </c>
      <c r="CU576" s="88"/>
      <c r="CV576" s="88"/>
      <c r="CW576" s="88" t="s">
        <v>1943</v>
      </c>
      <c r="CX576" s="88" t="s">
        <v>203</v>
      </c>
      <c r="CY576" s="88" t="s">
        <v>957</v>
      </c>
      <c r="CZ576" s="88">
        <v>2456</v>
      </c>
      <c r="DA576" s="88" t="s">
        <v>1868</v>
      </c>
      <c r="DB576" s="88">
        <v>3</v>
      </c>
      <c r="DC576" s="88" t="s">
        <v>153</v>
      </c>
      <c r="DD576" s="88"/>
      <c r="DE576" s="88"/>
      <c r="DF576" s="88"/>
      <c r="DG576" s="88"/>
      <c r="DH576" s="88"/>
      <c r="DI576" s="88"/>
      <c r="DJ576" s="88"/>
      <c r="DK576" s="88"/>
      <c r="DL576" s="88"/>
      <c r="DM576" s="88"/>
      <c r="DN576" s="88"/>
      <c r="DO576" s="88"/>
      <c r="DP576" s="88"/>
      <c r="DQ576" s="88"/>
      <c r="DR576" s="88"/>
      <c r="DS576" s="88"/>
      <c r="DT576" s="89"/>
      <c r="DU576" s="84"/>
      <c r="DV576" s="75"/>
      <c r="DW576" s="75"/>
      <c r="DX576" s="75"/>
      <c r="DY576" s="75"/>
      <c r="DZ576" s="77"/>
      <c r="EA576" s="71"/>
      <c r="EB576" s="71"/>
      <c r="EC576" s="71"/>
      <c r="ED576" s="71"/>
      <c r="EE576" s="71"/>
      <c r="EF576" s="71"/>
      <c r="EG576" s="71"/>
      <c r="EH576" s="71"/>
      <c r="EI576" s="71"/>
      <c r="EJ576" s="71"/>
      <c r="EK576" s="71"/>
    </row>
    <row r="577" spans="1:141" ht="30" customHeight="1">
      <c r="A577" s="3" t="s">
        <v>6255</v>
      </c>
      <c r="B577" s="87">
        <v>2026</v>
      </c>
      <c r="C577" s="88" t="s">
        <v>6475</v>
      </c>
      <c r="D577" s="88"/>
      <c r="E577" s="88" t="s">
        <v>125</v>
      </c>
      <c r="F577" s="88">
        <v>152748</v>
      </c>
      <c r="G577" s="92">
        <v>46035</v>
      </c>
      <c r="H577" s="88" t="s">
        <v>6476</v>
      </c>
      <c r="I577" s="88" t="s">
        <v>6477</v>
      </c>
      <c r="J577" s="95" t="s">
        <v>6478</v>
      </c>
      <c r="K577" s="95" t="s">
        <v>6479</v>
      </c>
      <c r="L577" s="88" t="s">
        <v>6480</v>
      </c>
      <c r="M577" s="88" t="s">
        <v>6481</v>
      </c>
      <c r="N577" s="88">
        <v>80111700</v>
      </c>
      <c r="O577" s="88" t="s">
        <v>6482</v>
      </c>
      <c r="P577" s="88" t="s">
        <v>6483</v>
      </c>
      <c r="Q577" s="88">
        <v>2148</v>
      </c>
      <c r="R577" s="92">
        <v>46048</v>
      </c>
      <c r="S577" s="88">
        <v>1915</v>
      </c>
      <c r="T577" s="92">
        <v>46051</v>
      </c>
      <c r="U577" s="88" t="s">
        <v>4526</v>
      </c>
      <c r="V577" s="88" t="s">
        <v>135</v>
      </c>
      <c r="W577" s="88" t="s">
        <v>136</v>
      </c>
      <c r="X577" s="88">
        <v>1</v>
      </c>
      <c r="Y577" s="88" t="s">
        <v>6484</v>
      </c>
      <c r="Z577" s="88" t="s">
        <v>6480</v>
      </c>
      <c r="AA577" s="88" t="s">
        <v>138</v>
      </c>
      <c r="AB577" s="88" t="s">
        <v>164</v>
      </c>
      <c r="AC577" s="88" t="s">
        <v>140</v>
      </c>
      <c r="AD577" s="88"/>
      <c r="AE577" s="88">
        <v>79160113</v>
      </c>
      <c r="AF577" s="88">
        <v>7</v>
      </c>
      <c r="AG577" s="92">
        <v>28110</v>
      </c>
      <c r="AH577" s="88" t="s">
        <v>6485</v>
      </c>
      <c r="AI577" s="88" t="e">
        <v>#REF!</v>
      </c>
      <c r="AJ577" s="95" t="s">
        <v>6486</v>
      </c>
      <c r="AK577" s="88" t="s">
        <v>6487</v>
      </c>
      <c r="AL577" s="88" t="s">
        <v>189</v>
      </c>
      <c r="AM577" s="88" t="s">
        <v>234</v>
      </c>
      <c r="AN577" s="88" t="s">
        <v>4522</v>
      </c>
      <c r="AO577" s="88">
        <v>19491384</v>
      </c>
      <c r="AP577" s="88" t="s">
        <v>4546</v>
      </c>
      <c r="AQ577" s="88"/>
      <c r="AR577" s="88"/>
      <c r="AS577" s="92">
        <v>46062</v>
      </c>
      <c r="AT577" s="88"/>
      <c r="AU577" s="88"/>
      <c r="AV577" s="88"/>
      <c r="AW577" s="88"/>
      <c r="AX577" s="88" t="s">
        <v>4547</v>
      </c>
      <c r="AY577" s="88" t="s">
        <v>147</v>
      </c>
      <c r="AZ577" s="108">
        <v>46050</v>
      </c>
      <c r="BA577" s="108">
        <v>46050</v>
      </c>
      <c r="BB577" s="118">
        <v>46432000</v>
      </c>
      <c r="BC577" s="108">
        <v>46055</v>
      </c>
      <c r="BD577" s="108">
        <v>46296</v>
      </c>
      <c r="BE577" s="108">
        <f t="shared" si="23"/>
        <v>46296</v>
      </c>
      <c r="BF577" s="125"/>
      <c r="BG577" s="88" t="s">
        <v>929</v>
      </c>
      <c r="BH577" s="113">
        <v>5804000</v>
      </c>
      <c r="BI577" s="88"/>
      <c r="BJ577" s="88"/>
      <c r="BK577" s="88"/>
      <c r="BL577" s="88"/>
      <c r="BM577" s="88"/>
      <c r="BN577" s="88"/>
      <c r="BO577" s="88"/>
      <c r="BP577" s="88"/>
      <c r="BQ577" s="88"/>
      <c r="BR577" s="88"/>
      <c r="BS577" s="88"/>
      <c r="BT577" s="88"/>
      <c r="BU577" s="88"/>
      <c r="BV577" s="88"/>
      <c r="BW577" s="88"/>
      <c r="BX577" s="88"/>
      <c r="BY577" s="88"/>
      <c r="BZ577" s="88"/>
      <c r="CA577" s="88"/>
      <c r="CB577" s="88"/>
      <c r="CC577" s="88"/>
      <c r="CD577" s="88"/>
      <c r="CE577" s="88"/>
      <c r="CF577" s="88"/>
      <c r="CG577" s="88"/>
      <c r="CH577" s="88"/>
      <c r="CI577" s="88"/>
      <c r="CJ577" s="88"/>
      <c r="CK577" s="88"/>
      <c r="CL577" s="88">
        <v>0</v>
      </c>
      <c r="CM577" s="113">
        <v>46432000</v>
      </c>
      <c r="CN577" s="88"/>
      <c r="CO577" s="92">
        <v>46296</v>
      </c>
      <c r="CP577" s="92">
        <f t="shared" si="20"/>
        <v>46476</v>
      </c>
      <c r="CQ577" s="118">
        <v>46432000</v>
      </c>
      <c r="CR577" s="88" t="s">
        <v>223</v>
      </c>
      <c r="CS577" s="92">
        <v>46051</v>
      </c>
      <c r="CT577" s="131">
        <v>1846101034210</v>
      </c>
      <c r="CU577" s="88"/>
      <c r="CV577" s="88"/>
      <c r="CW577" s="88" t="s">
        <v>6488</v>
      </c>
      <c r="CX577" s="88" t="s">
        <v>140</v>
      </c>
      <c r="CY577" s="88" t="s">
        <v>2111</v>
      </c>
      <c r="CZ577" s="88">
        <v>2544</v>
      </c>
      <c r="DA577" s="88" t="s">
        <v>4532</v>
      </c>
      <c r="DB577" s="88">
        <v>1</v>
      </c>
      <c r="DC577" s="88" t="s">
        <v>153</v>
      </c>
      <c r="DD577" s="88"/>
      <c r="DE577" s="88"/>
      <c r="DF577" s="88"/>
      <c r="DG577" s="88"/>
      <c r="DH577" s="88"/>
      <c r="DI577" s="88"/>
      <c r="DJ577" s="88"/>
      <c r="DK577" s="88"/>
      <c r="DL577" s="88"/>
      <c r="DM577" s="88"/>
      <c r="DN577" s="88"/>
      <c r="DO577" s="88"/>
      <c r="DP577" s="88"/>
      <c r="DQ577" s="88"/>
      <c r="DR577" s="88"/>
      <c r="DS577" s="88"/>
      <c r="DT577" s="89"/>
      <c r="DU577" s="84"/>
      <c r="DV577" s="75"/>
      <c r="DW577" s="75"/>
      <c r="DX577" s="75"/>
      <c r="DY577" s="75"/>
      <c r="DZ577" s="77"/>
      <c r="EA577" s="71"/>
      <c r="EB577" s="71"/>
      <c r="EC577" s="71"/>
      <c r="ED577" s="71"/>
      <c r="EE577" s="71"/>
      <c r="EF577" s="71"/>
      <c r="EG577" s="71"/>
      <c r="EH577" s="71"/>
      <c r="EI577" s="71"/>
      <c r="EJ577" s="71"/>
      <c r="EK577" s="71"/>
    </row>
    <row r="578" spans="1:141" ht="30" customHeight="1">
      <c r="A578" s="3" t="s">
        <v>6255</v>
      </c>
      <c r="B578" s="87">
        <v>2026</v>
      </c>
      <c r="C578" s="88" t="s">
        <v>6489</v>
      </c>
      <c r="D578" s="88"/>
      <c r="E578" s="88" t="s">
        <v>125</v>
      </c>
      <c r="F578" s="88">
        <v>145534</v>
      </c>
      <c r="G578" s="92">
        <v>46031</v>
      </c>
      <c r="H578" s="88" t="s">
        <v>2659</v>
      </c>
      <c r="I578" s="88" t="s">
        <v>6490</v>
      </c>
      <c r="J578" s="95" t="s">
        <v>6491</v>
      </c>
      <c r="K578" s="95" t="s">
        <v>6492</v>
      </c>
      <c r="L578" s="88" t="s">
        <v>6493</v>
      </c>
      <c r="M578" s="88" t="s">
        <v>2664</v>
      </c>
      <c r="N578" s="88">
        <v>80111700</v>
      </c>
      <c r="O578" s="88" t="s">
        <v>2665</v>
      </c>
      <c r="P578" s="88" t="s">
        <v>6494</v>
      </c>
      <c r="Q578" s="88">
        <v>168</v>
      </c>
      <c r="R578" s="92">
        <v>46031</v>
      </c>
      <c r="S578" s="88">
        <v>1850</v>
      </c>
      <c r="T578" s="92">
        <v>46048</v>
      </c>
      <c r="U578" s="88" t="s">
        <v>134</v>
      </c>
      <c r="V578" s="88" t="s">
        <v>135</v>
      </c>
      <c r="W578" s="88" t="s">
        <v>136</v>
      </c>
      <c r="X578" s="88">
        <v>1</v>
      </c>
      <c r="Y578" s="88" t="s">
        <v>6495</v>
      </c>
      <c r="Z578" s="88" t="s">
        <v>6493</v>
      </c>
      <c r="AA578" s="88" t="s">
        <v>138</v>
      </c>
      <c r="AB578" s="88" t="s">
        <v>164</v>
      </c>
      <c r="AC578" s="88" t="s">
        <v>6496</v>
      </c>
      <c r="AD578" s="88"/>
      <c r="AE578" s="88">
        <v>1049604549</v>
      </c>
      <c r="AF578" s="88">
        <v>3</v>
      </c>
      <c r="AG578" s="92">
        <v>46249</v>
      </c>
      <c r="AH578" s="88" t="s">
        <v>6497</v>
      </c>
      <c r="AI578" s="88"/>
      <c r="AJ578" s="95" t="e">
        <v>#N/A</v>
      </c>
      <c r="AK578" s="88" t="s">
        <v>1260</v>
      </c>
      <c r="AL578" s="88" t="s">
        <v>189</v>
      </c>
      <c r="AM578" s="88" t="s">
        <v>144</v>
      </c>
      <c r="AN578" s="88" t="s">
        <v>2633</v>
      </c>
      <c r="AO578" s="88">
        <v>79693760</v>
      </c>
      <c r="AP578" s="88" t="s">
        <v>2654</v>
      </c>
      <c r="AQ578" s="88"/>
      <c r="AR578" s="88"/>
      <c r="AS578" s="92">
        <v>46062</v>
      </c>
      <c r="AT578" s="88"/>
      <c r="AU578" s="88"/>
      <c r="AV578" s="88"/>
      <c r="AW578" s="88"/>
      <c r="AX578" s="88" t="s">
        <v>2655</v>
      </c>
      <c r="AY578" s="88" t="s">
        <v>147</v>
      </c>
      <c r="AZ578" s="108">
        <v>46035</v>
      </c>
      <c r="BA578" s="108">
        <v>46045</v>
      </c>
      <c r="BB578" s="118">
        <v>46432000</v>
      </c>
      <c r="BC578" s="108">
        <v>46055</v>
      </c>
      <c r="BD578" s="108">
        <v>46296</v>
      </c>
      <c r="BE578" s="108">
        <f t="shared" si="23"/>
        <v>46296</v>
      </c>
      <c r="BF578" s="125"/>
      <c r="BG578" s="88" t="s">
        <v>929</v>
      </c>
      <c r="BH578" s="113">
        <v>5804000</v>
      </c>
      <c r="BI578" s="88"/>
      <c r="BJ578" s="88"/>
      <c r="BK578" s="88"/>
      <c r="BL578" s="88"/>
      <c r="BM578" s="88"/>
      <c r="BN578" s="88"/>
      <c r="BO578" s="88"/>
      <c r="BP578" s="88"/>
      <c r="BQ578" s="88"/>
      <c r="BR578" s="88"/>
      <c r="BS578" s="88"/>
      <c r="BT578" s="88"/>
      <c r="BU578" s="88"/>
      <c r="BV578" s="88"/>
      <c r="BW578" s="88"/>
      <c r="BX578" s="88"/>
      <c r="BY578" s="88"/>
      <c r="BZ578" s="88"/>
      <c r="CA578" s="88"/>
      <c r="CB578" s="88"/>
      <c r="CC578" s="88"/>
      <c r="CD578" s="88"/>
      <c r="CE578" s="88"/>
      <c r="CF578" s="88"/>
      <c r="CG578" s="88"/>
      <c r="CH578" s="88"/>
      <c r="CI578" s="88"/>
      <c r="CJ578" s="88"/>
      <c r="CK578" s="88"/>
      <c r="CL578" s="88">
        <v>0</v>
      </c>
      <c r="CM578" s="113">
        <v>46432000</v>
      </c>
      <c r="CN578" s="88"/>
      <c r="CO578" s="92">
        <v>46296</v>
      </c>
      <c r="CP578" s="92">
        <f t="shared" si="20"/>
        <v>46476</v>
      </c>
      <c r="CQ578" s="118">
        <v>46432000</v>
      </c>
      <c r="CR578" s="88" t="s">
        <v>149</v>
      </c>
      <c r="CS578" s="92">
        <v>46045</v>
      </c>
      <c r="CT578" s="131">
        <v>6344101018274</v>
      </c>
      <c r="CU578" s="88"/>
      <c r="CV578" s="88"/>
      <c r="CW578" s="88" t="s">
        <v>2670</v>
      </c>
      <c r="CX578" s="88" t="s">
        <v>6496</v>
      </c>
      <c r="CY578" s="88" t="s">
        <v>324</v>
      </c>
      <c r="CZ578" s="88">
        <v>2537</v>
      </c>
      <c r="DA578" s="88" t="s">
        <v>152</v>
      </c>
      <c r="DB578" s="88">
        <v>5</v>
      </c>
      <c r="DC578" s="88" t="s">
        <v>153</v>
      </c>
      <c r="DD578" s="88"/>
      <c r="DE578" s="88"/>
      <c r="DF578" s="88"/>
      <c r="DG578" s="88"/>
      <c r="DH578" s="88"/>
      <c r="DI578" s="88"/>
      <c r="DJ578" s="88"/>
      <c r="DK578" s="88"/>
      <c r="DL578" s="88"/>
      <c r="DM578" s="88"/>
      <c r="DN578" s="88"/>
      <c r="DO578" s="88"/>
      <c r="DP578" s="88"/>
      <c r="DQ578" s="88"/>
      <c r="DR578" s="88"/>
      <c r="DS578" s="88"/>
      <c r="DT578" s="89"/>
      <c r="DU578" s="84"/>
      <c r="DV578" s="75"/>
      <c r="DW578" s="75"/>
      <c r="DX578" s="75"/>
      <c r="DY578" s="75"/>
      <c r="DZ578" s="77"/>
      <c r="EA578" s="71"/>
      <c r="EB578" s="71"/>
      <c r="EC578" s="71"/>
      <c r="ED578" s="71"/>
      <c r="EE578" s="71"/>
      <c r="EF578" s="71"/>
      <c r="EG578" s="71"/>
      <c r="EH578" s="71"/>
      <c r="EI578" s="71"/>
      <c r="EJ578" s="71"/>
      <c r="EK578" s="71"/>
    </row>
    <row r="579" spans="1:141" ht="30" customHeight="1">
      <c r="A579" s="3" t="s">
        <v>6255</v>
      </c>
      <c r="B579" s="87">
        <v>2026</v>
      </c>
      <c r="C579" s="88" t="s">
        <v>6498</v>
      </c>
      <c r="D579" s="88"/>
      <c r="E579" s="88" t="s">
        <v>125</v>
      </c>
      <c r="F579" s="88">
        <v>144779</v>
      </c>
      <c r="G579" s="92">
        <v>46045</v>
      </c>
      <c r="H579" s="88" t="s">
        <v>5092</v>
      </c>
      <c r="I579" s="88" t="s">
        <v>6499</v>
      </c>
      <c r="J579" s="95" t="s">
        <v>6500</v>
      </c>
      <c r="K579" s="95" t="s">
        <v>6501</v>
      </c>
      <c r="L579" s="88" t="s">
        <v>6502</v>
      </c>
      <c r="M579" s="88" t="s">
        <v>5097</v>
      </c>
      <c r="N579" s="88">
        <v>80111700</v>
      </c>
      <c r="O579" s="88" t="s">
        <v>5098</v>
      </c>
      <c r="P579" s="88" t="s">
        <v>6503</v>
      </c>
      <c r="Q579" s="88">
        <v>106</v>
      </c>
      <c r="R579" s="92">
        <v>46028</v>
      </c>
      <c r="S579" s="88">
        <v>1842</v>
      </c>
      <c r="T579" s="92">
        <v>46048</v>
      </c>
      <c r="U579" s="88" t="s">
        <v>134</v>
      </c>
      <c r="V579" s="88" t="s">
        <v>135</v>
      </c>
      <c r="W579" s="88" t="s">
        <v>136</v>
      </c>
      <c r="X579" s="88">
        <v>1</v>
      </c>
      <c r="Y579" s="88" t="s">
        <v>5110</v>
      </c>
      <c r="Z579" s="88" t="s">
        <v>6502</v>
      </c>
      <c r="AA579" s="88" t="s">
        <v>138</v>
      </c>
      <c r="AB579" s="88" t="s">
        <v>164</v>
      </c>
      <c r="AC579" s="88" t="s">
        <v>218</v>
      </c>
      <c r="AD579" s="88"/>
      <c r="AE579" s="88">
        <v>1024508629</v>
      </c>
      <c r="AF579" s="88">
        <v>2</v>
      </c>
      <c r="AG579" s="92">
        <v>26886</v>
      </c>
      <c r="AH579" s="88" t="s">
        <v>6504</v>
      </c>
      <c r="AI579" s="88"/>
      <c r="AJ579" s="95" t="e">
        <v>#N/A</v>
      </c>
      <c r="AK579" s="88" t="s">
        <v>6505</v>
      </c>
      <c r="AL579" s="88" t="s">
        <v>143</v>
      </c>
      <c r="AM579" s="88" t="s">
        <v>385</v>
      </c>
      <c r="AN579" s="88" t="s">
        <v>5087</v>
      </c>
      <c r="AO579" s="88">
        <v>1024483230</v>
      </c>
      <c r="AP579" s="88" t="s">
        <v>5088</v>
      </c>
      <c r="AQ579" s="88"/>
      <c r="AR579" s="88"/>
      <c r="AS579" s="92">
        <v>46062</v>
      </c>
      <c r="AT579" s="88"/>
      <c r="AU579" s="88"/>
      <c r="AV579" s="88"/>
      <c r="AW579" s="88"/>
      <c r="AX579" s="88" t="s">
        <v>5089</v>
      </c>
      <c r="AY579" s="88" t="s">
        <v>147</v>
      </c>
      <c r="AZ579" s="108">
        <v>46033</v>
      </c>
      <c r="BA579" s="108">
        <v>46045</v>
      </c>
      <c r="BB579" s="118">
        <v>87109000</v>
      </c>
      <c r="BC579" s="108">
        <v>46052</v>
      </c>
      <c r="BD579" s="108">
        <v>46385</v>
      </c>
      <c r="BE579" s="108">
        <f t="shared" si="23"/>
        <v>46385</v>
      </c>
      <c r="BF579" s="125"/>
      <c r="BG579" s="88" t="s">
        <v>148</v>
      </c>
      <c r="BH579" s="113">
        <v>7919000</v>
      </c>
      <c r="BI579" s="88"/>
      <c r="BJ579" s="88"/>
      <c r="BK579" s="88"/>
      <c r="BL579" s="88"/>
      <c r="BM579" s="88"/>
      <c r="BN579" s="88"/>
      <c r="BO579" s="88"/>
      <c r="BP579" s="88"/>
      <c r="BQ579" s="88"/>
      <c r="BR579" s="88"/>
      <c r="BS579" s="88"/>
      <c r="BT579" s="88"/>
      <c r="BU579" s="88"/>
      <c r="BV579" s="88"/>
      <c r="BW579" s="88"/>
      <c r="BX579" s="88"/>
      <c r="BY579" s="88"/>
      <c r="BZ579" s="88"/>
      <c r="CA579" s="88"/>
      <c r="CB579" s="88"/>
      <c r="CC579" s="88"/>
      <c r="CD579" s="88"/>
      <c r="CE579" s="88"/>
      <c r="CF579" s="88"/>
      <c r="CG579" s="88"/>
      <c r="CH579" s="88"/>
      <c r="CI579" s="88"/>
      <c r="CJ579" s="88"/>
      <c r="CK579" s="88"/>
      <c r="CL579" s="88">
        <v>0</v>
      </c>
      <c r="CM579" s="113">
        <v>87109000</v>
      </c>
      <c r="CN579" s="88"/>
      <c r="CO579" s="92">
        <v>46385</v>
      </c>
      <c r="CP579" s="92">
        <f t="shared" si="20"/>
        <v>46565</v>
      </c>
      <c r="CQ579" s="118">
        <v>87109000</v>
      </c>
      <c r="CR579" s="88" t="s">
        <v>342</v>
      </c>
      <c r="CS579" s="92">
        <v>46047</v>
      </c>
      <c r="CT579" s="131" t="s">
        <v>6506</v>
      </c>
      <c r="CU579" s="88"/>
      <c r="CV579" s="88"/>
      <c r="CW579" s="88" t="s">
        <v>5103</v>
      </c>
      <c r="CX579" s="88" t="s">
        <v>218</v>
      </c>
      <c r="CY579" s="88" t="s">
        <v>5712</v>
      </c>
      <c r="CZ579" s="88">
        <v>2537</v>
      </c>
      <c r="DA579" s="88" t="s">
        <v>152</v>
      </c>
      <c r="DB579" s="88">
        <v>1</v>
      </c>
      <c r="DC579" s="88" t="s">
        <v>153</v>
      </c>
      <c r="DD579" s="88"/>
      <c r="DE579" s="88"/>
      <c r="DF579" s="88"/>
      <c r="DG579" s="88"/>
      <c r="DH579" s="88"/>
      <c r="DI579" s="88"/>
      <c r="DJ579" s="88"/>
      <c r="DK579" s="88"/>
      <c r="DL579" s="88"/>
      <c r="DM579" s="88"/>
      <c r="DN579" s="88"/>
      <c r="DO579" s="88"/>
      <c r="DP579" s="88"/>
      <c r="DQ579" s="88"/>
      <c r="DR579" s="88"/>
      <c r="DS579" s="88"/>
      <c r="DT579" s="89"/>
      <c r="DU579" s="84"/>
      <c r="DV579" s="75"/>
      <c r="DW579" s="75"/>
      <c r="DX579" s="75"/>
      <c r="DY579" s="75"/>
      <c r="DZ579" s="77"/>
      <c r="EA579" s="71"/>
      <c r="EB579" s="71"/>
      <c r="EC579" s="71"/>
      <c r="ED579" s="71"/>
      <c r="EE579" s="71"/>
      <c r="EF579" s="71"/>
      <c r="EG579" s="71"/>
      <c r="EH579" s="71"/>
      <c r="EI579" s="71"/>
      <c r="EJ579" s="71"/>
      <c r="EK579" s="71"/>
    </row>
    <row r="580" spans="1:141" ht="30" customHeight="1">
      <c r="A580" s="3" t="s">
        <v>6255</v>
      </c>
      <c r="B580" s="87">
        <v>2026</v>
      </c>
      <c r="C580" s="88" t="s">
        <v>6507</v>
      </c>
      <c r="D580" s="88"/>
      <c r="E580" s="88" t="s">
        <v>125</v>
      </c>
      <c r="F580" s="88">
        <v>147307</v>
      </c>
      <c r="G580" s="92">
        <v>46038</v>
      </c>
      <c r="H580" s="88" t="s">
        <v>2864</v>
      </c>
      <c r="I580" s="88" t="s">
        <v>6508</v>
      </c>
      <c r="J580" s="95" t="s">
        <v>6509</v>
      </c>
      <c r="K580" s="95" t="s">
        <v>6510</v>
      </c>
      <c r="L580" s="88" t="s">
        <v>6511</v>
      </c>
      <c r="M580" s="88" t="s">
        <v>2869</v>
      </c>
      <c r="N580" s="88">
        <v>80111700</v>
      </c>
      <c r="O580" s="88" t="s">
        <v>2870</v>
      </c>
      <c r="P580" s="88" t="s">
        <v>6512</v>
      </c>
      <c r="Q580" s="88">
        <v>182</v>
      </c>
      <c r="R580" s="92">
        <v>46031</v>
      </c>
      <c r="S580" s="88">
        <v>1849</v>
      </c>
      <c r="T580" s="92">
        <v>46048</v>
      </c>
      <c r="U580" s="88" t="s">
        <v>134</v>
      </c>
      <c r="V580" s="88" t="s">
        <v>135</v>
      </c>
      <c r="W580" s="88" t="s">
        <v>460</v>
      </c>
      <c r="X580" s="88">
        <v>1</v>
      </c>
      <c r="Y580" s="88" t="s">
        <v>2872</v>
      </c>
      <c r="Z580" s="88" t="s">
        <v>6511</v>
      </c>
      <c r="AA580" s="88" t="s">
        <v>138</v>
      </c>
      <c r="AB580" s="88" t="s">
        <v>139</v>
      </c>
      <c r="AC580" s="88" t="s">
        <v>218</v>
      </c>
      <c r="AD580" s="88"/>
      <c r="AE580" s="88">
        <v>1000150468</v>
      </c>
      <c r="AF580" s="88">
        <v>7</v>
      </c>
      <c r="AG580" s="92">
        <v>37515</v>
      </c>
      <c r="AH580" s="88" t="s">
        <v>6513</v>
      </c>
      <c r="AI580" s="88" t="e">
        <v>#REF!</v>
      </c>
      <c r="AJ580" s="95">
        <v>3204875410</v>
      </c>
      <c r="AK580" s="88" t="s">
        <v>6514</v>
      </c>
      <c r="AL580" s="88" t="s">
        <v>143</v>
      </c>
      <c r="AM580" s="88" t="s">
        <v>234</v>
      </c>
      <c r="AN580" s="88" t="s">
        <v>2859</v>
      </c>
      <c r="AO580" s="88">
        <v>52116336</v>
      </c>
      <c r="AP580" s="88" t="s">
        <v>927</v>
      </c>
      <c r="AQ580" s="88"/>
      <c r="AR580" s="88"/>
      <c r="AS580" s="92">
        <v>46062</v>
      </c>
      <c r="AT580" s="88"/>
      <c r="AU580" s="88"/>
      <c r="AV580" s="88"/>
      <c r="AW580" s="88"/>
      <c r="AX580" s="88" t="s">
        <v>2860</v>
      </c>
      <c r="AY580" s="88" t="s">
        <v>147</v>
      </c>
      <c r="AZ580" s="108">
        <v>46035</v>
      </c>
      <c r="BA580" s="108">
        <v>46045</v>
      </c>
      <c r="BB580" s="118">
        <v>24520000</v>
      </c>
      <c r="BC580" s="108">
        <v>46054</v>
      </c>
      <c r="BD580" s="108">
        <v>46295</v>
      </c>
      <c r="BE580" s="108">
        <f t="shared" si="23"/>
        <v>46295</v>
      </c>
      <c r="BF580" s="125"/>
      <c r="BG580" s="88" t="s">
        <v>929</v>
      </c>
      <c r="BH580" s="113">
        <v>3065000</v>
      </c>
      <c r="BI580" s="88"/>
      <c r="BJ580" s="88"/>
      <c r="BK580" s="88"/>
      <c r="BL580" s="88"/>
      <c r="BM580" s="88"/>
      <c r="BN580" s="88"/>
      <c r="BO580" s="88"/>
      <c r="BP580" s="88"/>
      <c r="BQ580" s="88"/>
      <c r="BR580" s="88"/>
      <c r="BS580" s="88"/>
      <c r="BT580" s="88"/>
      <c r="BU580" s="88"/>
      <c r="BV580" s="88"/>
      <c r="BW580" s="88"/>
      <c r="BX580" s="88"/>
      <c r="BY580" s="88"/>
      <c r="BZ580" s="88"/>
      <c r="CA580" s="88"/>
      <c r="CB580" s="88"/>
      <c r="CC580" s="88"/>
      <c r="CD580" s="88"/>
      <c r="CE580" s="88"/>
      <c r="CF580" s="88"/>
      <c r="CG580" s="88"/>
      <c r="CH580" s="88"/>
      <c r="CI580" s="88"/>
      <c r="CJ580" s="88"/>
      <c r="CK580" s="88"/>
      <c r="CL580" s="88">
        <v>0</v>
      </c>
      <c r="CM580" s="113">
        <v>24520000</v>
      </c>
      <c r="CN580" s="88"/>
      <c r="CO580" s="92">
        <v>46295</v>
      </c>
      <c r="CP580" s="92">
        <f t="shared" ref="CP580:CP643" si="24">+$CO580+180</f>
        <v>46475</v>
      </c>
      <c r="CQ580" s="118">
        <v>24520000</v>
      </c>
      <c r="CR580" s="88" t="s">
        <v>149</v>
      </c>
      <c r="CS580" s="92">
        <v>46047</v>
      </c>
      <c r="CT580" s="131">
        <v>3346101071002</v>
      </c>
      <c r="CU580" s="88"/>
      <c r="CV580" s="88"/>
      <c r="CW580" s="88" t="s">
        <v>2876</v>
      </c>
      <c r="CX580" s="88" t="s">
        <v>218</v>
      </c>
      <c r="CY580" s="88" t="s">
        <v>6515</v>
      </c>
      <c r="CZ580" s="88">
        <v>2537</v>
      </c>
      <c r="DA580" s="88" t="s">
        <v>152</v>
      </c>
      <c r="DB580" s="88">
        <v>1</v>
      </c>
      <c r="DC580" s="88" t="s">
        <v>153</v>
      </c>
      <c r="DD580" s="88"/>
      <c r="DE580" s="88"/>
      <c r="DF580" s="88"/>
      <c r="DG580" s="88"/>
      <c r="DH580" s="88"/>
      <c r="DI580" s="88"/>
      <c r="DJ580" s="88"/>
      <c r="DK580" s="88"/>
      <c r="DL580" s="88"/>
      <c r="DM580" s="88"/>
      <c r="DN580" s="88"/>
      <c r="DO580" s="88"/>
      <c r="DP580" s="88"/>
      <c r="DQ580" s="88"/>
      <c r="DR580" s="88"/>
      <c r="DS580" s="88"/>
      <c r="DT580" s="89"/>
      <c r="DU580" s="84"/>
      <c r="DV580" s="75"/>
      <c r="DW580" s="75"/>
      <c r="DX580" s="75"/>
      <c r="DY580" s="75"/>
      <c r="DZ580" s="77"/>
      <c r="EA580" s="71"/>
      <c r="EB580" s="71"/>
      <c r="EC580" s="71"/>
      <c r="ED580" s="71"/>
      <c r="EE580" s="71"/>
      <c r="EF580" s="71"/>
      <c r="EG580" s="71"/>
      <c r="EH580" s="71"/>
      <c r="EI580" s="71"/>
      <c r="EJ580" s="71"/>
      <c r="EK580" s="71"/>
    </row>
    <row r="581" spans="1:141" ht="30" customHeight="1">
      <c r="A581" s="3" t="s">
        <v>6255</v>
      </c>
      <c r="B581" s="87">
        <v>2026</v>
      </c>
      <c r="C581" s="88" t="s">
        <v>6516</v>
      </c>
      <c r="D581" s="88"/>
      <c r="E581" s="88" t="s">
        <v>125</v>
      </c>
      <c r="F581" s="88">
        <v>145328</v>
      </c>
      <c r="G581" s="92">
        <v>46032</v>
      </c>
      <c r="H581" s="88" t="s">
        <v>2786</v>
      </c>
      <c r="I581" s="88" t="s">
        <v>6517</v>
      </c>
      <c r="J581" s="95" t="s">
        <v>6518</v>
      </c>
      <c r="K581" s="95" t="s">
        <v>6519</v>
      </c>
      <c r="L581" s="88" t="s">
        <v>6520</v>
      </c>
      <c r="M581" s="88" t="s">
        <v>2791</v>
      </c>
      <c r="N581" s="88">
        <v>80111700</v>
      </c>
      <c r="O581" s="88" t="s">
        <v>2792</v>
      </c>
      <c r="P581" s="88" t="s">
        <v>6521</v>
      </c>
      <c r="Q581" s="88">
        <v>28</v>
      </c>
      <c r="R581" s="92">
        <v>46028</v>
      </c>
      <c r="S581" s="88">
        <v>1838</v>
      </c>
      <c r="T581" s="92">
        <v>46048</v>
      </c>
      <c r="U581" s="88" t="s">
        <v>134</v>
      </c>
      <c r="V581" s="88" t="s">
        <v>135</v>
      </c>
      <c r="W581" s="88" t="s">
        <v>136</v>
      </c>
      <c r="X581" s="88">
        <v>1</v>
      </c>
      <c r="Y581" s="88" t="s">
        <v>2794</v>
      </c>
      <c r="Z581" s="88" t="s">
        <v>6520</v>
      </c>
      <c r="AA581" s="88" t="s">
        <v>138</v>
      </c>
      <c r="AB581" s="88" t="s">
        <v>164</v>
      </c>
      <c r="AC581" s="88" t="s">
        <v>203</v>
      </c>
      <c r="AD581" s="88"/>
      <c r="AE581" s="88">
        <v>1069714747</v>
      </c>
      <c r="AF581" s="88">
        <v>1</v>
      </c>
      <c r="AG581" s="92">
        <v>31553</v>
      </c>
      <c r="AH581" s="88" t="s">
        <v>6522</v>
      </c>
      <c r="AI581" s="88" t="e">
        <v>#REF!</v>
      </c>
      <c r="AJ581" s="95" t="e">
        <v>#REF!</v>
      </c>
      <c r="AK581" s="88" t="s">
        <v>6523</v>
      </c>
      <c r="AL581" s="88" t="s">
        <v>189</v>
      </c>
      <c r="AM581" s="88" t="s">
        <v>144</v>
      </c>
      <c r="AN581" s="88" t="s">
        <v>2797</v>
      </c>
      <c r="AO581" s="88">
        <v>9397289</v>
      </c>
      <c r="AP581" s="88" t="s">
        <v>2798</v>
      </c>
      <c r="AQ581" s="88"/>
      <c r="AR581" s="88"/>
      <c r="AS581" s="92">
        <v>46062</v>
      </c>
      <c r="AT581" s="88"/>
      <c r="AU581" s="88"/>
      <c r="AV581" s="88"/>
      <c r="AW581" s="88"/>
      <c r="AX581" s="88" t="s">
        <v>2799</v>
      </c>
      <c r="AY581" s="88" t="s">
        <v>147</v>
      </c>
      <c r="AZ581" s="108">
        <v>46032</v>
      </c>
      <c r="BA581" s="108">
        <v>46044</v>
      </c>
      <c r="BB581" s="118">
        <v>87109000</v>
      </c>
      <c r="BC581" s="108">
        <v>46051</v>
      </c>
      <c r="BD581" s="108">
        <v>46384</v>
      </c>
      <c r="BE581" s="108">
        <f t="shared" si="23"/>
        <v>46384</v>
      </c>
      <c r="BF581" s="125"/>
      <c r="BG581" s="88" t="s">
        <v>148</v>
      </c>
      <c r="BH581" s="113">
        <v>7919000</v>
      </c>
      <c r="BI581" s="88"/>
      <c r="BJ581" s="88"/>
      <c r="BK581" s="88"/>
      <c r="BL581" s="88"/>
      <c r="BM581" s="88"/>
      <c r="BN581" s="88"/>
      <c r="BO581" s="88"/>
      <c r="BP581" s="88"/>
      <c r="BQ581" s="88"/>
      <c r="BR581" s="88"/>
      <c r="BS581" s="88"/>
      <c r="BT581" s="88"/>
      <c r="BU581" s="88"/>
      <c r="BV581" s="88"/>
      <c r="BW581" s="88"/>
      <c r="BX581" s="88"/>
      <c r="BY581" s="88"/>
      <c r="BZ581" s="88"/>
      <c r="CA581" s="88"/>
      <c r="CB581" s="88"/>
      <c r="CC581" s="88"/>
      <c r="CD581" s="88"/>
      <c r="CE581" s="88"/>
      <c r="CF581" s="88"/>
      <c r="CG581" s="88"/>
      <c r="CH581" s="88"/>
      <c r="CI581" s="88"/>
      <c r="CJ581" s="88"/>
      <c r="CK581" s="88"/>
      <c r="CL581" s="88">
        <v>0</v>
      </c>
      <c r="CM581" s="113">
        <v>87109000</v>
      </c>
      <c r="CN581" s="88"/>
      <c r="CO581" s="92">
        <v>46384</v>
      </c>
      <c r="CP581" s="92">
        <f t="shared" si="24"/>
        <v>46564</v>
      </c>
      <c r="CQ581" s="118">
        <v>87109000</v>
      </c>
      <c r="CR581" s="88" t="s">
        <v>149</v>
      </c>
      <c r="CS581" s="92">
        <v>46045</v>
      </c>
      <c r="CT581" s="131">
        <v>1846101033510</v>
      </c>
      <c r="CU581" s="88"/>
      <c r="CV581" s="88"/>
      <c r="CW581" s="88" t="s">
        <v>2800</v>
      </c>
      <c r="CX581" s="88" t="s">
        <v>203</v>
      </c>
      <c r="CY581" s="88" t="s">
        <v>2446</v>
      </c>
      <c r="CZ581" s="88">
        <v>2537</v>
      </c>
      <c r="DA581" s="88" t="s">
        <v>152</v>
      </c>
      <c r="DB581" s="88">
        <v>1</v>
      </c>
      <c r="DC581" s="88" t="s">
        <v>153</v>
      </c>
      <c r="DD581" s="88"/>
      <c r="DE581" s="88"/>
      <c r="DF581" s="88"/>
      <c r="DG581" s="88"/>
      <c r="DH581" s="88"/>
      <c r="DI581" s="88"/>
      <c r="DJ581" s="88"/>
      <c r="DK581" s="88"/>
      <c r="DL581" s="88"/>
      <c r="DM581" s="88"/>
      <c r="DN581" s="88"/>
      <c r="DO581" s="88"/>
      <c r="DP581" s="88"/>
      <c r="DQ581" s="88"/>
      <c r="DR581" s="88"/>
      <c r="DS581" s="88"/>
      <c r="DT581" s="89"/>
      <c r="DU581" s="84"/>
      <c r="DV581" s="75"/>
      <c r="DW581" s="75"/>
      <c r="DX581" s="75"/>
      <c r="DY581" s="75"/>
      <c r="DZ581" s="77"/>
      <c r="EA581" s="71"/>
      <c r="EB581" s="71"/>
      <c r="EC581" s="71"/>
      <c r="ED581" s="71"/>
      <c r="EE581" s="71"/>
      <c r="EF581" s="71"/>
      <c r="EG581" s="71"/>
      <c r="EH581" s="71"/>
      <c r="EI581" s="71"/>
      <c r="EJ581" s="71"/>
      <c r="EK581" s="71"/>
    </row>
    <row r="582" spans="1:141" ht="30" customHeight="1">
      <c r="A582" s="3" t="s">
        <v>6255</v>
      </c>
      <c r="B582" s="87">
        <v>2026</v>
      </c>
      <c r="C582" s="88" t="s">
        <v>6524</v>
      </c>
      <c r="D582" s="88"/>
      <c r="E582" s="88" t="s">
        <v>125</v>
      </c>
      <c r="F582" s="88">
        <v>147350</v>
      </c>
      <c r="G582" s="92">
        <v>46049</v>
      </c>
      <c r="H582" s="88" t="s">
        <v>3740</v>
      </c>
      <c r="I582" s="88" t="s">
        <v>6525</v>
      </c>
      <c r="J582" s="95" t="s">
        <v>6526</v>
      </c>
      <c r="K582" s="95" t="s">
        <v>6527</v>
      </c>
      <c r="L582" s="88" t="s">
        <v>6528</v>
      </c>
      <c r="M582" s="88" t="s">
        <v>3745</v>
      </c>
      <c r="N582" s="88">
        <v>80111700</v>
      </c>
      <c r="O582" s="88" t="s">
        <v>3746</v>
      </c>
      <c r="P582" s="88" t="s">
        <v>6529</v>
      </c>
      <c r="Q582" s="88">
        <v>155</v>
      </c>
      <c r="R582" s="92">
        <v>46030</v>
      </c>
      <c r="S582" s="88">
        <v>1911</v>
      </c>
      <c r="T582" s="92">
        <v>46051</v>
      </c>
      <c r="U582" s="88" t="s">
        <v>3609</v>
      </c>
      <c r="V582" s="88" t="s">
        <v>135</v>
      </c>
      <c r="W582" s="88" t="s">
        <v>460</v>
      </c>
      <c r="X582" s="88">
        <v>1</v>
      </c>
      <c r="Y582" s="88" t="s">
        <v>3748</v>
      </c>
      <c r="Z582" s="88" t="s">
        <v>6528</v>
      </c>
      <c r="AA582" s="88" t="s">
        <v>138</v>
      </c>
      <c r="AB582" s="88" t="s">
        <v>139</v>
      </c>
      <c r="AC582" s="88" t="s">
        <v>218</v>
      </c>
      <c r="AD582" s="88"/>
      <c r="AE582" s="88">
        <v>1023956953</v>
      </c>
      <c r="AF582" s="88">
        <v>1</v>
      </c>
      <c r="AG582" s="92">
        <v>35394</v>
      </c>
      <c r="AH582" s="88" t="s">
        <v>6530</v>
      </c>
      <c r="AI582" s="88"/>
      <c r="AJ582" s="95" t="e">
        <v>#N/A</v>
      </c>
      <c r="AK582" s="88" t="s">
        <v>6531</v>
      </c>
      <c r="AL582" s="88" t="s">
        <v>168</v>
      </c>
      <c r="AM582" s="88" t="s">
        <v>385</v>
      </c>
      <c r="AN582" s="88" t="s">
        <v>3712</v>
      </c>
      <c r="AO582" s="88">
        <v>79553844</v>
      </c>
      <c r="AP582" s="88" t="s">
        <v>3713</v>
      </c>
      <c r="AQ582" s="88"/>
      <c r="AR582" s="88"/>
      <c r="AS582" s="92">
        <v>46062</v>
      </c>
      <c r="AT582" s="88"/>
      <c r="AU582" s="88"/>
      <c r="AV582" s="88"/>
      <c r="AW582" s="88"/>
      <c r="AX582" s="88" t="s">
        <v>3714</v>
      </c>
      <c r="AY582" s="88" t="s">
        <v>147</v>
      </c>
      <c r="AZ582" s="108">
        <v>46031</v>
      </c>
      <c r="BA582" s="108">
        <v>46049</v>
      </c>
      <c r="BB582" s="118">
        <v>17000000</v>
      </c>
      <c r="BC582" s="108">
        <v>46057</v>
      </c>
      <c r="BD582" s="108">
        <v>46295</v>
      </c>
      <c r="BE582" s="108">
        <f t="shared" si="23"/>
        <v>46295</v>
      </c>
      <c r="BF582" s="125"/>
      <c r="BG582" s="88" t="s">
        <v>929</v>
      </c>
      <c r="BH582" s="113">
        <v>2125000</v>
      </c>
      <c r="BI582" s="88"/>
      <c r="BJ582" s="88"/>
      <c r="BK582" s="88"/>
      <c r="BL582" s="88"/>
      <c r="BM582" s="88"/>
      <c r="BN582" s="88"/>
      <c r="BO582" s="88"/>
      <c r="BP582" s="88"/>
      <c r="BQ582" s="88"/>
      <c r="BR582" s="88"/>
      <c r="BS582" s="88"/>
      <c r="BT582" s="88"/>
      <c r="BU582" s="88"/>
      <c r="BV582" s="88"/>
      <c r="BW582" s="88"/>
      <c r="BX582" s="88"/>
      <c r="BY582" s="88"/>
      <c r="BZ582" s="88"/>
      <c r="CA582" s="88"/>
      <c r="CB582" s="88"/>
      <c r="CC582" s="88"/>
      <c r="CD582" s="88"/>
      <c r="CE582" s="88"/>
      <c r="CF582" s="88"/>
      <c r="CG582" s="88"/>
      <c r="CH582" s="88"/>
      <c r="CI582" s="88"/>
      <c r="CJ582" s="88"/>
      <c r="CK582" s="88"/>
      <c r="CL582" s="88">
        <v>0</v>
      </c>
      <c r="CM582" s="113">
        <v>17000000</v>
      </c>
      <c r="CN582" s="88"/>
      <c r="CO582" s="92">
        <v>46295</v>
      </c>
      <c r="CP582" s="92">
        <f t="shared" si="24"/>
        <v>46475</v>
      </c>
      <c r="CQ582" s="118">
        <v>17000000</v>
      </c>
      <c r="CR582" s="88" t="s">
        <v>149</v>
      </c>
      <c r="CS582" s="92">
        <v>46054</v>
      </c>
      <c r="CT582" s="131">
        <v>1446101169346</v>
      </c>
      <c r="CU582" s="88"/>
      <c r="CV582" s="88"/>
      <c r="CW582" s="88" t="s">
        <v>3752</v>
      </c>
      <c r="CX582" s="88" t="s">
        <v>218</v>
      </c>
      <c r="CY582" s="88" t="s">
        <v>957</v>
      </c>
      <c r="CZ582" s="88">
        <v>2583</v>
      </c>
      <c r="DA582" s="88" t="s">
        <v>3614</v>
      </c>
      <c r="DB582" s="88">
        <v>5</v>
      </c>
      <c r="DC582" s="88" t="s">
        <v>153</v>
      </c>
      <c r="DD582" s="88"/>
      <c r="DE582" s="88"/>
      <c r="DF582" s="88"/>
      <c r="DG582" s="88"/>
      <c r="DH582" s="88"/>
      <c r="DI582" s="88"/>
      <c r="DJ582" s="88"/>
      <c r="DK582" s="88"/>
      <c r="DL582" s="88"/>
      <c r="DM582" s="88"/>
      <c r="DN582" s="88"/>
      <c r="DO582" s="88"/>
      <c r="DP582" s="88"/>
      <c r="DQ582" s="88"/>
      <c r="DR582" s="88"/>
      <c r="DS582" s="88"/>
      <c r="DT582" s="89"/>
      <c r="DU582" s="84"/>
      <c r="DV582" s="75"/>
      <c r="DW582" s="75"/>
      <c r="DX582" s="75"/>
      <c r="DY582" s="75"/>
      <c r="DZ582" s="77"/>
      <c r="EA582" s="71"/>
      <c r="EB582" s="71"/>
      <c r="EC582" s="71"/>
      <c r="ED582" s="71"/>
      <c r="EE582" s="71"/>
      <c r="EF582" s="71"/>
      <c r="EG582" s="71"/>
      <c r="EH582" s="71"/>
      <c r="EI582" s="71"/>
      <c r="EJ582" s="71"/>
      <c r="EK582" s="71"/>
    </row>
    <row r="583" spans="1:141" ht="30" customHeight="1">
      <c r="A583" s="3" t="s">
        <v>6255</v>
      </c>
      <c r="B583" s="87">
        <v>2026</v>
      </c>
      <c r="C583" s="88" t="s">
        <v>6532</v>
      </c>
      <c r="D583" s="88"/>
      <c r="E583" s="88" t="s">
        <v>125</v>
      </c>
      <c r="F583" s="88">
        <v>146631</v>
      </c>
      <c r="G583" s="92">
        <v>46049</v>
      </c>
      <c r="H583" s="88" t="s">
        <v>3380</v>
      </c>
      <c r="I583" s="88" t="s">
        <v>6533</v>
      </c>
      <c r="J583" s="95" t="s">
        <v>6534</v>
      </c>
      <c r="K583" s="95" t="s">
        <v>6535</v>
      </c>
      <c r="L583" s="88" t="s">
        <v>6536</v>
      </c>
      <c r="M583" s="88" t="s">
        <v>3385</v>
      </c>
      <c r="N583" s="88">
        <v>80111700</v>
      </c>
      <c r="O583" s="88" t="s">
        <v>3386</v>
      </c>
      <c r="P583" s="88" t="s">
        <v>6537</v>
      </c>
      <c r="Q583" s="88">
        <v>2134</v>
      </c>
      <c r="R583" s="92">
        <v>46041</v>
      </c>
      <c r="S583" s="88">
        <v>1848</v>
      </c>
      <c r="T583" s="92">
        <v>46048</v>
      </c>
      <c r="U583" s="88" t="s">
        <v>3112</v>
      </c>
      <c r="V583" s="88" t="s">
        <v>135</v>
      </c>
      <c r="W583" s="88" t="s">
        <v>136</v>
      </c>
      <c r="X583" s="88">
        <v>1</v>
      </c>
      <c r="Y583" s="88" t="s">
        <v>6538</v>
      </c>
      <c r="Z583" s="88" t="s">
        <v>6536</v>
      </c>
      <c r="AA583" s="88" t="s">
        <v>138</v>
      </c>
      <c r="AB583" s="88" t="s">
        <v>139</v>
      </c>
      <c r="AC583" s="88" t="s">
        <v>203</v>
      </c>
      <c r="AD583" s="88"/>
      <c r="AE583" s="88">
        <v>53061588</v>
      </c>
      <c r="AF583" s="88">
        <v>2</v>
      </c>
      <c r="AG583" s="92">
        <v>30657</v>
      </c>
      <c r="AH583" s="88" t="s">
        <v>6539</v>
      </c>
      <c r="AI583" s="88"/>
      <c r="AJ583" s="95" t="e">
        <v>#N/A</v>
      </c>
      <c r="AK583" s="88" t="s">
        <v>6540</v>
      </c>
      <c r="AL583" s="88" t="s">
        <v>189</v>
      </c>
      <c r="AM583" s="88" t="s">
        <v>144</v>
      </c>
      <c r="AN583" s="88" t="s">
        <v>2984</v>
      </c>
      <c r="AO583" s="88">
        <v>1063481921</v>
      </c>
      <c r="AP583" s="88" t="s">
        <v>3007</v>
      </c>
      <c r="AQ583" s="88"/>
      <c r="AR583" s="88"/>
      <c r="AS583" s="92">
        <v>46062</v>
      </c>
      <c r="AT583" s="88"/>
      <c r="AU583" s="88"/>
      <c r="AV583" s="88"/>
      <c r="AW583" s="88"/>
      <c r="AX583" s="88" t="s">
        <v>3008</v>
      </c>
      <c r="AY583" s="88" t="s">
        <v>147</v>
      </c>
      <c r="AZ583" s="108">
        <v>46042</v>
      </c>
      <c r="BA583" s="108">
        <v>46045</v>
      </c>
      <c r="BB583" s="118">
        <v>40920000</v>
      </c>
      <c r="BC583" s="108">
        <v>46056</v>
      </c>
      <c r="BD583" s="108">
        <v>46297</v>
      </c>
      <c r="BE583" s="108">
        <f t="shared" si="23"/>
        <v>46297</v>
      </c>
      <c r="BF583" s="125"/>
      <c r="BG583" s="88" t="s">
        <v>929</v>
      </c>
      <c r="BH583" s="113">
        <v>5115000</v>
      </c>
      <c r="BI583" s="88"/>
      <c r="BJ583" s="88"/>
      <c r="BK583" s="88"/>
      <c r="BL583" s="88"/>
      <c r="BM583" s="88"/>
      <c r="BN583" s="88"/>
      <c r="BO583" s="88"/>
      <c r="BP583" s="88"/>
      <c r="BQ583" s="88"/>
      <c r="BR583" s="88"/>
      <c r="BS583" s="88"/>
      <c r="BT583" s="88"/>
      <c r="BU583" s="88"/>
      <c r="BV583" s="88"/>
      <c r="BW583" s="88"/>
      <c r="BX583" s="88"/>
      <c r="BY583" s="88"/>
      <c r="BZ583" s="88"/>
      <c r="CA583" s="88"/>
      <c r="CB583" s="88"/>
      <c r="CC583" s="88"/>
      <c r="CD583" s="88"/>
      <c r="CE583" s="88"/>
      <c r="CF583" s="88"/>
      <c r="CG583" s="88"/>
      <c r="CH583" s="88"/>
      <c r="CI583" s="88"/>
      <c r="CJ583" s="88"/>
      <c r="CK583" s="88"/>
      <c r="CL583" s="88">
        <v>0</v>
      </c>
      <c r="CM583" s="113">
        <v>40920000</v>
      </c>
      <c r="CN583" s="88"/>
      <c r="CO583" s="92">
        <v>46297</v>
      </c>
      <c r="CP583" s="92">
        <f t="shared" si="24"/>
        <v>46477</v>
      </c>
      <c r="CQ583" s="118">
        <v>40920000</v>
      </c>
      <c r="CR583" s="88" t="s">
        <v>149</v>
      </c>
      <c r="CS583" s="92">
        <v>46049</v>
      </c>
      <c r="CT583" s="131">
        <v>4746101033369</v>
      </c>
      <c r="CU583" s="88"/>
      <c r="CV583" s="88"/>
      <c r="CW583" s="88" t="s">
        <v>3391</v>
      </c>
      <c r="CX583" s="88" t="s">
        <v>203</v>
      </c>
      <c r="CY583" s="88" t="s">
        <v>5296</v>
      </c>
      <c r="CZ583" s="88">
        <v>2442</v>
      </c>
      <c r="DA583" s="88" t="s">
        <v>3118</v>
      </c>
      <c r="DB583" s="88">
        <v>5</v>
      </c>
      <c r="DC583" s="88" t="s">
        <v>153</v>
      </c>
      <c r="DD583" s="88"/>
      <c r="DE583" s="88"/>
      <c r="DF583" s="88"/>
      <c r="DG583" s="88"/>
      <c r="DH583" s="88"/>
      <c r="DI583" s="88"/>
      <c r="DJ583" s="88"/>
      <c r="DK583" s="88"/>
      <c r="DL583" s="88"/>
      <c r="DM583" s="88"/>
      <c r="DN583" s="88"/>
      <c r="DO583" s="88"/>
      <c r="DP583" s="88"/>
      <c r="DQ583" s="88"/>
      <c r="DR583" s="88"/>
      <c r="DS583" s="88"/>
      <c r="DT583" s="89"/>
      <c r="DU583" s="84"/>
      <c r="DV583" s="75"/>
      <c r="DW583" s="75"/>
      <c r="DX583" s="75"/>
      <c r="DY583" s="75"/>
      <c r="DZ583" s="77"/>
      <c r="EA583" s="71"/>
      <c r="EB583" s="71"/>
      <c r="EC583" s="71"/>
      <c r="ED583" s="71"/>
      <c r="EE583" s="71"/>
      <c r="EF583" s="71"/>
      <c r="EG583" s="71"/>
      <c r="EH583" s="71"/>
      <c r="EI583" s="71"/>
      <c r="EJ583" s="71"/>
      <c r="EK583" s="71"/>
    </row>
    <row r="584" spans="1:141" ht="30" customHeight="1">
      <c r="A584" s="3" t="s">
        <v>6255</v>
      </c>
      <c r="B584" s="87">
        <v>2026</v>
      </c>
      <c r="C584" s="88" t="s">
        <v>6541</v>
      </c>
      <c r="D584" s="88"/>
      <c r="E584" s="88" t="s">
        <v>125</v>
      </c>
      <c r="F584" s="88">
        <v>145515</v>
      </c>
      <c r="G584" s="92">
        <v>46031</v>
      </c>
      <c r="H584" s="88" t="s">
        <v>2320</v>
      </c>
      <c r="I584" s="88" t="s">
        <v>6542</v>
      </c>
      <c r="J584" s="95" t="s">
        <v>6543</v>
      </c>
      <c r="K584" s="95" t="s">
        <v>6544</v>
      </c>
      <c r="L584" s="88" t="s">
        <v>6545</v>
      </c>
      <c r="M584" s="88" t="s">
        <v>2325</v>
      </c>
      <c r="N584" s="88">
        <v>80111700</v>
      </c>
      <c r="O584" s="88" t="s">
        <v>2326</v>
      </c>
      <c r="P584" s="88" t="s">
        <v>6546</v>
      </c>
      <c r="Q584" s="88">
        <v>164</v>
      </c>
      <c r="R584" s="92">
        <v>46031</v>
      </c>
      <c r="S584" s="88">
        <v>1852</v>
      </c>
      <c r="T584" s="92">
        <v>46048</v>
      </c>
      <c r="U584" s="88" t="s">
        <v>134</v>
      </c>
      <c r="V584" s="88" t="s">
        <v>135</v>
      </c>
      <c r="W584" s="88" t="s">
        <v>136</v>
      </c>
      <c r="X584" s="88">
        <v>1</v>
      </c>
      <c r="Y584" s="88" t="s">
        <v>2340</v>
      </c>
      <c r="Z584" s="88" t="s">
        <v>6545</v>
      </c>
      <c r="AA584" s="88" t="s">
        <v>138</v>
      </c>
      <c r="AB584" s="88" t="s">
        <v>139</v>
      </c>
      <c r="AC584" s="88" t="s">
        <v>203</v>
      </c>
      <c r="AD584" s="88"/>
      <c r="AE584" s="88">
        <v>52852677</v>
      </c>
      <c r="AF584" s="88">
        <v>0</v>
      </c>
      <c r="AG584" s="92">
        <v>29519</v>
      </c>
      <c r="AH584" s="88" t="s">
        <v>6547</v>
      </c>
      <c r="AI584" s="88"/>
      <c r="AJ584" s="95" t="e">
        <v>#N/A</v>
      </c>
      <c r="AK584" s="88" t="s">
        <v>6548</v>
      </c>
      <c r="AL584" s="88" t="s">
        <v>189</v>
      </c>
      <c r="AM584" s="88" t="s">
        <v>234</v>
      </c>
      <c r="AN584" s="88" t="s">
        <v>2182</v>
      </c>
      <c r="AO584" s="88">
        <v>79642822</v>
      </c>
      <c r="AP584" s="88" t="s">
        <v>2183</v>
      </c>
      <c r="AQ584" s="88"/>
      <c r="AR584" s="88"/>
      <c r="AS584" s="92">
        <v>46062</v>
      </c>
      <c r="AT584" s="88"/>
      <c r="AU584" s="88"/>
      <c r="AV584" s="88"/>
      <c r="AW584" s="88"/>
      <c r="AX584" s="88" t="s">
        <v>2184</v>
      </c>
      <c r="AY584" s="88" t="s">
        <v>147</v>
      </c>
      <c r="AZ584" s="108">
        <v>46036</v>
      </c>
      <c r="BA584" s="108">
        <v>46045</v>
      </c>
      <c r="BB584" s="118">
        <v>46432000</v>
      </c>
      <c r="BC584" s="108">
        <v>46054</v>
      </c>
      <c r="BD584" s="108">
        <v>46295</v>
      </c>
      <c r="BE584" s="108">
        <f t="shared" si="23"/>
        <v>46295</v>
      </c>
      <c r="BF584" s="125"/>
      <c r="BG584" s="88" t="s">
        <v>929</v>
      </c>
      <c r="BH584" s="113">
        <v>5804000</v>
      </c>
      <c r="BI584" s="88"/>
      <c r="BJ584" s="88"/>
      <c r="BK584" s="88"/>
      <c r="BL584" s="88"/>
      <c r="BM584" s="88"/>
      <c r="BN584" s="88"/>
      <c r="BO584" s="88"/>
      <c r="BP584" s="88"/>
      <c r="BQ584" s="88"/>
      <c r="BR584" s="88"/>
      <c r="BS584" s="88"/>
      <c r="BT584" s="88"/>
      <c r="BU584" s="88"/>
      <c r="BV584" s="88"/>
      <c r="BW584" s="88"/>
      <c r="BX584" s="88"/>
      <c r="BY584" s="88"/>
      <c r="BZ584" s="88"/>
      <c r="CA584" s="88"/>
      <c r="CB584" s="88"/>
      <c r="CC584" s="88"/>
      <c r="CD584" s="88"/>
      <c r="CE584" s="88"/>
      <c r="CF584" s="88"/>
      <c r="CG584" s="88"/>
      <c r="CH584" s="88"/>
      <c r="CI584" s="88"/>
      <c r="CJ584" s="88"/>
      <c r="CK584" s="88"/>
      <c r="CL584" s="88">
        <v>0</v>
      </c>
      <c r="CM584" s="113">
        <v>46432000</v>
      </c>
      <c r="CN584" s="88"/>
      <c r="CO584" s="92">
        <v>46295</v>
      </c>
      <c r="CP584" s="92">
        <f t="shared" si="24"/>
        <v>46475</v>
      </c>
      <c r="CQ584" s="118">
        <v>46432000</v>
      </c>
      <c r="CR584" s="88" t="s">
        <v>149</v>
      </c>
      <c r="CS584" s="92">
        <v>46047</v>
      </c>
      <c r="CT584" s="131">
        <v>2144101490594</v>
      </c>
      <c r="CU584" s="88"/>
      <c r="CV584" s="88"/>
      <c r="CW584" s="88" t="s">
        <v>2332</v>
      </c>
      <c r="CX584" s="88" t="s">
        <v>203</v>
      </c>
      <c r="CY584" s="88" t="s">
        <v>957</v>
      </c>
      <c r="CZ584" s="88">
        <v>2537</v>
      </c>
      <c r="DA584" s="88" t="s">
        <v>152</v>
      </c>
      <c r="DB584" s="88">
        <v>5</v>
      </c>
      <c r="DC584" s="88" t="s">
        <v>153</v>
      </c>
      <c r="DD584" s="88"/>
      <c r="DE584" s="88"/>
      <c r="DF584" s="88"/>
      <c r="DG584" s="88"/>
      <c r="DH584" s="88"/>
      <c r="DI584" s="88"/>
      <c r="DJ584" s="88"/>
      <c r="DK584" s="88"/>
      <c r="DL584" s="88"/>
      <c r="DM584" s="88"/>
      <c r="DN584" s="88"/>
      <c r="DO584" s="88"/>
      <c r="DP584" s="88"/>
      <c r="DQ584" s="88"/>
      <c r="DR584" s="88"/>
      <c r="DS584" s="88"/>
      <c r="DT584" s="89"/>
      <c r="DU584" s="84"/>
      <c r="DV584" s="75"/>
      <c r="DW584" s="75"/>
      <c r="DX584" s="75"/>
      <c r="DY584" s="75"/>
      <c r="DZ584" s="77"/>
      <c r="EA584" s="71"/>
      <c r="EB584" s="71"/>
      <c r="EC584" s="71"/>
      <c r="ED584" s="71"/>
      <c r="EE584" s="71"/>
      <c r="EF584" s="71"/>
      <c r="EG584" s="71"/>
      <c r="EH584" s="71"/>
      <c r="EI584" s="71"/>
      <c r="EJ584" s="71"/>
      <c r="EK584" s="71"/>
    </row>
    <row r="585" spans="1:141" ht="30" customHeight="1">
      <c r="A585" s="3" t="s">
        <v>6255</v>
      </c>
      <c r="B585" s="87">
        <v>2026</v>
      </c>
      <c r="C585" s="88" t="s">
        <v>6549</v>
      </c>
      <c r="D585" s="88"/>
      <c r="E585" s="88" t="s">
        <v>125</v>
      </c>
      <c r="F585" s="88">
        <v>145029</v>
      </c>
      <c r="G585" s="92">
        <v>46031</v>
      </c>
      <c r="H585" s="88" t="s">
        <v>389</v>
      </c>
      <c r="I585" s="88" t="s">
        <v>6550</v>
      </c>
      <c r="J585" s="95" t="s">
        <v>6551</v>
      </c>
      <c r="K585" s="95" t="s">
        <v>6552</v>
      </c>
      <c r="L585" s="88" t="s">
        <v>6553</v>
      </c>
      <c r="M585" s="88" t="s">
        <v>394</v>
      </c>
      <c r="N585" s="88">
        <v>80111700</v>
      </c>
      <c r="O585" s="88" t="s">
        <v>395</v>
      </c>
      <c r="P585" s="88" t="s">
        <v>6554</v>
      </c>
      <c r="Q585" s="88">
        <v>6</v>
      </c>
      <c r="R585" s="92">
        <v>46027</v>
      </c>
      <c r="S585" s="88">
        <v>1912</v>
      </c>
      <c r="T585" s="92">
        <v>46051</v>
      </c>
      <c r="U585" s="88" t="s">
        <v>134</v>
      </c>
      <c r="V585" s="88" t="s">
        <v>135</v>
      </c>
      <c r="W585" s="88" t="s">
        <v>136</v>
      </c>
      <c r="X585" s="88">
        <v>1</v>
      </c>
      <c r="Y585" s="88" t="s">
        <v>397</v>
      </c>
      <c r="Z585" s="88" t="s">
        <v>6553</v>
      </c>
      <c r="AA585" s="88" t="s">
        <v>138</v>
      </c>
      <c r="AB585" s="88" t="s">
        <v>139</v>
      </c>
      <c r="AC585" s="88" t="s">
        <v>203</v>
      </c>
      <c r="AD585" s="88"/>
      <c r="AE585" s="88">
        <v>52964348</v>
      </c>
      <c r="AF585" s="88">
        <v>3</v>
      </c>
      <c r="AG585" s="92">
        <v>30398</v>
      </c>
      <c r="AH585" s="88" t="s">
        <v>6555</v>
      </c>
      <c r="AI585" s="88"/>
      <c r="AJ585" s="95" t="e">
        <v>#N/A</v>
      </c>
      <c r="AK585" s="88" t="s">
        <v>6556</v>
      </c>
      <c r="AL585" s="88" t="s">
        <v>189</v>
      </c>
      <c r="AM585" s="88" t="s">
        <v>234</v>
      </c>
      <c r="AN585" s="88" t="s">
        <v>400</v>
      </c>
      <c r="AO585" s="88">
        <v>51698679</v>
      </c>
      <c r="AP585" s="88" t="s">
        <v>401</v>
      </c>
      <c r="AQ585" s="88"/>
      <c r="AR585" s="88"/>
      <c r="AS585" s="92">
        <v>46062</v>
      </c>
      <c r="AT585" s="88"/>
      <c r="AU585" s="88"/>
      <c r="AV585" s="88"/>
      <c r="AW585" s="88"/>
      <c r="AX585" s="88" t="s">
        <v>171</v>
      </c>
      <c r="AY585" s="88" t="s">
        <v>147</v>
      </c>
      <c r="AZ585" s="108">
        <v>46029</v>
      </c>
      <c r="BA585" s="108">
        <v>46050</v>
      </c>
      <c r="BB585" s="118">
        <v>63844000</v>
      </c>
      <c r="BC585" s="108">
        <v>46057</v>
      </c>
      <c r="BD585" s="108">
        <v>46387</v>
      </c>
      <c r="BE585" s="108">
        <f t="shared" si="23"/>
        <v>46387</v>
      </c>
      <c r="BF585" s="125"/>
      <c r="BG585" s="88" t="s">
        <v>148</v>
      </c>
      <c r="BH585" s="113">
        <v>5804000</v>
      </c>
      <c r="BI585" s="88"/>
      <c r="BJ585" s="88"/>
      <c r="BK585" s="88"/>
      <c r="BL585" s="88"/>
      <c r="BM585" s="88"/>
      <c r="BN585" s="88"/>
      <c r="BO585" s="88"/>
      <c r="BP585" s="88"/>
      <c r="BQ585" s="88"/>
      <c r="BR585" s="88"/>
      <c r="BS585" s="88"/>
      <c r="BT585" s="88"/>
      <c r="BU585" s="88"/>
      <c r="BV585" s="88"/>
      <c r="BW585" s="88"/>
      <c r="BX585" s="88"/>
      <c r="BY585" s="88"/>
      <c r="BZ585" s="88"/>
      <c r="CA585" s="88"/>
      <c r="CB585" s="88"/>
      <c r="CC585" s="88"/>
      <c r="CD585" s="88"/>
      <c r="CE585" s="88"/>
      <c r="CF585" s="88"/>
      <c r="CG585" s="88"/>
      <c r="CH585" s="88"/>
      <c r="CI585" s="88"/>
      <c r="CJ585" s="88"/>
      <c r="CK585" s="88"/>
      <c r="CL585" s="88">
        <v>0</v>
      </c>
      <c r="CM585" s="113">
        <v>63844000</v>
      </c>
      <c r="CN585" s="88"/>
      <c r="CO585" s="92">
        <v>46387</v>
      </c>
      <c r="CP585" s="92">
        <f t="shared" si="24"/>
        <v>46567</v>
      </c>
      <c r="CQ585" s="118">
        <v>63844000</v>
      </c>
      <c r="CR585" s="88" t="s">
        <v>223</v>
      </c>
      <c r="CS585" s="92">
        <v>46050</v>
      </c>
      <c r="CT585" s="131">
        <v>2546101048602</v>
      </c>
      <c r="CU585" s="88"/>
      <c r="CV585" s="88"/>
      <c r="CW585" s="88" t="s">
        <v>402</v>
      </c>
      <c r="CX585" s="88" t="s">
        <v>203</v>
      </c>
      <c r="CY585" s="88" t="s">
        <v>324</v>
      </c>
      <c r="CZ585" s="88">
        <v>2537</v>
      </c>
      <c r="DA585" s="88" t="s">
        <v>152</v>
      </c>
      <c r="DB585" s="88">
        <v>1</v>
      </c>
      <c r="DC585" s="88" t="s">
        <v>153</v>
      </c>
      <c r="DD585" s="88"/>
      <c r="DE585" s="88"/>
      <c r="DF585" s="88"/>
      <c r="DG585" s="88"/>
      <c r="DH585" s="88"/>
      <c r="DI585" s="88"/>
      <c r="DJ585" s="88"/>
      <c r="DK585" s="88"/>
      <c r="DL585" s="88"/>
      <c r="DM585" s="88"/>
      <c r="DN585" s="88"/>
      <c r="DO585" s="88"/>
      <c r="DP585" s="88"/>
      <c r="DQ585" s="88"/>
      <c r="DR585" s="88"/>
      <c r="DS585" s="88"/>
      <c r="DT585" s="89"/>
      <c r="DU585" s="84"/>
      <c r="DV585" s="75"/>
      <c r="DW585" s="75"/>
      <c r="DX585" s="75"/>
      <c r="DY585" s="75"/>
      <c r="DZ585" s="77"/>
      <c r="EA585" s="71"/>
      <c r="EB585" s="71"/>
      <c r="EC585" s="71"/>
      <c r="ED585" s="71"/>
      <c r="EE585" s="71"/>
      <c r="EF585" s="71"/>
      <c r="EG585" s="71"/>
      <c r="EH585" s="71"/>
      <c r="EI585" s="71"/>
      <c r="EJ585" s="71"/>
      <c r="EK585" s="71"/>
    </row>
    <row r="586" spans="1:141" ht="30" customHeight="1">
      <c r="A586" s="3" t="s">
        <v>6255</v>
      </c>
      <c r="B586" s="87">
        <v>2026</v>
      </c>
      <c r="C586" s="88" t="s">
        <v>6557</v>
      </c>
      <c r="D586" s="88"/>
      <c r="E586" s="88" t="s">
        <v>125</v>
      </c>
      <c r="F586" s="88">
        <v>152648</v>
      </c>
      <c r="G586" s="92">
        <v>46044</v>
      </c>
      <c r="H586" s="88" t="s">
        <v>6558</v>
      </c>
      <c r="I586" s="88" t="s">
        <v>6559</v>
      </c>
      <c r="J586" s="95" t="s">
        <v>6560</v>
      </c>
      <c r="K586" s="95" t="s">
        <v>6561</v>
      </c>
      <c r="L586" s="88" t="s">
        <v>6562</v>
      </c>
      <c r="M586" s="88" t="s">
        <v>6563</v>
      </c>
      <c r="N586" s="88">
        <v>80111700</v>
      </c>
      <c r="O586" s="88" t="s">
        <v>6564</v>
      </c>
      <c r="P586" s="88" t="s">
        <v>6565</v>
      </c>
      <c r="Q586" s="88">
        <v>2146</v>
      </c>
      <c r="R586" s="92">
        <v>46048</v>
      </c>
      <c r="S586" s="88">
        <v>1939</v>
      </c>
      <c r="T586" s="92">
        <v>46052</v>
      </c>
      <c r="U586" s="88" t="s">
        <v>134</v>
      </c>
      <c r="V586" s="88" t="s">
        <v>135</v>
      </c>
      <c r="W586" s="88" t="s">
        <v>136</v>
      </c>
      <c r="X586" s="88">
        <v>1</v>
      </c>
      <c r="Y586" s="88" t="s">
        <v>6566</v>
      </c>
      <c r="Z586" s="88" t="s">
        <v>6562</v>
      </c>
      <c r="AA586" s="88" t="s">
        <v>138</v>
      </c>
      <c r="AB586" s="88" t="s">
        <v>164</v>
      </c>
      <c r="AC586" s="88" t="s">
        <v>1342</v>
      </c>
      <c r="AD586" s="88"/>
      <c r="AE586" s="88">
        <v>87491348</v>
      </c>
      <c r="AF586" s="88">
        <v>1</v>
      </c>
      <c r="AG586" s="92">
        <v>27763</v>
      </c>
      <c r="AH586" s="88" t="s">
        <v>6567</v>
      </c>
      <c r="AI586" s="88" t="e">
        <v>#REF!</v>
      </c>
      <c r="AJ586" s="95">
        <v>3204952454</v>
      </c>
      <c r="AK586" s="88" t="s">
        <v>6568</v>
      </c>
      <c r="AL586" s="88" t="s">
        <v>189</v>
      </c>
      <c r="AM586" s="88" t="s">
        <v>144</v>
      </c>
      <c r="AN586" s="88" t="s">
        <v>1049</v>
      </c>
      <c r="AO586" s="88">
        <v>1010190690</v>
      </c>
      <c r="AP586" s="88" t="s">
        <v>1050</v>
      </c>
      <c r="AQ586" s="88"/>
      <c r="AR586" s="88"/>
      <c r="AS586" s="92">
        <v>46062</v>
      </c>
      <c r="AT586" s="88"/>
      <c r="AU586" s="88"/>
      <c r="AV586" s="88"/>
      <c r="AW586" s="88"/>
      <c r="AX586" s="88" t="s">
        <v>1051</v>
      </c>
      <c r="AY586" s="88" t="s">
        <v>147</v>
      </c>
      <c r="AZ586" s="108">
        <v>46049</v>
      </c>
      <c r="BA586" s="108">
        <v>46049</v>
      </c>
      <c r="BB586" s="118">
        <v>63352000</v>
      </c>
      <c r="BC586" s="108">
        <v>46057</v>
      </c>
      <c r="BD586" s="108">
        <v>46298</v>
      </c>
      <c r="BE586" s="108">
        <f t="shared" si="23"/>
        <v>46298</v>
      </c>
      <c r="BF586" s="125"/>
      <c r="BG586" s="88" t="s">
        <v>929</v>
      </c>
      <c r="BH586" s="113">
        <v>7919000</v>
      </c>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v>0</v>
      </c>
      <c r="CM586" s="113">
        <v>63352000</v>
      </c>
      <c r="CN586" s="88"/>
      <c r="CO586" s="92">
        <v>46298</v>
      </c>
      <c r="CP586" s="92">
        <f t="shared" si="24"/>
        <v>46478</v>
      </c>
      <c r="CQ586" s="118">
        <v>63352000</v>
      </c>
      <c r="CR586" s="88" t="s">
        <v>5989</v>
      </c>
      <c r="CS586" s="92">
        <v>46056</v>
      </c>
      <c r="CT586" s="131">
        <v>1144101278257</v>
      </c>
      <c r="CU586" s="88"/>
      <c r="CV586" s="88"/>
      <c r="CW586" s="88" t="s">
        <v>6569</v>
      </c>
      <c r="CX586" s="88" t="s">
        <v>1342</v>
      </c>
      <c r="CY586" s="88" t="s">
        <v>2209</v>
      </c>
      <c r="CZ586" s="88">
        <v>2537</v>
      </c>
      <c r="DA586" s="88" t="s">
        <v>152</v>
      </c>
      <c r="DB586" s="88">
        <v>5</v>
      </c>
      <c r="DC586" s="88" t="s">
        <v>153</v>
      </c>
      <c r="DD586" s="88"/>
      <c r="DE586" s="88"/>
      <c r="DF586" s="88"/>
      <c r="DG586" s="88"/>
      <c r="DH586" s="88"/>
      <c r="DI586" s="88"/>
      <c r="DJ586" s="88"/>
      <c r="DK586" s="88"/>
      <c r="DL586" s="88"/>
      <c r="DM586" s="88"/>
      <c r="DN586" s="88"/>
      <c r="DO586" s="88"/>
      <c r="DP586" s="88"/>
      <c r="DQ586" s="88"/>
      <c r="DR586" s="88"/>
      <c r="DS586" s="88"/>
      <c r="DT586" s="89"/>
      <c r="DU586" s="84"/>
      <c r="DV586" s="75"/>
      <c r="DW586" s="75"/>
      <c r="DX586" s="75"/>
      <c r="DY586" s="75"/>
      <c r="DZ586" s="77"/>
      <c r="EA586" s="71"/>
      <c r="EB586" s="71"/>
      <c r="EC586" s="71"/>
      <c r="ED586" s="71"/>
      <c r="EE586" s="71"/>
      <c r="EF586" s="71"/>
      <c r="EG586" s="71"/>
      <c r="EH586" s="71"/>
      <c r="EI586" s="71"/>
      <c r="EJ586" s="71"/>
      <c r="EK586" s="71"/>
    </row>
    <row r="587" spans="1:141" ht="30" customHeight="1">
      <c r="A587" s="3" t="s">
        <v>6255</v>
      </c>
      <c r="B587" s="87">
        <v>2026</v>
      </c>
      <c r="C587" s="88" t="s">
        <v>6557</v>
      </c>
      <c r="D587" s="88"/>
      <c r="E587" s="88" t="s">
        <v>125</v>
      </c>
      <c r="F587" s="88">
        <v>152648</v>
      </c>
      <c r="G587" s="92">
        <v>46036</v>
      </c>
      <c r="H587" s="88" t="s">
        <v>6558</v>
      </c>
      <c r="I587" s="88" t="s">
        <v>6570</v>
      </c>
      <c r="J587" s="95" t="s">
        <v>6571</v>
      </c>
      <c r="K587" s="95" t="s">
        <v>6572</v>
      </c>
      <c r="L587" s="88" t="s">
        <v>1117</v>
      </c>
      <c r="M587" s="88" t="s">
        <v>6563</v>
      </c>
      <c r="N587" s="88">
        <v>80111700</v>
      </c>
      <c r="O587" s="88" t="s">
        <v>6564</v>
      </c>
      <c r="P587" s="88" t="s">
        <v>6573</v>
      </c>
      <c r="Q587" s="88">
        <v>2146</v>
      </c>
      <c r="R587" s="92">
        <v>46048</v>
      </c>
      <c r="S587" s="88">
        <v>1938</v>
      </c>
      <c r="T587" s="92">
        <v>46052</v>
      </c>
      <c r="U587" s="88" t="s">
        <v>134</v>
      </c>
      <c r="V587" s="88" t="s">
        <v>135</v>
      </c>
      <c r="W587" s="88" t="s">
        <v>136</v>
      </c>
      <c r="X587" s="88">
        <v>1</v>
      </c>
      <c r="Y587" s="88" t="s">
        <v>6566</v>
      </c>
      <c r="Z587" s="88" t="s">
        <v>1117</v>
      </c>
      <c r="AA587" s="88" t="s">
        <v>138</v>
      </c>
      <c r="AB587" s="88" t="s">
        <v>164</v>
      </c>
      <c r="AC587" s="88" t="s">
        <v>203</v>
      </c>
      <c r="AD587" s="88"/>
      <c r="AE587" s="88">
        <v>79939839</v>
      </c>
      <c r="AF587" s="88">
        <v>0</v>
      </c>
      <c r="AG587" s="92">
        <v>28081</v>
      </c>
      <c r="AH587" s="88" t="s">
        <v>6574</v>
      </c>
      <c r="AI587" s="88"/>
      <c r="AJ587" s="95">
        <v>3175862309</v>
      </c>
      <c r="AK587" s="88" t="s">
        <v>1123</v>
      </c>
      <c r="AL587" s="88" t="s">
        <v>258</v>
      </c>
      <c r="AM587" s="88" t="s">
        <v>234</v>
      </c>
      <c r="AN587" s="88" t="s">
        <v>1049</v>
      </c>
      <c r="AO587" s="88">
        <v>1010190690</v>
      </c>
      <c r="AP587" s="88" t="s">
        <v>1050</v>
      </c>
      <c r="AQ587" s="88"/>
      <c r="AR587" s="88"/>
      <c r="AS587" s="92">
        <v>46062</v>
      </c>
      <c r="AT587" s="88"/>
      <c r="AU587" s="88"/>
      <c r="AV587" s="88"/>
      <c r="AW587" s="88"/>
      <c r="AX587" s="88" t="s">
        <v>1051</v>
      </c>
      <c r="AY587" s="88" t="s">
        <v>147</v>
      </c>
      <c r="AZ587" s="108">
        <v>46049</v>
      </c>
      <c r="BA587" s="108">
        <v>46049</v>
      </c>
      <c r="BB587" s="118">
        <v>63352000</v>
      </c>
      <c r="BC587" s="108">
        <v>46052</v>
      </c>
      <c r="BD587" s="108">
        <v>46294</v>
      </c>
      <c r="BE587" s="108">
        <f t="shared" si="23"/>
        <v>46294</v>
      </c>
      <c r="BF587" s="125"/>
      <c r="BG587" s="88" t="s">
        <v>929</v>
      </c>
      <c r="BH587" s="113">
        <v>7919000</v>
      </c>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v>0</v>
      </c>
      <c r="CM587" s="113">
        <v>63352000</v>
      </c>
      <c r="CN587" s="88"/>
      <c r="CO587" s="92">
        <v>46294</v>
      </c>
      <c r="CP587" s="92">
        <f t="shared" si="24"/>
        <v>46474</v>
      </c>
      <c r="CQ587" s="118">
        <v>63352000</v>
      </c>
      <c r="CR587" s="88" t="s">
        <v>223</v>
      </c>
      <c r="CS587" s="92">
        <v>46050</v>
      </c>
      <c r="CT587" s="131">
        <v>1446101166478</v>
      </c>
      <c r="CU587" s="88"/>
      <c r="CV587" s="88"/>
      <c r="CW587" s="88" t="s">
        <v>6569</v>
      </c>
      <c r="CX587" s="88" t="s">
        <v>203</v>
      </c>
      <c r="CY587" s="88" t="s">
        <v>245</v>
      </c>
      <c r="CZ587" s="88">
        <v>2537</v>
      </c>
      <c r="DA587" s="88" t="s">
        <v>152</v>
      </c>
      <c r="DB587" s="88">
        <v>5</v>
      </c>
      <c r="DC587" s="88" t="s">
        <v>153</v>
      </c>
      <c r="DD587" s="88"/>
      <c r="DE587" s="88"/>
      <c r="DF587" s="88"/>
      <c r="DG587" s="88"/>
      <c r="DH587" s="88"/>
      <c r="DI587" s="88"/>
      <c r="DJ587" s="88"/>
      <c r="DK587" s="88"/>
      <c r="DL587" s="88"/>
      <c r="DM587" s="88"/>
      <c r="DN587" s="88"/>
      <c r="DO587" s="88"/>
      <c r="DP587" s="88"/>
      <c r="DQ587" s="88"/>
      <c r="DR587" s="88"/>
      <c r="DS587" s="88"/>
      <c r="DT587" s="89"/>
      <c r="DU587" s="84"/>
      <c r="DV587" s="75"/>
      <c r="DW587" s="75"/>
      <c r="DX587" s="75"/>
      <c r="DY587" s="75"/>
      <c r="DZ587" s="77"/>
      <c r="EA587" s="71"/>
      <c r="EB587" s="71"/>
      <c r="EC587" s="71"/>
      <c r="ED587" s="71"/>
      <c r="EE587" s="71"/>
      <c r="EF587" s="71"/>
      <c r="EG587" s="71"/>
      <c r="EH587" s="71"/>
      <c r="EI587" s="71"/>
      <c r="EJ587" s="71"/>
      <c r="EK587" s="71"/>
    </row>
    <row r="588" spans="1:141" ht="30" customHeight="1">
      <c r="A588" s="3" t="s">
        <v>6255</v>
      </c>
      <c r="B588" s="87">
        <v>2026</v>
      </c>
      <c r="C588" s="88" t="s">
        <v>6575</v>
      </c>
      <c r="D588" s="88"/>
      <c r="E588" s="88" t="s">
        <v>125</v>
      </c>
      <c r="F588" s="88">
        <v>147350</v>
      </c>
      <c r="G588" s="92">
        <v>46050</v>
      </c>
      <c r="H588" s="88" t="s">
        <v>3740</v>
      </c>
      <c r="I588" s="88" t="s">
        <v>6576</v>
      </c>
      <c r="J588" s="95" t="s">
        <v>6577</v>
      </c>
      <c r="K588" s="95" t="s">
        <v>6578</v>
      </c>
      <c r="L588" s="88" t="s">
        <v>6579</v>
      </c>
      <c r="M588" s="88" t="s">
        <v>3745</v>
      </c>
      <c r="N588" s="88">
        <v>80111700</v>
      </c>
      <c r="O588" s="88" t="s">
        <v>3746</v>
      </c>
      <c r="P588" s="88" t="s">
        <v>6580</v>
      </c>
      <c r="Q588" s="88">
        <v>155</v>
      </c>
      <c r="R588" s="92">
        <v>46030</v>
      </c>
      <c r="S588" s="88">
        <v>1903</v>
      </c>
      <c r="T588" s="92">
        <v>46051</v>
      </c>
      <c r="U588" s="88" t="s">
        <v>3609</v>
      </c>
      <c r="V588" s="88" t="s">
        <v>135</v>
      </c>
      <c r="W588" s="88" t="s">
        <v>460</v>
      </c>
      <c r="X588" s="88">
        <v>1</v>
      </c>
      <c r="Y588" s="88" t="s">
        <v>3760</v>
      </c>
      <c r="Z588" s="88" t="s">
        <v>6579</v>
      </c>
      <c r="AA588" s="88" t="s">
        <v>138</v>
      </c>
      <c r="AB588" s="88" t="s">
        <v>164</v>
      </c>
      <c r="AC588" s="88" t="s">
        <v>461</v>
      </c>
      <c r="AD588" s="88"/>
      <c r="AE588" s="88">
        <v>1003710488</v>
      </c>
      <c r="AF588" s="88">
        <v>9</v>
      </c>
      <c r="AG588" s="92">
        <v>37124</v>
      </c>
      <c r="AH588" s="88" t="s">
        <v>6581</v>
      </c>
      <c r="AI588" s="88" t="e">
        <v>#REF!</v>
      </c>
      <c r="AJ588" s="95">
        <v>3046420462</v>
      </c>
      <c r="AK588" s="88" t="s">
        <v>6582</v>
      </c>
      <c r="AL588" s="88" t="s">
        <v>189</v>
      </c>
      <c r="AM588" s="88" t="s">
        <v>234</v>
      </c>
      <c r="AN588" s="88" t="s">
        <v>3712</v>
      </c>
      <c r="AO588" s="88">
        <v>79553844</v>
      </c>
      <c r="AP588" s="88" t="s">
        <v>3713</v>
      </c>
      <c r="AQ588" s="88"/>
      <c r="AR588" s="88"/>
      <c r="AS588" s="92">
        <v>46062</v>
      </c>
      <c r="AT588" s="88"/>
      <c r="AU588" s="88"/>
      <c r="AV588" s="88"/>
      <c r="AW588" s="88"/>
      <c r="AX588" s="88" t="s">
        <v>3714</v>
      </c>
      <c r="AY588" s="88" t="s">
        <v>147</v>
      </c>
      <c r="AZ588" s="108">
        <v>46031</v>
      </c>
      <c r="BA588" s="108">
        <v>46049</v>
      </c>
      <c r="BB588" s="118">
        <v>17000000</v>
      </c>
      <c r="BC588" s="108">
        <v>46055</v>
      </c>
      <c r="BD588" s="108">
        <v>46296</v>
      </c>
      <c r="BE588" s="108">
        <f t="shared" si="23"/>
        <v>46296</v>
      </c>
      <c r="BF588" s="125"/>
      <c r="BG588" s="88" t="s">
        <v>929</v>
      </c>
      <c r="BH588" s="113">
        <v>2125000</v>
      </c>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v>0</v>
      </c>
      <c r="CM588" s="113">
        <v>17000000</v>
      </c>
      <c r="CN588" s="88"/>
      <c r="CO588" s="92">
        <v>46296</v>
      </c>
      <c r="CP588" s="92">
        <f t="shared" si="24"/>
        <v>46476</v>
      </c>
      <c r="CQ588" s="118">
        <v>17000000</v>
      </c>
      <c r="CR588" s="88" t="s">
        <v>223</v>
      </c>
      <c r="CS588" s="92">
        <v>46049</v>
      </c>
      <c r="CT588" s="131">
        <v>2146101135996</v>
      </c>
      <c r="CU588" s="88"/>
      <c r="CV588" s="88"/>
      <c r="CW588" s="88" t="s">
        <v>3752</v>
      </c>
      <c r="CX588" s="88" t="s">
        <v>461</v>
      </c>
      <c r="CY588" s="88" t="s">
        <v>957</v>
      </c>
      <c r="CZ588" s="88">
        <v>2583</v>
      </c>
      <c r="DA588" s="88" t="s">
        <v>3614</v>
      </c>
      <c r="DB588" s="88">
        <v>5</v>
      </c>
      <c r="DC588" s="88" t="s">
        <v>153</v>
      </c>
      <c r="DD588" s="88"/>
      <c r="DE588" s="88"/>
      <c r="DF588" s="88"/>
      <c r="DG588" s="88"/>
      <c r="DH588" s="88"/>
      <c r="DI588" s="88"/>
      <c r="DJ588" s="88"/>
      <c r="DK588" s="88"/>
      <c r="DL588" s="88"/>
      <c r="DM588" s="88"/>
      <c r="DN588" s="88"/>
      <c r="DO588" s="88"/>
      <c r="DP588" s="88"/>
      <c r="DQ588" s="88"/>
      <c r="DR588" s="88"/>
      <c r="DS588" s="88"/>
      <c r="DT588" s="89"/>
      <c r="DU588" s="84"/>
      <c r="DV588" s="75"/>
      <c r="DW588" s="75"/>
      <c r="DX588" s="75"/>
      <c r="DY588" s="75"/>
      <c r="DZ588" s="77"/>
      <c r="EA588" s="71"/>
      <c r="EB588" s="71"/>
      <c r="EC588" s="71"/>
      <c r="ED588" s="71"/>
      <c r="EE588" s="71"/>
      <c r="EF588" s="71"/>
      <c r="EG588" s="71"/>
      <c r="EH588" s="71"/>
      <c r="EI588" s="71"/>
      <c r="EJ588" s="71"/>
      <c r="EK588" s="71"/>
    </row>
    <row r="589" spans="1:141" ht="30" customHeight="1">
      <c r="A589" s="3" t="s">
        <v>6255</v>
      </c>
      <c r="B589" s="87">
        <v>2026</v>
      </c>
      <c r="C589" s="88" t="s">
        <v>6583</v>
      </c>
      <c r="D589" s="88"/>
      <c r="E589" s="88" t="s">
        <v>125</v>
      </c>
      <c r="F589" s="88">
        <v>147350</v>
      </c>
      <c r="G589" s="92">
        <v>46033</v>
      </c>
      <c r="H589" s="88" t="s">
        <v>3740</v>
      </c>
      <c r="I589" s="88" t="s">
        <v>6584</v>
      </c>
      <c r="J589" s="95" t="s">
        <v>6585</v>
      </c>
      <c r="K589" s="95" t="s">
        <v>6586</v>
      </c>
      <c r="L589" s="88" t="s">
        <v>6587</v>
      </c>
      <c r="M589" s="88" t="s">
        <v>3745</v>
      </c>
      <c r="N589" s="88">
        <v>80111700</v>
      </c>
      <c r="O589" s="88" t="s">
        <v>3746</v>
      </c>
      <c r="P589" s="88" t="s">
        <v>6588</v>
      </c>
      <c r="Q589" s="88">
        <v>155</v>
      </c>
      <c r="R589" s="92">
        <v>46030</v>
      </c>
      <c r="S589" s="88">
        <v>1973</v>
      </c>
      <c r="T589" s="92">
        <v>46055</v>
      </c>
      <c r="U589" s="88" t="s">
        <v>3609</v>
      </c>
      <c r="V589" s="88" t="s">
        <v>135</v>
      </c>
      <c r="W589" s="88" t="s">
        <v>460</v>
      </c>
      <c r="X589" s="88">
        <v>1</v>
      </c>
      <c r="Y589" s="88" t="s">
        <v>3760</v>
      </c>
      <c r="Z589" s="88" t="s">
        <v>6587</v>
      </c>
      <c r="AA589" s="88" t="s">
        <v>138</v>
      </c>
      <c r="AB589" s="88" t="s">
        <v>139</v>
      </c>
      <c r="AC589" s="88" t="s">
        <v>461</v>
      </c>
      <c r="AD589" s="88"/>
      <c r="AE589" s="88">
        <v>20679450</v>
      </c>
      <c r="AF589" s="88">
        <v>9</v>
      </c>
      <c r="AG589" s="92">
        <v>26889</v>
      </c>
      <c r="AH589" s="88" t="s">
        <v>6589</v>
      </c>
      <c r="AI589" s="88"/>
      <c r="AJ589" s="95" t="e">
        <v>#N/A</v>
      </c>
      <c r="AK589" s="88" t="s">
        <v>6590</v>
      </c>
      <c r="AL589" s="88" t="s">
        <v>168</v>
      </c>
      <c r="AM589" s="88" t="s">
        <v>234</v>
      </c>
      <c r="AN589" s="88" t="s">
        <v>3712</v>
      </c>
      <c r="AO589" s="88">
        <v>79553844</v>
      </c>
      <c r="AP589" s="88" t="s">
        <v>3713</v>
      </c>
      <c r="AQ589" s="88"/>
      <c r="AR589" s="88"/>
      <c r="AS589" s="92">
        <v>46062</v>
      </c>
      <c r="AT589" s="88"/>
      <c r="AU589" s="88"/>
      <c r="AV589" s="88"/>
      <c r="AW589" s="88"/>
      <c r="AX589" s="88" t="s">
        <v>3714</v>
      </c>
      <c r="AY589" s="88" t="s">
        <v>147</v>
      </c>
      <c r="AZ589" s="108">
        <v>46031</v>
      </c>
      <c r="BA589" s="108">
        <v>46052</v>
      </c>
      <c r="BB589" s="118">
        <v>17000000</v>
      </c>
      <c r="BC589" s="108">
        <v>46056</v>
      </c>
      <c r="BD589" s="108">
        <v>46297</v>
      </c>
      <c r="BE589" s="108">
        <f t="shared" si="23"/>
        <v>46297</v>
      </c>
      <c r="BF589" s="125"/>
      <c r="BG589" s="88" t="s">
        <v>929</v>
      </c>
      <c r="BH589" s="113">
        <v>2125000</v>
      </c>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v>0</v>
      </c>
      <c r="CM589" s="113">
        <v>17000000</v>
      </c>
      <c r="CN589" s="88"/>
      <c r="CO589" s="92">
        <v>46297</v>
      </c>
      <c r="CP589" s="92">
        <f t="shared" si="24"/>
        <v>46477</v>
      </c>
      <c r="CQ589" s="118">
        <v>17000000</v>
      </c>
      <c r="CR589" s="88" t="s">
        <v>223</v>
      </c>
      <c r="CS589" s="92">
        <v>46052</v>
      </c>
      <c r="CT589" s="131">
        <v>1146101106317</v>
      </c>
      <c r="CU589" s="88"/>
      <c r="CV589" s="88"/>
      <c r="CW589" s="88" t="s">
        <v>3752</v>
      </c>
      <c r="CX589" s="88" t="s">
        <v>461</v>
      </c>
      <c r="CY589" s="88" t="s">
        <v>957</v>
      </c>
      <c r="CZ589" s="88">
        <v>2583</v>
      </c>
      <c r="DA589" s="88" t="s">
        <v>3614</v>
      </c>
      <c r="DB589" s="88">
        <v>5</v>
      </c>
      <c r="DC589" s="88" t="s">
        <v>153</v>
      </c>
      <c r="DD589" s="88"/>
      <c r="DE589" s="88"/>
      <c r="DF589" s="88"/>
      <c r="DG589" s="88"/>
      <c r="DH589" s="88"/>
      <c r="DI589" s="88"/>
      <c r="DJ589" s="88"/>
      <c r="DK589" s="88"/>
      <c r="DL589" s="88"/>
      <c r="DM589" s="88"/>
      <c r="DN589" s="88"/>
      <c r="DO589" s="88"/>
      <c r="DP589" s="88"/>
      <c r="DQ589" s="88"/>
      <c r="DR589" s="88"/>
      <c r="DS589" s="88"/>
      <c r="DT589" s="89"/>
      <c r="DU589" s="84"/>
      <c r="DV589" s="75"/>
      <c r="DW589" s="75"/>
      <c r="DX589" s="75"/>
      <c r="DY589" s="75"/>
      <c r="DZ589" s="77"/>
      <c r="EA589" s="71"/>
      <c r="EB589" s="71"/>
      <c r="EC589" s="71"/>
      <c r="ED589" s="71"/>
      <c r="EE589" s="71"/>
      <c r="EF589" s="71"/>
      <c r="EG589" s="71"/>
      <c r="EH589" s="71"/>
      <c r="EI589" s="71"/>
      <c r="EJ589" s="71"/>
      <c r="EK589" s="71"/>
    </row>
    <row r="590" spans="1:141" ht="30" customHeight="1">
      <c r="A590" s="3" t="s">
        <v>6255</v>
      </c>
      <c r="B590" s="87">
        <v>2026</v>
      </c>
      <c r="C590" s="88" t="s">
        <v>6591</v>
      </c>
      <c r="D590" s="88"/>
      <c r="E590" s="88" t="s">
        <v>125</v>
      </c>
      <c r="F590" s="88">
        <v>145682</v>
      </c>
      <c r="G590" s="92">
        <v>46045</v>
      </c>
      <c r="H590" s="88" t="s">
        <v>6592</v>
      </c>
      <c r="I590" s="88" t="s">
        <v>6593</v>
      </c>
      <c r="J590" s="95" t="s">
        <v>6594</v>
      </c>
      <c r="K590" s="95" t="s">
        <v>6595</v>
      </c>
      <c r="L590" s="88" t="s">
        <v>6596</v>
      </c>
      <c r="M590" s="88" t="s">
        <v>6597</v>
      </c>
      <c r="N590" s="88">
        <v>80111700</v>
      </c>
      <c r="O590" s="88" t="s">
        <v>6598</v>
      </c>
      <c r="P590" s="88" t="s">
        <v>6599</v>
      </c>
      <c r="Q590" s="88">
        <v>55</v>
      </c>
      <c r="R590" s="92">
        <v>46028</v>
      </c>
      <c r="S590" s="88">
        <v>1816</v>
      </c>
      <c r="T590" s="92">
        <v>46048</v>
      </c>
      <c r="U590" s="88" t="s">
        <v>134</v>
      </c>
      <c r="V590" s="88" t="s">
        <v>135</v>
      </c>
      <c r="W590" s="88" t="s">
        <v>136</v>
      </c>
      <c r="X590" s="88">
        <v>1</v>
      </c>
      <c r="Y590" s="88" t="s">
        <v>6600</v>
      </c>
      <c r="Z590" s="88" t="s">
        <v>6596</v>
      </c>
      <c r="AA590" s="88" t="s">
        <v>138</v>
      </c>
      <c r="AB590" s="88" t="s">
        <v>139</v>
      </c>
      <c r="AC590" s="88" t="s">
        <v>203</v>
      </c>
      <c r="AD590" s="88"/>
      <c r="AE590" s="88">
        <v>1016063720</v>
      </c>
      <c r="AF590" s="88">
        <v>4</v>
      </c>
      <c r="AG590" s="92">
        <v>34310</v>
      </c>
      <c r="AH590" s="88" t="s">
        <v>6601</v>
      </c>
      <c r="AI590" s="88"/>
      <c r="AJ590" s="95" t="e">
        <v>#N/A</v>
      </c>
      <c r="AK590" s="88" t="s">
        <v>6602</v>
      </c>
      <c r="AL590" s="88" t="s">
        <v>642</v>
      </c>
      <c r="AM590" s="88" t="s">
        <v>234</v>
      </c>
      <c r="AN590" s="88" t="s">
        <v>145</v>
      </c>
      <c r="AO590" s="88">
        <v>0</v>
      </c>
      <c r="AP590" s="88" t="e">
        <v>#N/A</v>
      </c>
      <c r="AQ590" s="88"/>
      <c r="AR590" s="88"/>
      <c r="AS590" s="92">
        <v>46062</v>
      </c>
      <c r="AT590" s="88"/>
      <c r="AU590" s="88"/>
      <c r="AV590" s="88"/>
      <c r="AW590" s="88"/>
      <c r="AX590" s="88" t="s">
        <v>146</v>
      </c>
      <c r="AY590" s="88" t="s">
        <v>147</v>
      </c>
      <c r="AZ590" s="108" t="e">
        <v>#N/A</v>
      </c>
      <c r="BA590" s="108">
        <v>46044</v>
      </c>
      <c r="BB590" s="118">
        <v>64460000</v>
      </c>
      <c r="BC590" s="108">
        <v>46048</v>
      </c>
      <c r="BD590" s="108">
        <v>46381</v>
      </c>
      <c r="BE590" s="108">
        <f t="shared" si="23"/>
        <v>46381</v>
      </c>
      <c r="BF590" s="125"/>
      <c r="BG590" s="88" t="s">
        <v>148</v>
      </c>
      <c r="BH590" s="113">
        <v>5860000</v>
      </c>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v>0</v>
      </c>
      <c r="CM590" s="113">
        <v>64460000</v>
      </c>
      <c r="CN590" s="88"/>
      <c r="CO590" s="92">
        <v>46381</v>
      </c>
      <c r="CP590" s="92">
        <f t="shared" si="24"/>
        <v>46561</v>
      </c>
      <c r="CQ590" s="118">
        <v>64460000</v>
      </c>
      <c r="CR590" s="88" t="s">
        <v>172</v>
      </c>
      <c r="CS590" s="92">
        <v>46044</v>
      </c>
      <c r="CT590" s="131" t="s">
        <v>6603</v>
      </c>
      <c r="CU590" s="88"/>
      <c r="CV590" s="88"/>
      <c r="CW590" s="88" t="s">
        <v>6604</v>
      </c>
      <c r="CX590" s="88" t="s">
        <v>203</v>
      </c>
      <c r="CY590" s="88" t="s">
        <v>6605</v>
      </c>
      <c r="CZ590" s="88">
        <v>2537</v>
      </c>
      <c r="DA590" s="88" t="s">
        <v>152</v>
      </c>
      <c r="DB590" s="88">
        <v>1</v>
      </c>
      <c r="DC590" s="88" t="s">
        <v>153</v>
      </c>
      <c r="DD590" s="88"/>
      <c r="DE590" s="88"/>
      <c r="DF590" s="88"/>
      <c r="DG590" s="88"/>
      <c r="DH590" s="88"/>
      <c r="DI590" s="88"/>
      <c r="DJ590" s="88"/>
      <c r="DK590" s="88"/>
      <c r="DL590" s="88"/>
      <c r="DM590" s="88"/>
      <c r="DN590" s="88"/>
      <c r="DO590" s="88"/>
      <c r="DP590" s="88"/>
      <c r="DQ590" s="88"/>
      <c r="DR590" s="88"/>
      <c r="DS590" s="88"/>
      <c r="DT590" s="89"/>
      <c r="DU590" s="84"/>
      <c r="DV590" s="75"/>
      <c r="DW590" s="75"/>
      <c r="DX590" s="75"/>
      <c r="DY590" s="75"/>
      <c r="DZ590" s="77"/>
      <c r="EA590" s="71"/>
      <c r="EB590" s="71"/>
      <c r="EC590" s="71"/>
      <c r="ED590" s="71"/>
      <c r="EE590" s="71"/>
      <c r="EF590" s="71"/>
      <c r="EG590" s="71"/>
      <c r="EH590" s="71"/>
      <c r="EI590" s="71"/>
      <c r="EJ590" s="71"/>
      <c r="EK590" s="71"/>
    </row>
    <row r="591" spans="1:141" ht="30" customHeight="1">
      <c r="A591" s="3" t="s">
        <v>6255</v>
      </c>
      <c r="B591" s="87">
        <v>2026</v>
      </c>
      <c r="C591" s="88" t="s">
        <v>6606</v>
      </c>
      <c r="D591" s="88"/>
      <c r="E591" s="88" t="s">
        <v>125</v>
      </c>
      <c r="F591" s="88">
        <v>145410</v>
      </c>
      <c r="G591" s="92">
        <v>46033</v>
      </c>
      <c r="H591" s="88" t="s">
        <v>1180</v>
      </c>
      <c r="I591" s="88" t="s">
        <v>6607</v>
      </c>
      <c r="J591" s="95" t="s">
        <v>6608</v>
      </c>
      <c r="K591" s="95" t="s">
        <v>6609</v>
      </c>
      <c r="L591" s="88" t="s">
        <v>6610</v>
      </c>
      <c r="M591" s="88" t="s">
        <v>1185</v>
      </c>
      <c r="N591" s="88">
        <v>80111700</v>
      </c>
      <c r="O591" s="88" t="s">
        <v>1186</v>
      </c>
      <c r="P591" s="88" t="s">
        <v>6611</v>
      </c>
      <c r="Q591" s="88">
        <v>162</v>
      </c>
      <c r="R591" s="92">
        <v>46031</v>
      </c>
      <c r="S591" s="88">
        <v>1887</v>
      </c>
      <c r="T591" s="92">
        <v>46050</v>
      </c>
      <c r="U591" s="88" t="s">
        <v>134</v>
      </c>
      <c r="V591" s="88" t="s">
        <v>135</v>
      </c>
      <c r="W591" s="88" t="s">
        <v>136</v>
      </c>
      <c r="X591" s="88">
        <v>1</v>
      </c>
      <c r="Y591" s="88" t="s">
        <v>1188</v>
      </c>
      <c r="Z591" s="88" t="s">
        <v>6610</v>
      </c>
      <c r="AA591" s="88" t="s">
        <v>138</v>
      </c>
      <c r="AB591" s="88" t="s">
        <v>164</v>
      </c>
      <c r="AC591" s="88" t="s">
        <v>203</v>
      </c>
      <c r="AD591" s="88"/>
      <c r="AE591" s="88">
        <v>78110568</v>
      </c>
      <c r="AF591" s="88">
        <v>7</v>
      </c>
      <c r="AG591" s="92">
        <v>25889</v>
      </c>
      <c r="AH591" s="88" t="s">
        <v>6612</v>
      </c>
      <c r="AI591" s="88"/>
      <c r="AJ591" s="95" t="e">
        <v>#N/A</v>
      </c>
      <c r="AK591" s="88" t="s">
        <v>6613</v>
      </c>
      <c r="AL591" s="88" t="s">
        <v>189</v>
      </c>
      <c r="AM591" s="88" t="s">
        <v>234</v>
      </c>
      <c r="AN591" s="88" t="s">
        <v>1049</v>
      </c>
      <c r="AO591" s="88">
        <v>1010190690</v>
      </c>
      <c r="AP591" s="88" t="s">
        <v>1050</v>
      </c>
      <c r="AQ591" s="88"/>
      <c r="AR591" s="88"/>
      <c r="AS591" s="92">
        <v>46062</v>
      </c>
      <c r="AT591" s="88"/>
      <c r="AU591" s="88"/>
      <c r="AV591" s="88"/>
      <c r="AW591" s="88"/>
      <c r="AX591" s="88" t="s">
        <v>1051</v>
      </c>
      <c r="AY591" s="88" t="s">
        <v>147</v>
      </c>
      <c r="AZ591" s="108">
        <v>46035</v>
      </c>
      <c r="BA591" s="108">
        <v>46049</v>
      </c>
      <c r="BB591" s="118">
        <v>46432000</v>
      </c>
      <c r="BC591" s="108">
        <v>46051</v>
      </c>
      <c r="BD591" s="108">
        <v>46295</v>
      </c>
      <c r="BE591" s="108">
        <f t="shared" si="23"/>
        <v>46295</v>
      </c>
      <c r="BF591" s="125"/>
      <c r="BG591" s="88" t="s">
        <v>929</v>
      </c>
      <c r="BH591" s="113">
        <v>5804000</v>
      </c>
      <c r="BI591" s="88"/>
      <c r="BJ591" s="88"/>
      <c r="BK591" s="88"/>
      <c r="BL591" s="88"/>
      <c r="BM591" s="88"/>
      <c r="BN591" s="88"/>
      <c r="BO591" s="88"/>
      <c r="BP591" s="88"/>
      <c r="BQ591" s="88"/>
      <c r="BR591" s="88"/>
      <c r="BS591" s="88"/>
      <c r="BT591" s="88"/>
      <c r="BU591" s="88"/>
      <c r="BV591" s="88"/>
      <c r="BW591" s="88"/>
      <c r="BX591" s="88"/>
      <c r="BY591" s="88"/>
      <c r="BZ591" s="88"/>
      <c r="CA591" s="88"/>
      <c r="CB591" s="88"/>
      <c r="CC591" s="88"/>
      <c r="CD591" s="88"/>
      <c r="CE591" s="88"/>
      <c r="CF591" s="88"/>
      <c r="CG591" s="88"/>
      <c r="CH591" s="88"/>
      <c r="CI591" s="88"/>
      <c r="CJ591" s="88"/>
      <c r="CK591" s="88"/>
      <c r="CL591" s="88">
        <v>0</v>
      </c>
      <c r="CM591" s="113">
        <v>46432000</v>
      </c>
      <c r="CN591" s="88"/>
      <c r="CO591" s="92">
        <v>46295</v>
      </c>
      <c r="CP591" s="92">
        <f t="shared" si="24"/>
        <v>46475</v>
      </c>
      <c r="CQ591" s="118">
        <v>46432000</v>
      </c>
      <c r="CR591" s="88" t="s">
        <v>223</v>
      </c>
      <c r="CS591" s="92">
        <v>46049</v>
      </c>
      <c r="CT591" s="131">
        <v>3344101272694</v>
      </c>
      <c r="CU591" s="88"/>
      <c r="CV591" s="88"/>
      <c r="CW591" s="88" t="s">
        <v>1192</v>
      </c>
      <c r="CX591" s="88" t="s">
        <v>203</v>
      </c>
      <c r="CY591" s="88" t="s">
        <v>957</v>
      </c>
      <c r="CZ591" s="88">
        <v>2537</v>
      </c>
      <c r="DA591" s="88" t="s">
        <v>152</v>
      </c>
      <c r="DB591" s="88">
        <v>1</v>
      </c>
      <c r="DC591" s="88" t="s">
        <v>153</v>
      </c>
      <c r="DD591" s="88"/>
      <c r="DE591" s="88"/>
      <c r="DF591" s="88"/>
      <c r="DG591" s="88"/>
      <c r="DH591" s="88"/>
      <c r="DI591" s="88"/>
      <c r="DJ591" s="88"/>
      <c r="DK591" s="88"/>
      <c r="DL591" s="88"/>
      <c r="DM591" s="88"/>
      <c r="DN591" s="88"/>
      <c r="DO591" s="88"/>
      <c r="DP591" s="88"/>
      <c r="DQ591" s="88"/>
      <c r="DR591" s="88"/>
      <c r="DS591" s="88"/>
      <c r="DT591" s="89"/>
      <c r="DU591" s="84"/>
      <c r="DV591" s="75"/>
      <c r="DW591" s="75"/>
      <c r="DX591" s="75"/>
      <c r="DY591" s="75"/>
      <c r="DZ591" s="77"/>
      <c r="EA591" s="71"/>
      <c r="EB591" s="71"/>
      <c r="EC591" s="71"/>
      <c r="ED591" s="71"/>
      <c r="EE591" s="71"/>
      <c r="EF591" s="71"/>
      <c r="EG591" s="71"/>
      <c r="EH591" s="71"/>
      <c r="EI591" s="71"/>
      <c r="EJ591" s="71"/>
      <c r="EK591" s="71"/>
    </row>
    <row r="592" spans="1:141" ht="30" customHeight="1">
      <c r="A592" s="3" t="s">
        <v>6255</v>
      </c>
      <c r="B592" s="87">
        <v>2026</v>
      </c>
      <c r="C592" s="88" t="s">
        <v>6614</v>
      </c>
      <c r="D592" s="88"/>
      <c r="E592" s="88" t="s">
        <v>125</v>
      </c>
      <c r="F592" s="88">
        <v>152747</v>
      </c>
      <c r="G592" s="92">
        <v>46037</v>
      </c>
      <c r="H592" s="88" t="s">
        <v>6454</v>
      </c>
      <c r="I592" s="88" t="s">
        <v>6615</v>
      </c>
      <c r="J592" s="95" t="s">
        <v>6616</v>
      </c>
      <c r="K592" s="95" t="s">
        <v>6617</v>
      </c>
      <c r="L592" s="88" t="s">
        <v>6618</v>
      </c>
      <c r="M592" s="88" t="s">
        <v>6459</v>
      </c>
      <c r="N592" s="88">
        <v>80111700</v>
      </c>
      <c r="O592" s="88" t="s">
        <v>6460</v>
      </c>
      <c r="P592" s="88" t="s">
        <v>6619</v>
      </c>
      <c r="Q592" s="88">
        <v>2147</v>
      </c>
      <c r="R592" s="92">
        <v>46048</v>
      </c>
      <c r="S592" s="88">
        <v>1936</v>
      </c>
      <c r="T592" s="92">
        <v>46052</v>
      </c>
      <c r="U592" s="88" t="s">
        <v>4526</v>
      </c>
      <c r="V592" s="88" t="s">
        <v>135</v>
      </c>
      <c r="W592" s="88" t="s">
        <v>460</v>
      </c>
      <c r="X592" s="88">
        <v>1</v>
      </c>
      <c r="Y592" s="88" t="s">
        <v>6620</v>
      </c>
      <c r="Z592" s="88" t="s">
        <v>6618</v>
      </c>
      <c r="AA592" s="88" t="s">
        <v>138</v>
      </c>
      <c r="AB592" s="88" t="s">
        <v>164</v>
      </c>
      <c r="AC592" s="88" t="s">
        <v>461</v>
      </c>
      <c r="AD592" s="88"/>
      <c r="AE592" s="88">
        <v>79491293</v>
      </c>
      <c r="AF592" s="88">
        <v>4</v>
      </c>
      <c r="AG592" s="92">
        <v>25589</v>
      </c>
      <c r="AH592" s="88" t="s">
        <v>6621</v>
      </c>
      <c r="AI592" s="88"/>
      <c r="AJ592" s="95" t="e">
        <v>#N/A</v>
      </c>
      <c r="AK592" s="88" t="s">
        <v>6622</v>
      </c>
      <c r="AL592" s="88" t="s">
        <v>271</v>
      </c>
      <c r="AM592" s="88" t="s">
        <v>144</v>
      </c>
      <c r="AN592" s="88" t="s">
        <v>4522</v>
      </c>
      <c r="AO592" s="88">
        <v>19491384</v>
      </c>
      <c r="AP592" s="88" t="s">
        <v>4546</v>
      </c>
      <c r="AQ592" s="88"/>
      <c r="AR592" s="88"/>
      <c r="AS592" s="92">
        <v>46062</v>
      </c>
      <c r="AT592" s="88"/>
      <c r="AU592" s="88"/>
      <c r="AV592" s="88"/>
      <c r="AW592" s="88"/>
      <c r="AX592" s="88" t="s">
        <v>4547</v>
      </c>
      <c r="AY592" s="88" t="s">
        <v>147</v>
      </c>
      <c r="AZ592" s="108">
        <v>46049</v>
      </c>
      <c r="BA592" s="108">
        <v>46050</v>
      </c>
      <c r="BB592" s="118">
        <v>28840000</v>
      </c>
      <c r="BC592" s="108">
        <v>46057</v>
      </c>
      <c r="BD592" s="108">
        <v>46298</v>
      </c>
      <c r="BE592" s="108">
        <f t="shared" si="23"/>
        <v>46298</v>
      </c>
      <c r="BF592" s="125"/>
      <c r="BG592" s="88" t="s">
        <v>929</v>
      </c>
      <c r="BH592" s="113">
        <v>3605000</v>
      </c>
      <c r="BI592" s="88"/>
      <c r="BJ592" s="88"/>
      <c r="BK592" s="88"/>
      <c r="BL592" s="88"/>
      <c r="BM592" s="88"/>
      <c r="BN592" s="88"/>
      <c r="BO592" s="88"/>
      <c r="BP592" s="88"/>
      <c r="BQ592" s="88"/>
      <c r="BR592" s="88"/>
      <c r="BS592" s="88"/>
      <c r="BT592" s="88"/>
      <c r="BU592" s="88"/>
      <c r="BV592" s="88"/>
      <c r="BW592" s="88"/>
      <c r="BX592" s="88"/>
      <c r="BY592" s="88"/>
      <c r="BZ592" s="88"/>
      <c r="CA592" s="88"/>
      <c r="CB592" s="88"/>
      <c r="CC592" s="88"/>
      <c r="CD592" s="88"/>
      <c r="CE592" s="88"/>
      <c r="CF592" s="88"/>
      <c r="CG592" s="88"/>
      <c r="CH592" s="88"/>
      <c r="CI592" s="88"/>
      <c r="CJ592" s="88"/>
      <c r="CK592" s="88"/>
      <c r="CL592" s="88">
        <v>0</v>
      </c>
      <c r="CM592" s="113">
        <v>28840000</v>
      </c>
      <c r="CN592" s="88"/>
      <c r="CO592" s="92">
        <v>46298</v>
      </c>
      <c r="CP592" s="92">
        <f t="shared" si="24"/>
        <v>46478</v>
      </c>
      <c r="CQ592" s="118">
        <v>28840000</v>
      </c>
      <c r="CR592" s="88" t="s">
        <v>149</v>
      </c>
      <c r="CS592" s="92">
        <v>46052</v>
      </c>
      <c r="CT592" s="131">
        <v>1446101168354</v>
      </c>
      <c r="CU592" s="88"/>
      <c r="CV592" s="88"/>
      <c r="CW592" s="88" t="s">
        <v>6465</v>
      </c>
      <c r="CX592" s="88" t="s">
        <v>461</v>
      </c>
      <c r="CY592" s="88" t="s">
        <v>957</v>
      </c>
      <c r="CZ592" s="88">
        <v>2544</v>
      </c>
      <c r="DA592" s="88" t="s">
        <v>4532</v>
      </c>
      <c r="DB592" s="88">
        <v>3</v>
      </c>
      <c r="DC592" s="88" t="s">
        <v>153</v>
      </c>
      <c r="DD592" s="88"/>
      <c r="DE592" s="88"/>
      <c r="DF592" s="88"/>
      <c r="DG592" s="88"/>
      <c r="DH592" s="88"/>
      <c r="DI592" s="88"/>
      <c r="DJ592" s="88"/>
      <c r="DK592" s="88"/>
      <c r="DL592" s="88"/>
      <c r="DM592" s="88"/>
      <c r="DN592" s="88"/>
      <c r="DO592" s="88"/>
      <c r="DP592" s="88"/>
      <c r="DQ592" s="88"/>
      <c r="DR592" s="88"/>
      <c r="DS592" s="88"/>
      <c r="DT592" s="89"/>
      <c r="DU592" s="84"/>
      <c r="DV592" s="75"/>
      <c r="DW592" s="75"/>
      <c r="DX592" s="75"/>
      <c r="DY592" s="75"/>
      <c r="DZ592" s="77"/>
      <c r="EA592" s="71"/>
      <c r="EB592" s="71"/>
      <c r="EC592" s="71"/>
      <c r="ED592" s="71"/>
      <c r="EE592" s="71"/>
      <c r="EF592" s="71"/>
      <c r="EG592" s="71"/>
      <c r="EH592" s="71"/>
      <c r="EI592" s="71"/>
      <c r="EJ592" s="71"/>
      <c r="EK592" s="71"/>
    </row>
    <row r="593" spans="1:141" ht="30" customHeight="1">
      <c r="A593" s="3" t="s">
        <v>6255</v>
      </c>
      <c r="B593" s="87">
        <v>2026</v>
      </c>
      <c r="C593" s="88" t="s">
        <v>6623</v>
      </c>
      <c r="D593" s="88"/>
      <c r="E593" s="88" t="s">
        <v>125</v>
      </c>
      <c r="F593" s="88">
        <v>144843</v>
      </c>
      <c r="G593" s="92">
        <v>46045</v>
      </c>
      <c r="H593" s="88" t="s">
        <v>709</v>
      </c>
      <c r="I593" s="88" t="s">
        <v>6624</v>
      </c>
      <c r="J593" s="95" t="s">
        <v>6625</v>
      </c>
      <c r="K593" s="95" t="s">
        <v>6626</v>
      </c>
      <c r="L593" s="88" t="s">
        <v>6627</v>
      </c>
      <c r="M593" s="88" t="s">
        <v>714</v>
      </c>
      <c r="N593" s="88">
        <v>80111700</v>
      </c>
      <c r="O593" s="88" t="s">
        <v>715</v>
      </c>
      <c r="P593" s="88" t="s">
        <v>6628</v>
      </c>
      <c r="Q593" s="88">
        <v>115</v>
      </c>
      <c r="R593" s="92">
        <v>46028</v>
      </c>
      <c r="S593" s="88">
        <v>1949</v>
      </c>
      <c r="T593" s="92">
        <v>46055</v>
      </c>
      <c r="U593" s="88" t="s">
        <v>134</v>
      </c>
      <c r="V593" s="88" t="s">
        <v>135</v>
      </c>
      <c r="W593" s="88" t="s">
        <v>136</v>
      </c>
      <c r="X593" s="88">
        <v>1</v>
      </c>
      <c r="Y593" s="88" t="s">
        <v>6629</v>
      </c>
      <c r="Z593" s="88" t="s">
        <v>6627</v>
      </c>
      <c r="AA593" s="88" t="s">
        <v>138</v>
      </c>
      <c r="AB593" s="88" t="s">
        <v>139</v>
      </c>
      <c r="AC593" s="88" t="s">
        <v>203</v>
      </c>
      <c r="AD593" s="88"/>
      <c r="AE593" s="88">
        <v>1010236440</v>
      </c>
      <c r="AF593" s="88">
        <v>9</v>
      </c>
      <c r="AG593" s="92">
        <v>35665</v>
      </c>
      <c r="AH593" s="88" t="s">
        <v>6630</v>
      </c>
      <c r="AI593" s="88"/>
      <c r="AJ593" s="95" t="e">
        <v>#N/A</v>
      </c>
      <c r="AK593" s="88" t="s">
        <v>6631</v>
      </c>
      <c r="AL593" s="88" t="s">
        <v>189</v>
      </c>
      <c r="AM593" s="88" t="s">
        <v>144</v>
      </c>
      <c r="AN593" s="88" t="s">
        <v>656</v>
      </c>
      <c r="AO593" s="88">
        <v>51895879</v>
      </c>
      <c r="AP593" s="88" t="s">
        <v>657</v>
      </c>
      <c r="AQ593" s="88"/>
      <c r="AR593" s="88"/>
      <c r="AS593" s="92">
        <v>46062</v>
      </c>
      <c r="AT593" s="88"/>
      <c r="AU593" s="88"/>
      <c r="AV593" s="88"/>
      <c r="AW593" s="88"/>
      <c r="AX593" s="88" t="s">
        <v>658</v>
      </c>
      <c r="AY593" s="88" t="s">
        <v>147</v>
      </c>
      <c r="AZ593" s="108">
        <v>46032</v>
      </c>
      <c r="BA593" s="108">
        <v>46052</v>
      </c>
      <c r="BB593" s="118">
        <v>47514000</v>
      </c>
      <c r="BC593" s="108">
        <v>46056</v>
      </c>
      <c r="BD593" s="108">
        <v>46236</v>
      </c>
      <c r="BE593" s="108">
        <f t="shared" si="23"/>
        <v>46236</v>
      </c>
      <c r="BF593" s="125"/>
      <c r="BG593" s="88" t="s">
        <v>705</v>
      </c>
      <c r="BH593" s="113">
        <v>7919000</v>
      </c>
      <c r="BI593" s="88"/>
      <c r="BJ593" s="88"/>
      <c r="BK593" s="88"/>
      <c r="BL593" s="88"/>
      <c r="BM593" s="88"/>
      <c r="BN593" s="88"/>
      <c r="BO593" s="88"/>
      <c r="BP593" s="88"/>
      <c r="BQ593" s="88"/>
      <c r="BR593" s="88"/>
      <c r="BS593" s="88"/>
      <c r="BT593" s="88"/>
      <c r="BU593" s="88"/>
      <c r="BV593" s="88"/>
      <c r="BW593" s="88"/>
      <c r="BX593" s="88"/>
      <c r="BY593" s="88"/>
      <c r="BZ593" s="88"/>
      <c r="CA593" s="88"/>
      <c r="CB593" s="88"/>
      <c r="CC593" s="88"/>
      <c r="CD593" s="88"/>
      <c r="CE593" s="88"/>
      <c r="CF593" s="88"/>
      <c r="CG593" s="88"/>
      <c r="CH593" s="88"/>
      <c r="CI593" s="88"/>
      <c r="CJ593" s="88"/>
      <c r="CK593" s="88"/>
      <c r="CL593" s="88">
        <v>0</v>
      </c>
      <c r="CM593" s="113">
        <v>47514000</v>
      </c>
      <c r="CN593" s="88"/>
      <c r="CO593" s="92">
        <v>46236</v>
      </c>
      <c r="CP593" s="92">
        <f t="shared" si="24"/>
        <v>46416</v>
      </c>
      <c r="CQ593" s="118">
        <v>47514000</v>
      </c>
      <c r="CR593" s="88" t="s">
        <v>149</v>
      </c>
      <c r="CS593" s="92">
        <v>46054</v>
      </c>
      <c r="CT593" s="131">
        <v>3344101273194</v>
      </c>
      <c r="CU593" s="88"/>
      <c r="CV593" s="88"/>
      <c r="CW593" s="88" t="s">
        <v>720</v>
      </c>
      <c r="CX593" s="88" t="s">
        <v>203</v>
      </c>
      <c r="CY593" s="88" t="s">
        <v>6632</v>
      </c>
      <c r="CZ593" s="88">
        <v>2537</v>
      </c>
      <c r="DA593" s="88" t="s">
        <v>152</v>
      </c>
      <c r="DB593" s="88">
        <v>1</v>
      </c>
      <c r="DC593" s="88" t="s">
        <v>153</v>
      </c>
      <c r="DD593" s="88"/>
      <c r="DE593" s="88"/>
      <c r="DF593" s="88"/>
      <c r="DG593" s="88"/>
      <c r="DH593" s="88"/>
      <c r="DI593" s="88"/>
      <c r="DJ593" s="88"/>
      <c r="DK593" s="88"/>
      <c r="DL593" s="88"/>
      <c r="DM593" s="88"/>
      <c r="DN593" s="88"/>
      <c r="DO593" s="88"/>
      <c r="DP593" s="88"/>
      <c r="DQ593" s="88"/>
      <c r="DR593" s="88"/>
      <c r="DS593" s="88"/>
      <c r="DT593" s="89"/>
      <c r="DU593" s="84"/>
      <c r="DV593" s="75"/>
      <c r="DW593" s="75"/>
      <c r="DX593" s="75"/>
      <c r="DY593" s="75"/>
      <c r="DZ593" s="77"/>
      <c r="EA593" s="71"/>
      <c r="EB593" s="71"/>
      <c r="EC593" s="71"/>
      <c r="ED593" s="71"/>
      <c r="EE593" s="71"/>
      <c r="EF593" s="71"/>
      <c r="EG593" s="71"/>
      <c r="EH593" s="71"/>
      <c r="EI593" s="71"/>
      <c r="EJ593" s="71"/>
      <c r="EK593" s="71"/>
    </row>
    <row r="594" spans="1:141" ht="30" customHeight="1">
      <c r="A594" s="3" t="s">
        <v>6255</v>
      </c>
      <c r="B594" s="87">
        <v>2026</v>
      </c>
      <c r="C594" s="88" t="s">
        <v>6633</v>
      </c>
      <c r="D594" s="88"/>
      <c r="E594" s="88" t="s">
        <v>125</v>
      </c>
      <c r="F594" s="88">
        <v>150301</v>
      </c>
      <c r="G594" s="92">
        <v>46042</v>
      </c>
      <c r="H594" s="88" t="s">
        <v>6634</v>
      </c>
      <c r="I594" s="88" t="s">
        <v>6635</v>
      </c>
      <c r="J594" s="95" t="s">
        <v>6636</v>
      </c>
      <c r="K594" s="95" t="s">
        <v>6637</v>
      </c>
      <c r="L594" s="88" t="s">
        <v>6638</v>
      </c>
      <c r="M594" s="88" t="s">
        <v>6639</v>
      </c>
      <c r="N594" s="88">
        <v>80111700</v>
      </c>
      <c r="O594" s="88" t="s">
        <v>6640</v>
      </c>
      <c r="P594" s="88" t="s">
        <v>6641</v>
      </c>
      <c r="Q594" s="88">
        <v>192</v>
      </c>
      <c r="R594" s="92">
        <v>46031</v>
      </c>
      <c r="S594" s="88">
        <v>1853</v>
      </c>
      <c r="T594" s="92">
        <v>46048</v>
      </c>
      <c r="U594" s="88" t="s">
        <v>4667</v>
      </c>
      <c r="V594" s="88" t="s">
        <v>135</v>
      </c>
      <c r="W594" s="88" t="s">
        <v>136</v>
      </c>
      <c r="X594" s="88">
        <v>1</v>
      </c>
      <c r="Y594" s="88" t="s">
        <v>6642</v>
      </c>
      <c r="Z594" s="88" t="s">
        <v>6638</v>
      </c>
      <c r="AA594" s="88" t="s">
        <v>138</v>
      </c>
      <c r="AB594" s="88" t="s">
        <v>139</v>
      </c>
      <c r="AC594" s="88" t="s">
        <v>203</v>
      </c>
      <c r="AD594" s="88"/>
      <c r="AE594" s="88">
        <v>30210222</v>
      </c>
      <c r="AF594" s="88">
        <v>9</v>
      </c>
      <c r="AG594" s="92">
        <v>26208</v>
      </c>
      <c r="AH594" s="88" t="s">
        <v>6643</v>
      </c>
      <c r="AI594" s="88"/>
      <c r="AJ594" s="95" t="e">
        <v>#N/A</v>
      </c>
      <c r="AK594" s="88" t="s">
        <v>6644</v>
      </c>
      <c r="AL594" s="88" t="s">
        <v>189</v>
      </c>
      <c r="AM594" s="88" t="s">
        <v>222</v>
      </c>
      <c r="AN594" s="88" t="s">
        <v>4646</v>
      </c>
      <c r="AO594" s="88">
        <v>80912935</v>
      </c>
      <c r="AP594" s="88" t="s">
        <v>4647</v>
      </c>
      <c r="AQ594" s="88"/>
      <c r="AR594" s="88"/>
      <c r="AS594" s="92">
        <v>46062</v>
      </c>
      <c r="AT594" s="88"/>
      <c r="AU594" s="88"/>
      <c r="AV594" s="88"/>
      <c r="AW594" s="88"/>
      <c r="AX594" s="88" t="s">
        <v>4648</v>
      </c>
      <c r="AY594" s="88" t="s">
        <v>147</v>
      </c>
      <c r="AZ594" s="108">
        <v>46044</v>
      </c>
      <c r="BA594" s="108">
        <v>46045</v>
      </c>
      <c r="BB594" s="118">
        <v>63352000</v>
      </c>
      <c r="BC594" s="108">
        <v>46048</v>
      </c>
      <c r="BD594" s="108">
        <v>46290</v>
      </c>
      <c r="BE594" s="108">
        <f t="shared" si="23"/>
        <v>46290</v>
      </c>
      <c r="BF594" s="125"/>
      <c r="BG594" s="88" t="s">
        <v>929</v>
      </c>
      <c r="BH594" s="113">
        <v>7919000</v>
      </c>
      <c r="BI594" s="88"/>
      <c r="BJ594" s="88"/>
      <c r="BK594" s="88"/>
      <c r="BL594" s="88"/>
      <c r="BM594" s="88"/>
      <c r="BN594" s="88"/>
      <c r="BO594" s="88"/>
      <c r="BP594" s="88"/>
      <c r="BQ594" s="88"/>
      <c r="BR594" s="88"/>
      <c r="BS594" s="88"/>
      <c r="BT594" s="88"/>
      <c r="BU594" s="88"/>
      <c r="BV594" s="88"/>
      <c r="BW594" s="88"/>
      <c r="BX594" s="88"/>
      <c r="BY594" s="88"/>
      <c r="BZ594" s="88"/>
      <c r="CA594" s="88"/>
      <c r="CB594" s="88"/>
      <c r="CC594" s="88"/>
      <c r="CD594" s="88"/>
      <c r="CE594" s="88"/>
      <c r="CF594" s="88"/>
      <c r="CG594" s="88"/>
      <c r="CH594" s="88"/>
      <c r="CI594" s="88"/>
      <c r="CJ594" s="88"/>
      <c r="CK594" s="88"/>
      <c r="CL594" s="88">
        <v>0</v>
      </c>
      <c r="CM594" s="113">
        <v>63352000</v>
      </c>
      <c r="CN594" s="88"/>
      <c r="CO594" s="92">
        <v>46290</v>
      </c>
      <c r="CP594" s="92">
        <f t="shared" si="24"/>
        <v>46470</v>
      </c>
      <c r="CQ594" s="118">
        <v>63352000</v>
      </c>
      <c r="CR594" s="88" t="s">
        <v>342</v>
      </c>
      <c r="CS594" s="92">
        <v>46048</v>
      </c>
      <c r="CT594" s="131" t="s">
        <v>6645</v>
      </c>
      <c r="CU594" s="88"/>
      <c r="CV594" s="88"/>
      <c r="CW594" s="88" t="s">
        <v>6646</v>
      </c>
      <c r="CX594" s="88" t="s">
        <v>203</v>
      </c>
      <c r="CY594" s="88" t="s">
        <v>957</v>
      </c>
      <c r="CZ594" s="88">
        <v>2563</v>
      </c>
      <c r="DA594" s="88" t="s">
        <v>4672</v>
      </c>
      <c r="DB594" s="88">
        <v>1</v>
      </c>
      <c r="DC594" s="88" t="s">
        <v>153</v>
      </c>
      <c r="DD594" s="88"/>
      <c r="DE594" s="88"/>
      <c r="DF594" s="88"/>
      <c r="DG594" s="88"/>
      <c r="DH594" s="88"/>
      <c r="DI594" s="88"/>
      <c r="DJ594" s="88"/>
      <c r="DK594" s="88"/>
      <c r="DL594" s="88"/>
      <c r="DM594" s="88"/>
      <c r="DN594" s="88"/>
      <c r="DO594" s="88"/>
      <c r="DP594" s="88"/>
      <c r="DQ594" s="88"/>
      <c r="DR594" s="88"/>
      <c r="DS594" s="88"/>
      <c r="DT594" s="89"/>
      <c r="DU594" s="84"/>
      <c r="DV594" s="75"/>
      <c r="DW594" s="75"/>
      <c r="DX594" s="75"/>
      <c r="DY594" s="75"/>
      <c r="DZ594" s="77"/>
      <c r="EA594" s="71"/>
      <c r="EB594" s="71"/>
      <c r="EC594" s="71"/>
      <c r="ED594" s="71"/>
      <c r="EE594" s="71"/>
      <c r="EF594" s="71"/>
      <c r="EG594" s="71"/>
      <c r="EH594" s="71"/>
      <c r="EI594" s="71"/>
      <c r="EJ594" s="71"/>
      <c r="EK594" s="71"/>
    </row>
    <row r="595" spans="1:141" ht="30" customHeight="1">
      <c r="A595" s="3" t="s">
        <v>6255</v>
      </c>
      <c r="B595" s="87">
        <v>2026</v>
      </c>
      <c r="C595" s="88" t="s">
        <v>6647</v>
      </c>
      <c r="D595" s="88"/>
      <c r="E595" s="88" t="s">
        <v>125</v>
      </c>
      <c r="F595" s="88">
        <v>144843</v>
      </c>
      <c r="G595" s="92">
        <v>46042</v>
      </c>
      <c r="H595" s="88" t="s">
        <v>709</v>
      </c>
      <c r="I595" s="88" t="s">
        <v>6648</v>
      </c>
      <c r="J595" s="95" t="s">
        <v>6649</v>
      </c>
      <c r="K595" s="95" t="s">
        <v>6650</v>
      </c>
      <c r="L595" s="88" t="s">
        <v>6651</v>
      </c>
      <c r="M595" s="88" t="s">
        <v>714</v>
      </c>
      <c r="N595" s="88">
        <v>80111700</v>
      </c>
      <c r="O595" s="88" t="s">
        <v>715</v>
      </c>
      <c r="P595" s="88" t="s">
        <v>6652</v>
      </c>
      <c r="Q595" s="88">
        <v>115</v>
      </c>
      <c r="R595" s="92">
        <v>46028</v>
      </c>
      <c r="S595" s="88">
        <v>1854</v>
      </c>
      <c r="T595" s="92">
        <v>46048</v>
      </c>
      <c r="U595" s="88" t="s">
        <v>134</v>
      </c>
      <c r="V595" s="88" t="s">
        <v>135</v>
      </c>
      <c r="W595" s="88" t="s">
        <v>136</v>
      </c>
      <c r="X595" s="88">
        <v>1</v>
      </c>
      <c r="Y595" s="88" t="s">
        <v>717</v>
      </c>
      <c r="Z595" s="88" t="s">
        <v>6651</v>
      </c>
      <c r="AA595" s="88" t="s">
        <v>138</v>
      </c>
      <c r="AB595" s="88" t="s">
        <v>139</v>
      </c>
      <c r="AC595" s="88" t="s">
        <v>203</v>
      </c>
      <c r="AD595" s="88"/>
      <c r="AE595" s="88">
        <v>1014202446</v>
      </c>
      <c r="AF595" s="88">
        <v>0</v>
      </c>
      <c r="AG595" s="92">
        <v>32718</v>
      </c>
      <c r="AH595" s="88" t="s">
        <v>6653</v>
      </c>
      <c r="AI595" s="88"/>
      <c r="AJ595" s="95" t="e">
        <v>#N/A</v>
      </c>
      <c r="AK595" s="88" t="s">
        <v>6654</v>
      </c>
      <c r="AL595" s="88" t="s">
        <v>189</v>
      </c>
      <c r="AM595" s="88" t="s">
        <v>144</v>
      </c>
      <c r="AN595" s="88" t="s">
        <v>656</v>
      </c>
      <c r="AO595" s="88">
        <v>51895879</v>
      </c>
      <c r="AP595" s="88" t="s">
        <v>657</v>
      </c>
      <c r="AQ595" s="88"/>
      <c r="AR595" s="88"/>
      <c r="AS595" s="92">
        <v>46062</v>
      </c>
      <c r="AT595" s="88"/>
      <c r="AU595" s="88"/>
      <c r="AV595" s="88"/>
      <c r="AW595" s="88"/>
      <c r="AX595" s="88" t="s">
        <v>658</v>
      </c>
      <c r="AY595" s="88" t="s">
        <v>147</v>
      </c>
      <c r="AZ595" s="108">
        <v>46032</v>
      </c>
      <c r="BA595" s="108">
        <v>46045</v>
      </c>
      <c r="BB595" s="118">
        <v>87109000</v>
      </c>
      <c r="BC595" s="108">
        <v>46048</v>
      </c>
      <c r="BD595" s="108">
        <v>46381</v>
      </c>
      <c r="BE595" s="108">
        <f t="shared" si="23"/>
        <v>46381</v>
      </c>
      <c r="BF595" s="125"/>
      <c r="BG595" s="88" t="s">
        <v>148</v>
      </c>
      <c r="BH595" s="113">
        <v>7919000</v>
      </c>
      <c r="BI595" s="88"/>
      <c r="BJ595" s="88"/>
      <c r="BK595" s="88"/>
      <c r="BL595" s="88"/>
      <c r="BM595" s="88"/>
      <c r="BN595" s="88"/>
      <c r="BO595" s="88"/>
      <c r="BP595" s="88"/>
      <c r="BQ595" s="88"/>
      <c r="BR595" s="88"/>
      <c r="BS595" s="88"/>
      <c r="BT595" s="88"/>
      <c r="BU595" s="88"/>
      <c r="BV595" s="88"/>
      <c r="BW595" s="88"/>
      <c r="BX595" s="88"/>
      <c r="BY595" s="88"/>
      <c r="BZ595" s="88"/>
      <c r="CA595" s="88"/>
      <c r="CB595" s="88"/>
      <c r="CC595" s="88"/>
      <c r="CD595" s="88"/>
      <c r="CE595" s="88"/>
      <c r="CF595" s="88"/>
      <c r="CG595" s="88"/>
      <c r="CH595" s="88"/>
      <c r="CI595" s="88"/>
      <c r="CJ595" s="88"/>
      <c r="CK595" s="88"/>
      <c r="CL595" s="88">
        <v>0</v>
      </c>
      <c r="CM595" s="113">
        <v>87109000</v>
      </c>
      <c r="CN595" s="88"/>
      <c r="CO595" s="92">
        <v>46381</v>
      </c>
      <c r="CP595" s="92">
        <f t="shared" si="24"/>
        <v>46561</v>
      </c>
      <c r="CQ595" s="118">
        <v>87109000</v>
      </c>
      <c r="CR595" s="88" t="s">
        <v>149</v>
      </c>
      <c r="CS595" s="92">
        <v>46046</v>
      </c>
      <c r="CT595" s="131">
        <v>1446101162839</v>
      </c>
      <c r="CU595" s="88"/>
      <c r="CV595" s="88"/>
      <c r="CW595" s="88" t="s">
        <v>720</v>
      </c>
      <c r="CX595" s="88" t="s">
        <v>203</v>
      </c>
      <c r="CY595" s="88" t="s">
        <v>2137</v>
      </c>
      <c r="CZ595" s="88">
        <v>2537</v>
      </c>
      <c r="DA595" s="88" t="s">
        <v>152</v>
      </c>
      <c r="DB595" s="88">
        <v>1</v>
      </c>
      <c r="DC595" s="88" t="s">
        <v>153</v>
      </c>
      <c r="DD595" s="88"/>
      <c r="DE595" s="88"/>
      <c r="DF595" s="88"/>
      <c r="DG595" s="88"/>
      <c r="DH595" s="88"/>
      <c r="DI595" s="88"/>
      <c r="DJ595" s="88"/>
      <c r="DK595" s="88"/>
      <c r="DL595" s="88"/>
      <c r="DM595" s="88"/>
      <c r="DN595" s="88"/>
      <c r="DO595" s="88"/>
      <c r="DP595" s="88"/>
      <c r="DQ595" s="88"/>
      <c r="DR595" s="88"/>
      <c r="DS595" s="88"/>
      <c r="DT595" s="89"/>
      <c r="DU595" s="84"/>
      <c r="DV595" s="75"/>
      <c r="DW595" s="75"/>
      <c r="DX595" s="75"/>
      <c r="DY595" s="75"/>
      <c r="DZ595" s="77"/>
      <c r="EA595" s="71"/>
      <c r="EB595" s="71"/>
      <c r="EC595" s="71"/>
      <c r="ED595" s="71"/>
      <c r="EE595" s="71"/>
      <c r="EF595" s="71"/>
      <c r="EG595" s="71"/>
      <c r="EH595" s="71"/>
      <c r="EI595" s="71"/>
      <c r="EJ595" s="71"/>
      <c r="EK595" s="71"/>
    </row>
    <row r="596" spans="1:141" ht="30" customHeight="1">
      <c r="A596" s="3" t="s">
        <v>6255</v>
      </c>
      <c r="B596" s="87">
        <v>2026</v>
      </c>
      <c r="C596" s="88" t="s">
        <v>6655</v>
      </c>
      <c r="D596" s="88"/>
      <c r="E596" s="88" t="s">
        <v>125</v>
      </c>
      <c r="F596" s="88">
        <v>147160</v>
      </c>
      <c r="G596" s="92">
        <v>46045</v>
      </c>
      <c r="H596" s="88" t="s">
        <v>2089</v>
      </c>
      <c r="I596" s="88" t="s">
        <v>6656</v>
      </c>
      <c r="J596" s="95" t="s">
        <v>6657</v>
      </c>
      <c r="K596" s="95" t="s">
        <v>6658</v>
      </c>
      <c r="L596" s="88" t="s">
        <v>6659</v>
      </c>
      <c r="M596" s="88" t="s">
        <v>2094</v>
      </c>
      <c r="N596" s="88">
        <v>80111700</v>
      </c>
      <c r="O596" s="88" t="s">
        <v>2095</v>
      </c>
      <c r="P596" s="88" t="s">
        <v>6660</v>
      </c>
      <c r="Q596" s="88">
        <v>216</v>
      </c>
      <c r="R596" s="92">
        <v>46036</v>
      </c>
      <c r="S596" s="88">
        <v>1840</v>
      </c>
      <c r="T596" s="92">
        <v>46048</v>
      </c>
      <c r="U596" s="88" t="s">
        <v>1859</v>
      </c>
      <c r="V596" s="88" t="s">
        <v>135</v>
      </c>
      <c r="W596" s="88" t="s">
        <v>136</v>
      </c>
      <c r="X596" s="88">
        <v>1</v>
      </c>
      <c r="Y596" s="88" t="s">
        <v>2097</v>
      </c>
      <c r="Z596" s="88" t="s">
        <v>6659</v>
      </c>
      <c r="AA596" s="88" t="s">
        <v>138</v>
      </c>
      <c r="AB596" s="88" t="s">
        <v>139</v>
      </c>
      <c r="AC596" s="88" t="s">
        <v>203</v>
      </c>
      <c r="AD596" s="88"/>
      <c r="AE596" s="88">
        <v>1032464551</v>
      </c>
      <c r="AF596" s="88">
        <v>5</v>
      </c>
      <c r="AG596" s="92">
        <v>30862</v>
      </c>
      <c r="AH596" s="88" t="s">
        <v>6661</v>
      </c>
      <c r="AI596" s="88"/>
      <c r="AJ596" s="95" t="e">
        <v>#N/A</v>
      </c>
      <c r="AK596" s="88" t="s">
        <v>6662</v>
      </c>
      <c r="AL596" s="88" t="s">
        <v>189</v>
      </c>
      <c r="AM596" s="88" t="s">
        <v>144</v>
      </c>
      <c r="AN596" s="88" t="s">
        <v>1863</v>
      </c>
      <c r="AO596" s="88">
        <v>93376179</v>
      </c>
      <c r="AP596" s="88" t="s">
        <v>1864</v>
      </c>
      <c r="AQ596" s="88"/>
      <c r="AR596" s="88"/>
      <c r="AS596" s="92">
        <v>46062</v>
      </c>
      <c r="AT596" s="88"/>
      <c r="AU596" s="88"/>
      <c r="AV596" s="88"/>
      <c r="AW596" s="88"/>
      <c r="AX596" s="88" t="s">
        <v>1865</v>
      </c>
      <c r="AY596" s="88" t="s">
        <v>147</v>
      </c>
      <c r="AZ596" s="108">
        <v>46036</v>
      </c>
      <c r="BA596" s="108">
        <v>46045</v>
      </c>
      <c r="BB596" s="118">
        <v>63352000</v>
      </c>
      <c r="BC596" s="108">
        <v>46049</v>
      </c>
      <c r="BD596" s="108">
        <v>46291</v>
      </c>
      <c r="BE596" s="108">
        <f t="shared" ref="BE596:BE627" si="25">$CO596</f>
        <v>46291</v>
      </c>
      <c r="BF596" s="125"/>
      <c r="BG596" s="88" t="s">
        <v>929</v>
      </c>
      <c r="BH596" s="113">
        <v>7919000</v>
      </c>
      <c r="BI596" s="88"/>
      <c r="BJ596" s="88"/>
      <c r="BK596" s="88"/>
      <c r="BL596" s="88"/>
      <c r="BM596" s="88"/>
      <c r="BN596" s="88"/>
      <c r="BO596" s="88"/>
      <c r="BP596" s="88"/>
      <c r="BQ596" s="88"/>
      <c r="BR596" s="88"/>
      <c r="BS596" s="88"/>
      <c r="BT596" s="88"/>
      <c r="BU596" s="88"/>
      <c r="BV596" s="88"/>
      <c r="BW596" s="88"/>
      <c r="BX596" s="88"/>
      <c r="BY596" s="88"/>
      <c r="BZ596" s="88"/>
      <c r="CA596" s="88"/>
      <c r="CB596" s="88"/>
      <c r="CC596" s="88"/>
      <c r="CD596" s="88"/>
      <c r="CE596" s="88"/>
      <c r="CF596" s="88"/>
      <c r="CG596" s="88"/>
      <c r="CH596" s="88"/>
      <c r="CI596" s="88"/>
      <c r="CJ596" s="88"/>
      <c r="CK596" s="88"/>
      <c r="CL596" s="88">
        <v>0</v>
      </c>
      <c r="CM596" s="113">
        <v>63352000</v>
      </c>
      <c r="CN596" s="88"/>
      <c r="CO596" s="92">
        <v>46291</v>
      </c>
      <c r="CP596" s="92">
        <f t="shared" si="24"/>
        <v>46471</v>
      </c>
      <c r="CQ596" s="118">
        <v>63352000</v>
      </c>
      <c r="CR596" s="88" t="s">
        <v>342</v>
      </c>
      <c r="CS596" s="92">
        <v>46046</v>
      </c>
      <c r="CT596" s="131" t="s">
        <v>6663</v>
      </c>
      <c r="CU596" s="88"/>
      <c r="CV596" s="88"/>
      <c r="CW596" s="88" t="s">
        <v>2101</v>
      </c>
      <c r="CX596" s="88" t="s">
        <v>203</v>
      </c>
      <c r="CY596" s="88" t="s">
        <v>957</v>
      </c>
      <c r="CZ596" s="88">
        <v>2456</v>
      </c>
      <c r="DA596" s="88" t="s">
        <v>1868</v>
      </c>
      <c r="DB596" s="88">
        <v>3</v>
      </c>
      <c r="DC596" s="88" t="s">
        <v>153</v>
      </c>
      <c r="DD596" s="88"/>
      <c r="DE596" s="88"/>
      <c r="DF596" s="88"/>
      <c r="DG596" s="88"/>
      <c r="DH596" s="88"/>
      <c r="DI596" s="88"/>
      <c r="DJ596" s="88"/>
      <c r="DK596" s="88"/>
      <c r="DL596" s="88"/>
      <c r="DM596" s="88"/>
      <c r="DN596" s="88"/>
      <c r="DO596" s="88"/>
      <c r="DP596" s="88"/>
      <c r="DQ596" s="88"/>
      <c r="DR596" s="88"/>
      <c r="DS596" s="88"/>
      <c r="DT596" s="89"/>
      <c r="DU596" s="84"/>
      <c r="DV596" s="75"/>
      <c r="DW596" s="75"/>
      <c r="DX596" s="75"/>
      <c r="DY596" s="75"/>
      <c r="DZ596" s="77"/>
      <c r="EA596" s="71"/>
      <c r="EB596" s="71"/>
      <c r="EC596" s="71"/>
      <c r="ED596" s="71"/>
      <c r="EE596" s="71"/>
      <c r="EF596" s="71"/>
      <c r="EG596" s="71"/>
      <c r="EH596" s="71"/>
      <c r="EI596" s="71"/>
      <c r="EJ596" s="71"/>
      <c r="EK596" s="71"/>
    </row>
    <row r="597" spans="1:141" ht="30" customHeight="1">
      <c r="A597" s="3" t="s">
        <v>6255</v>
      </c>
      <c r="B597" s="87">
        <v>2026</v>
      </c>
      <c r="C597" s="88" t="s">
        <v>6664</v>
      </c>
      <c r="D597" s="88"/>
      <c r="E597" s="88" t="s">
        <v>125</v>
      </c>
      <c r="F597" s="88">
        <v>145358</v>
      </c>
      <c r="G597" s="92">
        <v>46036</v>
      </c>
      <c r="H597" s="88" t="s">
        <v>6665</v>
      </c>
      <c r="I597" s="88" t="s">
        <v>6666</v>
      </c>
      <c r="J597" s="95" t="s">
        <v>6667</v>
      </c>
      <c r="K597" s="95" t="s">
        <v>6668</v>
      </c>
      <c r="L597" s="88" t="s">
        <v>6669</v>
      </c>
      <c r="M597" s="88" t="s">
        <v>6670</v>
      </c>
      <c r="N597" s="88">
        <v>80111700</v>
      </c>
      <c r="O597" s="88" t="s">
        <v>6671</v>
      </c>
      <c r="P597" s="88" t="s">
        <v>6672</v>
      </c>
      <c r="Q597" s="88">
        <v>30</v>
      </c>
      <c r="R597" s="92">
        <v>46028</v>
      </c>
      <c r="S597" s="88">
        <v>1841</v>
      </c>
      <c r="T597" s="92">
        <v>46048</v>
      </c>
      <c r="U597" s="88" t="s">
        <v>134</v>
      </c>
      <c r="V597" s="88" t="s">
        <v>135</v>
      </c>
      <c r="W597" s="88" t="s">
        <v>136</v>
      </c>
      <c r="X597" s="88">
        <v>1</v>
      </c>
      <c r="Y597" s="88" t="s">
        <v>6673</v>
      </c>
      <c r="Z597" s="88" t="s">
        <v>6669</v>
      </c>
      <c r="AA597" s="88" t="s">
        <v>138</v>
      </c>
      <c r="AB597" s="88" t="s">
        <v>164</v>
      </c>
      <c r="AC597" s="88" t="s">
        <v>203</v>
      </c>
      <c r="AD597" s="88"/>
      <c r="AE597" s="88">
        <v>1049609692</v>
      </c>
      <c r="AF597" s="88">
        <v>1</v>
      </c>
      <c r="AG597" s="92">
        <v>32058</v>
      </c>
      <c r="AH597" s="88" t="s">
        <v>6674</v>
      </c>
      <c r="AI597" s="88"/>
      <c r="AJ597" s="95" t="e">
        <v>#N/A</v>
      </c>
      <c r="AK597" s="88" t="s">
        <v>6675</v>
      </c>
      <c r="AL597" s="88" t="s">
        <v>244</v>
      </c>
      <c r="AM597" s="88" t="s">
        <v>144</v>
      </c>
      <c r="AN597" s="88" t="s">
        <v>2797</v>
      </c>
      <c r="AO597" s="88">
        <v>9397289</v>
      </c>
      <c r="AP597" s="88" t="s">
        <v>2798</v>
      </c>
      <c r="AQ597" s="88"/>
      <c r="AR597" s="88"/>
      <c r="AS597" s="92">
        <v>46062</v>
      </c>
      <c r="AT597" s="88"/>
      <c r="AU597" s="88"/>
      <c r="AV597" s="88"/>
      <c r="AW597" s="88"/>
      <c r="AX597" s="88" t="s">
        <v>2799</v>
      </c>
      <c r="AY597" s="88" t="s">
        <v>147</v>
      </c>
      <c r="AZ597" s="108">
        <v>46045</v>
      </c>
      <c r="BA597" s="108">
        <v>46045</v>
      </c>
      <c r="BB597" s="118">
        <v>63844000</v>
      </c>
      <c r="BC597" s="108">
        <v>46050</v>
      </c>
      <c r="BD597" s="108">
        <v>46383</v>
      </c>
      <c r="BE597" s="108">
        <f t="shared" si="25"/>
        <v>46383</v>
      </c>
      <c r="BF597" s="125"/>
      <c r="BG597" s="88" t="s">
        <v>148</v>
      </c>
      <c r="BH597" s="113">
        <v>5804000</v>
      </c>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v>0</v>
      </c>
      <c r="CM597" s="113">
        <v>63844000</v>
      </c>
      <c r="CN597" s="88"/>
      <c r="CO597" s="92">
        <v>46383</v>
      </c>
      <c r="CP597" s="92">
        <f t="shared" si="24"/>
        <v>46563</v>
      </c>
      <c r="CQ597" s="118">
        <v>63844000</v>
      </c>
      <c r="CR597" s="88" t="s">
        <v>223</v>
      </c>
      <c r="CS597" s="92">
        <v>46049</v>
      </c>
      <c r="CT597" s="131">
        <v>3944101179912</v>
      </c>
      <c r="CU597" s="88"/>
      <c r="CV597" s="88"/>
      <c r="CW597" s="88" t="s">
        <v>6676</v>
      </c>
      <c r="CX597" s="88" t="s">
        <v>203</v>
      </c>
      <c r="CY597" s="88" t="s">
        <v>2137</v>
      </c>
      <c r="CZ597" s="88">
        <v>2537</v>
      </c>
      <c r="DA597" s="88" t="s">
        <v>152</v>
      </c>
      <c r="DB597" s="88">
        <v>1</v>
      </c>
      <c r="DC597" s="88" t="s">
        <v>153</v>
      </c>
      <c r="DD597" s="88"/>
      <c r="DE597" s="88"/>
      <c r="DF597" s="88"/>
      <c r="DG597" s="88"/>
      <c r="DH597" s="88"/>
      <c r="DI597" s="88"/>
      <c r="DJ597" s="88"/>
      <c r="DK597" s="88"/>
      <c r="DL597" s="88"/>
      <c r="DM597" s="88"/>
      <c r="DN597" s="88"/>
      <c r="DO597" s="88"/>
      <c r="DP597" s="88"/>
      <c r="DQ597" s="88"/>
      <c r="DR597" s="88"/>
      <c r="DS597" s="88"/>
      <c r="DT597" s="89"/>
      <c r="DU597" s="84"/>
      <c r="DV597" s="75"/>
      <c r="DW597" s="75"/>
      <c r="DX597" s="75"/>
      <c r="DY597" s="75"/>
      <c r="DZ597" s="77"/>
      <c r="EA597" s="71"/>
      <c r="EB597" s="71"/>
      <c r="EC597" s="71"/>
      <c r="ED597" s="71"/>
      <c r="EE597" s="71"/>
      <c r="EF597" s="71"/>
      <c r="EG597" s="71"/>
      <c r="EH597" s="71"/>
      <c r="EI597" s="71"/>
      <c r="EJ597" s="71"/>
      <c r="EK597" s="71"/>
    </row>
    <row r="598" spans="1:141" ht="30" customHeight="1">
      <c r="A598" s="3" t="s">
        <v>6255</v>
      </c>
      <c r="B598" s="87">
        <v>2026</v>
      </c>
      <c r="C598" s="88" t="s">
        <v>6677</v>
      </c>
      <c r="D598" s="88"/>
      <c r="E598" s="88" t="s">
        <v>125</v>
      </c>
      <c r="F598" s="88">
        <v>150329</v>
      </c>
      <c r="G598" s="92">
        <v>46049</v>
      </c>
      <c r="H598" s="88" t="s">
        <v>6678</v>
      </c>
      <c r="I598" s="88" t="s">
        <v>6679</v>
      </c>
      <c r="J598" s="95" t="s">
        <v>6680</v>
      </c>
      <c r="K598" s="95" t="s">
        <v>6681</v>
      </c>
      <c r="L598" s="88" t="s">
        <v>6682</v>
      </c>
      <c r="M598" s="88" t="s">
        <v>6683</v>
      </c>
      <c r="N598" s="88">
        <v>80111700</v>
      </c>
      <c r="O598" s="88" t="s">
        <v>6684</v>
      </c>
      <c r="P598" s="88" t="s">
        <v>6685</v>
      </c>
      <c r="Q598" s="88">
        <v>2170</v>
      </c>
      <c r="R598" s="92">
        <v>46052</v>
      </c>
      <c r="S598" s="88">
        <v>2000</v>
      </c>
      <c r="T598" s="92">
        <v>46056</v>
      </c>
      <c r="U598" s="88" t="s">
        <v>2988</v>
      </c>
      <c r="V598" s="88" t="s">
        <v>135</v>
      </c>
      <c r="W598" s="88" t="s">
        <v>136</v>
      </c>
      <c r="X598" s="88">
        <v>1</v>
      </c>
      <c r="Y598" s="88" t="s">
        <v>6686</v>
      </c>
      <c r="Z598" s="88" t="s">
        <v>6682</v>
      </c>
      <c r="AA598" s="88" t="s">
        <v>138</v>
      </c>
      <c r="AB598" s="88" t="s">
        <v>139</v>
      </c>
      <c r="AC598" s="88" t="s">
        <v>218</v>
      </c>
      <c r="AD598" s="88"/>
      <c r="AE598" s="88">
        <v>79554560</v>
      </c>
      <c r="AF598" s="88">
        <v>8</v>
      </c>
      <c r="AG598" s="92">
        <v>25977</v>
      </c>
      <c r="AH598" s="88" t="s">
        <v>6687</v>
      </c>
      <c r="AI598" s="88"/>
      <c r="AJ598" s="95" t="e">
        <v>#N/A</v>
      </c>
      <c r="AK598" s="88" t="s">
        <v>6688</v>
      </c>
      <c r="AL598" s="88" t="s">
        <v>189</v>
      </c>
      <c r="AM598" s="88" t="s">
        <v>234</v>
      </c>
      <c r="AN598" s="88" t="s">
        <v>2984</v>
      </c>
      <c r="AO598" s="88">
        <v>1063481921</v>
      </c>
      <c r="AP598" s="88" t="s">
        <v>3007</v>
      </c>
      <c r="AQ598" s="88"/>
      <c r="AR598" s="88"/>
      <c r="AS598" s="92">
        <v>46062</v>
      </c>
      <c r="AT598" s="88"/>
      <c r="AU598" s="88"/>
      <c r="AV598" s="88"/>
      <c r="AW598" s="88"/>
      <c r="AX598" s="88" t="s">
        <v>3008</v>
      </c>
      <c r="AY598" s="88" t="s">
        <v>147</v>
      </c>
      <c r="AZ598" s="108">
        <v>46050</v>
      </c>
      <c r="BA598" s="108">
        <v>46052</v>
      </c>
      <c r="BB598" s="118">
        <v>23216000</v>
      </c>
      <c r="BC598" s="108">
        <v>46056</v>
      </c>
      <c r="BD598" s="108">
        <v>46172</v>
      </c>
      <c r="BE598" s="108">
        <f t="shared" si="25"/>
        <v>46172</v>
      </c>
      <c r="BF598" s="125"/>
      <c r="BG598" s="88" t="s">
        <v>4723</v>
      </c>
      <c r="BH598" s="113">
        <v>5804000</v>
      </c>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v>0</v>
      </c>
      <c r="CM598" s="113">
        <v>23216000</v>
      </c>
      <c r="CN598" s="88"/>
      <c r="CO598" s="92">
        <v>46172</v>
      </c>
      <c r="CP598" s="92">
        <f t="shared" si="24"/>
        <v>46352</v>
      </c>
      <c r="CQ598" s="118">
        <v>23216000</v>
      </c>
      <c r="CR598" s="88" t="e">
        <v>#N/A</v>
      </c>
      <c r="CS598" s="92" t="e">
        <v>#N/A</v>
      </c>
      <c r="CT598" s="131" t="e">
        <v>#N/A</v>
      </c>
      <c r="CU598" s="88"/>
      <c r="CV598" s="88"/>
      <c r="CW598" s="88" t="s">
        <v>6689</v>
      </c>
      <c r="CX598" s="88" t="s">
        <v>218</v>
      </c>
      <c r="CY598" s="88" t="s">
        <v>6690</v>
      </c>
      <c r="CZ598" s="88">
        <v>2504</v>
      </c>
      <c r="DA598" s="88" t="s">
        <v>2994</v>
      </c>
      <c r="DB598" s="88">
        <v>1</v>
      </c>
      <c r="DC598" s="88" t="s">
        <v>153</v>
      </c>
      <c r="DD598" s="88"/>
      <c r="DE598" s="88"/>
      <c r="DF598" s="88"/>
      <c r="DG598" s="88"/>
      <c r="DH598" s="88"/>
      <c r="DI598" s="88"/>
      <c r="DJ598" s="88"/>
      <c r="DK598" s="88"/>
      <c r="DL598" s="88"/>
      <c r="DM598" s="88"/>
      <c r="DN598" s="88"/>
      <c r="DO598" s="88"/>
      <c r="DP598" s="88"/>
      <c r="DQ598" s="88"/>
      <c r="DR598" s="88"/>
      <c r="DS598" s="88"/>
      <c r="DT598" s="89"/>
      <c r="DU598" s="84"/>
      <c r="DV598" s="75"/>
      <c r="DW598" s="75"/>
      <c r="DX598" s="75"/>
      <c r="DY598" s="75"/>
      <c r="DZ598" s="77"/>
      <c r="EA598" s="71"/>
      <c r="EB598" s="71"/>
      <c r="EC598" s="71"/>
      <c r="ED598" s="71"/>
      <c r="EE598" s="71"/>
      <c r="EF598" s="71"/>
      <c r="EG598" s="71"/>
      <c r="EH598" s="71"/>
      <c r="EI598" s="71"/>
      <c r="EJ598" s="71"/>
      <c r="EK598" s="71"/>
    </row>
    <row r="599" spans="1:141" ht="30" customHeight="1">
      <c r="A599" s="3" t="s">
        <v>6255</v>
      </c>
      <c r="B599" s="87">
        <v>2026</v>
      </c>
      <c r="C599" s="88" t="s">
        <v>6691</v>
      </c>
      <c r="D599" s="88"/>
      <c r="E599" s="88" t="s">
        <v>125</v>
      </c>
      <c r="F599" s="88">
        <v>147455</v>
      </c>
      <c r="G599" s="92">
        <v>46050</v>
      </c>
      <c r="H599" s="88" t="s">
        <v>5935</v>
      </c>
      <c r="I599" s="88" t="s">
        <v>6692</v>
      </c>
      <c r="J599" s="95" t="s">
        <v>6693</v>
      </c>
      <c r="K599" s="95" t="s">
        <v>6694</v>
      </c>
      <c r="L599" s="88" t="s">
        <v>6695</v>
      </c>
      <c r="M599" s="88" t="s">
        <v>5940</v>
      </c>
      <c r="N599" s="88">
        <v>80111700</v>
      </c>
      <c r="O599" s="88" t="s">
        <v>5941</v>
      </c>
      <c r="P599" s="88" t="s">
        <v>6696</v>
      </c>
      <c r="Q599" s="88">
        <v>187</v>
      </c>
      <c r="R599" s="92">
        <v>46031</v>
      </c>
      <c r="S599" s="88">
        <v>1942</v>
      </c>
      <c r="T599" s="92">
        <v>46052</v>
      </c>
      <c r="U599" s="88" t="s">
        <v>4823</v>
      </c>
      <c r="V599" s="88" t="s">
        <v>135</v>
      </c>
      <c r="W599" s="88" t="s">
        <v>136</v>
      </c>
      <c r="X599" s="88">
        <v>1</v>
      </c>
      <c r="Y599" s="88" t="s">
        <v>5061</v>
      </c>
      <c r="Z599" s="88" t="s">
        <v>6695</v>
      </c>
      <c r="AA599" s="88" t="s">
        <v>138</v>
      </c>
      <c r="AB599" s="88" t="s">
        <v>139</v>
      </c>
      <c r="AC599" s="88" t="s">
        <v>203</v>
      </c>
      <c r="AD599" s="88"/>
      <c r="AE599" s="88">
        <v>1019024188</v>
      </c>
      <c r="AF599" s="88">
        <v>1</v>
      </c>
      <c r="AG599" s="92">
        <v>32302</v>
      </c>
      <c r="AH599" s="88" t="s">
        <v>6697</v>
      </c>
      <c r="AI599" s="88"/>
      <c r="AJ599" s="95" t="e">
        <v>#N/A</v>
      </c>
      <c r="AK599" s="88" t="s">
        <v>6698</v>
      </c>
      <c r="AL599" s="88" t="s">
        <v>189</v>
      </c>
      <c r="AM599" s="88" t="s">
        <v>144</v>
      </c>
      <c r="AN599" s="88" t="s">
        <v>4826</v>
      </c>
      <c r="AO599" s="88">
        <v>52371623</v>
      </c>
      <c r="AP599" s="88" t="s">
        <v>4827</v>
      </c>
      <c r="AQ599" s="88"/>
      <c r="AR599" s="88"/>
      <c r="AS599" s="92">
        <v>46062</v>
      </c>
      <c r="AT599" s="88"/>
      <c r="AU599" s="88"/>
      <c r="AV599" s="88"/>
      <c r="AW599" s="88"/>
      <c r="AX599" s="88" t="s">
        <v>4828</v>
      </c>
      <c r="AY599" s="88" t="s">
        <v>147</v>
      </c>
      <c r="AZ599" s="108">
        <v>46041</v>
      </c>
      <c r="BA599" s="108">
        <v>46050</v>
      </c>
      <c r="BB599" s="118">
        <v>46432000</v>
      </c>
      <c r="BC599" s="108">
        <v>46055</v>
      </c>
      <c r="BD599" s="108">
        <v>46296</v>
      </c>
      <c r="BE599" s="108">
        <f t="shared" si="25"/>
        <v>46296</v>
      </c>
      <c r="BF599" s="125"/>
      <c r="BG599" s="88" t="s">
        <v>929</v>
      </c>
      <c r="BH599" s="113">
        <v>5804000</v>
      </c>
      <c r="BI599" s="88"/>
      <c r="BJ599" s="88"/>
      <c r="BK599" s="88"/>
      <c r="BL599" s="88"/>
      <c r="BM599" s="88"/>
      <c r="BN599" s="88"/>
      <c r="BO599" s="88"/>
      <c r="BP599" s="88"/>
      <c r="BQ599" s="88"/>
      <c r="BR599" s="88"/>
      <c r="BS599" s="88"/>
      <c r="BT599" s="88"/>
      <c r="BU599" s="88"/>
      <c r="BV599" s="88"/>
      <c r="BW599" s="88"/>
      <c r="BX599" s="88"/>
      <c r="BY599" s="88"/>
      <c r="BZ599" s="88"/>
      <c r="CA599" s="88"/>
      <c r="CB599" s="88"/>
      <c r="CC599" s="88"/>
      <c r="CD599" s="88"/>
      <c r="CE599" s="88"/>
      <c r="CF599" s="88"/>
      <c r="CG599" s="88"/>
      <c r="CH599" s="88"/>
      <c r="CI599" s="88"/>
      <c r="CJ599" s="88"/>
      <c r="CK599" s="88"/>
      <c r="CL599" s="88">
        <v>0</v>
      </c>
      <c r="CM599" s="113">
        <v>46432000</v>
      </c>
      <c r="CN599" s="88"/>
      <c r="CO599" s="92">
        <v>46296</v>
      </c>
      <c r="CP599" s="92">
        <f t="shared" si="24"/>
        <v>46476</v>
      </c>
      <c r="CQ599" s="118">
        <v>46432000</v>
      </c>
      <c r="CR599" s="88" t="s">
        <v>223</v>
      </c>
      <c r="CS599" s="92">
        <v>46051</v>
      </c>
      <c r="CT599" s="131">
        <v>1446101167162</v>
      </c>
      <c r="CU599" s="88"/>
      <c r="CV599" s="88"/>
      <c r="CW599" s="88" t="s">
        <v>5063</v>
      </c>
      <c r="CX599" s="88" t="s">
        <v>203</v>
      </c>
      <c r="CY599" s="88" t="s">
        <v>957</v>
      </c>
      <c r="CZ599" s="88">
        <v>2309</v>
      </c>
      <c r="DA599" s="88" t="s">
        <v>4831</v>
      </c>
      <c r="DB599" s="88">
        <v>1</v>
      </c>
      <c r="DC599" s="88" t="s">
        <v>153</v>
      </c>
      <c r="DD599" s="88"/>
      <c r="DE599" s="88"/>
      <c r="DF599" s="88"/>
      <c r="DG599" s="88"/>
      <c r="DH599" s="88"/>
      <c r="DI599" s="88"/>
      <c r="DJ599" s="88"/>
      <c r="DK599" s="88"/>
      <c r="DL599" s="88"/>
      <c r="DM599" s="88"/>
      <c r="DN599" s="88"/>
      <c r="DO599" s="88"/>
      <c r="DP599" s="88"/>
      <c r="DQ599" s="88"/>
      <c r="DR599" s="88"/>
      <c r="DS599" s="88"/>
      <c r="DT599" s="89"/>
      <c r="DU599" s="84"/>
      <c r="DV599" s="75"/>
      <c r="DW599" s="75"/>
      <c r="DX599" s="75"/>
      <c r="DY599" s="75"/>
      <c r="DZ599" s="77"/>
      <c r="EA599" s="71"/>
      <c r="EB599" s="71"/>
      <c r="EC599" s="71"/>
      <c r="ED599" s="71"/>
      <c r="EE599" s="71"/>
      <c r="EF599" s="71"/>
      <c r="EG599" s="71"/>
      <c r="EH599" s="71"/>
      <c r="EI599" s="71"/>
      <c r="EJ599" s="71"/>
      <c r="EK599" s="71"/>
    </row>
    <row r="600" spans="1:141" ht="30" customHeight="1">
      <c r="A600" s="3" t="s">
        <v>6255</v>
      </c>
      <c r="B600" s="87">
        <v>2026</v>
      </c>
      <c r="C600" s="88" t="s">
        <v>6699</v>
      </c>
      <c r="D600" s="88"/>
      <c r="E600" s="88" t="s">
        <v>125</v>
      </c>
      <c r="F600" s="88">
        <v>146496</v>
      </c>
      <c r="G600" s="92">
        <v>46052</v>
      </c>
      <c r="H600" s="88" t="s">
        <v>6700</v>
      </c>
      <c r="I600" s="88" t="s">
        <v>6701</v>
      </c>
      <c r="J600" s="95" t="s">
        <v>6702</v>
      </c>
      <c r="K600" s="95" t="s">
        <v>6703</v>
      </c>
      <c r="L600" s="88" t="s">
        <v>6704</v>
      </c>
      <c r="M600" s="88" t="s">
        <v>6705</v>
      </c>
      <c r="N600" s="88">
        <v>80111700</v>
      </c>
      <c r="O600" s="88" t="s">
        <v>6706</v>
      </c>
      <c r="P600" s="88" t="s">
        <v>6707</v>
      </c>
      <c r="Q600" s="88">
        <v>2132</v>
      </c>
      <c r="R600" s="92">
        <v>46041</v>
      </c>
      <c r="S600" s="88">
        <v>1880</v>
      </c>
      <c r="T600" s="92">
        <v>46050</v>
      </c>
      <c r="U600" s="88" t="s">
        <v>5613</v>
      </c>
      <c r="V600" s="88" t="s">
        <v>135</v>
      </c>
      <c r="W600" s="88" t="s">
        <v>136</v>
      </c>
      <c r="X600" s="88">
        <v>1</v>
      </c>
      <c r="Y600" s="88" t="s">
        <v>6708</v>
      </c>
      <c r="Z600" s="88" t="s">
        <v>6704</v>
      </c>
      <c r="AA600" s="88" t="s">
        <v>138</v>
      </c>
      <c r="AB600" s="88" t="s">
        <v>139</v>
      </c>
      <c r="AC600" s="88" t="s">
        <v>203</v>
      </c>
      <c r="AD600" s="88"/>
      <c r="AE600" s="88">
        <v>52781124</v>
      </c>
      <c r="AF600" s="88">
        <v>4</v>
      </c>
      <c r="AG600" s="92">
        <v>29615</v>
      </c>
      <c r="AH600" s="88" t="s">
        <v>6709</v>
      </c>
      <c r="AI600" s="88" t="e">
        <v>#REF!</v>
      </c>
      <c r="AJ600" s="95">
        <v>3176803095</v>
      </c>
      <c r="AK600" s="88" t="s">
        <v>6710</v>
      </c>
      <c r="AL600" s="88" t="s">
        <v>143</v>
      </c>
      <c r="AM600" s="88" t="s">
        <v>234</v>
      </c>
      <c r="AN600" s="88" t="s">
        <v>5563</v>
      </c>
      <c r="AO600" s="88">
        <v>80857080</v>
      </c>
      <c r="AP600" s="88" t="s">
        <v>5564</v>
      </c>
      <c r="AQ600" s="88"/>
      <c r="AR600" s="88"/>
      <c r="AS600" s="92">
        <v>46062</v>
      </c>
      <c r="AT600" s="88"/>
      <c r="AU600" s="88"/>
      <c r="AV600" s="88"/>
      <c r="AW600" s="88"/>
      <c r="AX600" s="88" t="s">
        <v>5565</v>
      </c>
      <c r="AY600" s="88" t="s">
        <v>147</v>
      </c>
      <c r="AZ600" s="108">
        <v>46044</v>
      </c>
      <c r="BA600" s="108">
        <v>46045</v>
      </c>
      <c r="BB600" s="118">
        <v>63352000</v>
      </c>
      <c r="BC600" s="108">
        <v>46051</v>
      </c>
      <c r="BD600" s="108">
        <v>46295</v>
      </c>
      <c r="BE600" s="108">
        <f t="shared" si="25"/>
        <v>46295</v>
      </c>
      <c r="BF600" s="125"/>
      <c r="BG600" s="88" t="s">
        <v>929</v>
      </c>
      <c r="BH600" s="113">
        <v>7919000</v>
      </c>
      <c r="BI600" s="88"/>
      <c r="BJ600" s="88"/>
      <c r="BK600" s="88"/>
      <c r="BL600" s="88"/>
      <c r="BM600" s="88"/>
      <c r="BN600" s="88"/>
      <c r="BO600" s="88"/>
      <c r="BP600" s="88"/>
      <c r="BQ600" s="88"/>
      <c r="BR600" s="88"/>
      <c r="BS600" s="88"/>
      <c r="BT600" s="88"/>
      <c r="BU600" s="88"/>
      <c r="BV600" s="88"/>
      <c r="BW600" s="88"/>
      <c r="BX600" s="88"/>
      <c r="BY600" s="88"/>
      <c r="BZ600" s="88"/>
      <c r="CA600" s="88"/>
      <c r="CB600" s="88"/>
      <c r="CC600" s="88"/>
      <c r="CD600" s="88"/>
      <c r="CE600" s="88"/>
      <c r="CF600" s="88"/>
      <c r="CG600" s="88"/>
      <c r="CH600" s="88"/>
      <c r="CI600" s="88"/>
      <c r="CJ600" s="88"/>
      <c r="CK600" s="88"/>
      <c r="CL600" s="88">
        <v>0</v>
      </c>
      <c r="CM600" s="113">
        <v>63352000</v>
      </c>
      <c r="CN600" s="88"/>
      <c r="CO600" s="92">
        <v>46295</v>
      </c>
      <c r="CP600" s="92">
        <f t="shared" si="24"/>
        <v>46475</v>
      </c>
      <c r="CQ600" s="118">
        <v>63352000</v>
      </c>
      <c r="CR600" s="88" t="s">
        <v>149</v>
      </c>
      <c r="CS600" s="92">
        <v>46044</v>
      </c>
      <c r="CT600" s="131">
        <v>1146101100580</v>
      </c>
      <c r="CU600" s="88"/>
      <c r="CV600" s="88"/>
      <c r="CW600" s="88" t="s">
        <v>6711</v>
      </c>
      <c r="CX600" s="88" t="s">
        <v>203</v>
      </c>
      <c r="CY600" s="88" t="s">
        <v>1251</v>
      </c>
      <c r="CZ600" s="88">
        <v>2599</v>
      </c>
      <c r="DA600" s="88" t="s">
        <v>5567</v>
      </c>
      <c r="DB600" s="88">
        <v>1</v>
      </c>
      <c r="DC600" s="88" t="s">
        <v>153</v>
      </c>
      <c r="DD600" s="88"/>
      <c r="DE600" s="88"/>
      <c r="DF600" s="88"/>
      <c r="DG600" s="88"/>
      <c r="DH600" s="88"/>
      <c r="DI600" s="88"/>
      <c r="DJ600" s="88"/>
      <c r="DK600" s="88"/>
      <c r="DL600" s="88"/>
      <c r="DM600" s="88"/>
      <c r="DN600" s="88"/>
      <c r="DO600" s="88"/>
      <c r="DP600" s="88"/>
      <c r="DQ600" s="88"/>
      <c r="DR600" s="88"/>
      <c r="DS600" s="88"/>
      <c r="DT600" s="89"/>
      <c r="DU600" s="84"/>
      <c r="DV600" s="75"/>
      <c r="DW600" s="75"/>
      <c r="DX600" s="75"/>
      <c r="DY600" s="75"/>
      <c r="DZ600" s="77"/>
      <c r="EA600" s="71"/>
      <c r="EB600" s="71"/>
      <c r="EC600" s="71"/>
      <c r="ED600" s="71"/>
      <c r="EE600" s="71"/>
      <c r="EF600" s="71"/>
      <c r="EG600" s="71"/>
      <c r="EH600" s="71"/>
      <c r="EI600" s="71"/>
      <c r="EJ600" s="71"/>
      <c r="EK600" s="71"/>
    </row>
    <row r="601" spans="1:141" ht="30" customHeight="1">
      <c r="A601" s="3" t="s">
        <v>6255</v>
      </c>
      <c r="B601" s="87">
        <v>2026</v>
      </c>
      <c r="C601" s="88" t="s">
        <v>6712</v>
      </c>
      <c r="D601" s="88"/>
      <c r="E601" s="88" t="s">
        <v>125</v>
      </c>
      <c r="F601" s="88">
        <v>146521</v>
      </c>
      <c r="G601" s="92">
        <v>46049</v>
      </c>
      <c r="H601" s="88" t="s">
        <v>3162</v>
      </c>
      <c r="I601" s="88" t="s">
        <v>6713</v>
      </c>
      <c r="J601" s="95" t="s">
        <v>6714</v>
      </c>
      <c r="K601" s="95" t="s">
        <v>6715</v>
      </c>
      <c r="L601" s="88" t="s">
        <v>6716</v>
      </c>
      <c r="M601" s="88" t="s">
        <v>3167</v>
      </c>
      <c r="N601" s="88">
        <v>80111700</v>
      </c>
      <c r="O601" s="88" t="s">
        <v>3168</v>
      </c>
      <c r="P601" s="88" t="s">
        <v>6717</v>
      </c>
      <c r="Q601" s="88">
        <v>78</v>
      </c>
      <c r="R601" s="92">
        <v>46028</v>
      </c>
      <c r="S601" s="88">
        <v>1958</v>
      </c>
      <c r="T601" s="92">
        <v>46055</v>
      </c>
      <c r="U601" s="88" t="s">
        <v>3170</v>
      </c>
      <c r="V601" s="88" t="s">
        <v>135</v>
      </c>
      <c r="W601" s="88" t="s">
        <v>136</v>
      </c>
      <c r="X601" s="88">
        <v>1</v>
      </c>
      <c r="Y601" s="88" t="s">
        <v>6718</v>
      </c>
      <c r="Z601" s="88" t="s">
        <v>6716</v>
      </c>
      <c r="AA601" s="88" t="s">
        <v>138</v>
      </c>
      <c r="AB601" s="88" t="s">
        <v>164</v>
      </c>
      <c r="AC601" s="88" t="s">
        <v>461</v>
      </c>
      <c r="AD601" s="88"/>
      <c r="AE601" s="88">
        <v>1031154459</v>
      </c>
      <c r="AF601" s="88">
        <v>1</v>
      </c>
      <c r="AG601" s="92">
        <v>34481</v>
      </c>
      <c r="AH601" s="88" t="s">
        <v>6719</v>
      </c>
      <c r="AI601" s="88"/>
      <c r="AJ601" s="95" t="e">
        <v>#N/A</v>
      </c>
      <c r="AK601" s="88" t="s">
        <v>6720</v>
      </c>
      <c r="AL601" s="88" t="s">
        <v>143</v>
      </c>
      <c r="AM601" s="88" t="s">
        <v>144</v>
      </c>
      <c r="AN601" s="88" t="s">
        <v>3174</v>
      </c>
      <c r="AO601" s="88">
        <v>1032434519</v>
      </c>
      <c r="AP601" s="88" t="s">
        <v>3175</v>
      </c>
      <c r="AQ601" s="88"/>
      <c r="AR601" s="88"/>
      <c r="AS601" s="92">
        <v>46062</v>
      </c>
      <c r="AT601" s="88"/>
      <c r="AU601" s="88"/>
      <c r="AV601" s="88"/>
      <c r="AW601" s="88"/>
      <c r="AX601" s="88" t="s">
        <v>3008</v>
      </c>
      <c r="AY601" s="88" t="s">
        <v>147</v>
      </c>
      <c r="AZ601" s="108">
        <v>46031</v>
      </c>
      <c r="BA601" s="108">
        <v>46051</v>
      </c>
      <c r="BB601" s="118">
        <v>46432000</v>
      </c>
      <c r="BC601" s="108">
        <v>46055</v>
      </c>
      <c r="BD601" s="108">
        <v>46281</v>
      </c>
      <c r="BE601" s="108">
        <f t="shared" si="25"/>
        <v>46281</v>
      </c>
      <c r="BF601" s="125"/>
      <c r="BG601" s="88" t="s">
        <v>929</v>
      </c>
      <c r="BH601" s="113">
        <v>5804000</v>
      </c>
      <c r="BI601" s="88"/>
      <c r="BJ601" s="88"/>
      <c r="BK601" s="88"/>
      <c r="BL601" s="88"/>
      <c r="BM601" s="88"/>
      <c r="BN601" s="88"/>
      <c r="BO601" s="88"/>
      <c r="BP601" s="88"/>
      <c r="BQ601" s="88"/>
      <c r="BR601" s="88"/>
      <c r="BS601" s="88"/>
      <c r="BT601" s="88"/>
      <c r="BU601" s="88"/>
      <c r="BV601" s="88"/>
      <c r="BW601" s="88"/>
      <c r="BX601" s="88"/>
      <c r="BY601" s="88"/>
      <c r="BZ601" s="88"/>
      <c r="CA601" s="88"/>
      <c r="CB601" s="88"/>
      <c r="CC601" s="88"/>
      <c r="CD601" s="88"/>
      <c r="CE601" s="88"/>
      <c r="CF601" s="88"/>
      <c r="CG601" s="88"/>
      <c r="CH601" s="88"/>
      <c r="CI601" s="88"/>
      <c r="CJ601" s="88"/>
      <c r="CK601" s="88"/>
      <c r="CL601" s="88">
        <v>0</v>
      </c>
      <c r="CM601" s="113">
        <v>46432000</v>
      </c>
      <c r="CN601" s="88"/>
      <c r="CO601" s="92">
        <v>46281</v>
      </c>
      <c r="CP601" s="92">
        <f t="shared" si="24"/>
        <v>46461</v>
      </c>
      <c r="CQ601" s="118">
        <v>46432000</v>
      </c>
      <c r="CR601" s="88" t="s">
        <v>172</v>
      </c>
      <c r="CS601" s="92">
        <v>46051</v>
      </c>
      <c r="CT601" s="131" t="s">
        <v>6721</v>
      </c>
      <c r="CU601" s="88"/>
      <c r="CV601" s="88"/>
      <c r="CW601" s="88" t="s">
        <v>3176</v>
      </c>
      <c r="CX601" s="88" t="s">
        <v>461</v>
      </c>
      <c r="CY601" s="88" t="s">
        <v>957</v>
      </c>
      <c r="CZ601" s="88">
        <v>2743</v>
      </c>
      <c r="DA601" s="88" t="s">
        <v>3177</v>
      </c>
      <c r="DB601" s="88">
        <v>1</v>
      </c>
      <c r="DC601" s="88" t="s">
        <v>153</v>
      </c>
      <c r="DD601" s="88"/>
      <c r="DE601" s="88"/>
      <c r="DF601" s="88"/>
      <c r="DG601" s="88"/>
      <c r="DH601" s="88"/>
      <c r="DI601" s="88"/>
      <c r="DJ601" s="88"/>
      <c r="DK601" s="88"/>
      <c r="DL601" s="88"/>
      <c r="DM601" s="88"/>
      <c r="DN601" s="88"/>
      <c r="DO601" s="88"/>
      <c r="DP601" s="88"/>
      <c r="DQ601" s="88"/>
      <c r="DR601" s="88"/>
      <c r="DS601" s="88"/>
      <c r="DT601" s="89"/>
      <c r="DU601" s="84"/>
      <c r="DV601" s="75"/>
      <c r="DW601" s="75"/>
      <c r="DX601" s="75"/>
      <c r="DY601" s="75"/>
      <c r="DZ601" s="77"/>
      <c r="EA601" s="71"/>
      <c r="EB601" s="71"/>
      <c r="EC601" s="71"/>
      <c r="ED601" s="71"/>
      <c r="EE601" s="71"/>
      <c r="EF601" s="71"/>
      <c r="EG601" s="71"/>
      <c r="EH601" s="71"/>
      <c r="EI601" s="71"/>
      <c r="EJ601" s="71"/>
      <c r="EK601" s="71"/>
    </row>
    <row r="602" spans="1:141" ht="30" customHeight="1">
      <c r="A602" s="3" t="s">
        <v>6255</v>
      </c>
      <c r="B602" s="87">
        <v>2026</v>
      </c>
      <c r="C602" s="88" t="s">
        <v>6722</v>
      </c>
      <c r="D602" s="88"/>
      <c r="E602" s="88" t="s">
        <v>125</v>
      </c>
      <c r="F602" s="88">
        <v>146466</v>
      </c>
      <c r="G602" s="92">
        <v>46050</v>
      </c>
      <c r="H602" s="88" t="s">
        <v>6723</v>
      </c>
      <c r="I602" s="88" t="s">
        <v>6724</v>
      </c>
      <c r="J602" s="95" t="s">
        <v>6725</v>
      </c>
      <c r="K602" s="95" t="s">
        <v>6726</v>
      </c>
      <c r="L602" s="88" t="s">
        <v>5340</v>
      </c>
      <c r="M602" s="88" t="s">
        <v>6727</v>
      </c>
      <c r="N602" s="88">
        <v>80111700</v>
      </c>
      <c r="O602" s="88" t="s">
        <v>6728</v>
      </c>
      <c r="P602" s="88" t="s">
        <v>6729</v>
      </c>
      <c r="Q602" s="88">
        <v>175</v>
      </c>
      <c r="R602" s="92">
        <v>46031</v>
      </c>
      <c r="S602" s="88">
        <v>1914</v>
      </c>
      <c r="T602" s="92">
        <v>46051</v>
      </c>
      <c r="U602" s="88" t="s">
        <v>134</v>
      </c>
      <c r="V602" s="88" t="s">
        <v>135</v>
      </c>
      <c r="W602" s="88" t="s">
        <v>136</v>
      </c>
      <c r="X602" s="88">
        <v>1</v>
      </c>
      <c r="Y602" s="88" t="s">
        <v>6730</v>
      </c>
      <c r="Z602" s="88" t="s">
        <v>5340</v>
      </c>
      <c r="AA602" s="88" t="s">
        <v>138</v>
      </c>
      <c r="AB602" s="88" t="s">
        <v>139</v>
      </c>
      <c r="AC602" s="88" t="s">
        <v>360</v>
      </c>
      <c r="AD602" s="88"/>
      <c r="AE602" s="88">
        <v>1110505661</v>
      </c>
      <c r="AF602" s="88">
        <v>7</v>
      </c>
      <c r="AG602" s="92">
        <v>33238</v>
      </c>
      <c r="AH602" s="88" t="s">
        <v>6731</v>
      </c>
      <c r="AI602" s="88" t="e">
        <v>#REF!</v>
      </c>
      <c r="AJ602" s="95">
        <v>3112175449</v>
      </c>
      <c r="AK602" s="88" t="s">
        <v>6732</v>
      </c>
      <c r="AL602" s="88" t="s">
        <v>189</v>
      </c>
      <c r="AM602" s="88" t="s">
        <v>144</v>
      </c>
      <c r="AN602" s="88" t="s">
        <v>145</v>
      </c>
      <c r="AO602" s="88">
        <v>0</v>
      </c>
      <c r="AP602" s="88" t="e">
        <v>#N/A</v>
      </c>
      <c r="AQ602" s="88"/>
      <c r="AR602" s="88"/>
      <c r="AS602" s="92">
        <v>46062</v>
      </c>
      <c r="AT602" s="88"/>
      <c r="AU602" s="88"/>
      <c r="AV602" s="88"/>
      <c r="AW602" s="88"/>
      <c r="AX602" s="88" t="s">
        <v>146</v>
      </c>
      <c r="AY602" s="88" t="s">
        <v>147</v>
      </c>
      <c r="AZ602" s="108">
        <v>46049</v>
      </c>
      <c r="BA602" s="108">
        <v>46049</v>
      </c>
      <c r="BB602" s="118">
        <v>100870000</v>
      </c>
      <c r="BC602" s="108">
        <v>46051</v>
      </c>
      <c r="BD602" s="108">
        <v>46383</v>
      </c>
      <c r="BE602" s="108">
        <f t="shared" si="25"/>
        <v>46383</v>
      </c>
      <c r="BF602" s="125"/>
      <c r="BG602" s="88" t="s">
        <v>148</v>
      </c>
      <c r="BH602" s="113">
        <v>9170000</v>
      </c>
      <c r="BI602" s="88"/>
      <c r="BJ602" s="88"/>
      <c r="BK602" s="88"/>
      <c r="BL602" s="88"/>
      <c r="BM602" s="88"/>
      <c r="BN602" s="88"/>
      <c r="BO602" s="88"/>
      <c r="BP602" s="88"/>
      <c r="BQ602" s="88"/>
      <c r="BR602" s="88"/>
      <c r="BS602" s="88"/>
      <c r="BT602" s="88"/>
      <c r="BU602" s="88"/>
      <c r="BV602" s="88"/>
      <c r="BW602" s="88"/>
      <c r="BX602" s="88"/>
      <c r="BY602" s="88"/>
      <c r="BZ602" s="88"/>
      <c r="CA602" s="88"/>
      <c r="CB602" s="88"/>
      <c r="CC602" s="88"/>
      <c r="CD602" s="88"/>
      <c r="CE602" s="88"/>
      <c r="CF602" s="88"/>
      <c r="CG602" s="88"/>
      <c r="CH602" s="88"/>
      <c r="CI602" s="88"/>
      <c r="CJ602" s="88"/>
      <c r="CK602" s="88"/>
      <c r="CL602" s="88">
        <v>0</v>
      </c>
      <c r="CM602" s="113">
        <v>100870000</v>
      </c>
      <c r="CN602" s="88"/>
      <c r="CO602" s="92">
        <v>46383</v>
      </c>
      <c r="CP602" s="92">
        <f t="shared" si="24"/>
        <v>46563</v>
      </c>
      <c r="CQ602" s="118">
        <v>100870000</v>
      </c>
      <c r="CR602" s="88" t="s">
        <v>149</v>
      </c>
      <c r="CS602" s="92">
        <v>46050</v>
      </c>
      <c r="CT602" s="131">
        <v>2146101136449</v>
      </c>
      <c r="CU602" s="88"/>
      <c r="CV602" s="88"/>
      <c r="CW602" s="88" t="s">
        <v>6733</v>
      </c>
      <c r="CX602" s="88" t="s">
        <v>360</v>
      </c>
      <c r="CY602" s="88" t="s">
        <v>245</v>
      </c>
      <c r="CZ602" s="88">
        <v>2537</v>
      </c>
      <c r="DA602" s="88" t="s">
        <v>152</v>
      </c>
      <c r="DB602" s="88">
        <v>5</v>
      </c>
      <c r="DC602" s="88" t="s">
        <v>153</v>
      </c>
      <c r="DD602" s="88"/>
      <c r="DE602" s="88"/>
      <c r="DF602" s="88"/>
      <c r="DG602" s="88"/>
      <c r="DH602" s="88"/>
      <c r="DI602" s="88"/>
      <c r="DJ602" s="88"/>
      <c r="DK602" s="88"/>
      <c r="DL602" s="88"/>
      <c r="DM602" s="88"/>
      <c r="DN602" s="88"/>
      <c r="DO602" s="88"/>
      <c r="DP602" s="88"/>
      <c r="DQ602" s="88"/>
      <c r="DR602" s="88"/>
      <c r="DS602" s="88"/>
      <c r="DT602" s="89"/>
      <c r="DU602" s="84"/>
      <c r="DV602" s="75"/>
      <c r="DW602" s="75"/>
      <c r="DX602" s="75"/>
      <c r="DY602" s="75"/>
      <c r="DZ602" s="77"/>
      <c r="EA602" s="71"/>
      <c r="EB602" s="71"/>
      <c r="EC602" s="71"/>
      <c r="ED602" s="71"/>
      <c r="EE602" s="71"/>
      <c r="EF602" s="71"/>
      <c r="EG602" s="71"/>
      <c r="EH602" s="71"/>
      <c r="EI602" s="71"/>
      <c r="EJ602" s="71"/>
      <c r="EK602" s="71"/>
    </row>
    <row r="603" spans="1:141" ht="30" customHeight="1">
      <c r="A603" s="3" t="s">
        <v>6255</v>
      </c>
      <c r="B603" s="87">
        <v>2026</v>
      </c>
      <c r="C603" s="88" t="s">
        <v>6734</v>
      </c>
      <c r="D603" s="88"/>
      <c r="E603" s="88" t="s">
        <v>125</v>
      </c>
      <c r="F603" s="88">
        <v>145533</v>
      </c>
      <c r="G603" s="92">
        <v>46042</v>
      </c>
      <c r="H603" s="88" t="s">
        <v>6735</v>
      </c>
      <c r="I603" s="88" t="s">
        <v>6736</v>
      </c>
      <c r="J603" s="95" t="s">
        <v>6737</v>
      </c>
      <c r="K603" s="95" t="s">
        <v>6738</v>
      </c>
      <c r="L603" s="88" t="s">
        <v>6739</v>
      </c>
      <c r="M603" s="88" t="s">
        <v>6740</v>
      </c>
      <c r="N603" s="88">
        <v>80111700</v>
      </c>
      <c r="O603" s="88" t="s">
        <v>6741</v>
      </c>
      <c r="P603" s="88" t="s">
        <v>6742</v>
      </c>
      <c r="Q603" s="88">
        <v>167</v>
      </c>
      <c r="R603" s="92">
        <v>46031</v>
      </c>
      <c r="S603" s="88">
        <v>1950</v>
      </c>
      <c r="T603" s="92">
        <v>46055</v>
      </c>
      <c r="U603" s="88" t="s">
        <v>134</v>
      </c>
      <c r="V603" s="88" t="s">
        <v>135</v>
      </c>
      <c r="W603" s="88" t="s">
        <v>136</v>
      </c>
      <c r="X603" s="88">
        <v>1</v>
      </c>
      <c r="Y603" s="88" t="s">
        <v>6743</v>
      </c>
      <c r="Z603" s="88" t="s">
        <v>6739</v>
      </c>
      <c r="AA603" s="88" t="s">
        <v>138</v>
      </c>
      <c r="AB603" s="88" t="s">
        <v>139</v>
      </c>
      <c r="AC603" s="88" t="s">
        <v>203</v>
      </c>
      <c r="AD603" s="88"/>
      <c r="AE603" s="88">
        <v>53120535</v>
      </c>
      <c r="AF603" s="88">
        <v>6</v>
      </c>
      <c r="AG603" s="92">
        <v>30894</v>
      </c>
      <c r="AH603" s="88" t="s">
        <v>6744</v>
      </c>
      <c r="AI603" s="88"/>
      <c r="AJ603" s="95" t="e">
        <v>#N/A</v>
      </c>
      <c r="AK603" s="88" t="s">
        <v>6745</v>
      </c>
      <c r="AL603" s="88" t="s">
        <v>189</v>
      </c>
      <c r="AM603" s="88" t="s">
        <v>222</v>
      </c>
      <c r="AN603" s="88" t="s">
        <v>2633</v>
      </c>
      <c r="AO603" s="88">
        <v>79693760</v>
      </c>
      <c r="AP603" s="88" t="s">
        <v>2654</v>
      </c>
      <c r="AQ603" s="88"/>
      <c r="AR603" s="88"/>
      <c r="AS603" s="92">
        <v>46062</v>
      </c>
      <c r="AT603" s="88"/>
      <c r="AU603" s="88"/>
      <c r="AV603" s="88"/>
      <c r="AW603" s="88"/>
      <c r="AX603" s="88" t="s">
        <v>2655</v>
      </c>
      <c r="AY603" s="88" t="s">
        <v>147</v>
      </c>
      <c r="AZ603" s="108">
        <v>46050</v>
      </c>
      <c r="BA603" s="108">
        <v>46050</v>
      </c>
      <c r="BB603" s="118">
        <v>46432000</v>
      </c>
      <c r="BC603" s="108">
        <v>46055</v>
      </c>
      <c r="BD603" s="108">
        <v>46295</v>
      </c>
      <c r="BE603" s="108">
        <f t="shared" si="25"/>
        <v>46295</v>
      </c>
      <c r="BF603" s="125"/>
      <c r="BG603" s="88" t="s">
        <v>929</v>
      </c>
      <c r="BH603" s="113">
        <v>5804000</v>
      </c>
      <c r="BI603" s="88"/>
      <c r="BJ603" s="88"/>
      <c r="BK603" s="88"/>
      <c r="BL603" s="88"/>
      <c r="BM603" s="88"/>
      <c r="BN603" s="88"/>
      <c r="BO603" s="88"/>
      <c r="BP603" s="88"/>
      <c r="BQ603" s="88"/>
      <c r="BR603" s="88"/>
      <c r="BS603" s="88"/>
      <c r="BT603" s="88"/>
      <c r="BU603" s="88"/>
      <c r="BV603" s="88"/>
      <c r="BW603" s="88"/>
      <c r="BX603" s="88"/>
      <c r="BY603" s="88"/>
      <c r="BZ603" s="88"/>
      <c r="CA603" s="88"/>
      <c r="CB603" s="88"/>
      <c r="CC603" s="88"/>
      <c r="CD603" s="88"/>
      <c r="CE603" s="88"/>
      <c r="CF603" s="88"/>
      <c r="CG603" s="88"/>
      <c r="CH603" s="88"/>
      <c r="CI603" s="88"/>
      <c r="CJ603" s="88"/>
      <c r="CK603" s="88"/>
      <c r="CL603" s="88">
        <v>0</v>
      </c>
      <c r="CM603" s="113">
        <v>46432000</v>
      </c>
      <c r="CN603" s="88"/>
      <c r="CO603" s="92">
        <v>46295</v>
      </c>
      <c r="CP603" s="92">
        <f t="shared" si="24"/>
        <v>46475</v>
      </c>
      <c r="CQ603" s="118">
        <v>46432000</v>
      </c>
      <c r="CR603" s="88" t="s">
        <v>149</v>
      </c>
      <c r="CS603" s="92">
        <v>46051</v>
      </c>
      <c r="CT603" s="131">
        <v>1846101034284</v>
      </c>
      <c r="CU603" s="88"/>
      <c r="CV603" s="88"/>
      <c r="CW603" s="88" t="s">
        <v>6746</v>
      </c>
      <c r="CX603" s="88" t="s">
        <v>203</v>
      </c>
      <c r="CY603" s="88" t="s">
        <v>957</v>
      </c>
      <c r="CZ603" s="88">
        <v>2537</v>
      </c>
      <c r="DA603" s="88" t="s">
        <v>152</v>
      </c>
      <c r="DB603" s="88">
        <v>5</v>
      </c>
      <c r="DC603" s="88" t="s">
        <v>153</v>
      </c>
      <c r="DD603" s="88"/>
      <c r="DE603" s="88"/>
      <c r="DF603" s="88"/>
      <c r="DG603" s="88"/>
      <c r="DH603" s="88"/>
      <c r="DI603" s="88"/>
      <c r="DJ603" s="88"/>
      <c r="DK603" s="88"/>
      <c r="DL603" s="88"/>
      <c r="DM603" s="88"/>
      <c r="DN603" s="88"/>
      <c r="DO603" s="88"/>
      <c r="DP603" s="88"/>
      <c r="DQ603" s="88"/>
      <c r="DR603" s="88"/>
      <c r="DS603" s="88"/>
      <c r="DT603" s="89"/>
      <c r="DU603" s="84"/>
      <c r="DV603" s="75"/>
      <c r="DW603" s="75"/>
      <c r="DX603" s="75"/>
      <c r="DY603" s="75"/>
      <c r="DZ603" s="77"/>
      <c r="EA603" s="71"/>
      <c r="EB603" s="71"/>
      <c r="EC603" s="71"/>
      <c r="ED603" s="71"/>
      <c r="EE603" s="71"/>
      <c r="EF603" s="71"/>
      <c r="EG603" s="71"/>
      <c r="EH603" s="71"/>
      <c r="EI603" s="71"/>
      <c r="EJ603" s="71"/>
      <c r="EK603" s="71"/>
    </row>
    <row r="604" spans="1:141" ht="30" customHeight="1">
      <c r="A604" s="3" t="s">
        <v>6255</v>
      </c>
      <c r="B604" s="87">
        <v>2026</v>
      </c>
      <c r="C604" s="88" t="s">
        <v>6747</v>
      </c>
      <c r="D604" s="88"/>
      <c r="E604" s="88" t="s">
        <v>125</v>
      </c>
      <c r="F604" s="88">
        <v>147182</v>
      </c>
      <c r="G604" s="92">
        <v>46040</v>
      </c>
      <c r="H604" s="88" t="s">
        <v>6748</v>
      </c>
      <c r="I604" s="88" t="s">
        <v>6749</v>
      </c>
      <c r="J604" s="95" t="s">
        <v>6750</v>
      </c>
      <c r="K604" s="95" t="s">
        <v>6751</v>
      </c>
      <c r="L604" s="88" t="s">
        <v>6752</v>
      </c>
      <c r="M604" s="88" t="s">
        <v>6753</v>
      </c>
      <c r="N604" s="88">
        <v>80111700</v>
      </c>
      <c r="O604" s="88" t="s">
        <v>6754</v>
      </c>
      <c r="P604" s="88" t="s">
        <v>6755</v>
      </c>
      <c r="Q604" s="88">
        <v>140</v>
      </c>
      <c r="R604" s="92">
        <v>46028</v>
      </c>
      <c r="S604" s="88">
        <v>1978</v>
      </c>
      <c r="T604" s="92">
        <v>46055</v>
      </c>
      <c r="U604" s="88" t="s">
        <v>6756</v>
      </c>
      <c r="V604" s="88" t="s">
        <v>135</v>
      </c>
      <c r="W604" s="88" t="s">
        <v>136</v>
      </c>
      <c r="X604" s="88">
        <v>1</v>
      </c>
      <c r="Y604" s="88" t="s">
        <v>6757</v>
      </c>
      <c r="Z604" s="88" t="s">
        <v>6752</v>
      </c>
      <c r="AA604" s="88" t="s">
        <v>138</v>
      </c>
      <c r="AB604" s="88" t="s">
        <v>164</v>
      </c>
      <c r="AC604" s="88" t="s">
        <v>218</v>
      </c>
      <c r="AD604" s="88"/>
      <c r="AE604" s="88">
        <v>1110482500</v>
      </c>
      <c r="AF604" s="88">
        <v>9</v>
      </c>
      <c r="AG604" s="92">
        <v>32593</v>
      </c>
      <c r="AH604" s="88" t="s">
        <v>6758</v>
      </c>
      <c r="AI604" s="88"/>
      <c r="AJ604" s="95" t="e">
        <v>#N/A</v>
      </c>
      <c r="AK604" s="88" t="s">
        <v>1260</v>
      </c>
      <c r="AL604" s="88" t="s">
        <v>189</v>
      </c>
      <c r="AM604" s="88" t="s">
        <v>385</v>
      </c>
      <c r="AN604" s="88" t="s">
        <v>1360</v>
      </c>
      <c r="AO604" s="88">
        <v>33377780</v>
      </c>
      <c r="AP604" s="88" t="s">
        <v>1361</v>
      </c>
      <c r="AQ604" s="88"/>
      <c r="AR604" s="88"/>
      <c r="AS604" s="92">
        <v>46062</v>
      </c>
      <c r="AT604" s="88"/>
      <c r="AU604" s="88"/>
      <c r="AV604" s="88"/>
      <c r="AW604" s="88"/>
      <c r="AX604" s="88" t="s">
        <v>1362</v>
      </c>
      <c r="AY604" s="88" t="s">
        <v>147</v>
      </c>
      <c r="AZ604" s="108">
        <v>46052</v>
      </c>
      <c r="BA604" s="108">
        <v>46052</v>
      </c>
      <c r="BB604" s="118">
        <v>63352000</v>
      </c>
      <c r="BC604" s="108">
        <v>46057</v>
      </c>
      <c r="BD604" s="108">
        <v>46295</v>
      </c>
      <c r="BE604" s="108">
        <f t="shared" si="25"/>
        <v>46295</v>
      </c>
      <c r="BF604" s="125"/>
      <c r="BG604" s="88" t="s">
        <v>929</v>
      </c>
      <c r="BH604" s="113">
        <v>7919000</v>
      </c>
      <c r="BI604" s="88"/>
      <c r="BJ604" s="88"/>
      <c r="BK604" s="88"/>
      <c r="BL604" s="88"/>
      <c r="BM604" s="88"/>
      <c r="BN604" s="88"/>
      <c r="BO604" s="88"/>
      <c r="BP604" s="88"/>
      <c r="BQ604" s="88"/>
      <c r="BR604" s="88"/>
      <c r="BS604" s="88"/>
      <c r="BT604" s="88"/>
      <c r="BU604" s="88"/>
      <c r="BV604" s="88"/>
      <c r="BW604" s="88"/>
      <c r="BX604" s="88"/>
      <c r="BY604" s="88"/>
      <c r="BZ604" s="88"/>
      <c r="CA604" s="88"/>
      <c r="CB604" s="88"/>
      <c r="CC604" s="88"/>
      <c r="CD604" s="88"/>
      <c r="CE604" s="88"/>
      <c r="CF604" s="88"/>
      <c r="CG604" s="88"/>
      <c r="CH604" s="88"/>
      <c r="CI604" s="88"/>
      <c r="CJ604" s="88"/>
      <c r="CK604" s="88"/>
      <c r="CL604" s="88">
        <v>0</v>
      </c>
      <c r="CM604" s="113">
        <v>63352000</v>
      </c>
      <c r="CN604" s="88"/>
      <c r="CO604" s="92">
        <v>46295</v>
      </c>
      <c r="CP604" s="92">
        <f t="shared" si="24"/>
        <v>46475</v>
      </c>
      <c r="CQ604" s="118">
        <v>63352000</v>
      </c>
      <c r="CR604" s="88" t="e">
        <v>#N/A</v>
      </c>
      <c r="CS604" s="92" t="e">
        <v>#N/A</v>
      </c>
      <c r="CT604" s="131" t="e">
        <v>#N/A</v>
      </c>
      <c r="CU604" s="88"/>
      <c r="CV604" s="88"/>
      <c r="CW604" s="88" t="s">
        <v>6759</v>
      </c>
      <c r="CX604" s="88" t="s">
        <v>218</v>
      </c>
      <c r="CY604" s="88" t="s">
        <v>4370</v>
      </c>
      <c r="CZ604" s="88">
        <v>2676</v>
      </c>
      <c r="DA604" s="88" t="s">
        <v>6760</v>
      </c>
      <c r="DB604" s="88">
        <v>3</v>
      </c>
      <c r="DC604" s="88" t="s">
        <v>153</v>
      </c>
      <c r="DD604" s="88"/>
      <c r="DE604" s="88"/>
      <c r="DF604" s="88"/>
      <c r="DG604" s="88"/>
      <c r="DH604" s="88"/>
      <c r="DI604" s="88"/>
      <c r="DJ604" s="88"/>
      <c r="DK604" s="88"/>
      <c r="DL604" s="88"/>
      <c r="DM604" s="88"/>
      <c r="DN604" s="88"/>
      <c r="DO604" s="88"/>
      <c r="DP604" s="88"/>
      <c r="DQ604" s="88"/>
      <c r="DR604" s="88"/>
      <c r="DS604" s="88"/>
      <c r="DT604" s="89"/>
      <c r="DU604" s="84"/>
      <c r="DV604" s="75"/>
      <c r="DW604" s="75"/>
      <c r="DX604" s="75"/>
      <c r="DY604" s="75"/>
      <c r="DZ604" s="77"/>
      <c r="EA604" s="71"/>
      <c r="EB604" s="71"/>
      <c r="EC604" s="71"/>
      <c r="ED604" s="71"/>
      <c r="EE604" s="71"/>
      <c r="EF604" s="71"/>
      <c r="EG604" s="71"/>
      <c r="EH604" s="71"/>
      <c r="EI604" s="71"/>
      <c r="EJ604" s="71"/>
      <c r="EK604" s="71"/>
    </row>
    <row r="605" spans="1:141" ht="30" customHeight="1">
      <c r="A605" s="3" t="s">
        <v>6255</v>
      </c>
      <c r="B605" s="87">
        <v>2026</v>
      </c>
      <c r="C605" s="88" t="s">
        <v>6761</v>
      </c>
      <c r="D605" s="88"/>
      <c r="E605" s="88" t="s">
        <v>125</v>
      </c>
      <c r="F605" s="88">
        <v>145099</v>
      </c>
      <c r="G605" s="92">
        <v>46037</v>
      </c>
      <c r="H605" s="88" t="s">
        <v>6762</v>
      </c>
      <c r="I605" s="88" t="s">
        <v>6763</v>
      </c>
      <c r="J605" s="95" t="s">
        <v>6764</v>
      </c>
      <c r="K605" s="95" t="s">
        <v>6765</v>
      </c>
      <c r="L605" s="88" t="s">
        <v>6766</v>
      </c>
      <c r="M605" s="88" t="s">
        <v>6767</v>
      </c>
      <c r="N605" s="88">
        <v>80111700</v>
      </c>
      <c r="O605" s="88" t="s">
        <v>6768</v>
      </c>
      <c r="P605" s="88" t="s">
        <v>6769</v>
      </c>
      <c r="Q605" s="88">
        <v>135</v>
      </c>
      <c r="R605" s="92">
        <v>46028</v>
      </c>
      <c r="S605" s="88">
        <v>1935</v>
      </c>
      <c r="T605" s="92">
        <v>46052</v>
      </c>
      <c r="U605" s="88" t="s">
        <v>134</v>
      </c>
      <c r="V605" s="88" t="s">
        <v>135</v>
      </c>
      <c r="W605" s="88" t="s">
        <v>136</v>
      </c>
      <c r="X605" s="88">
        <v>1</v>
      </c>
      <c r="Y605" s="88" t="s">
        <v>6770</v>
      </c>
      <c r="Z605" s="88" t="s">
        <v>6766</v>
      </c>
      <c r="AA605" s="88" t="s">
        <v>138</v>
      </c>
      <c r="AB605" s="88" t="s">
        <v>139</v>
      </c>
      <c r="AC605" s="88" t="s">
        <v>203</v>
      </c>
      <c r="AD605" s="88"/>
      <c r="AE605" s="88">
        <v>52356206</v>
      </c>
      <c r="AF605" s="88">
        <v>8</v>
      </c>
      <c r="AG605" s="92">
        <v>28245</v>
      </c>
      <c r="AH605" s="88" t="s">
        <v>6771</v>
      </c>
      <c r="AI605" s="88" t="e">
        <v>#REF!</v>
      </c>
      <c r="AJ605" s="95">
        <v>3174297267</v>
      </c>
      <c r="AK605" s="88" t="s">
        <v>6772</v>
      </c>
      <c r="AL605" s="88" t="s">
        <v>143</v>
      </c>
      <c r="AM605" s="88" t="s">
        <v>234</v>
      </c>
      <c r="AN605" s="88" t="s">
        <v>4646</v>
      </c>
      <c r="AO605" s="88">
        <v>80912935</v>
      </c>
      <c r="AP605" s="88" t="s">
        <v>4647</v>
      </c>
      <c r="AQ605" s="88"/>
      <c r="AR605" s="88"/>
      <c r="AS605" s="92">
        <v>46062</v>
      </c>
      <c r="AT605" s="88"/>
      <c r="AU605" s="88"/>
      <c r="AV605" s="88"/>
      <c r="AW605" s="88"/>
      <c r="AX605" s="88" t="s">
        <v>4648</v>
      </c>
      <c r="AY605" s="88" t="s">
        <v>147</v>
      </c>
      <c r="AZ605" s="108">
        <v>46048</v>
      </c>
      <c r="BA605" s="108">
        <v>46049</v>
      </c>
      <c r="BB605" s="118">
        <v>63352000</v>
      </c>
      <c r="BC605" s="108">
        <v>46052</v>
      </c>
      <c r="BD605" s="108">
        <v>46294</v>
      </c>
      <c r="BE605" s="108">
        <f t="shared" si="25"/>
        <v>46294</v>
      </c>
      <c r="BF605" s="125"/>
      <c r="BG605" s="88" t="s">
        <v>929</v>
      </c>
      <c r="BH605" s="113">
        <v>7919000</v>
      </c>
      <c r="BI605" s="88"/>
      <c r="BJ605" s="88"/>
      <c r="BK605" s="88"/>
      <c r="BL605" s="88"/>
      <c r="BM605" s="88"/>
      <c r="BN605" s="88"/>
      <c r="BO605" s="88"/>
      <c r="BP605" s="88"/>
      <c r="BQ605" s="88"/>
      <c r="BR605" s="88"/>
      <c r="BS605" s="88"/>
      <c r="BT605" s="88"/>
      <c r="BU605" s="88"/>
      <c r="BV605" s="88"/>
      <c r="BW605" s="88"/>
      <c r="BX605" s="88"/>
      <c r="BY605" s="88"/>
      <c r="BZ605" s="88"/>
      <c r="CA605" s="88"/>
      <c r="CB605" s="88"/>
      <c r="CC605" s="88"/>
      <c r="CD605" s="88"/>
      <c r="CE605" s="88"/>
      <c r="CF605" s="88"/>
      <c r="CG605" s="88"/>
      <c r="CH605" s="88"/>
      <c r="CI605" s="88"/>
      <c r="CJ605" s="88"/>
      <c r="CK605" s="88"/>
      <c r="CL605" s="88">
        <v>0</v>
      </c>
      <c r="CM605" s="113">
        <v>63352000</v>
      </c>
      <c r="CN605" s="88"/>
      <c r="CO605" s="92">
        <v>46294</v>
      </c>
      <c r="CP605" s="92">
        <f t="shared" si="24"/>
        <v>46474</v>
      </c>
      <c r="CQ605" s="118">
        <v>63352000</v>
      </c>
      <c r="CR605" s="88" t="s">
        <v>149</v>
      </c>
      <c r="CS605" s="92">
        <v>46049</v>
      </c>
      <c r="CT605" s="131">
        <v>1846101034013</v>
      </c>
      <c r="CU605" s="88"/>
      <c r="CV605" s="88"/>
      <c r="CW605" s="88" t="s">
        <v>6773</v>
      </c>
      <c r="CX605" s="88" t="s">
        <v>203</v>
      </c>
      <c r="CY605" s="88" t="s">
        <v>207</v>
      </c>
      <c r="CZ605" s="88">
        <v>2537</v>
      </c>
      <c r="DA605" s="88" t="s">
        <v>152</v>
      </c>
      <c r="DB605" s="88">
        <v>1</v>
      </c>
      <c r="DC605" s="88" t="s">
        <v>153</v>
      </c>
      <c r="DD605" s="88"/>
      <c r="DE605" s="88"/>
      <c r="DF605" s="88"/>
      <c r="DG605" s="88"/>
      <c r="DH605" s="88"/>
      <c r="DI605" s="88"/>
      <c r="DJ605" s="88"/>
      <c r="DK605" s="88"/>
      <c r="DL605" s="88"/>
      <c r="DM605" s="88"/>
      <c r="DN605" s="88"/>
      <c r="DO605" s="88"/>
      <c r="DP605" s="88"/>
      <c r="DQ605" s="88"/>
      <c r="DR605" s="88"/>
      <c r="DS605" s="88"/>
      <c r="DT605" s="89"/>
      <c r="DU605" s="84"/>
      <c r="DV605" s="75"/>
      <c r="DW605" s="75"/>
      <c r="DX605" s="75"/>
      <c r="DY605" s="75"/>
      <c r="DZ605" s="77"/>
      <c r="EA605" s="71"/>
      <c r="EB605" s="71"/>
      <c r="EC605" s="71"/>
      <c r="ED605" s="71"/>
      <c r="EE605" s="71"/>
      <c r="EF605" s="71"/>
      <c r="EG605" s="71"/>
      <c r="EH605" s="71"/>
      <c r="EI605" s="71"/>
      <c r="EJ605" s="71"/>
      <c r="EK605" s="71"/>
    </row>
    <row r="606" spans="1:141" ht="30" customHeight="1">
      <c r="A606" s="3" t="s">
        <v>6255</v>
      </c>
      <c r="B606" s="87">
        <v>2026</v>
      </c>
      <c r="C606" s="88" t="s">
        <v>6774</v>
      </c>
      <c r="D606" s="88"/>
      <c r="E606" s="88" t="s">
        <v>125</v>
      </c>
      <c r="F606" s="88">
        <v>147438</v>
      </c>
      <c r="G606" s="92">
        <v>46036</v>
      </c>
      <c r="H606" s="88" t="s">
        <v>6775</v>
      </c>
      <c r="I606" s="88" t="s">
        <v>6776</v>
      </c>
      <c r="J606" s="95" t="s">
        <v>6777</v>
      </c>
      <c r="K606" s="95" t="s">
        <v>6778</v>
      </c>
      <c r="L606" s="88" t="s">
        <v>6779</v>
      </c>
      <c r="M606" s="88" t="s">
        <v>6780</v>
      </c>
      <c r="N606" s="88">
        <v>80111700</v>
      </c>
      <c r="O606" s="88" t="s">
        <v>6781</v>
      </c>
      <c r="P606" s="88" t="s">
        <v>6782</v>
      </c>
      <c r="Q606" s="88">
        <v>1414</v>
      </c>
      <c r="R606" s="92">
        <v>46037</v>
      </c>
      <c r="S606" s="88">
        <v>2024</v>
      </c>
      <c r="T606" s="92">
        <v>46059</v>
      </c>
      <c r="U606" s="88" t="s">
        <v>3044</v>
      </c>
      <c r="V606" s="88" t="s">
        <v>135</v>
      </c>
      <c r="W606" s="88" t="s">
        <v>136</v>
      </c>
      <c r="X606" s="88">
        <v>1</v>
      </c>
      <c r="Y606" s="88" t="s">
        <v>6783</v>
      </c>
      <c r="Z606" s="88" t="s">
        <v>6779</v>
      </c>
      <c r="AA606" s="88" t="s">
        <v>138</v>
      </c>
      <c r="AB606" s="88" t="s">
        <v>139</v>
      </c>
      <c r="AC606" s="88" t="s">
        <v>203</v>
      </c>
      <c r="AD606" s="88"/>
      <c r="AE606" s="88">
        <v>1012338137</v>
      </c>
      <c r="AF606" s="88">
        <v>7</v>
      </c>
      <c r="AG606" s="92">
        <v>32120</v>
      </c>
      <c r="AH606" s="88" t="s">
        <v>6784</v>
      </c>
      <c r="AI606" s="88" t="e">
        <v>#REF!</v>
      </c>
      <c r="AJ606" s="95">
        <v>3143479185</v>
      </c>
      <c r="AK606" s="88" t="s">
        <v>6785</v>
      </c>
      <c r="AL606" s="88" t="s">
        <v>143</v>
      </c>
      <c r="AM606" s="88" t="s">
        <v>385</v>
      </c>
      <c r="AN606" s="88" t="s">
        <v>2984</v>
      </c>
      <c r="AO606" s="88">
        <v>1063481921</v>
      </c>
      <c r="AP606" s="88" t="s">
        <v>3007</v>
      </c>
      <c r="AQ606" s="88"/>
      <c r="AR606" s="88"/>
      <c r="AS606" s="92">
        <v>46062</v>
      </c>
      <c r="AT606" s="88"/>
      <c r="AU606" s="88"/>
      <c r="AV606" s="88"/>
      <c r="AW606" s="88"/>
      <c r="AX606" s="88" t="s">
        <v>3008</v>
      </c>
      <c r="AY606" s="88" t="s">
        <v>147</v>
      </c>
      <c r="AZ606" s="108">
        <v>46049</v>
      </c>
      <c r="BA606" s="108">
        <v>46050</v>
      </c>
      <c r="BB606" s="118">
        <v>46432000</v>
      </c>
      <c r="BC606" s="108">
        <v>46059</v>
      </c>
      <c r="BD606" s="108">
        <v>46300</v>
      </c>
      <c r="BE606" s="108">
        <f t="shared" si="25"/>
        <v>46300</v>
      </c>
      <c r="BF606" s="125"/>
      <c r="BG606" s="88" t="s">
        <v>929</v>
      </c>
      <c r="BH606" s="113">
        <v>5804000</v>
      </c>
      <c r="BI606" s="88"/>
      <c r="BJ606" s="88"/>
      <c r="BK606" s="88"/>
      <c r="BL606" s="88"/>
      <c r="BM606" s="88"/>
      <c r="BN606" s="88"/>
      <c r="BO606" s="88"/>
      <c r="BP606" s="88"/>
      <c r="BQ606" s="88"/>
      <c r="BR606" s="88"/>
      <c r="BS606" s="88"/>
      <c r="BT606" s="88"/>
      <c r="BU606" s="88"/>
      <c r="BV606" s="88"/>
      <c r="BW606" s="88"/>
      <c r="BX606" s="88"/>
      <c r="BY606" s="88"/>
      <c r="BZ606" s="88"/>
      <c r="CA606" s="88"/>
      <c r="CB606" s="88"/>
      <c r="CC606" s="88"/>
      <c r="CD606" s="88"/>
      <c r="CE606" s="88"/>
      <c r="CF606" s="88"/>
      <c r="CG606" s="88"/>
      <c r="CH606" s="88"/>
      <c r="CI606" s="88"/>
      <c r="CJ606" s="88"/>
      <c r="CK606" s="88"/>
      <c r="CL606" s="88">
        <v>0</v>
      </c>
      <c r="CM606" s="113">
        <v>46432000</v>
      </c>
      <c r="CN606" s="88"/>
      <c r="CO606" s="92">
        <v>46300</v>
      </c>
      <c r="CP606" s="92">
        <f t="shared" si="24"/>
        <v>46480</v>
      </c>
      <c r="CQ606" s="118">
        <v>46432000</v>
      </c>
      <c r="CR606" s="88" t="s">
        <v>223</v>
      </c>
      <c r="CS606" s="92">
        <v>46051</v>
      </c>
      <c r="CT606" s="131">
        <v>3344101272862</v>
      </c>
      <c r="CU606" s="88"/>
      <c r="CV606" s="88"/>
      <c r="CW606" s="88" t="s">
        <v>6786</v>
      </c>
      <c r="CX606" s="88" t="s">
        <v>203</v>
      </c>
      <c r="CY606" s="88" t="s">
        <v>6787</v>
      </c>
      <c r="CZ606" s="88">
        <v>2489</v>
      </c>
      <c r="DA606" s="88" t="s">
        <v>3050</v>
      </c>
      <c r="DB606" s="88">
        <v>1</v>
      </c>
      <c r="DC606" s="88" t="s">
        <v>153</v>
      </c>
      <c r="DD606" s="88"/>
      <c r="DE606" s="88"/>
      <c r="DF606" s="88"/>
      <c r="DG606" s="88"/>
      <c r="DH606" s="88"/>
      <c r="DI606" s="88"/>
      <c r="DJ606" s="88"/>
      <c r="DK606" s="88"/>
      <c r="DL606" s="88"/>
      <c r="DM606" s="88"/>
      <c r="DN606" s="88"/>
      <c r="DO606" s="88"/>
      <c r="DP606" s="88"/>
      <c r="DQ606" s="88"/>
      <c r="DR606" s="88"/>
      <c r="DS606" s="88"/>
      <c r="DT606" s="89"/>
      <c r="DU606" s="84"/>
      <c r="DV606" s="75"/>
      <c r="DW606" s="75"/>
      <c r="DX606" s="75"/>
      <c r="DY606" s="75"/>
      <c r="DZ606" s="77"/>
      <c r="EA606" s="71"/>
      <c r="EB606" s="71"/>
      <c r="EC606" s="71"/>
      <c r="ED606" s="71"/>
      <c r="EE606" s="71"/>
      <c r="EF606" s="71"/>
      <c r="EG606" s="71"/>
      <c r="EH606" s="71"/>
      <c r="EI606" s="71"/>
      <c r="EJ606" s="71"/>
      <c r="EK606" s="71"/>
    </row>
    <row r="607" spans="1:141" ht="30" customHeight="1">
      <c r="A607" s="3" t="s">
        <v>6255</v>
      </c>
      <c r="B607" s="87">
        <v>2026</v>
      </c>
      <c r="C607" s="88" t="s">
        <v>6788</v>
      </c>
      <c r="D607" s="88"/>
      <c r="E607" s="88" t="s">
        <v>125</v>
      </c>
      <c r="F607" s="88">
        <v>147444</v>
      </c>
      <c r="G607" s="92">
        <v>46031</v>
      </c>
      <c r="H607" s="88" t="s">
        <v>6789</v>
      </c>
      <c r="I607" s="88" t="s">
        <v>6790</v>
      </c>
      <c r="J607" s="95" t="s">
        <v>6791</v>
      </c>
      <c r="K607" s="95" t="s">
        <v>6792</v>
      </c>
      <c r="L607" s="88" t="s">
        <v>6793</v>
      </c>
      <c r="M607" s="88" t="s">
        <v>6794</v>
      </c>
      <c r="N607" s="88">
        <v>80111700</v>
      </c>
      <c r="O607" s="88" t="s">
        <v>6795</v>
      </c>
      <c r="P607" s="88" t="s">
        <v>6796</v>
      </c>
      <c r="Q607" s="88">
        <v>2158</v>
      </c>
      <c r="R607" s="92">
        <v>46048</v>
      </c>
      <c r="S607" s="88">
        <v>1967</v>
      </c>
      <c r="T607" s="92">
        <v>46055</v>
      </c>
      <c r="U607" s="88" t="s">
        <v>1859</v>
      </c>
      <c r="V607" s="88" t="s">
        <v>135</v>
      </c>
      <c r="W607" s="88" t="s">
        <v>136</v>
      </c>
      <c r="X607" s="88">
        <v>1</v>
      </c>
      <c r="Y607" s="88" t="s">
        <v>6797</v>
      </c>
      <c r="Z607" s="88" t="s">
        <v>6793</v>
      </c>
      <c r="AA607" s="88" t="s">
        <v>138</v>
      </c>
      <c r="AB607" s="88" t="s">
        <v>139</v>
      </c>
      <c r="AC607" s="88" t="s">
        <v>203</v>
      </c>
      <c r="AD607" s="88"/>
      <c r="AE607" s="88">
        <v>52780751</v>
      </c>
      <c r="AF607" s="88">
        <v>8</v>
      </c>
      <c r="AG607" s="92">
        <v>30945</v>
      </c>
      <c r="AH607" s="88" t="s">
        <v>6798</v>
      </c>
      <c r="AI607" s="88" t="e">
        <v>#REF!</v>
      </c>
      <c r="AJ607" s="95">
        <v>3196379143</v>
      </c>
      <c r="AK607" s="88" t="s">
        <v>6799</v>
      </c>
      <c r="AL607" s="88" t="s">
        <v>6800</v>
      </c>
      <c r="AM607" s="88" t="s">
        <v>144</v>
      </c>
      <c r="AN607" s="88" t="s">
        <v>1863</v>
      </c>
      <c r="AO607" s="88">
        <v>93376179</v>
      </c>
      <c r="AP607" s="88" t="s">
        <v>1864</v>
      </c>
      <c r="AQ607" s="88"/>
      <c r="AR607" s="88"/>
      <c r="AS607" s="92">
        <v>46062</v>
      </c>
      <c r="AT607" s="88"/>
      <c r="AU607" s="88"/>
      <c r="AV607" s="88"/>
      <c r="AW607" s="88"/>
      <c r="AX607" s="88" t="s">
        <v>1865</v>
      </c>
      <c r="AY607" s="88" t="s">
        <v>147</v>
      </c>
      <c r="AZ607" s="108">
        <v>46051</v>
      </c>
      <c r="BA607" s="108">
        <v>46051</v>
      </c>
      <c r="BB607" s="118">
        <v>46432000</v>
      </c>
      <c r="BC607" s="108">
        <v>46055</v>
      </c>
      <c r="BD607" s="108">
        <v>46296</v>
      </c>
      <c r="BE607" s="108">
        <f t="shared" si="25"/>
        <v>46296</v>
      </c>
      <c r="BF607" s="125"/>
      <c r="BG607" s="88" t="s">
        <v>929</v>
      </c>
      <c r="BH607" s="113">
        <v>5804000</v>
      </c>
      <c r="BI607" s="88"/>
      <c r="BJ607" s="88"/>
      <c r="BK607" s="88"/>
      <c r="BL607" s="88"/>
      <c r="BM607" s="88"/>
      <c r="BN607" s="88"/>
      <c r="BO607" s="88"/>
      <c r="BP607" s="88"/>
      <c r="BQ607" s="88"/>
      <c r="BR607" s="88"/>
      <c r="BS607" s="88"/>
      <c r="BT607" s="88"/>
      <c r="BU607" s="88"/>
      <c r="BV607" s="88"/>
      <c r="BW607" s="88"/>
      <c r="BX607" s="88"/>
      <c r="BY607" s="88"/>
      <c r="BZ607" s="88"/>
      <c r="CA607" s="88"/>
      <c r="CB607" s="88"/>
      <c r="CC607" s="88"/>
      <c r="CD607" s="88"/>
      <c r="CE607" s="88"/>
      <c r="CF607" s="88"/>
      <c r="CG607" s="88"/>
      <c r="CH607" s="88"/>
      <c r="CI607" s="88"/>
      <c r="CJ607" s="88"/>
      <c r="CK607" s="88"/>
      <c r="CL607" s="88">
        <v>0</v>
      </c>
      <c r="CM607" s="113">
        <v>46432000</v>
      </c>
      <c r="CN607" s="88"/>
      <c r="CO607" s="92">
        <v>46296</v>
      </c>
      <c r="CP607" s="92">
        <f t="shared" si="24"/>
        <v>46476</v>
      </c>
      <c r="CQ607" s="118">
        <v>46432000</v>
      </c>
      <c r="CR607" s="88" t="e">
        <v>#N/A</v>
      </c>
      <c r="CS607" s="92" t="e">
        <v>#N/A</v>
      </c>
      <c r="CT607" s="131" t="e">
        <v>#N/A</v>
      </c>
      <c r="CU607" s="88"/>
      <c r="CV607" s="88"/>
      <c r="CW607" s="88" t="s">
        <v>6801</v>
      </c>
      <c r="CX607" s="88" t="s">
        <v>203</v>
      </c>
      <c r="CY607" s="88" t="s">
        <v>6802</v>
      </c>
      <c r="CZ607" s="88">
        <v>2456</v>
      </c>
      <c r="DA607" s="88" t="s">
        <v>1868</v>
      </c>
      <c r="DB607" s="88">
        <v>3</v>
      </c>
      <c r="DC607" s="88" t="s">
        <v>153</v>
      </c>
      <c r="DD607" s="88"/>
      <c r="DE607" s="88"/>
      <c r="DF607" s="88"/>
      <c r="DG607" s="88"/>
      <c r="DH607" s="88"/>
      <c r="DI607" s="88"/>
      <c r="DJ607" s="88"/>
      <c r="DK607" s="88"/>
      <c r="DL607" s="88"/>
      <c r="DM607" s="88"/>
      <c r="DN607" s="88"/>
      <c r="DO607" s="88"/>
      <c r="DP607" s="88"/>
      <c r="DQ607" s="88"/>
      <c r="DR607" s="88"/>
      <c r="DS607" s="88"/>
      <c r="DT607" s="89"/>
      <c r="DU607" s="84"/>
      <c r="DV607" s="75"/>
      <c r="DW607" s="75"/>
      <c r="DX607" s="75"/>
      <c r="DY607" s="75"/>
      <c r="DZ607" s="77"/>
      <c r="EA607" s="71"/>
      <c r="EB607" s="71"/>
      <c r="EC607" s="71"/>
      <c r="ED607" s="71"/>
      <c r="EE607" s="71"/>
      <c r="EF607" s="71"/>
      <c r="EG607" s="71"/>
      <c r="EH607" s="71"/>
      <c r="EI607" s="71"/>
      <c r="EJ607" s="71"/>
      <c r="EK607" s="71"/>
    </row>
    <row r="608" spans="1:141" ht="30" customHeight="1">
      <c r="A608" s="3" t="s">
        <v>6255</v>
      </c>
      <c r="B608" s="87">
        <v>2026</v>
      </c>
      <c r="C608" s="88" t="s">
        <v>6803</v>
      </c>
      <c r="D608" s="88"/>
      <c r="E608" s="88" t="s">
        <v>125</v>
      </c>
      <c r="F608" s="88">
        <v>144870</v>
      </c>
      <c r="G608" s="92">
        <v>46032</v>
      </c>
      <c r="H608" s="88" t="s">
        <v>6804</v>
      </c>
      <c r="I608" s="88" t="s">
        <v>6805</v>
      </c>
      <c r="J608" s="95" t="s">
        <v>6806</v>
      </c>
      <c r="K608" s="95" t="s">
        <v>6807</v>
      </c>
      <c r="L608" s="88" t="s">
        <v>2859</v>
      </c>
      <c r="M608" s="88" t="s">
        <v>6808</v>
      </c>
      <c r="N608" s="88">
        <v>80111700</v>
      </c>
      <c r="O608" s="88" t="s">
        <v>6809</v>
      </c>
      <c r="P608" s="88" t="s">
        <v>6810</v>
      </c>
      <c r="Q608" s="88">
        <v>2171</v>
      </c>
      <c r="R608" s="92">
        <v>46052</v>
      </c>
      <c r="S608" s="88">
        <v>2002</v>
      </c>
      <c r="T608" s="92">
        <v>46056</v>
      </c>
      <c r="U608" s="88" t="s">
        <v>134</v>
      </c>
      <c r="V608" s="88" t="s">
        <v>135</v>
      </c>
      <c r="W608" s="88" t="s">
        <v>136</v>
      </c>
      <c r="X608" s="88">
        <v>1</v>
      </c>
      <c r="Y608" s="88" t="s">
        <v>6811</v>
      </c>
      <c r="Z608" s="88" t="s">
        <v>2859</v>
      </c>
      <c r="AA608" s="88" t="s">
        <v>138</v>
      </c>
      <c r="AB608" s="88" t="s">
        <v>139</v>
      </c>
      <c r="AC608" s="88" t="s">
        <v>203</v>
      </c>
      <c r="AD608" s="88"/>
      <c r="AE608" s="88">
        <v>51966182</v>
      </c>
      <c r="AF608" s="88">
        <v>3</v>
      </c>
      <c r="AG608" s="92">
        <v>25521</v>
      </c>
      <c r="AH608" s="88" t="s">
        <v>6812</v>
      </c>
      <c r="AI608" s="88"/>
      <c r="AJ608" s="95" t="e">
        <v>#N/A</v>
      </c>
      <c r="AK608" s="88" t="s">
        <v>6813</v>
      </c>
      <c r="AL608" s="88" t="s">
        <v>189</v>
      </c>
      <c r="AM608" s="88" t="s">
        <v>234</v>
      </c>
      <c r="AN608" s="88" t="s">
        <v>656</v>
      </c>
      <c r="AO608" s="88">
        <v>51895879</v>
      </c>
      <c r="AP608" s="88" t="s">
        <v>657</v>
      </c>
      <c r="AQ608" s="88"/>
      <c r="AR608" s="88"/>
      <c r="AS608" s="92">
        <v>46062</v>
      </c>
      <c r="AT608" s="88"/>
      <c r="AU608" s="88"/>
      <c r="AV608" s="88"/>
      <c r="AW608" s="88"/>
      <c r="AX608" s="88" t="s">
        <v>6814</v>
      </c>
      <c r="AY608" s="88" t="s">
        <v>147</v>
      </c>
      <c r="AZ608" s="108">
        <v>46052</v>
      </c>
      <c r="BA608" s="108">
        <v>46052</v>
      </c>
      <c r="BB608" s="118">
        <v>99902000</v>
      </c>
      <c r="BC608" s="108">
        <v>46056</v>
      </c>
      <c r="BD608" s="108">
        <v>46389</v>
      </c>
      <c r="BE608" s="108">
        <f t="shared" si="25"/>
        <v>46389</v>
      </c>
      <c r="BF608" s="125"/>
      <c r="BG608" s="88" t="s">
        <v>148</v>
      </c>
      <c r="BH608" s="113">
        <v>9082000</v>
      </c>
      <c r="BI608" s="88"/>
      <c r="BJ608" s="88"/>
      <c r="BK608" s="88"/>
      <c r="BL608" s="88"/>
      <c r="BM608" s="88"/>
      <c r="BN608" s="88"/>
      <c r="BO608" s="88"/>
      <c r="BP608" s="88"/>
      <c r="BQ608" s="88"/>
      <c r="BR608" s="88"/>
      <c r="BS608" s="88"/>
      <c r="BT608" s="88"/>
      <c r="BU608" s="88"/>
      <c r="BV608" s="88"/>
      <c r="BW608" s="88"/>
      <c r="BX608" s="88"/>
      <c r="BY608" s="88"/>
      <c r="BZ608" s="88"/>
      <c r="CA608" s="88"/>
      <c r="CB608" s="88"/>
      <c r="CC608" s="88"/>
      <c r="CD608" s="88"/>
      <c r="CE608" s="88"/>
      <c r="CF608" s="88"/>
      <c r="CG608" s="88"/>
      <c r="CH608" s="88"/>
      <c r="CI608" s="88"/>
      <c r="CJ608" s="88"/>
      <c r="CK608" s="88"/>
      <c r="CL608" s="88">
        <v>0</v>
      </c>
      <c r="CM608" s="113">
        <v>99902000</v>
      </c>
      <c r="CN608" s="88"/>
      <c r="CO608" s="92">
        <v>46389</v>
      </c>
      <c r="CP608" s="92">
        <f t="shared" si="24"/>
        <v>46569</v>
      </c>
      <c r="CQ608" s="118">
        <v>99902000</v>
      </c>
      <c r="CR608" s="88" t="e">
        <v>#N/A</v>
      </c>
      <c r="CS608" s="92" t="e">
        <v>#N/A</v>
      </c>
      <c r="CT608" s="131" t="e">
        <v>#N/A</v>
      </c>
      <c r="CU608" s="88"/>
      <c r="CV608" s="88"/>
      <c r="CW608" s="88" t="s">
        <v>6815</v>
      </c>
      <c r="CX608" s="88" t="s">
        <v>203</v>
      </c>
      <c r="CY608" s="88" t="s">
        <v>2295</v>
      </c>
      <c r="CZ608" s="88">
        <v>2537</v>
      </c>
      <c r="DA608" s="88" t="s">
        <v>152</v>
      </c>
      <c r="DB608" s="88">
        <v>1</v>
      </c>
      <c r="DC608" s="88" t="s">
        <v>153</v>
      </c>
      <c r="DD608" s="88"/>
      <c r="DE608" s="88"/>
      <c r="DF608" s="88"/>
      <c r="DG608" s="88"/>
      <c r="DH608" s="88"/>
      <c r="DI608" s="88"/>
      <c r="DJ608" s="88"/>
      <c r="DK608" s="88"/>
      <c r="DL608" s="88"/>
      <c r="DM608" s="88"/>
      <c r="DN608" s="88"/>
      <c r="DO608" s="88"/>
      <c r="DP608" s="88"/>
      <c r="DQ608" s="88"/>
      <c r="DR608" s="88"/>
      <c r="DS608" s="88"/>
      <c r="DT608" s="89"/>
      <c r="DU608" s="84"/>
      <c r="DV608" s="75"/>
      <c r="DW608" s="75"/>
      <c r="DX608" s="75"/>
      <c r="DY608" s="75"/>
      <c r="DZ608" s="77"/>
      <c r="EA608" s="71"/>
      <c r="EB608" s="71"/>
      <c r="EC608" s="71"/>
      <c r="ED608" s="71"/>
      <c r="EE608" s="71"/>
      <c r="EF608" s="71"/>
      <c r="EG608" s="71"/>
      <c r="EH608" s="71"/>
      <c r="EI608" s="71"/>
      <c r="EJ608" s="71"/>
      <c r="EK608" s="71"/>
    </row>
    <row r="609" spans="1:141" ht="30" customHeight="1">
      <c r="A609" s="3" t="s">
        <v>6255</v>
      </c>
      <c r="B609" s="87">
        <v>2026</v>
      </c>
      <c r="C609" s="88" t="s">
        <v>6816</v>
      </c>
      <c r="D609" s="88"/>
      <c r="E609" s="88" t="s">
        <v>125</v>
      </c>
      <c r="F609" s="88">
        <v>147160</v>
      </c>
      <c r="G609" s="92">
        <v>46033</v>
      </c>
      <c r="H609" s="88" t="s">
        <v>2089</v>
      </c>
      <c r="I609" s="88" t="s">
        <v>6817</v>
      </c>
      <c r="J609" s="95" t="s">
        <v>6818</v>
      </c>
      <c r="K609" s="95" t="s">
        <v>6819</v>
      </c>
      <c r="L609" s="88" t="s">
        <v>6820</v>
      </c>
      <c r="M609" s="88" t="s">
        <v>2094</v>
      </c>
      <c r="N609" s="88">
        <v>80111700</v>
      </c>
      <c r="O609" s="88" t="s">
        <v>2095</v>
      </c>
      <c r="P609" s="88" t="s">
        <v>6821</v>
      </c>
      <c r="Q609" s="88">
        <v>216</v>
      </c>
      <c r="R609" s="92">
        <v>46036</v>
      </c>
      <c r="S609" s="88">
        <v>1893</v>
      </c>
      <c r="T609" s="92">
        <v>46050</v>
      </c>
      <c r="U609" s="88" t="s">
        <v>1859</v>
      </c>
      <c r="V609" s="88" t="s">
        <v>135</v>
      </c>
      <c r="W609" s="88" t="s">
        <v>136</v>
      </c>
      <c r="X609" s="88">
        <v>1</v>
      </c>
      <c r="Y609" s="88" t="s">
        <v>2097</v>
      </c>
      <c r="Z609" s="88" t="s">
        <v>6820</v>
      </c>
      <c r="AA609" s="88" t="s">
        <v>138</v>
      </c>
      <c r="AB609" s="88" t="s">
        <v>164</v>
      </c>
      <c r="AC609" s="88" t="s">
        <v>218</v>
      </c>
      <c r="AD609" s="88"/>
      <c r="AE609" s="88">
        <v>1015425779</v>
      </c>
      <c r="AF609" s="88">
        <v>9</v>
      </c>
      <c r="AG609" s="92">
        <v>33493</v>
      </c>
      <c r="AH609" s="88" t="s">
        <v>6822</v>
      </c>
      <c r="AI609" s="88"/>
      <c r="AJ609" s="95" t="e">
        <v>#N/A</v>
      </c>
      <c r="AK609" s="88" t="s">
        <v>6823</v>
      </c>
      <c r="AL609" s="88" t="s">
        <v>642</v>
      </c>
      <c r="AM609" s="88" t="s">
        <v>222</v>
      </c>
      <c r="AN609" s="88" t="s">
        <v>1863</v>
      </c>
      <c r="AO609" s="88">
        <v>93376179</v>
      </c>
      <c r="AP609" s="88" t="s">
        <v>1864</v>
      </c>
      <c r="AQ609" s="88"/>
      <c r="AR609" s="88"/>
      <c r="AS609" s="92">
        <v>46062</v>
      </c>
      <c r="AT609" s="88"/>
      <c r="AU609" s="88"/>
      <c r="AV609" s="88"/>
      <c r="AW609" s="88"/>
      <c r="AX609" s="88" t="s">
        <v>1865</v>
      </c>
      <c r="AY609" s="88" t="s">
        <v>147</v>
      </c>
      <c r="AZ609" s="108">
        <v>46036</v>
      </c>
      <c r="BA609" s="108">
        <v>46049</v>
      </c>
      <c r="BB609" s="118">
        <v>63352000</v>
      </c>
      <c r="BC609" s="108">
        <v>46052</v>
      </c>
      <c r="BD609" s="108">
        <v>46294</v>
      </c>
      <c r="BE609" s="108">
        <f t="shared" si="25"/>
        <v>46294</v>
      </c>
      <c r="BF609" s="125"/>
      <c r="BG609" s="88" t="s">
        <v>929</v>
      </c>
      <c r="BH609" s="113">
        <v>7919000</v>
      </c>
      <c r="BI609" s="88"/>
      <c r="BJ609" s="88"/>
      <c r="BK609" s="88"/>
      <c r="BL609" s="88"/>
      <c r="BM609" s="88"/>
      <c r="BN609" s="88"/>
      <c r="BO609" s="88"/>
      <c r="BP609" s="88"/>
      <c r="BQ609" s="88"/>
      <c r="BR609" s="88"/>
      <c r="BS609" s="88"/>
      <c r="BT609" s="88"/>
      <c r="BU609" s="88"/>
      <c r="BV609" s="88"/>
      <c r="BW609" s="88"/>
      <c r="BX609" s="88"/>
      <c r="BY609" s="88"/>
      <c r="BZ609" s="88"/>
      <c r="CA609" s="88"/>
      <c r="CB609" s="88"/>
      <c r="CC609" s="88"/>
      <c r="CD609" s="88"/>
      <c r="CE609" s="88"/>
      <c r="CF609" s="88"/>
      <c r="CG609" s="88"/>
      <c r="CH609" s="88"/>
      <c r="CI609" s="88"/>
      <c r="CJ609" s="88"/>
      <c r="CK609" s="88"/>
      <c r="CL609" s="88">
        <v>0</v>
      </c>
      <c r="CM609" s="113">
        <v>63352000</v>
      </c>
      <c r="CN609" s="88"/>
      <c r="CO609" s="92">
        <v>46294</v>
      </c>
      <c r="CP609" s="92">
        <f t="shared" si="24"/>
        <v>46474</v>
      </c>
      <c r="CQ609" s="118">
        <v>63352000</v>
      </c>
      <c r="CR609" s="88" t="s">
        <v>149</v>
      </c>
      <c r="CS609" s="92">
        <v>46050</v>
      </c>
      <c r="CT609" s="131">
        <v>1444102555559</v>
      </c>
      <c r="CU609" s="88"/>
      <c r="CV609" s="88"/>
      <c r="CW609" s="88" t="s">
        <v>2101</v>
      </c>
      <c r="CX609" s="88" t="s">
        <v>218</v>
      </c>
      <c r="CY609" s="88" t="s">
        <v>3295</v>
      </c>
      <c r="CZ609" s="88">
        <v>2456</v>
      </c>
      <c r="DA609" s="88" t="s">
        <v>1868</v>
      </c>
      <c r="DB609" s="88">
        <v>3</v>
      </c>
      <c r="DC609" s="88" t="s">
        <v>153</v>
      </c>
      <c r="DD609" s="88"/>
      <c r="DE609" s="88"/>
      <c r="DF609" s="88"/>
      <c r="DG609" s="88"/>
      <c r="DH609" s="88"/>
      <c r="DI609" s="88"/>
      <c r="DJ609" s="88"/>
      <c r="DK609" s="88"/>
      <c r="DL609" s="88"/>
      <c r="DM609" s="88"/>
      <c r="DN609" s="88"/>
      <c r="DO609" s="88"/>
      <c r="DP609" s="88"/>
      <c r="DQ609" s="88"/>
      <c r="DR609" s="88"/>
      <c r="DS609" s="88"/>
      <c r="DT609" s="89"/>
      <c r="DU609" s="84"/>
      <c r="DV609" s="75"/>
      <c r="DW609" s="75"/>
      <c r="DX609" s="75"/>
      <c r="DY609" s="75"/>
      <c r="DZ609" s="77"/>
      <c r="EA609" s="71"/>
      <c r="EB609" s="71"/>
      <c r="EC609" s="71"/>
      <c r="ED609" s="71"/>
      <c r="EE609" s="71"/>
      <c r="EF609" s="71"/>
      <c r="EG609" s="71"/>
      <c r="EH609" s="71"/>
      <c r="EI609" s="71"/>
      <c r="EJ609" s="71"/>
      <c r="EK609" s="71"/>
    </row>
    <row r="610" spans="1:141" ht="30" customHeight="1">
      <c r="A610" s="3" t="s">
        <v>6255</v>
      </c>
      <c r="B610" s="87">
        <v>2026</v>
      </c>
      <c r="C610" s="88" t="s">
        <v>6824</v>
      </c>
      <c r="D610" s="88"/>
      <c r="E610" s="88" t="s">
        <v>125</v>
      </c>
      <c r="F610" s="88">
        <v>145410</v>
      </c>
      <c r="G610" s="92">
        <v>46045</v>
      </c>
      <c r="H610" s="88" t="s">
        <v>1180</v>
      </c>
      <c r="I610" s="88" t="s">
        <v>6825</v>
      </c>
      <c r="J610" s="95" t="s">
        <v>6826</v>
      </c>
      <c r="K610" s="95" t="s">
        <v>6827</v>
      </c>
      <c r="L610" s="88" t="s">
        <v>6828</v>
      </c>
      <c r="M610" s="88" t="s">
        <v>1185</v>
      </c>
      <c r="N610" s="88">
        <v>80111700</v>
      </c>
      <c r="O610" s="88" t="s">
        <v>1186</v>
      </c>
      <c r="P610" s="88" t="s">
        <v>6829</v>
      </c>
      <c r="Q610" s="88">
        <v>162</v>
      </c>
      <c r="R610" s="92">
        <v>46031</v>
      </c>
      <c r="S610" s="88">
        <v>1855</v>
      </c>
      <c r="T610" s="92">
        <v>46048</v>
      </c>
      <c r="U610" s="88" t="s">
        <v>134</v>
      </c>
      <c r="V610" s="88" t="s">
        <v>135</v>
      </c>
      <c r="W610" s="88" t="s">
        <v>136</v>
      </c>
      <c r="X610" s="88">
        <v>1</v>
      </c>
      <c r="Y610" s="88" t="s">
        <v>1188</v>
      </c>
      <c r="Z610" s="88" t="s">
        <v>6828</v>
      </c>
      <c r="AA610" s="88" t="s">
        <v>138</v>
      </c>
      <c r="AB610" s="88" t="s">
        <v>139</v>
      </c>
      <c r="AC610" s="88" t="s">
        <v>447</v>
      </c>
      <c r="AD610" s="88"/>
      <c r="AE610" s="88">
        <v>1082992054</v>
      </c>
      <c r="AF610" s="88">
        <v>2</v>
      </c>
      <c r="AG610" s="92">
        <v>34609</v>
      </c>
      <c r="AH610" s="88" t="s">
        <v>6830</v>
      </c>
      <c r="AI610" s="88"/>
      <c r="AJ610" s="95" t="e">
        <v>#N/A</v>
      </c>
      <c r="AK610" s="88" t="s">
        <v>6831</v>
      </c>
      <c r="AL610" s="88" t="s">
        <v>168</v>
      </c>
      <c r="AM610" s="88" t="s">
        <v>234</v>
      </c>
      <c r="AN610" s="88" t="s">
        <v>1049</v>
      </c>
      <c r="AO610" s="88">
        <v>1010190690</v>
      </c>
      <c r="AP610" s="88" t="s">
        <v>1050</v>
      </c>
      <c r="AQ610" s="88"/>
      <c r="AR610" s="88"/>
      <c r="AS610" s="92">
        <v>46062</v>
      </c>
      <c r="AT610" s="88"/>
      <c r="AU610" s="88"/>
      <c r="AV610" s="88"/>
      <c r="AW610" s="88"/>
      <c r="AX610" s="88" t="s">
        <v>1051</v>
      </c>
      <c r="AY610" s="88" t="s">
        <v>147</v>
      </c>
      <c r="AZ610" s="108">
        <v>46035</v>
      </c>
      <c r="BA610" s="108">
        <v>46045</v>
      </c>
      <c r="BB610" s="118">
        <v>46432000</v>
      </c>
      <c r="BC610" s="108">
        <v>46049</v>
      </c>
      <c r="BD610" s="108">
        <v>46291</v>
      </c>
      <c r="BE610" s="108">
        <f t="shared" si="25"/>
        <v>46291</v>
      </c>
      <c r="BF610" s="125"/>
      <c r="BG610" s="88" t="s">
        <v>929</v>
      </c>
      <c r="BH610" s="113">
        <v>5804000</v>
      </c>
      <c r="BI610" s="88"/>
      <c r="BJ610" s="88"/>
      <c r="BK610" s="88"/>
      <c r="BL610" s="88"/>
      <c r="BM610" s="88"/>
      <c r="BN610" s="88"/>
      <c r="BO610" s="88"/>
      <c r="BP610" s="88"/>
      <c r="BQ610" s="88"/>
      <c r="BR610" s="88"/>
      <c r="BS610" s="88"/>
      <c r="BT610" s="88"/>
      <c r="BU610" s="88"/>
      <c r="BV610" s="88"/>
      <c r="BW610" s="88"/>
      <c r="BX610" s="88"/>
      <c r="BY610" s="88"/>
      <c r="BZ610" s="88"/>
      <c r="CA610" s="88"/>
      <c r="CB610" s="88"/>
      <c r="CC610" s="88"/>
      <c r="CD610" s="88"/>
      <c r="CE610" s="88"/>
      <c r="CF610" s="88"/>
      <c r="CG610" s="88"/>
      <c r="CH610" s="88"/>
      <c r="CI610" s="88"/>
      <c r="CJ610" s="88"/>
      <c r="CK610" s="88"/>
      <c r="CL610" s="88">
        <v>0</v>
      </c>
      <c r="CM610" s="113">
        <v>46432000</v>
      </c>
      <c r="CN610" s="88"/>
      <c r="CO610" s="92">
        <v>46291</v>
      </c>
      <c r="CP610" s="92">
        <f t="shared" si="24"/>
        <v>46471</v>
      </c>
      <c r="CQ610" s="118">
        <v>46432000</v>
      </c>
      <c r="CR610" s="88" t="s">
        <v>172</v>
      </c>
      <c r="CS610" s="92">
        <v>46048</v>
      </c>
      <c r="CT610" s="131" t="s">
        <v>6832</v>
      </c>
      <c r="CU610" s="88"/>
      <c r="CV610" s="88"/>
      <c r="CW610" s="88" t="s">
        <v>1192</v>
      </c>
      <c r="CX610" s="88" t="s">
        <v>447</v>
      </c>
      <c r="CY610" s="88" t="s">
        <v>550</v>
      </c>
      <c r="CZ610" s="88">
        <v>2537</v>
      </c>
      <c r="DA610" s="88" t="s">
        <v>152</v>
      </c>
      <c r="DB610" s="88">
        <v>1</v>
      </c>
      <c r="DC610" s="88" t="s">
        <v>153</v>
      </c>
      <c r="DD610" s="88"/>
      <c r="DE610" s="88"/>
      <c r="DF610" s="88"/>
      <c r="DG610" s="88"/>
      <c r="DH610" s="88"/>
      <c r="DI610" s="88"/>
      <c r="DJ610" s="88"/>
      <c r="DK610" s="88"/>
      <c r="DL610" s="88"/>
      <c r="DM610" s="88"/>
      <c r="DN610" s="88"/>
      <c r="DO610" s="88"/>
      <c r="DP610" s="88"/>
      <c r="DQ610" s="88"/>
      <c r="DR610" s="88"/>
      <c r="DS610" s="88"/>
      <c r="DT610" s="89"/>
      <c r="DU610" s="84"/>
      <c r="DV610" s="75"/>
      <c r="DW610" s="75"/>
      <c r="DX610" s="75"/>
      <c r="DY610" s="75"/>
      <c r="DZ610" s="77"/>
      <c r="EA610" s="71"/>
      <c r="EB610" s="71"/>
      <c r="EC610" s="71"/>
      <c r="ED610" s="71"/>
      <c r="EE610" s="71"/>
      <c r="EF610" s="71"/>
      <c r="EG610" s="71"/>
      <c r="EH610" s="71"/>
      <c r="EI610" s="71"/>
      <c r="EJ610" s="71"/>
      <c r="EK610" s="71"/>
    </row>
    <row r="611" spans="1:141" ht="30" customHeight="1">
      <c r="A611" s="3" t="s">
        <v>6255</v>
      </c>
      <c r="B611" s="87">
        <v>2026</v>
      </c>
      <c r="C611" s="88" t="s">
        <v>6833</v>
      </c>
      <c r="D611" s="88"/>
      <c r="E611" s="88" t="s">
        <v>125</v>
      </c>
      <c r="F611" s="88">
        <v>147365</v>
      </c>
      <c r="G611" s="92">
        <v>46030</v>
      </c>
      <c r="H611" s="88" t="s">
        <v>3836</v>
      </c>
      <c r="I611" s="88" t="s">
        <v>6834</v>
      </c>
      <c r="J611" s="95" t="s">
        <v>6835</v>
      </c>
      <c r="K611" s="95" t="s">
        <v>6836</v>
      </c>
      <c r="L611" s="88" t="s">
        <v>6837</v>
      </c>
      <c r="M611" s="88" t="s">
        <v>3841</v>
      </c>
      <c r="N611" s="88">
        <v>80111700</v>
      </c>
      <c r="O611" s="88" t="s">
        <v>3842</v>
      </c>
      <c r="P611" s="88" t="s">
        <v>6838</v>
      </c>
      <c r="Q611" s="88">
        <v>156</v>
      </c>
      <c r="R611" s="92">
        <v>46030</v>
      </c>
      <c r="S611" s="88">
        <v>1856</v>
      </c>
      <c r="T611" s="92">
        <v>46048</v>
      </c>
      <c r="U611" s="88" t="s">
        <v>3609</v>
      </c>
      <c r="V611" s="88" t="s">
        <v>135</v>
      </c>
      <c r="W611" s="88" t="s">
        <v>460</v>
      </c>
      <c r="X611" s="88">
        <v>1</v>
      </c>
      <c r="Y611" s="88" t="s">
        <v>3760</v>
      </c>
      <c r="Z611" s="88" t="s">
        <v>6837</v>
      </c>
      <c r="AA611" s="88" t="s">
        <v>138</v>
      </c>
      <c r="AB611" s="88" t="s">
        <v>164</v>
      </c>
      <c r="AC611" s="88" t="s">
        <v>218</v>
      </c>
      <c r="AD611" s="88"/>
      <c r="AE611" s="88">
        <v>79444716</v>
      </c>
      <c r="AF611" s="88">
        <v>8</v>
      </c>
      <c r="AG611" s="92">
        <v>24937</v>
      </c>
      <c r="AH611" s="88" t="s">
        <v>6839</v>
      </c>
      <c r="AI611" s="88" t="e">
        <v>#REF!</v>
      </c>
      <c r="AJ611" s="95">
        <v>3142278431</v>
      </c>
      <c r="AK611" s="88" t="s">
        <v>6840</v>
      </c>
      <c r="AL611" s="88" t="s">
        <v>271</v>
      </c>
      <c r="AM611" s="88" t="s">
        <v>385</v>
      </c>
      <c r="AN611" s="88" t="s">
        <v>3712</v>
      </c>
      <c r="AO611" s="88">
        <v>79553844</v>
      </c>
      <c r="AP611" s="88" t="s">
        <v>3713</v>
      </c>
      <c r="AQ611" s="88"/>
      <c r="AR611" s="88"/>
      <c r="AS611" s="92">
        <v>46062</v>
      </c>
      <c r="AT611" s="88"/>
      <c r="AU611" s="88"/>
      <c r="AV611" s="88"/>
      <c r="AW611" s="88"/>
      <c r="AX611" s="88" t="s">
        <v>3714</v>
      </c>
      <c r="AY611" s="88" t="s">
        <v>147</v>
      </c>
      <c r="AZ611" s="108">
        <v>46031</v>
      </c>
      <c r="BA611" s="108">
        <v>46045</v>
      </c>
      <c r="BB611" s="118">
        <v>24520000</v>
      </c>
      <c r="BC611" s="108">
        <v>46050</v>
      </c>
      <c r="BD611" s="108">
        <v>46292</v>
      </c>
      <c r="BE611" s="108">
        <f t="shared" si="25"/>
        <v>46292</v>
      </c>
      <c r="BF611" s="125"/>
      <c r="BG611" s="88" t="s">
        <v>929</v>
      </c>
      <c r="BH611" s="113">
        <v>3065000</v>
      </c>
      <c r="BI611" s="88"/>
      <c r="BJ611" s="88"/>
      <c r="BK611" s="88"/>
      <c r="BL611" s="88"/>
      <c r="BM611" s="88"/>
      <c r="BN611" s="88"/>
      <c r="BO611" s="88"/>
      <c r="BP611" s="88"/>
      <c r="BQ611" s="88"/>
      <c r="BR611" s="88"/>
      <c r="BS611" s="88"/>
      <c r="BT611" s="88"/>
      <c r="BU611" s="88"/>
      <c r="BV611" s="88"/>
      <c r="BW611" s="88"/>
      <c r="BX611" s="88"/>
      <c r="BY611" s="88"/>
      <c r="BZ611" s="88"/>
      <c r="CA611" s="88"/>
      <c r="CB611" s="88"/>
      <c r="CC611" s="88"/>
      <c r="CD611" s="88"/>
      <c r="CE611" s="88"/>
      <c r="CF611" s="88"/>
      <c r="CG611" s="88"/>
      <c r="CH611" s="88"/>
      <c r="CI611" s="88"/>
      <c r="CJ611" s="88"/>
      <c r="CK611" s="88"/>
      <c r="CL611" s="88">
        <v>0</v>
      </c>
      <c r="CM611" s="113">
        <v>24520000</v>
      </c>
      <c r="CN611" s="88"/>
      <c r="CO611" s="92">
        <v>46292</v>
      </c>
      <c r="CP611" s="92">
        <f t="shared" si="24"/>
        <v>46472</v>
      </c>
      <c r="CQ611" s="118">
        <v>24520000</v>
      </c>
      <c r="CR611" s="88" t="s">
        <v>149</v>
      </c>
      <c r="CS611" s="92">
        <v>46048</v>
      </c>
      <c r="CT611" s="131">
        <v>1446101163932</v>
      </c>
      <c r="CU611" s="88"/>
      <c r="CV611" s="88"/>
      <c r="CW611" s="88" t="s">
        <v>3846</v>
      </c>
      <c r="CX611" s="88" t="s">
        <v>218</v>
      </c>
      <c r="CY611" s="88" t="s">
        <v>957</v>
      </c>
      <c r="CZ611" s="88">
        <v>2583</v>
      </c>
      <c r="DA611" s="88" t="s">
        <v>3614</v>
      </c>
      <c r="DB611" s="88">
        <v>5</v>
      </c>
      <c r="DC611" s="88" t="s">
        <v>153</v>
      </c>
      <c r="DD611" s="88"/>
      <c r="DE611" s="88"/>
      <c r="DF611" s="88"/>
      <c r="DG611" s="88"/>
      <c r="DH611" s="88"/>
      <c r="DI611" s="88"/>
      <c r="DJ611" s="88"/>
      <c r="DK611" s="88"/>
      <c r="DL611" s="88"/>
      <c r="DM611" s="88"/>
      <c r="DN611" s="88"/>
      <c r="DO611" s="88"/>
      <c r="DP611" s="88"/>
      <c r="DQ611" s="88"/>
      <c r="DR611" s="88"/>
      <c r="DS611" s="88"/>
      <c r="DT611" s="89"/>
      <c r="DU611" s="84"/>
      <c r="DV611" s="75"/>
      <c r="DW611" s="75"/>
      <c r="DX611" s="75"/>
      <c r="DY611" s="75"/>
      <c r="DZ611" s="77"/>
      <c r="EA611" s="71"/>
      <c r="EB611" s="71"/>
      <c r="EC611" s="71"/>
      <c r="ED611" s="71"/>
      <c r="EE611" s="71"/>
      <c r="EF611" s="71"/>
      <c r="EG611" s="71"/>
      <c r="EH611" s="71"/>
      <c r="EI611" s="71"/>
      <c r="EJ611" s="71"/>
      <c r="EK611" s="71"/>
    </row>
    <row r="612" spans="1:141" ht="30" customHeight="1">
      <c r="A612" s="3" t="s">
        <v>6255</v>
      </c>
      <c r="B612" s="87">
        <v>2026</v>
      </c>
      <c r="C612" s="88" t="s">
        <v>6841</v>
      </c>
      <c r="D612" s="88"/>
      <c r="E612" s="88" t="s">
        <v>125</v>
      </c>
      <c r="F612" s="88">
        <v>145029</v>
      </c>
      <c r="G612" s="92">
        <v>46044</v>
      </c>
      <c r="H612" s="88" t="s">
        <v>389</v>
      </c>
      <c r="I612" s="88" t="s">
        <v>6842</v>
      </c>
      <c r="J612" s="95" t="s">
        <v>6843</v>
      </c>
      <c r="K612" s="95" t="s">
        <v>6844</v>
      </c>
      <c r="L612" s="88" t="s">
        <v>6845</v>
      </c>
      <c r="M612" s="88" t="s">
        <v>394</v>
      </c>
      <c r="N612" s="88">
        <v>80111700</v>
      </c>
      <c r="O612" s="88" t="s">
        <v>395</v>
      </c>
      <c r="P612" s="88" t="s">
        <v>6846</v>
      </c>
      <c r="Q612" s="88">
        <v>6</v>
      </c>
      <c r="R612" s="92">
        <v>46027</v>
      </c>
      <c r="S612" s="88">
        <v>1857</v>
      </c>
      <c r="T612" s="92">
        <v>46048</v>
      </c>
      <c r="U612" s="88" t="s">
        <v>134</v>
      </c>
      <c r="V612" s="88" t="s">
        <v>135</v>
      </c>
      <c r="W612" s="88" t="s">
        <v>136</v>
      </c>
      <c r="X612" s="88">
        <v>1</v>
      </c>
      <c r="Y612" s="88" t="s">
        <v>6847</v>
      </c>
      <c r="Z612" s="88" t="s">
        <v>6845</v>
      </c>
      <c r="AA612" s="88" t="s">
        <v>138</v>
      </c>
      <c r="AB612" s="88" t="s">
        <v>164</v>
      </c>
      <c r="AC612" s="88" t="s">
        <v>203</v>
      </c>
      <c r="AD612" s="88"/>
      <c r="AE612" s="88">
        <v>1012388905</v>
      </c>
      <c r="AF612" s="88">
        <v>0</v>
      </c>
      <c r="AG612" s="92">
        <v>33765</v>
      </c>
      <c r="AH612" s="88" t="s">
        <v>6848</v>
      </c>
      <c r="AI612" s="88"/>
      <c r="AJ612" s="95" t="e">
        <v>#N/A</v>
      </c>
      <c r="AK612" s="88" t="s">
        <v>6849</v>
      </c>
      <c r="AL612" s="88" t="s">
        <v>189</v>
      </c>
      <c r="AM612" s="88" t="s">
        <v>385</v>
      </c>
      <c r="AN612" s="88" t="s">
        <v>400</v>
      </c>
      <c r="AO612" s="88">
        <v>51698679</v>
      </c>
      <c r="AP612" s="88" t="s">
        <v>401</v>
      </c>
      <c r="AQ612" s="88"/>
      <c r="AR612" s="88"/>
      <c r="AS612" s="92">
        <v>46062</v>
      </c>
      <c r="AT612" s="88"/>
      <c r="AU612" s="88"/>
      <c r="AV612" s="88"/>
      <c r="AW612" s="88"/>
      <c r="AX612" s="88" t="s">
        <v>171</v>
      </c>
      <c r="AY612" s="88" t="s">
        <v>147</v>
      </c>
      <c r="AZ612" s="108">
        <v>46029</v>
      </c>
      <c r="BA612" s="108">
        <v>46045</v>
      </c>
      <c r="BB612" s="118">
        <v>63844000</v>
      </c>
      <c r="BC612" s="108">
        <v>46050</v>
      </c>
      <c r="BD612" s="108">
        <v>46383</v>
      </c>
      <c r="BE612" s="108">
        <f t="shared" si="25"/>
        <v>46383</v>
      </c>
      <c r="BF612" s="125"/>
      <c r="BG612" s="88" t="s">
        <v>148</v>
      </c>
      <c r="BH612" s="113">
        <v>5804000</v>
      </c>
      <c r="BI612" s="88"/>
      <c r="BJ612" s="88"/>
      <c r="BK612" s="88"/>
      <c r="BL612" s="88"/>
      <c r="BM612" s="88"/>
      <c r="BN612" s="88"/>
      <c r="BO612" s="88"/>
      <c r="BP612" s="88"/>
      <c r="BQ612" s="88"/>
      <c r="BR612" s="88"/>
      <c r="BS612" s="88"/>
      <c r="BT612" s="88"/>
      <c r="BU612" s="88"/>
      <c r="BV612" s="88"/>
      <c r="BW612" s="88"/>
      <c r="BX612" s="88"/>
      <c r="BY612" s="88"/>
      <c r="BZ612" s="88"/>
      <c r="CA612" s="88"/>
      <c r="CB612" s="88"/>
      <c r="CC612" s="88"/>
      <c r="CD612" s="88"/>
      <c r="CE612" s="88"/>
      <c r="CF612" s="88"/>
      <c r="CG612" s="88"/>
      <c r="CH612" s="88"/>
      <c r="CI612" s="88"/>
      <c r="CJ612" s="88"/>
      <c r="CK612" s="88"/>
      <c r="CL612" s="88">
        <v>0</v>
      </c>
      <c r="CM612" s="113">
        <v>63844000</v>
      </c>
      <c r="CN612" s="88"/>
      <c r="CO612" s="92">
        <v>46383</v>
      </c>
      <c r="CP612" s="92">
        <f t="shared" si="24"/>
        <v>46563</v>
      </c>
      <c r="CQ612" s="118">
        <v>63844000</v>
      </c>
      <c r="CR612" s="88" t="s">
        <v>6850</v>
      </c>
      <c r="CS612" s="92">
        <v>46046</v>
      </c>
      <c r="CT612" s="131" t="s">
        <v>6851</v>
      </c>
      <c r="CU612" s="88"/>
      <c r="CV612" s="88"/>
      <c r="CW612" s="88" t="s">
        <v>402</v>
      </c>
      <c r="CX612" s="88" t="s">
        <v>203</v>
      </c>
      <c r="CY612" s="88" t="s">
        <v>2137</v>
      </c>
      <c r="CZ612" s="88">
        <v>2537</v>
      </c>
      <c r="DA612" s="88" t="s">
        <v>152</v>
      </c>
      <c r="DB612" s="88">
        <v>1</v>
      </c>
      <c r="DC612" s="88" t="s">
        <v>153</v>
      </c>
      <c r="DD612" s="88"/>
      <c r="DE612" s="88"/>
      <c r="DF612" s="88"/>
      <c r="DG612" s="88"/>
      <c r="DH612" s="88"/>
      <c r="DI612" s="88"/>
      <c r="DJ612" s="88"/>
      <c r="DK612" s="88"/>
      <c r="DL612" s="88"/>
      <c r="DM612" s="88"/>
      <c r="DN612" s="88"/>
      <c r="DO612" s="88"/>
      <c r="DP612" s="88"/>
      <c r="DQ612" s="88"/>
      <c r="DR612" s="88"/>
      <c r="DS612" s="88"/>
      <c r="DT612" s="89"/>
      <c r="DU612" s="84"/>
      <c r="DV612" s="75"/>
      <c r="DW612" s="75"/>
      <c r="DX612" s="75"/>
      <c r="DY612" s="75"/>
      <c r="DZ612" s="77"/>
      <c r="EA612" s="71"/>
      <c r="EB612" s="71"/>
      <c r="EC612" s="71"/>
      <c r="ED612" s="71"/>
      <c r="EE612" s="71"/>
      <c r="EF612" s="71"/>
      <c r="EG612" s="71"/>
      <c r="EH612" s="71"/>
      <c r="EI612" s="71"/>
      <c r="EJ612" s="71"/>
      <c r="EK612" s="71"/>
    </row>
    <row r="613" spans="1:141" ht="30" customHeight="1">
      <c r="A613" s="3" t="s">
        <v>6255</v>
      </c>
      <c r="B613" s="87">
        <v>2026</v>
      </c>
      <c r="C613" s="88" t="s">
        <v>6852</v>
      </c>
      <c r="D613" s="88"/>
      <c r="E613" s="88" t="s">
        <v>125</v>
      </c>
      <c r="F613" s="88">
        <v>146631</v>
      </c>
      <c r="G613" s="92">
        <v>46038</v>
      </c>
      <c r="H613" s="88" t="s">
        <v>3380</v>
      </c>
      <c r="I613" s="88" t="s">
        <v>6853</v>
      </c>
      <c r="J613" s="95" t="s">
        <v>6854</v>
      </c>
      <c r="K613" s="95" t="s">
        <v>6855</v>
      </c>
      <c r="L613" s="88" t="s">
        <v>6856</v>
      </c>
      <c r="M613" s="88" t="s">
        <v>3385</v>
      </c>
      <c r="N613" s="88">
        <v>80111700</v>
      </c>
      <c r="O613" s="88" t="s">
        <v>3386</v>
      </c>
      <c r="P613" s="88" t="s">
        <v>6857</v>
      </c>
      <c r="Q613" s="88">
        <v>2134</v>
      </c>
      <c r="R613" s="92">
        <v>46041</v>
      </c>
      <c r="S613" s="88">
        <v>1968</v>
      </c>
      <c r="T613" s="92">
        <v>46055</v>
      </c>
      <c r="U613" s="88" t="s">
        <v>3112</v>
      </c>
      <c r="V613" s="88" t="s">
        <v>135</v>
      </c>
      <c r="W613" s="88" t="s">
        <v>136</v>
      </c>
      <c r="X613" s="88">
        <v>1</v>
      </c>
      <c r="Y613" s="88" t="s">
        <v>3388</v>
      </c>
      <c r="Z613" s="88" t="s">
        <v>6856</v>
      </c>
      <c r="AA613" s="88" t="s">
        <v>138</v>
      </c>
      <c r="AB613" s="88" t="s">
        <v>139</v>
      </c>
      <c r="AC613" s="88" t="s">
        <v>203</v>
      </c>
      <c r="AD613" s="88"/>
      <c r="AE613" s="88">
        <v>1010077776</v>
      </c>
      <c r="AF613" s="88">
        <v>5</v>
      </c>
      <c r="AG613" s="92">
        <v>36485</v>
      </c>
      <c r="AH613" s="88" t="s">
        <v>6858</v>
      </c>
      <c r="AI613" s="88" t="e">
        <v>#REF!</v>
      </c>
      <c r="AJ613" s="95">
        <v>9267780</v>
      </c>
      <c r="AK613" s="88" t="s">
        <v>6859</v>
      </c>
      <c r="AL613" s="88" t="s">
        <v>189</v>
      </c>
      <c r="AM613" s="88" t="s">
        <v>144</v>
      </c>
      <c r="AN613" s="88" t="s">
        <v>2984</v>
      </c>
      <c r="AO613" s="88">
        <v>1063481921</v>
      </c>
      <c r="AP613" s="88" t="s">
        <v>3007</v>
      </c>
      <c r="AQ613" s="88"/>
      <c r="AR613" s="88"/>
      <c r="AS613" s="92">
        <v>46062</v>
      </c>
      <c r="AT613" s="88"/>
      <c r="AU613" s="88"/>
      <c r="AV613" s="88"/>
      <c r="AW613" s="88"/>
      <c r="AX613" s="88" t="s">
        <v>3008</v>
      </c>
      <c r="AY613" s="88" t="s">
        <v>147</v>
      </c>
      <c r="AZ613" s="108">
        <v>46042</v>
      </c>
      <c r="BA613" s="108">
        <v>46051</v>
      </c>
      <c r="BB613" s="118">
        <v>40920000</v>
      </c>
      <c r="BC613" s="108">
        <v>46056</v>
      </c>
      <c r="BD613" s="108">
        <v>46297</v>
      </c>
      <c r="BE613" s="108">
        <f t="shared" si="25"/>
        <v>46297</v>
      </c>
      <c r="BF613" s="125"/>
      <c r="BG613" s="88" t="s">
        <v>929</v>
      </c>
      <c r="BH613" s="113">
        <v>5115000</v>
      </c>
      <c r="BI613" s="88"/>
      <c r="BJ613" s="88"/>
      <c r="BK613" s="88"/>
      <c r="BL613" s="88"/>
      <c r="BM613" s="88"/>
      <c r="BN613" s="88"/>
      <c r="BO613" s="88"/>
      <c r="BP613" s="88"/>
      <c r="BQ613" s="88"/>
      <c r="BR613" s="88"/>
      <c r="BS613" s="88"/>
      <c r="BT613" s="88"/>
      <c r="BU613" s="88"/>
      <c r="BV613" s="88"/>
      <c r="BW613" s="88"/>
      <c r="BX613" s="88"/>
      <c r="BY613" s="88"/>
      <c r="BZ613" s="88"/>
      <c r="CA613" s="88"/>
      <c r="CB613" s="88"/>
      <c r="CC613" s="88"/>
      <c r="CD613" s="88"/>
      <c r="CE613" s="88"/>
      <c r="CF613" s="88"/>
      <c r="CG613" s="88"/>
      <c r="CH613" s="88"/>
      <c r="CI613" s="88"/>
      <c r="CJ613" s="88"/>
      <c r="CK613" s="88"/>
      <c r="CL613" s="88">
        <v>0</v>
      </c>
      <c r="CM613" s="113">
        <v>40920000</v>
      </c>
      <c r="CN613" s="88"/>
      <c r="CO613" s="92">
        <v>46297</v>
      </c>
      <c r="CP613" s="92">
        <f t="shared" si="24"/>
        <v>46477</v>
      </c>
      <c r="CQ613" s="118">
        <v>40920000</v>
      </c>
      <c r="CR613" s="88" t="s">
        <v>149</v>
      </c>
      <c r="CS613" s="92">
        <v>46051</v>
      </c>
      <c r="CT613" s="131">
        <v>3746101008797</v>
      </c>
      <c r="CU613" s="88"/>
      <c r="CV613" s="88"/>
      <c r="CW613" s="88" t="s">
        <v>3391</v>
      </c>
      <c r="CX613" s="88" t="s">
        <v>203</v>
      </c>
      <c r="CY613" s="88" t="s">
        <v>1251</v>
      </c>
      <c r="CZ613" s="88">
        <v>2442</v>
      </c>
      <c r="DA613" s="88" t="s">
        <v>3118</v>
      </c>
      <c r="DB613" s="88">
        <v>5</v>
      </c>
      <c r="DC613" s="88" t="s">
        <v>153</v>
      </c>
      <c r="DD613" s="88"/>
      <c r="DE613" s="88"/>
      <c r="DF613" s="88"/>
      <c r="DG613" s="88"/>
      <c r="DH613" s="88"/>
      <c r="DI613" s="88"/>
      <c r="DJ613" s="88"/>
      <c r="DK613" s="88"/>
      <c r="DL613" s="88"/>
      <c r="DM613" s="88"/>
      <c r="DN613" s="88"/>
      <c r="DO613" s="88"/>
      <c r="DP613" s="88"/>
      <c r="DQ613" s="88"/>
      <c r="DR613" s="88"/>
      <c r="DS613" s="88"/>
      <c r="DT613" s="89"/>
      <c r="DU613" s="84"/>
      <c r="DV613" s="75"/>
      <c r="DW613" s="75"/>
      <c r="DX613" s="75"/>
      <c r="DY613" s="75"/>
      <c r="DZ613" s="77"/>
      <c r="EA613" s="71"/>
      <c r="EB613" s="71"/>
      <c r="EC613" s="71"/>
      <c r="ED613" s="71"/>
      <c r="EE613" s="71"/>
      <c r="EF613" s="71"/>
      <c r="EG613" s="71"/>
      <c r="EH613" s="71"/>
      <c r="EI613" s="71"/>
      <c r="EJ613" s="71"/>
      <c r="EK613" s="71"/>
    </row>
    <row r="614" spans="1:141" ht="30" customHeight="1">
      <c r="A614" s="3" t="s">
        <v>6255</v>
      </c>
      <c r="B614" s="87">
        <v>2026</v>
      </c>
      <c r="C614" s="88" t="s">
        <v>6860</v>
      </c>
      <c r="D614" s="88"/>
      <c r="E614" s="88" t="s">
        <v>125</v>
      </c>
      <c r="F614" s="88">
        <v>144899</v>
      </c>
      <c r="G614" s="92">
        <v>46036</v>
      </c>
      <c r="H614" s="88" t="s">
        <v>247</v>
      </c>
      <c r="I614" s="88" t="s">
        <v>6861</v>
      </c>
      <c r="J614" s="95" t="s">
        <v>6862</v>
      </c>
      <c r="K614" s="95" t="s">
        <v>6863</v>
      </c>
      <c r="L614" s="88" t="s">
        <v>6864</v>
      </c>
      <c r="M614" s="88" t="s">
        <v>252</v>
      </c>
      <c r="N614" s="88">
        <v>80111700</v>
      </c>
      <c r="O614" s="88" t="s">
        <v>253</v>
      </c>
      <c r="P614" s="88" t="s">
        <v>6865</v>
      </c>
      <c r="Q614" s="88">
        <v>4</v>
      </c>
      <c r="R614" s="92">
        <v>46027</v>
      </c>
      <c r="S614" s="88">
        <v>1918</v>
      </c>
      <c r="T614" s="92">
        <v>46051</v>
      </c>
      <c r="U614" s="88" t="s">
        <v>134</v>
      </c>
      <c r="V614" s="88" t="s">
        <v>135</v>
      </c>
      <c r="W614" s="88" t="s">
        <v>136</v>
      </c>
      <c r="X614" s="88">
        <v>1</v>
      </c>
      <c r="Y614" s="88" t="s">
        <v>255</v>
      </c>
      <c r="Z614" s="88" t="s">
        <v>6864</v>
      </c>
      <c r="AA614" s="88" t="s">
        <v>138</v>
      </c>
      <c r="AB614" s="88" t="s">
        <v>164</v>
      </c>
      <c r="AC614" s="88" t="s">
        <v>203</v>
      </c>
      <c r="AD614" s="88"/>
      <c r="AE614" s="88">
        <v>79628861</v>
      </c>
      <c r="AF614" s="88">
        <v>9</v>
      </c>
      <c r="AG614" s="92">
        <v>28721</v>
      </c>
      <c r="AH614" s="88" t="s">
        <v>6866</v>
      </c>
      <c r="AI614" s="88"/>
      <c r="AJ614" s="95" t="e">
        <v>#N/A</v>
      </c>
      <c r="AK614" s="88" t="s">
        <v>6867</v>
      </c>
      <c r="AL614" s="88" t="s">
        <v>221</v>
      </c>
      <c r="AM614" s="88" t="s">
        <v>234</v>
      </c>
      <c r="AN614" s="88" t="s">
        <v>130</v>
      </c>
      <c r="AO614" s="88">
        <v>1010170739</v>
      </c>
      <c r="AP614" s="88" t="s">
        <v>170</v>
      </c>
      <c r="AQ614" s="88"/>
      <c r="AR614" s="88"/>
      <c r="AS614" s="92">
        <v>46062</v>
      </c>
      <c r="AT614" s="88"/>
      <c r="AU614" s="88"/>
      <c r="AV614" s="88"/>
      <c r="AW614" s="88"/>
      <c r="AX614" s="88" t="s">
        <v>171</v>
      </c>
      <c r="AY614" s="88" t="s">
        <v>147</v>
      </c>
      <c r="AZ614" s="108">
        <v>46028</v>
      </c>
      <c r="BA614" s="108">
        <v>46050</v>
      </c>
      <c r="BB614" s="118">
        <v>87109000</v>
      </c>
      <c r="BC614" s="108">
        <v>46054</v>
      </c>
      <c r="BD614" s="108">
        <v>46387</v>
      </c>
      <c r="BE614" s="108">
        <f t="shared" si="25"/>
        <v>46387</v>
      </c>
      <c r="BF614" s="125"/>
      <c r="BG614" s="88" t="s">
        <v>148</v>
      </c>
      <c r="BH614" s="113">
        <v>7919000</v>
      </c>
      <c r="BI614" s="88"/>
      <c r="BJ614" s="88"/>
      <c r="BK614" s="88"/>
      <c r="BL614" s="88"/>
      <c r="BM614" s="88"/>
      <c r="BN614" s="88"/>
      <c r="BO614" s="88"/>
      <c r="BP614" s="88"/>
      <c r="BQ614" s="88"/>
      <c r="BR614" s="88"/>
      <c r="BS614" s="88"/>
      <c r="BT614" s="88"/>
      <c r="BU614" s="88"/>
      <c r="BV614" s="88"/>
      <c r="BW614" s="88"/>
      <c r="BX614" s="88"/>
      <c r="BY614" s="88"/>
      <c r="BZ614" s="88"/>
      <c r="CA614" s="88"/>
      <c r="CB614" s="88"/>
      <c r="CC614" s="88"/>
      <c r="CD614" s="88"/>
      <c r="CE614" s="88"/>
      <c r="CF614" s="88"/>
      <c r="CG614" s="88"/>
      <c r="CH614" s="88"/>
      <c r="CI614" s="88"/>
      <c r="CJ614" s="88"/>
      <c r="CK614" s="88"/>
      <c r="CL614" s="88">
        <v>0</v>
      </c>
      <c r="CM614" s="113">
        <v>87109000</v>
      </c>
      <c r="CN614" s="88"/>
      <c r="CO614" s="92">
        <v>46387</v>
      </c>
      <c r="CP614" s="92">
        <f t="shared" si="24"/>
        <v>46567</v>
      </c>
      <c r="CQ614" s="118">
        <v>87109000</v>
      </c>
      <c r="CR614" s="88" t="s">
        <v>258</v>
      </c>
      <c r="CS614" s="92">
        <v>46052</v>
      </c>
      <c r="CT614" s="131">
        <v>17154592</v>
      </c>
      <c r="CU614" s="88"/>
      <c r="CV614" s="88"/>
      <c r="CW614" s="88" t="s">
        <v>260</v>
      </c>
      <c r="CX614" s="88" t="s">
        <v>203</v>
      </c>
      <c r="CY614" s="88" t="s">
        <v>2137</v>
      </c>
      <c r="CZ614" s="88">
        <v>2537</v>
      </c>
      <c r="DA614" s="88" t="s">
        <v>152</v>
      </c>
      <c r="DB614" s="88">
        <v>1</v>
      </c>
      <c r="DC614" s="88" t="s">
        <v>153</v>
      </c>
      <c r="DD614" s="88"/>
      <c r="DE614" s="88"/>
      <c r="DF614" s="88"/>
      <c r="DG614" s="88"/>
      <c r="DH614" s="88"/>
      <c r="DI614" s="88"/>
      <c r="DJ614" s="88"/>
      <c r="DK614" s="88"/>
      <c r="DL614" s="88"/>
      <c r="DM614" s="88"/>
      <c r="DN614" s="88"/>
      <c r="DO614" s="88"/>
      <c r="DP614" s="88"/>
      <c r="DQ614" s="88"/>
      <c r="DR614" s="88"/>
      <c r="DS614" s="88"/>
      <c r="DT614" s="89"/>
      <c r="DU614" s="84"/>
      <c r="DV614" s="75"/>
      <c r="DW614" s="75"/>
      <c r="DX614" s="75"/>
      <c r="DY614" s="75"/>
      <c r="DZ614" s="77"/>
      <c r="EA614" s="71"/>
      <c r="EB614" s="71"/>
      <c r="EC614" s="71"/>
      <c r="ED614" s="71"/>
      <c r="EE614" s="71"/>
      <c r="EF614" s="71"/>
      <c r="EG614" s="71"/>
      <c r="EH614" s="71"/>
      <c r="EI614" s="71"/>
      <c r="EJ614" s="71"/>
      <c r="EK614" s="71"/>
    </row>
    <row r="615" spans="1:141" ht="30" customHeight="1">
      <c r="A615" s="3" t="s">
        <v>6255</v>
      </c>
      <c r="B615" s="87">
        <v>2026</v>
      </c>
      <c r="C615" s="88" t="s">
        <v>6868</v>
      </c>
      <c r="D615" s="88"/>
      <c r="E615" s="88" t="s">
        <v>125</v>
      </c>
      <c r="F615" s="88">
        <v>146548</v>
      </c>
      <c r="G615" s="92">
        <v>46031</v>
      </c>
      <c r="H615" s="88" t="s">
        <v>5345</v>
      </c>
      <c r="I615" s="88" t="s">
        <v>6869</v>
      </c>
      <c r="J615" s="95" t="s">
        <v>6870</v>
      </c>
      <c r="K615" s="95" t="s">
        <v>6871</v>
      </c>
      <c r="L615" s="88" t="s">
        <v>6872</v>
      </c>
      <c r="M615" s="88" t="s">
        <v>5350</v>
      </c>
      <c r="N615" s="88">
        <v>80111700</v>
      </c>
      <c r="O615" s="88" t="s">
        <v>5351</v>
      </c>
      <c r="P615" s="88" t="s">
        <v>6873</v>
      </c>
      <c r="Q615" s="88">
        <v>1402</v>
      </c>
      <c r="R615" s="92">
        <v>46037</v>
      </c>
      <c r="S615" s="88">
        <v>1872</v>
      </c>
      <c r="T615" s="92">
        <v>46049</v>
      </c>
      <c r="U615" s="88" t="s">
        <v>134</v>
      </c>
      <c r="V615" s="88" t="s">
        <v>135</v>
      </c>
      <c r="W615" s="88" t="s">
        <v>136</v>
      </c>
      <c r="X615" s="88">
        <v>1</v>
      </c>
      <c r="Y615" s="88" t="s">
        <v>6874</v>
      </c>
      <c r="Z615" s="88" t="s">
        <v>6872</v>
      </c>
      <c r="AA615" s="88" t="s">
        <v>138</v>
      </c>
      <c r="AB615" s="88" t="s">
        <v>164</v>
      </c>
      <c r="AC615" s="88" t="s">
        <v>203</v>
      </c>
      <c r="AD615" s="88"/>
      <c r="AE615" s="88">
        <v>1019012541</v>
      </c>
      <c r="AF615" s="88">
        <v>5</v>
      </c>
      <c r="AG615" s="92">
        <v>31815</v>
      </c>
      <c r="AH615" s="88" t="s">
        <v>6875</v>
      </c>
      <c r="AI615" s="88" t="e">
        <v>#REF!</v>
      </c>
      <c r="AJ615" s="95" t="e">
        <v>#REF!</v>
      </c>
      <c r="AK615" s="88" t="s">
        <v>6876</v>
      </c>
      <c r="AL615" s="88" t="s">
        <v>5685</v>
      </c>
      <c r="AM615" s="88" t="s">
        <v>385</v>
      </c>
      <c r="AN615" s="88" t="s">
        <v>5340</v>
      </c>
      <c r="AO615" s="88">
        <v>1110505661</v>
      </c>
      <c r="AP615" s="88" t="s">
        <v>5341</v>
      </c>
      <c r="AQ615" s="88"/>
      <c r="AR615" s="88"/>
      <c r="AS615" s="92">
        <v>46062</v>
      </c>
      <c r="AT615" s="88"/>
      <c r="AU615" s="88"/>
      <c r="AV615" s="88"/>
      <c r="AW615" s="88"/>
      <c r="AX615" s="88" t="s">
        <v>5342</v>
      </c>
      <c r="AY615" s="88" t="s">
        <v>147</v>
      </c>
      <c r="AZ615" s="108">
        <v>46039</v>
      </c>
      <c r="BA615" s="108">
        <v>46048</v>
      </c>
      <c r="BB615" s="118">
        <v>46432000</v>
      </c>
      <c r="BC615" s="108">
        <v>46050</v>
      </c>
      <c r="BD615" s="108">
        <v>46292</v>
      </c>
      <c r="BE615" s="108">
        <f t="shared" si="25"/>
        <v>46292</v>
      </c>
      <c r="BF615" s="125"/>
      <c r="BG615" s="88" t="s">
        <v>929</v>
      </c>
      <c r="BH615" s="113">
        <v>5804000</v>
      </c>
      <c r="BI615" s="88"/>
      <c r="BJ615" s="88"/>
      <c r="BK615" s="88"/>
      <c r="BL615" s="88"/>
      <c r="BM615" s="88"/>
      <c r="BN615" s="88"/>
      <c r="BO615" s="88"/>
      <c r="BP615" s="88"/>
      <c r="BQ615" s="88"/>
      <c r="BR615" s="88"/>
      <c r="BS615" s="88"/>
      <c r="BT615" s="88"/>
      <c r="BU615" s="88"/>
      <c r="BV615" s="88"/>
      <c r="BW615" s="88"/>
      <c r="BX615" s="88"/>
      <c r="BY615" s="88"/>
      <c r="BZ615" s="88"/>
      <c r="CA615" s="88"/>
      <c r="CB615" s="88"/>
      <c r="CC615" s="88"/>
      <c r="CD615" s="88"/>
      <c r="CE615" s="88"/>
      <c r="CF615" s="88"/>
      <c r="CG615" s="88"/>
      <c r="CH615" s="88"/>
      <c r="CI615" s="88"/>
      <c r="CJ615" s="88"/>
      <c r="CK615" s="88"/>
      <c r="CL615" s="88">
        <v>0</v>
      </c>
      <c r="CM615" s="113">
        <v>46432000</v>
      </c>
      <c r="CN615" s="88"/>
      <c r="CO615" s="92">
        <v>46292</v>
      </c>
      <c r="CP615" s="92">
        <f t="shared" si="24"/>
        <v>46472</v>
      </c>
      <c r="CQ615" s="118">
        <v>46432000</v>
      </c>
      <c r="CR615" s="88" t="s">
        <v>223</v>
      </c>
      <c r="CS615" s="92">
        <v>46049</v>
      </c>
      <c r="CT615" s="131">
        <v>1146101103406</v>
      </c>
      <c r="CU615" s="88"/>
      <c r="CV615" s="88"/>
      <c r="CW615" s="88" t="s">
        <v>5356</v>
      </c>
      <c r="CX615" s="88" t="s">
        <v>203</v>
      </c>
      <c r="CY615" s="88" t="s">
        <v>464</v>
      </c>
      <c r="CZ615" s="88">
        <v>2537</v>
      </c>
      <c r="DA615" s="88" t="s">
        <v>152</v>
      </c>
      <c r="DB615" s="88">
        <v>5</v>
      </c>
      <c r="DC615" s="88" t="s">
        <v>153</v>
      </c>
      <c r="DD615" s="88"/>
      <c r="DE615" s="88"/>
      <c r="DF615" s="88"/>
      <c r="DG615" s="88"/>
      <c r="DH615" s="88"/>
      <c r="DI615" s="88"/>
      <c r="DJ615" s="88"/>
      <c r="DK615" s="88"/>
      <c r="DL615" s="88"/>
      <c r="DM615" s="88"/>
      <c r="DN615" s="88"/>
      <c r="DO615" s="88"/>
      <c r="DP615" s="88"/>
      <c r="DQ615" s="88"/>
      <c r="DR615" s="88"/>
      <c r="DS615" s="88"/>
      <c r="DT615" s="89"/>
      <c r="DU615" s="84"/>
      <c r="DV615" s="75"/>
      <c r="DW615" s="75"/>
      <c r="DX615" s="75"/>
      <c r="DY615" s="75"/>
      <c r="DZ615" s="77"/>
      <c r="EA615" s="71"/>
      <c r="EB615" s="71"/>
      <c r="EC615" s="71"/>
      <c r="ED615" s="71"/>
      <c r="EE615" s="71"/>
      <c r="EF615" s="71"/>
      <c r="EG615" s="71"/>
      <c r="EH615" s="71"/>
      <c r="EI615" s="71"/>
      <c r="EJ615" s="71"/>
      <c r="EK615" s="71"/>
    </row>
    <row r="616" spans="1:141" ht="30" customHeight="1">
      <c r="A616" s="3" t="s">
        <v>6255</v>
      </c>
      <c r="B616" s="87">
        <v>2026</v>
      </c>
      <c r="C616" s="88" t="s">
        <v>6877</v>
      </c>
      <c r="D616" s="88"/>
      <c r="E616" s="88" t="s">
        <v>125</v>
      </c>
      <c r="F616" s="88">
        <v>145515</v>
      </c>
      <c r="G616" s="92">
        <v>46049</v>
      </c>
      <c r="H616" s="88" t="s">
        <v>2320</v>
      </c>
      <c r="I616" s="88" t="s">
        <v>6878</v>
      </c>
      <c r="J616" s="95" t="s">
        <v>6879</v>
      </c>
      <c r="K616" s="95" t="s">
        <v>6880</v>
      </c>
      <c r="L616" s="88" t="s">
        <v>6881</v>
      </c>
      <c r="M616" s="88" t="s">
        <v>2325</v>
      </c>
      <c r="N616" s="88">
        <v>80111700</v>
      </c>
      <c r="O616" s="88" t="s">
        <v>2326</v>
      </c>
      <c r="P616" s="88" t="s">
        <v>6882</v>
      </c>
      <c r="Q616" s="88">
        <v>164</v>
      </c>
      <c r="R616" s="92">
        <v>46031</v>
      </c>
      <c r="S616" s="88">
        <v>2025</v>
      </c>
      <c r="T616" s="92">
        <v>46059</v>
      </c>
      <c r="U616" s="88" t="s">
        <v>134</v>
      </c>
      <c r="V616" s="88" t="s">
        <v>135</v>
      </c>
      <c r="W616" s="88" t="s">
        <v>136</v>
      </c>
      <c r="X616" s="88">
        <v>1</v>
      </c>
      <c r="Y616" s="88" t="s">
        <v>2340</v>
      </c>
      <c r="Z616" s="88" t="s">
        <v>6881</v>
      </c>
      <c r="AA616" s="88" t="s">
        <v>138</v>
      </c>
      <c r="AB616" s="88" t="s">
        <v>139</v>
      </c>
      <c r="AC616" s="88" t="s">
        <v>203</v>
      </c>
      <c r="AD616" s="88"/>
      <c r="AE616" s="88">
        <v>1067836847</v>
      </c>
      <c r="AF616" s="88">
        <v>4</v>
      </c>
      <c r="AG616" s="92">
        <v>31363</v>
      </c>
      <c r="AH616" s="88" t="s">
        <v>6883</v>
      </c>
      <c r="AI616" s="88"/>
      <c r="AJ616" s="95" t="e">
        <v>#N/A</v>
      </c>
      <c r="AK616" s="88" t="s">
        <v>6884</v>
      </c>
      <c r="AL616" s="88" t="s">
        <v>143</v>
      </c>
      <c r="AM616" s="88" t="s">
        <v>222</v>
      </c>
      <c r="AN616" s="88" t="s">
        <v>2263</v>
      </c>
      <c r="AO616" s="88">
        <v>52147698</v>
      </c>
      <c r="AP616" s="88" t="s">
        <v>2264</v>
      </c>
      <c r="AQ616" s="88"/>
      <c r="AR616" s="88"/>
      <c r="AS616" s="92">
        <v>46062</v>
      </c>
      <c r="AT616" s="88"/>
      <c r="AU616" s="88"/>
      <c r="AV616" s="88"/>
      <c r="AW616" s="88"/>
      <c r="AX616" s="88" t="s">
        <v>2265</v>
      </c>
      <c r="AY616" s="88" t="s">
        <v>147</v>
      </c>
      <c r="AZ616" s="108">
        <v>46036</v>
      </c>
      <c r="BA616" s="108">
        <v>46051</v>
      </c>
      <c r="BB616" s="118">
        <v>46432000</v>
      </c>
      <c r="BC616" s="108">
        <v>46059</v>
      </c>
      <c r="BD616" s="108">
        <v>46300</v>
      </c>
      <c r="BE616" s="108">
        <f t="shared" si="25"/>
        <v>46300</v>
      </c>
      <c r="BF616" s="125"/>
      <c r="BG616" s="88" t="s">
        <v>929</v>
      </c>
      <c r="BH616" s="113">
        <v>5804000</v>
      </c>
      <c r="BI616" s="88"/>
      <c r="BJ616" s="88"/>
      <c r="BK616" s="88"/>
      <c r="BL616" s="88"/>
      <c r="BM616" s="88"/>
      <c r="BN616" s="88"/>
      <c r="BO616" s="88"/>
      <c r="BP616" s="88"/>
      <c r="BQ616" s="88"/>
      <c r="BR616" s="88"/>
      <c r="BS616" s="88"/>
      <c r="BT616" s="88"/>
      <c r="BU616" s="88"/>
      <c r="BV616" s="88"/>
      <c r="BW616" s="88"/>
      <c r="BX616" s="88"/>
      <c r="BY616" s="88"/>
      <c r="BZ616" s="88"/>
      <c r="CA616" s="88"/>
      <c r="CB616" s="88"/>
      <c r="CC616" s="88"/>
      <c r="CD616" s="88"/>
      <c r="CE616" s="88"/>
      <c r="CF616" s="88"/>
      <c r="CG616" s="88"/>
      <c r="CH616" s="88"/>
      <c r="CI616" s="88"/>
      <c r="CJ616" s="88"/>
      <c r="CK616" s="88"/>
      <c r="CL616" s="88">
        <v>0</v>
      </c>
      <c r="CM616" s="113">
        <v>46432000</v>
      </c>
      <c r="CN616" s="88"/>
      <c r="CO616" s="92">
        <v>46300</v>
      </c>
      <c r="CP616" s="92">
        <f t="shared" si="24"/>
        <v>46480</v>
      </c>
      <c r="CQ616" s="118">
        <v>46432000</v>
      </c>
      <c r="CR616" s="88" t="s">
        <v>342</v>
      </c>
      <c r="CS616" s="92">
        <v>46052</v>
      </c>
      <c r="CT616" s="131" t="s">
        <v>6885</v>
      </c>
      <c r="CU616" s="88"/>
      <c r="CV616" s="88"/>
      <c r="CW616" s="88" t="s">
        <v>2332</v>
      </c>
      <c r="CX616" s="88" t="s">
        <v>203</v>
      </c>
      <c r="CY616" s="88" t="s">
        <v>867</v>
      </c>
      <c r="CZ616" s="88">
        <v>2537</v>
      </c>
      <c r="DA616" s="88" t="s">
        <v>152</v>
      </c>
      <c r="DB616" s="88">
        <v>5</v>
      </c>
      <c r="DC616" s="88" t="s">
        <v>153</v>
      </c>
      <c r="DD616" s="88"/>
      <c r="DE616" s="88"/>
      <c r="DF616" s="88"/>
      <c r="DG616" s="88"/>
      <c r="DH616" s="88"/>
      <c r="DI616" s="88"/>
      <c r="DJ616" s="88"/>
      <c r="DK616" s="88"/>
      <c r="DL616" s="88"/>
      <c r="DM616" s="88"/>
      <c r="DN616" s="88"/>
      <c r="DO616" s="88"/>
      <c r="DP616" s="88"/>
      <c r="DQ616" s="88"/>
      <c r="DR616" s="88"/>
      <c r="DS616" s="88"/>
      <c r="DT616" s="89"/>
      <c r="DU616" s="84"/>
      <c r="DV616" s="75"/>
      <c r="DW616" s="75"/>
      <c r="DX616" s="75"/>
      <c r="DY616" s="75"/>
      <c r="DZ616" s="77"/>
      <c r="EA616" s="71"/>
      <c r="EB616" s="71"/>
      <c r="EC616" s="71"/>
      <c r="ED616" s="71"/>
      <c r="EE616" s="71"/>
      <c r="EF616" s="71"/>
      <c r="EG616" s="71"/>
      <c r="EH616" s="71"/>
      <c r="EI616" s="71"/>
      <c r="EJ616" s="71"/>
      <c r="EK616" s="71"/>
    </row>
    <row r="617" spans="1:141" ht="30" customHeight="1">
      <c r="B617" s="87">
        <v>2026</v>
      </c>
      <c r="C617" s="88">
        <v>621</v>
      </c>
      <c r="D617" s="88" t="s">
        <v>277</v>
      </c>
      <c r="E617" s="88" t="s">
        <v>125</v>
      </c>
      <c r="F617" s="88">
        <v>145410</v>
      </c>
      <c r="G617" s="92">
        <v>46039</v>
      </c>
      <c r="H617" s="88" t="s">
        <v>1180</v>
      </c>
      <c r="I617" s="88" t="s">
        <v>6886</v>
      </c>
      <c r="J617" s="95" t="s">
        <v>6887</v>
      </c>
      <c r="K617" s="95">
        <v>621</v>
      </c>
      <c r="L617" s="88" t="s">
        <v>6888</v>
      </c>
      <c r="M617" s="88" t="s">
        <v>1185</v>
      </c>
      <c r="N617" s="88">
        <v>80111700</v>
      </c>
      <c r="O617" s="88" t="s">
        <v>6889</v>
      </c>
      <c r="P617" s="88" t="s">
        <v>6890</v>
      </c>
      <c r="Q617" s="88">
        <v>162</v>
      </c>
      <c r="R617" s="92"/>
      <c r="S617" s="88">
        <v>2040</v>
      </c>
      <c r="T617" s="92">
        <v>46066</v>
      </c>
      <c r="U617" s="88" t="s">
        <v>2216</v>
      </c>
      <c r="V617" s="88" t="s">
        <v>135</v>
      </c>
      <c r="W617" s="88" t="s">
        <v>136</v>
      </c>
      <c r="X617" s="88">
        <v>1</v>
      </c>
      <c r="Y617" s="88" t="s">
        <v>6891</v>
      </c>
      <c r="Z617" s="88" t="s">
        <v>6888</v>
      </c>
      <c r="AA617" s="88" t="s">
        <v>138</v>
      </c>
      <c r="AB617" s="88" t="s">
        <v>164</v>
      </c>
      <c r="AC617" s="88" t="s">
        <v>268</v>
      </c>
      <c r="AD617" s="88"/>
      <c r="AE617" s="88">
        <v>52397055</v>
      </c>
      <c r="AF617" s="88"/>
      <c r="AG617" s="92">
        <v>29217</v>
      </c>
      <c r="AH617" s="88" t="s">
        <v>6892</v>
      </c>
      <c r="AI617" s="88"/>
      <c r="AJ617" s="95">
        <v>3107707234</v>
      </c>
      <c r="AK617" s="88" t="s">
        <v>6893</v>
      </c>
      <c r="AL617" s="88" t="s">
        <v>1270</v>
      </c>
      <c r="AM617" s="88" t="s">
        <v>287</v>
      </c>
      <c r="AN617" s="88" t="s">
        <v>1049</v>
      </c>
      <c r="AO617" s="88">
        <v>1010190690</v>
      </c>
      <c r="AP617" s="88" t="s">
        <v>1050</v>
      </c>
      <c r="AQ617" s="88"/>
      <c r="AR617" s="88"/>
      <c r="AS617" s="92">
        <v>46063</v>
      </c>
      <c r="AT617" s="88"/>
      <c r="AU617" s="88"/>
      <c r="AV617" s="88"/>
      <c r="AW617" s="88"/>
      <c r="AX617" s="88" t="s">
        <v>1051</v>
      </c>
      <c r="AY617" s="88" t="s">
        <v>147</v>
      </c>
      <c r="AZ617" s="108">
        <v>46051</v>
      </c>
      <c r="BA617" s="108" t="s">
        <v>6894</v>
      </c>
      <c r="BB617" s="118">
        <v>46432000</v>
      </c>
      <c r="BC617" s="108">
        <v>46069</v>
      </c>
      <c r="BD617" s="108">
        <v>46310</v>
      </c>
      <c r="BE617" s="108">
        <f t="shared" si="25"/>
        <v>0</v>
      </c>
      <c r="BF617" s="125"/>
      <c r="BG617" s="88" t="s">
        <v>929</v>
      </c>
      <c r="BH617" s="113">
        <v>5804000</v>
      </c>
      <c r="BI617" s="88"/>
      <c r="BJ617" s="88"/>
      <c r="BK617" s="88"/>
      <c r="BL617" s="88"/>
      <c r="BM617" s="88"/>
      <c r="BN617" s="88"/>
      <c r="BO617" s="88"/>
      <c r="BP617" s="88"/>
      <c r="BQ617" s="88"/>
      <c r="BR617" s="88"/>
      <c r="BS617" s="88"/>
      <c r="BT617" s="88"/>
      <c r="BU617" s="88"/>
      <c r="BV617" s="88"/>
      <c r="BW617" s="88"/>
      <c r="BX617" s="88"/>
      <c r="BY617" s="88"/>
      <c r="BZ617" s="88"/>
      <c r="CA617" s="88"/>
      <c r="CB617" s="88"/>
      <c r="CC617" s="88"/>
      <c r="CD617" s="88"/>
      <c r="CE617" s="88"/>
      <c r="CF617" s="88"/>
      <c r="CG617" s="88"/>
      <c r="CH617" s="88"/>
      <c r="CI617" s="88"/>
      <c r="CJ617" s="88"/>
      <c r="CK617" s="88">
        <v>0</v>
      </c>
      <c r="CL617" s="88">
        <v>0</v>
      </c>
      <c r="CM617" s="113"/>
      <c r="CN617" s="88">
        <v>0</v>
      </c>
      <c r="CO617" s="92">
        <v>0</v>
      </c>
      <c r="CP617" s="92">
        <f t="shared" si="24"/>
        <v>180</v>
      </c>
      <c r="CQ617" s="118">
        <v>46432000</v>
      </c>
      <c r="CR617" s="88" t="s">
        <v>172</v>
      </c>
      <c r="CS617" s="92">
        <v>46052</v>
      </c>
      <c r="CT617" s="131" t="s">
        <v>6895</v>
      </c>
      <c r="CU617" s="88"/>
      <c r="CV617" s="88" t="e">
        <v>#N/A</v>
      </c>
      <c r="CW617" s="88" t="s">
        <v>6896</v>
      </c>
      <c r="CX617" s="88" t="s">
        <v>274</v>
      </c>
      <c r="CY617" s="88"/>
      <c r="CZ617" s="88">
        <v>2537</v>
      </c>
      <c r="DA617" s="88" t="s">
        <v>275</v>
      </c>
      <c r="DB617" s="88">
        <v>1</v>
      </c>
      <c r="DC617" s="88" t="s">
        <v>153</v>
      </c>
      <c r="DD617" s="88" t="s">
        <v>289</v>
      </c>
      <c r="DE617" s="88">
        <v>46079</v>
      </c>
      <c r="DF617" s="88" t="s">
        <v>6897</v>
      </c>
      <c r="DG617" s="88">
        <v>1044420337</v>
      </c>
      <c r="DH617" s="88">
        <v>3171893291</v>
      </c>
      <c r="DI617" s="88" t="s">
        <v>6898</v>
      </c>
      <c r="DJ617" s="88"/>
      <c r="DK617" s="88"/>
      <c r="DL617" s="88"/>
      <c r="DM617" s="88"/>
      <c r="DN617" s="88"/>
      <c r="DO617" s="88"/>
      <c r="DP617" s="88"/>
      <c r="DQ617" s="88"/>
      <c r="DR617" s="88"/>
      <c r="DS617" s="88"/>
      <c r="DT617" s="89"/>
      <c r="DU617" s="84" t="s">
        <v>289</v>
      </c>
      <c r="DV617" s="76">
        <v>46079</v>
      </c>
      <c r="DW617" s="75" t="s">
        <v>6897</v>
      </c>
      <c r="DX617" s="75">
        <v>1044420337</v>
      </c>
      <c r="DY617" s="75">
        <v>3171893291</v>
      </c>
      <c r="DZ617" s="77" t="s">
        <v>6898</v>
      </c>
      <c r="EA617" s="69"/>
      <c r="EB617" s="71"/>
      <c r="EC617" s="71"/>
      <c r="ED617" s="71"/>
      <c r="EE617" s="71"/>
      <c r="EF617" s="71"/>
      <c r="EG617" s="71"/>
      <c r="EH617" s="71"/>
      <c r="EI617" s="71"/>
      <c r="EJ617" s="71"/>
      <c r="EK617" s="71"/>
    </row>
    <row r="618" spans="1:141" ht="30" customHeight="1">
      <c r="A618" s="3" t="s">
        <v>6255</v>
      </c>
      <c r="B618" s="87">
        <v>2026</v>
      </c>
      <c r="C618" s="88" t="s">
        <v>6899</v>
      </c>
      <c r="D618" s="88"/>
      <c r="E618" s="88" t="s">
        <v>125</v>
      </c>
      <c r="F618" s="88">
        <v>152612</v>
      </c>
      <c r="G618" s="92">
        <v>46051</v>
      </c>
      <c r="H618" s="88" t="s">
        <v>6900</v>
      </c>
      <c r="I618" s="88" t="s">
        <v>6901</v>
      </c>
      <c r="J618" s="95" t="s">
        <v>6902</v>
      </c>
      <c r="K618" s="95" t="s">
        <v>6903</v>
      </c>
      <c r="L618" s="88" t="s">
        <v>6904</v>
      </c>
      <c r="M618" s="88" t="s">
        <v>6905</v>
      </c>
      <c r="N618" s="88">
        <v>80111700</v>
      </c>
      <c r="O618" s="88" t="s">
        <v>6906</v>
      </c>
      <c r="P618" s="88" t="s">
        <v>6907</v>
      </c>
      <c r="Q618" s="88">
        <v>2151</v>
      </c>
      <c r="R618" s="92">
        <v>46048</v>
      </c>
      <c r="S618" s="88">
        <v>2026</v>
      </c>
      <c r="T618" s="92">
        <v>46059</v>
      </c>
      <c r="U618" s="88" t="s">
        <v>2988</v>
      </c>
      <c r="V618" s="88" t="s">
        <v>135</v>
      </c>
      <c r="W618" s="88" t="s">
        <v>136</v>
      </c>
      <c r="X618" s="88">
        <v>1</v>
      </c>
      <c r="Y618" s="88" t="s">
        <v>6908</v>
      </c>
      <c r="Z618" s="88" t="s">
        <v>6904</v>
      </c>
      <c r="AA618" s="88" t="s">
        <v>138</v>
      </c>
      <c r="AB618" s="88" t="s">
        <v>139</v>
      </c>
      <c r="AC618" s="88" t="s">
        <v>140</v>
      </c>
      <c r="AD618" s="88"/>
      <c r="AE618" s="88">
        <v>1233910693</v>
      </c>
      <c r="AF618" s="88">
        <v>5</v>
      </c>
      <c r="AG618" s="92">
        <v>36421</v>
      </c>
      <c r="AH618" s="88" t="s">
        <v>6909</v>
      </c>
      <c r="AI618" s="88" t="e">
        <v>#REF!</v>
      </c>
      <c r="AJ618" s="95">
        <v>3106974154</v>
      </c>
      <c r="AK618" s="88" t="s">
        <v>6910</v>
      </c>
      <c r="AL618" s="88" t="s">
        <v>143</v>
      </c>
      <c r="AM618" s="88" t="s">
        <v>144</v>
      </c>
      <c r="AN618" s="88" t="s">
        <v>2984</v>
      </c>
      <c r="AO618" s="88">
        <v>1063481921</v>
      </c>
      <c r="AP618" s="88" t="s">
        <v>3007</v>
      </c>
      <c r="AQ618" s="88"/>
      <c r="AR618" s="88"/>
      <c r="AS618" s="92">
        <v>46062</v>
      </c>
      <c r="AT618" s="88"/>
      <c r="AU618" s="88"/>
      <c r="AV618" s="88"/>
      <c r="AW618" s="88"/>
      <c r="AX618" s="88" t="s">
        <v>3008</v>
      </c>
      <c r="AY618" s="88" t="s">
        <v>147</v>
      </c>
      <c r="AZ618" s="108">
        <v>46051</v>
      </c>
      <c r="BA618" s="108">
        <v>46051</v>
      </c>
      <c r="BB618" s="118">
        <v>46432000</v>
      </c>
      <c r="BC618" s="108">
        <v>46059</v>
      </c>
      <c r="BD618" s="108">
        <v>46300</v>
      </c>
      <c r="BE618" s="108">
        <f t="shared" si="25"/>
        <v>46300</v>
      </c>
      <c r="BF618" s="125"/>
      <c r="BG618" s="88" t="s">
        <v>929</v>
      </c>
      <c r="BH618" s="113">
        <v>5804000</v>
      </c>
      <c r="BI618" s="88"/>
      <c r="BJ618" s="88"/>
      <c r="BK618" s="88"/>
      <c r="BL618" s="88"/>
      <c r="BM618" s="88"/>
      <c r="BN618" s="88"/>
      <c r="BO618" s="88"/>
      <c r="BP618" s="88"/>
      <c r="BQ618" s="88"/>
      <c r="BR618" s="88"/>
      <c r="BS618" s="88"/>
      <c r="BT618" s="88"/>
      <c r="BU618" s="88"/>
      <c r="BV618" s="88"/>
      <c r="BW618" s="88"/>
      <c r="BX618" s="88"/>
      <c r="BY618" s="88"/>
      <c r="BZ618" s="88"/>
      <c r="CA618" s="88"/>
      <c r="CB618" s="88"/>
      <c r="CC618" s="88"/>
      <c r="CD618" s="88"/>
      <c r="CE618" s="88"/>
      <c r="CF618" s="88"/>
      <c r="CG618" s="88"/>
      <c r="CH618" s="88"/>
      <c r="CI618" s="88"/>
      <c r="CJ618" s="88"/>
      <c r="CK618" s="88"/>
      <c r="CL618" s="88">
        <v>0</v>
      </c>
      <c r="CM618" s="113">
        <v>46432000</v>
      </c>
      <c r="CN618" s="88"/>
      <c r="CO618" s="92">
        <v>46300</v>
      </c>
      <c r="CP618" s="92">
        <f t="shared" si="24"/>
        <v>46480</v>
      </c>
      <c r="CQ618" s="118">
        <v>46432000</v>
      </c>
      <c r="CR618" s="88" t="s">
        <v>149</v>
      </c>
      <c r="CS618" s="92">
        <v>46053</v>
      </c>
      <c r="CT618" s="131">
        <v>3344101273170</v>
      </c>
      <c r="CU618" s="88"/>
      <c r="CV618" s="88"/>
      <c r="CW618" s="88" t="s">
        <v>6911</v>
      </c>
      <c r="CX618" s="88" t="s">
        <v>140</v>
      </c>
      <c r="CY618" s="88" t="s">
        <v>1214</v>
      </c>
      <c r="CZ618" s="88">
        <v>2504</v>
      </c>
      <c r="DA618" s="88" t="s">
        <v>2994</v>
      </c>
      <c r="DB618" s="88">
        <v>1</v>
      </c>
      <c r="DC618" s="88" t="s">
        <v>153</v>
      </c>
      <c r="DD618" s="88"/>
      <c r="DE618" s="88"/>
      <c r="DF618" s="88"/>
      <c r="DG618" s="88"/>
      <c r="DH618" s="88"/>
      <c r="DI618" s="88"/>
      <c r="DJ618" s="88"/>
      <c r="DK618" s="88"/>
      <c r="DL618" s="88"/>
      <c r="DM618" s="88"/>
      <c r="DN618" s="88"/>
      <c r="DO618" s="88"/>
      <c r="DP618" s="88"/>
      <c r="DQ618" s="88"/>
      <c r="DR618" s="88"/>
      <c r="DS618" s="88"/>
      <c r="DT618" s="89"/>
      <c r="DU618" s="84"/>
      <c r="DV618" s="75"/>
      <c r="DW618" s="75"/>
      <c r="DX618" s="75"/>
      <c r="DY618" s="75"/>
      <c r="DZ618" s="77"/>
      <c r="EA618" s="71"/>
      <c r="EB618" s="71"/>
      <c r="EC618" s="71"/>
      <c r="ED618" s="71"/>
      <c r="EE618" s="71"/>
      <c r="EF618" s="71"/>
      <c r="EG618" s="71"/>
      <c r="EH618" s="71"/>
      <c r="EI618" s="71"/>
      <c r="EJ618" s="71"/>
      <c r="EK618" s="71"/>
    </row>
    <row r="619" spans="1:141" ht="30" customHeight="1">
      <c r="A619" s="3" t="s">
        <v>6255</v>
      </c>
      <c r="B619" s="87">
        <v>2026</v>
      </c>
      <c r="C619" s="88" t="s">
        <v>6912</v>
      </c>
      <c r="D619" s="88"/>
      <c r="E619" s="88" t="s">
        <v>125</v>
      </c>
      <c r="F619" s="88">
        <v>147365</v>
      </c>
      <c r="G619" s="92">
        <v>46036</v>
      </c>
      <c r="H619" s="88" t="s">
        <v>3836</v>
      </c>
      <c r="I619" s="88" t="s">
        <v>6913</v>
      </c>
      <c r="J619" s="95" t="s">
        <v>6914</v>
      </c>
      <c r="K619" s="95" t="s">
        <v>6915</v>
      </c>
      <c r="L619" s="88" t="s">
        <v>6916</v>
      </c>
      <c r="M619" s="88" t="s">
        <v>3841</v>
      </c>
      <c r="N619" s="88">
        <v>80111700</v>
      </c>
      <c r="O619" s="88" t="s">
        <v>3842</v>
      </c>
      <c r="P619" s="88" t="s">
        <v>6917</v>
      </c>
      <c r="Q619" s="88">
        <v>156</v>
      </c>
      <c r="R619" s="92">
        <v>46030</v>
      </c>
      <c r="S619" s="88">
        <v>1906</v>
      </c>
      <c r="T619" s="92">
        <v>46051</v>
      </c>
      <c r="U619" s="88" t="s">
        <v>3609</v>
      </c>
      <c r="V619" s="88" t="s">
        <v>135</v>
      </c>
      <c r="W619" s="88" t="s">
        <v>460</v>
      </c>
      <c r="X619" s="88">
        <v>1</v>
      </c>
      <c r="Y619" s="88" t="s">
        <v>3760</v>
      </c>
      <c r="Z619" s="88" t="s">
        <v>6916</v>
      </c>
      <c r="AA619" s="88" t="s">
        <v>138</v>
      </c>
      <c r="AB619" s="88" t="s">
        <v>164</v>
      </c>
      <c r="AC619" s="88" t="s">
        <v>218</v>
      </c>
      <c r="AD619" s="88"/>
      <c r="AE619" s="88">
        <v>79615293</v>
      </c>
      <c r="AF619" s="88">
        <v>9</v>
      </c>
      <c r="AG619" s="92">
        <v>27043</v>
      </c>
      <c r="AH619" s="88" t="s">
        <v>6918</v>
      </c>
      <c r="AI619" s="88"/>
      <c r="AJ619" s="95" t="e">
        <v>#N/A</v>
      </c>
      <c r="AK619" s="88" t="s">
        <v>6919</v>
      </c>
      <c r="AL619" s="88" t="s">
        <v>143</v>
      </c>
      <c r="AM619" s="88" t="s">
        <v>385</v>
      </c>
      <c r="AN619" s="88" t="s">
        <v>3712</v>
      </c>
      <c r="AO619" s="88">
        <v>79553844</v>
      </c>
      <c r="AP619" s="88" t="s">
        <v>3713</v>
      </c>
      <c r="AQ619" s="88"/>
      <c r="AR619" s="88"/>
      <c r="AS619" s="92">
        <v>46062</v>
      </c>
      <c r="AT619" s="88"/>
      <c r="AU619" s="88"/>
      <c r="AV619" s="88"/>
      <c r="AW619" s="88"/>
      <c r="AX619" s="88" t="s">
        <v>3714</v>
      </c>
      <c r="AY619" s="88" t="s">
        <v>147</v>
      </c>
      <c r="AZ619" s="108">
        <v>46031</v>
      </c>
      <c r="BA619" s="108">
        <v>46049</v>
      </c>
      <c r="BB619" s="118">
        <v>24520000</v>
      </c>
      <c r="BC619" s="108">
        <v>46051</v>
      </c>
      <c r="BD619" s="108">
        <v>46293</v>
      </c>
      <c r="BE619" s="108">
        <f t="shared" si="25"/>
        <v>46293</v>
      </c>
      <c r="BF619" s="125"/>
      <c r="BG619" s="88" t="s">
        <v>929</v>
      </c>
      <c r="BH619" s="113">
        <v>3065000</v>
      </c>
      <c r="BI619" s="88"/>
      <c r="BJ619" s="88"/>
      <c r="BK619" s="88"/>
      <c r="BL619" s="88"/>
      <c r="BM619" s="88"/>
      <c r="BN619" s="88"/>
      <c r="BO619" s="88"/>
      <c r="BP619" s="88"/>
      <c r="BQ619" s="88"/>
      <c r="BR619" s="88"/>
      <c r="BS619" s="88"/>
      <c r="BT619" s="88"/>
      <c r="BU619" s="88"/>
      <c r="BV619" s="88"/>
      <c r="BW619" s="88"/>
      <c r="BX619" s="88"/>
      <c r="BY619" s="88"/>
      <c r="BZ619" s="88"/>
      <c r="CA619" s="88"/>
      <c r="CB619" s="88"/>
      <c r="CC619" s="88"/>
      <c r="CD619" s="88"/>
      <c r="CE619" s="88"/>
      <c r="CF619" s="88"/>
      <c r="CG619" s="88"/>
      <c r="CH619" s="88"/>
      <c r="CI619" s="88"/>
      <c r="CJ619" s="88"/>
      <c r="CK619" s="88"/>
      <c r="CL619" s="88">
        <v>0</v>
      </c>
      <c r="CM619" s="113">
        <v>24520000</v>
      </c>
      <c r="CN619" s="88"/>
      <c r="CO619" s="92">
        <v>46293</v>
      </c>
      <c r="CP619" s="92">
        <f t="shared" si="24"/>
        <v>46473</v>
      </c>
      <c r="CQ619" s="118">
        <v>24520000</v>
      </c>
      <c r="CR619" s="88" t="s">
        <v>149</v>
      </c>
      <c r="CS619" s="92">
        <v>46049</v>
      </c>
      <c r="CT619" s="131">
        <v>1446101165555</v>
      </c>
      <c r="CU619" s="88"/>
      <c r="CV619" s="88"/>
      <c r="CW619" s="88" t="s">
        <v>3846</v>
      </c>
      <c r="CX619" s="88" t="s">
        <v>218</v>
      </c>
      <c r="CY619" s="88" t="s">
        <v>957</v>
      </c>
      <c r="CZ619" s="88">
        <v>2583</v>
      </c>
      <c r="DA619" s="88" t="s">
        <v>3614</v>
      </c>
      <c r="DB619" s="88">
        <v>5</v>
      </c>
      <c r="DC619" s="88" t="s">
        <v>153</v>
      </c>
      <c r="DD619" s="88"/>
      <c r="DE619" s="88"/>
      <c r="DF619" s="88"/>
      <c r="DG619" s="88"/>
      <c r="DH619" s="88"/>
      <c r="DI619" s="88"/>
      <c r="DJ619" s="88"/>
      <c r="DK619" s="88"/>
      <c r="DL619" s="88"/>
      <c r="DM619" s="88"/>
      <c r="DN619" s="88"/>
      <c r="DO619" s="88"/>
      <c r="DP619" s="88"/>
      <c r="DQ619" s="88"/>
      <c r="DR619" s="88"/>
      <c r="DS619" s="88"/>
      <c r="DT619" s="89"/>
      <c r="DU619" s="84"/>
      <c r="DV619" s="75"/>
      <c r="DW619" s="75"/>
      <c r="DX619" s="75"/>
      <c r="DY619" s="75"/>
      <c r="DZ619" s="77"/>
      <c r="EA619" s="71"/>
      <c r="EB619" s="71"/>
      <c r="EC619" s="71"/>
      <c r="ED619" s="71"/>
      <c r="EE619" s="71"/>
      <c r="EF619" s="71"/>
      <c r="EG619" s="71"/>
      <c r="EH619" s="71"/>
      <c r="EI619" s="71"/>
      <c r="EJ619" s="71"/>
      <c r="EK619" s="71"/>
    </row>
    <row r="620" spans="1:141" ht="30" customHeight="1">
      <c r="A620" s="3" t="s">
        <v>6255</v>
      </c>
      <c r="B620" s="87">
        <v>2026</v>
      </c>
      <c r="C620" s="88" t="s">
        <v>6920</v>
      </c>
      <c r="D620" s="88"/>
      <c r="E620" s="88" t="s">
        <v>125</v>
      </c>
      <c r="F620" s="88">
        <v>147120</v>
      </c>
      <c r="G620" s="92">
        <v>46031</v>
      </c>
      <c r="H620" s="88" t="s">
        <v>6921</v>
      </c>
      <c r="I620" s="88" t="s">
        <v>6922</v>
      </c>
      <c r="J620" s="95" t="s">
        <v>6923</v>
      </c>
      <c r="K620" s="95" t="s">
        <v>6924</v>
      </c>
      <c r="L620" s="88" t="s">
        <v>6925</v>
      </c>
      <c r="M620" s="88" t="s">
        <v>6926</v>
      </c>
      <c r="N620" s="88">
        <v>80111700</v>
      </c>
      <c r="O620" s="88" t="s">
        <v>6927</v>
      </c>
      <c r="P620" s="88" t="s">
        <v>6928</v>
      </c>
      <c r="Q620" s="88">
        <v>96</v>
      </c>
      <c r="R620" s="92">
        <v>46028</v>
      </c>
      <c r="S620" s="88">
        <v>1907</v>
      </c>
      <c r="T620" s="92">
        <v>46051</v>
      </c>
      <c r="U620" s="88" t="s">
        <v>2988</v>
      </c>
      <c r="V620" s="88" t="s">
        <v>135</v>
      </c>
      <c r="W620" s="88" t="s">
        <v>136</v>
      </c>
      <c r="X620" s="88">
        <v>1</v>
      </c>
      <c r="Y620" s="88" t="s">
        <v>3029</v>
      </c>
      <c r="Z620" s="88" t="s">
        <v>6925</v>
      </c>
      <c r="AA620" s="88" t="s">
        <v>138</v>
      </c>
      <c r="AB620" s="88" t="s">
        <v>139</v>
      </c>
      <c r="AC620" s="88" t="s">
        <v>218</v>
      </c>
      <c r="AD620" s="88"/>
      <c r="AE620" s="88">
        <v>1032453099</v>
      </c>
      <c r="AF620" s="88">
        <v>1</v>
      </c>
      <c r="AG620" s="92">
        <v>46036</v>
      </c>
      <c r="AH620" s="88" t="s">
        <v>6929</v>
      </c>
      <c r="AI620" s="88"/>
      <c r="AJ620" s="95" t="e">
        <v>#N/A</v>
      </c>
      <c r="AK620" s="88" t="s">
        <v>4103</v>
      </c>
      <c r="AL620" s="88" t="s">
        <v>189</v>
      </c>
      <c r="AM620" s="88" t="s">
        <v>222</v>
      </c>
      <c r="AN620" s="88" t="s">
        <v>2984</v>
      </c>
      <c r="AO620" s="88">
        <v>1063481921</v>
      </c>
      <c r="AP620" s="88" t="s">
        <v>3007</v>
      </c>
      <c r="AQ620" s="88"/>
      <c r="AR620" s="88"/>
      <c r="AS620" s="92">
        <v>46062</v>
      </c>
      <c r="AT620" s="88"/>
      <c r="AU620" s="88"/>
      <c r="AV620" s="88"/>
      <c r="AW620" s="88"/>
      <c r="AX620" s="88" t="s">
        <v>3008</v>
      </c>
      <c r="AY620" s="88" t="s">
        <v>147</v>
      </c>
      <c r="AZ620" s="108">
        <v>46048</v>
      </c>
      <c r="BA620" s="108">
        <v>46049</v>
      </c>
      <c r="BB620" s="118">
        <v>47514000</v>
      </c>
      <c r="BC620" s="108">
        <v>46051</v>
      </c>
      <c r="BD620" s="108">
        <v>46231</v>
      </c>
      <c r="BE620" s="108">
        <f t="shared" si="25"/>
        <v>46231</v>
      </c>
      <c r="BF620" s="125"/>
      <c r="BG620" s="88" t="s">
        <v>705</v>
      </c>
      <c r="BH620" s="113">
        <v>7919000</v>
      </c>
      <c r="BI620" s="88"/>
      <c r="BJ620" s="88"/>
      <c r="BK620" s="88"/>
      <c r="BL620" s="88"/>
      <c r="BM620" s="88"/>
      <c r="BN620" s="88"/>
      <c r="BO620" s="88"/>
      <c r="BP620" s="88"/>
      <c r="BQ620" s="88"/>
      <c r="BR620" s="88"/>
      <c r="BS620" s="88"/>
      <c r="BT620" s="88"/>
      <c r="BU620" s="88"/>
      <c r="BV620" s="88"/>
      <c r="BW620" s="88"/>
      <c r="BX620" s="88"/>
      <c r="BY620" s="88"/>
      <c r="BZ620" s="88"/>
      <c r="CA620" s="88"/>
      <c r="CB620" s="88"/>
      <c r="CC620" s="88"/>
      <c r="CD620" s="88"/>
      <c r="CE620" s="88"/>
      <c r="CF620" s="88"/>
      <c r="CG620" s="88"/>
      <c r="CH620" s="88"/>
      <c r="CI620" s="88"/>
      <c r="CJ620" s="88"/>
      <c r="CK620" s="88"/>
      <c r="CL620" s="88">
        <v>0</v>
      </c>
      <c r="CM620" s="113">
        <v>47514000</v>
      </c>
      <c r="CN620" s="88"/>
      <c r="CO620" s="92">
        <v>46231</v>
      </c>
      <c r="CP620" s="92">
        <f t="shared" si="24"/>
        <v>46411</v>
      </c>
      <c r="CQ620" s="118">
        <v>47514000</v>
      </c>
      <c r="CR620" s="88" t="s">
        <v>223</v>
      </c>
      <c r="CS620" s="92">
        <v>46049</v>
      </c>
      <c r="CT620" s="131">
        <v>1446101165535</v>
      </c>
      <c r="CU620" s="88"/>
      <c r="CV620" s="88"/>
      <c r="CW620" s="88" t="s">
        <v>6930</v>
      </c>
      <c r="CX620" s="88" t="s">
        <v>218</v>
      </c>
      <c r="CY620" s="88" t="s">
        <v>2137</v>
      </c>
      <c r="CZ620" s="88">
        <v>2504</v>
      </c>
      <c r="DA620" s="88" t="s">
        <v>2994</v>
      </c>
      <c r="DB620" s="88">
        <v>1</v>
      </c>
      <c r="DC620" s="88" t="s">
        <v>153</v>
      </c>
      <c r="DD620" s="88"/>
      <c r="DE620" s="88"/>
      <c r="DF620" s="88"/>
      <c r="DG620" s="88"/>
      <c r="DH620" s="88"/>
      <c r="DI620" s="88"/>
      <c r="DJ620" s="88"/>
      <c r="DK620" s="88"/>
      <c r="DL620" s="88"/>
      <c r="DM620" s="88"/>
      <c r="DN620" s="88"/>
      <c r="DO620" s="88"/>
      <c r="DP620" s="88"/>
      <c r="DQ620" s="88"/>
      <c r="DR620" s="88"/>
      <c r="DS620" s="88"/>
      <c r="DT620" s="89"/>
      <c r="DU620" s="84"/>
      <c r="DV620" s="75"/>
      <c r="DW620" s="75"/>
      <c r="DX620" s="75"/>
      <c r="DY620" s="75"/>
      <c r="DZ620" s="77"/>
      <c r="EA620" s="71"/>
      <c r="EB620" s="71"/>
      <c r="EC620" s="71"/>
      <c r="ED620" s="71"/>
      <c r="EE620" s="71"/>
      <c r="EF620" s="71"/>
      <c r="EG620" s="71"/>
      <c r="EH620" s="71"/>
      <c r="EI620" s="71"/>
      <c r="EJ620" s="71"/>
      <c r="EK620" s="71"/>
    </row>
    <row r="621" spans="1:141" ht="30" customHeight="1">
      <c r="A621" s="3" t="s">
        <v>6255</v>
      </c>
      <c r="B621" s="87">
        <v>2026</v>
      </c>
      <c r="C621" s="88" t="s">
        <v>6931</v>
      </c>
      <c r="D621" s="88"/>
      <c r="E621" s="88" t="s">
        <v>125</v>
      </c>
      <c r="F621" s="88">
        <v>152611</v>
      </c>
      <c r="G621" s="92">
        <v>46032</v>
      </c>
      <c r="H621" s="88" t="s">
        <v>6932</v>
      </c>
      <c r="I621" s="88" t="s">
        <v>6933</v>
      </c>
      <c r="J621" s="95" t="s">
        <v>6934</v>
      </c>
      <c r="K621" s="95" t="s">
        <v>6935</v>
      </c>
      <c r="L621" s="88" t="s">
        <v>6936</v>
      </c>
      <c r="M621" s="88" t="s">
        <v>6937</v>
      </c>
      <c r="N621" s="88">
        <v>80111700</v>
      </c>
      <c r="O621" s="88" t="s">
        <v>6938</v>
      </c>
      <c r="P621" s="88" t="s">
        <v>6939</v>
      </c>
      <c r="Q621" s="88">
        <v>2143</v>
      </c>
      <c r="R621" s="92">
        <v>46048</v>
      </c>
      <c r="S621" s="88">
        <v>1894</v>
      </c>
      <c r="T621" s="92">
        <v>46050</v>
      </c>
      <c r="U621" s="88" t="s">
        <v>134</v>
      </c>
      <c r="V621" s="88" t="s">
        <v>135</v>
      </c>
      <c r="W621" s="88" t="s">
        <v>136</v>
      </c>
      <c r="X621" s="88">
        <v>1</v>
      </c>
      <c r="Y621" s="88" t="s">
        <v>6940</v>
      </c>
      <c r="Z621" s="88" t="s">
        <v>6936</v>
      </c>
      <c r="AA621" s="88" t="s">
        <v>138</v>
      </c>
      <c r="AB621" s="88" t="s">
        <v>164</v>
      </c>
      <c r="AC621" s="88" t="s">
        <v>186</v>
      </c>
      <c r="AD621" s="88"/>
      <c r="AE621" s="88">
        <v>1074134008</v>
      </c>
      <c r="AF621" s="88">
        <v>4</v>
      </c>
      <c r="AG621" s="92">
        <v>34237</v>
      </c>
      <c r="AH621" s="88" t="s">
        <v>6941</v>
      </c>
      <c r="AI621" s="88"/>
      <c r="AJ621" s="95" t="e">
        <v>#N/A</v>
      </c>
      <c r="AK621" s="88" t="s">
        <v>6942</v>
      </c>
      <c r="AL621" s="88" t="s">
        <v>189</v>
      </c>
      <c r="AM621" s="88" t="s">
        <v>385</v>
      </c>
      <c r="AN621" s="88" t="s">
        <v>894</v>
      </c>
      <c r="AO621" s="88">
        <v>80034539</v>
      </c>
      <c r="AP621" s="88" t="s">
        <v>895</v>
      </c>
      <c r="AQ621" s="88"/>
      <c r="AR621" s="88"/>
      <c r="AS621" s="92">
        <v>46062</v>
      </c>
      <c r="AT621" s="88"/>
      <c r="AU621" s="88"/>
      <c r="AV621" s="88"/>
      <c r="AW621" s="88"/>
      <c r="AX621" s="88" t="s">
        <v>896</v>
      </c>
      <c r="AY621" s="88" t="s">
        <v>147</v>
      </c>
      <c r="AZ621" s="108">
        <v>46049</v>
      </c>
      <c r="BA621" s="108">
        <v>46049</v>
      </c>
      <c r="BB621" s="118">
        <v>87109000</v>
      </c>
      <c r="BC621" s="108">
        <v>46051</v>
      </c>
      <c r="BD621" s="108">
        <v>46384</v>
      </c>
      <c r="BE621" s="108">
        <f t="shared" si="25"/>
        <v>46384</v>
      </c>
      <c r="BF621" s="125"/>
      <c r="BG621" s="88" t="s">
        <v>148</v>
      </c>
      <c r="BH621" s="113">
        <v>7919000</v>
      </c>
      <c r="BI621" s="88"/>
      <c r="BJ621" s="88"/>
      <c r="BK621" s="88"/>
      <c r="BL621" s="88"/>
      <c r="BM621" s="88"/>
      <c r="BN621" s="88"/>
      <c r="BO621" s="88"/>
      <c r="BP621" s="88"/>
      <c r="BQ621" s="88"/>
      <c r="BR621" s="88"/>
      <c r="BS621" s="88"/>
      <c r="BT621" s="88"/>
      <c r="BU621" s="88"/>
      <c r="BV621" s="88"/>
      <c r="BW621" s="88"/>
      <c r="BX621" s="88"/>
      <c r="BY621" s="88"/>
      <c r="BZ621" s="88"/>
      <c r="CA621" s="88"/>
      <c r="CB621" s="88"/>
      <c r="CC621" s="88"/>
      <c r="CD621" s="88"/>
      <c r="CE621" s="88"/>
      <c r="CF621" s="88"/>
      <c r="CG621" s="88"/>
      <c r="CH621" s="88"/>
      <c r="CI621" s="88"/>
      <c r="CJ621" s="88"/>
      <c r="CK621" s="88"/>
      <c r="CL621" s="88">
        <v>0</v>
      </c>
      <c r="CM621" s="113">
        <v>87109000</v>
      </c>
      <c r="CN621" s="88"/>
      <c r="CO621" s="92">
        <v>46384</v>
      </c>
      <c r="CP621" s="92">
        <f t="shared" si="24"/>
        <v>46564</v>
      </c>
      <c r="CQ621" s="118">
        <v>87109000</v>
      </c>
      <c r="CR621" s="88" t="s">
        <v>223</v>
      </c>
      <c r="CS621" s="92">
        <v>46049</v>
      </c>
      <c r="CT621" s="131">
        <v>1446101165640</v>
      </c>
      <c r="CU621" s="88"/>
      <c r="CV621" s="88"/>
      <c r="CW621" s="88" t="s">
        <v>6943</v>
      </c>
      <c r="CX621" s="88" t="s">
        <v>186</v>
      </c>
      <c r="CY621" s="88" t="s">
        <v>464</v>
      </c>
      <c r="CZ621" s="88">
        <v>2537</v>
      </c>
      <c r="DA621" s="88" t="s">
        <v>152</v>
      </c>
      <c r="DB621" s="88">
        <v>1</v>
      </c>
      <c r="DC621" s="88" t="s">
        <v>153</v>
      </c>
      <c r="DD621" s="88"/>
      <c r="DE621" s="88"/>
      <c r="DF621" s="88"/>
      <c r="DG621" s="88"/>
      <c r="DH621" s="88"/>
      <c r="DI621" s="88"/>
      <c r="DJ621" s="88"/>
      <c r="DK621" s="88"/>
      <c r="DL621" s="88"/>
      <c r="DM621" s="88"/>
      <c r="DN621" s="88"/>
      <c r="DO621" s="88"/>
      <c r="DP621" s="88"/>
      <c r="DQ621" s="88"/>
      <c r="DR621" s="88"/>
      <c r="DS621" s="88"/>
      <c r="DT621" s="89"/>
      <c r="DU621" s="84"/>
      <c r="DV621" s="75"/>
      <c r="DW621" s="75"/>
      <c r="DX621" s="75"/>
      <c r="DY621" s="75"/>
      <c r="DZ621" s="77"/>
      <c r="EA621" s="71"/>
      <c r="EB621" s="71"/>
      <c r="EC621" s="71"/>
      <c r="ED621" s="71"/>
      <c r="EE621" s="71"/>
      <c r="EF621" s="71"/>
      <c r="EG621" s="71"/>
      <c r="EH621" s="71"/>
      <c r="EI621" s="71"/>
      <c r="EJ621" s="71"/>
      <c r="EK621" s="71"/>
    </row>
    <row r="622" spans="1:141" ht="30" customHeight="1">
      <c r="A622" s="3" t="s">
        <v>6255</v>
      </c>
      <c r="B622" s="87">
        <v>2026</v>
      </c>
      <c r="C622" s="88" t="s">
        <v>6944</v>
      </c>
      <c r="D622" s="88"/>
      <c r="E622" s="88" t="s">
        <v>125</v>
      </c>
      <c r="F622" s="88">
        <v>147458</v>
      </c>
      <c r="G622" s="92">
        <v>46044</v>
      </c>
      <c r="H622" s="88" t="s">
        <v>6945</v>
      </c>
      <c r="I622" s="88" t="s">
        <v>6946</v>
      </c>
      <c r="J622" s="95" t="s">
        <v>6947</v>
      </c>
      <c r="K622" s="95" t="s">
        <v>6948</v>
      </c>
      <c r="L622" s="88" t="s">
        <v>6949</v>
      </c>
      <c r="M622" s="88" t="s">
        <v>6950</v>
      </c>
      <c r="N622" s="88">
        <v>80111700</v>
      </c>
      <c r="O622" s="88" t="s">
        <v>6951</v>
      </c>
      <c r="P622" s="88" t="s">
        <v>6952</v>
      </c>
      <c r="Q622" s="88">
        <v>188</v>
      </c>
      <c r="R622" s="92">
        <v>46031</v>
      </c>
      <c r="S622" s="88">
        <v>1944</v>
      </c>
      <c r="T622" s="92">
        <v>46052</v>
      </c>
      <c r="U622" s="88" t="s">
        <v>4542</v>
      </c>
      <c r="V622" s="88" t="s">
        <v>135</v>
      </c>
      <c r="W622" s="88" t="s">
        <v>136</v>
      </c>
      <c r="X622" s="88">
        <v>1</v>
      </c>
      <c r="Y622" s="88" t="s">
        <v>6953</v>
      </c>
      <c r="Z622" s="88" t="s">
        <v>6949</v>
      </c>
      <c r="AA622" s="88" t="s">
        <v>138</v>
      </c>
      <c r="AB622" s="88" t="s">
        <v>164</v>
      </c>
      <c r="AC622" s="88" t="s">
        <v>203</v>
      </c>
      <c r="AD622" s="88"/>
      <c r="AE622" s="88">
        <v>1001096651</v>
      </c>
      <c r="AF622" s="88">
        <v>1</v>
      </c>
      <c r="AG622" s="92">
        <v>37038</v>
      </c>
      <c r="AH622" s="88" t="s">
        <v>6954</v>
      </c>
      <c r="AI622" s="88"/>
      <c r="AJ622" s="95" t="e">
        <v>#N/A</v>
      </c>
      <c r="AK622" s="88" t="s">
        <v>6955</v>
      </c>
      <c r="AL622" s="88" t="s">
        <v>642</v>
      </c>
      <c r="AM622" s="88" t="s">
        <v>385</v>
      </c>
      <c r="AN622" s="88" t="s">
        <v>4826</v>
      </c>
      <c r="AO622" s="88">
        <v>52371623</v>
      </c>
      <c r="AP622" s="88" t="s">
        <v>4827</v>
      </c>
      <c r="AQ622" s="88"/>
      <c r="AR622" s="88"/>
      <c r="AS622" s="92">
        <v>46062</v>
      </c>
      <c r="AT622" s="88"/>
      <c r="AU622" s="88"/>
      <c r="AV622" s="88"/>
      <c r="AW622" s="88"/>
      <c r="AX622" s="88" t="s">
        <v>4828</v>
      </c>
      <c r="AY622" s="88" t="s">
        <v>147</v>
      </c>
      <c r="AZ622" s="108">
        <v>46050</v>
      </c>
      <c r="BA622" s="108">
        <v>46051</v>
      </c>
      <c r="BB622" s="118">
        <v>46432000</v>
      </c>
      <c r="BC622" s="108">
        <v>46055</v>
      </c>
      <c r="BD622" s="108">
        <v>46296</v>
      </c>
      <c r="BE622" s="108">
        <f t="shared" si="25"/>
        <v>46296</v>
      </c>
      <c r="BF622" s="125"/>
      <c r="BG622" s="88" t="s">
        <v>929</v>
      </c>
      <c r="BH622" s="113">
        <v>5804000</v>
      </c>
      <c r="BI622" s="88"/>
      <c r="BJ622" s="88"/>
      <c r="BK622" s="88"/>
      <c r="BL622" s="88"/>
      <c r="BM622" s="88"/>
      <c r="BN622" s="88"/>
      <c r="BO622" s="88"/>
      <c r="BP622" s="88"/>
      <c r="BQ622" s="88"/>
      <c r="BR622" s="88"/>
      <c r="BS622" s="88"/>
      <c r="BT622" s="88"/>
      <c r="BU622" s="88"/>
      <c r="BV622" s="88"/>
      <c r="BW622" s="88"/>
      <c r="BX622" s="88"/>
      <c r="BY622" s="88"/>
      <c r="BZ622" s="88"/>
      <c r="CA622" s="88"/>
      <c r="CB622" s="88"/>
      <c r="CC622" s="88"/>
      <c r="CD622" s="88"/>
      <c r="CE622" s="88"/>
      <c r="CF622" s="88"/>
      <c r="CG622" s="88"/>
      <c r="CH622" s="88"/>
      <c r="CI622" s="88"/>
      <c r="CJ622" s="88"/>
      <c r="CK622" s="88"/>
      <c r="CL622" s="88">
        <v>0</v>
      </c>
      <c r="CM622" s="113">
        <v>46432000</v>
      </c>
      <c r="CN622" s="88"/>
      <c r="CO622" s="92">
        <v>46296</v>
      </c>
      <c r="CP622" s="92">
        <f t="shared" si="24"/>
        <v>46476</v>
      </c>
      <c r="CQ622" s="118">
        <v>46432000</v>
      </c>
      <c r="CR622" s="88" t="s">
        <v>149</v>
      </c>
      <c r="CS622" s="92">
        <v>46051</v>
      </c>
      <c r="CT622" s="131">
        <v>2146101137411</v>
      </c>
      <c r="CU622" s="88"/>
      <c r="CV622" s="88"/>
      <c r="CW622" s="88" t="s">
        <v>6956</v>
      </c>
      <c r="CX622" s="88" t="s">
        <v>203</v>
      </c>
      <c r="CY622" s="88" t="s">
        <v>1214</v>
      </c>
      <c r="CZ622" s="88">
        <v>2813</v>
      </c>
      <c r="DA622" s="88" t="s">
        <v>4550</v>
      </c>
      <c r="DB622" s="88">
        <v>5</v>
      </c>
      <c r="DC622" s="88" t="s">
        <v>153</v>
      </c>
      <c r="DD622" s="88"/>
      <c r="DE622" s="88"/>
      <c r="DF622" s="88"/>
      <c r="DG622" s="88"/>
      <c r="DH622" s="88"/>
      <c r="DI622" s="88"/>
      <c r="DJ622" s="88"/>
      <c r="DK622" s="88"/>
      <c r="DL622" s="88"/>
      <c r="DM622" s="88"/>
      <c r="DN622" s="88"/>
      <c r="DO622" s="88"/>
      <c r="DP622" s="88"/>
      <c r="DQ622" s="88"/>
      <c r="DR622" s="88"/>
      <c r="DS622" s="88"/>
      <c r="DT622" s="89"/>
      <c r="DU622" s="84"/>
      <c r="DV622" s="75"/>
      <c r="DW622" s="75"/>
      <c r="DX622" s="75"/>
      <c r="DY622" s="75"/>
      <c r="DZ622" s="77"/>
      <c r="EA622" s="71"/>
      <c r="EB622" s="71"/>
      <c r="EC622" s="71"/>
      <c r="ED622" s="71"/>
      <c r="EE622" s="71"/>
      <c r="EF622" s="71"/>
      <c r="EG622" s="71"/>
      <c r="EH622" s="71"/>
      <c r="EI622" s="71"/>
      <c r="EJ622" s="71"/>
      <c r="EK622" s="71"/>
    </row>
    <row r="623" spans="1:141" ht="30" customHeight="1">
      <c r="A623" s="3" t="s">
        <v>6255</v>
      </c>
      <c r="B623" s="87">
        <v>2026</v>
      </c>
      <c r="C623" s="88" t="s">
        <v>6957</v>
      </c>
      <c r="D623" s="88"/>
      <c r="E623" s="88" t="s">
        <v>125</v>
      </c>
      <c r="F623" s="88">
        <v>147307</v>
      </c>
      <c r="G623" s="92">
        <v>46038</v>
      </c>
      <c r="H623" s="88" t="s">
        <v>2864</v>
      </c>
      <c r="I623" s="88" t="s">
        <v>6958</v>
      </c>
      <c r="J623" s="95" t="s">
        <v>6959</v>
      </c>
      <c r="K623" s="95" t="s">
        <v>6960</v>
      </c>
      <c r="L623" s="88" t="s">
        <v>6961</v>
      </c>
      <c r="M623" s="88" t="s">
        <v>2869</v>
      </c>
      <c r="N623" s="88">
        <v>80111700</v>
      </c>
      <c r="O623" s="88" t="s">
        <v>2870</v>
      </c>
      <c r="P623" s="88" t="s">
        <v>6962</v>
      </c>
      <c r="Q623" s="88">
        <v>182</v>
      </c>
      <c r="R623" s="92">
        <v>46031</v>
      </c>
      <c r="S623" s="88">
        <v>1934</v>
      </c>
      <c r="T623" s="92">
        <v>46052</v>
      </c>
      <c r="U623" s="88" t="s">
        <v>134</v>
      </c>
      <c r="V623" s="88" t="s">
        <v>135</v>
      </c>
      <c r="W623" s="88" t="s">
        <v>460</v>
      </c>
      <c r="X623" s="88">
        <v>1</v>
      </c>
      <c r="Y623" s="88" t="s">
        <v>2872</v>
      </c>
      <c r="Z623" s="88" t="s">
        <v>6961</v>
      </c>
      <c r="AA623" s="88" t="s">
        <v>138</v>
      </c>
      <c r="AB623" s="88" t="s">
        <v>164</v>
      </c>
      <c r="AC623" s="88" t="s">
        <v>203</v>
      </c>
      <c r="AD623" s="88"/>
      <c r="AE623" s="88">
        <v>1022423364</v>
      </c>
      <c r="AF623" s="88">
        <v>2</v>
      </c>
      <c r="AG623" s="92">
        <v>35452</v>
      </c>
      <c r="AH623" s="88" t="s">
        <v>6963</v>
      </c>
      <c r="AI623" s="88"/>
      <c r="AJ623" s="95" t="e">
        <v>#N/A</v>
      </c>
      <c r="AK623" s="88" t="s">
        <v>6964</v>
      </c>
      <c r="AL623" s="88" t="s">
        <v>143</v>
      </c>
      <c r="AM623" s="88" t="s">
        <v>144</v>
      </c>
      <c r="AN623" s="88" t="s">
        <v>2859</v>
      </c>
      <c r="AO623" s="88">
        <v>52116336</v>
      </c>
      <c r="AP623" s="88" t="s">
        <v>927</v>
      </c>
      <c r="AQ623" s="88"/>
      <c r="AR623" s="88"/>
      <c r="AS623" s="92">
        <v>46062</v>
      </c>
      <c r="AT623" s="88"/>
      <c r="AU623" s="88"/>
      <c r="AV623" s="88"/>
      <c r="AW623" s="88"/>
      <c r="AX623" s="88" t="s">
        <v>2860</v>
      </c>
      <c r="AY623" s="88" t="s">
        <v>147</v>
      </c>
      <c r="AZ623" s="108">
        <v>46035</v>
      </c>
      <c r="BA623" s="108">
        <v>46050</v>
      </c>
      <c r="BB623" s="118">
        <v>24520000</v>
      </c>
      <c r="BC623" s="108">
        <v>46052</v>
      </c>
      <c r="BD623" s="108">
        <v>46294</v>
      </c>
      <c r="BE623" s="108">
        <f t="shared" si="25"/>
        <v>46294</v>
      </c>
      <c r="BF623" s="125"/>
      <c r="BG623" s="88" t="s">
        <v>929</v>
      </c>
      <c r="BH623" s="113">
        <v>3065000</v>
      </c>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v>0</v>
      </c>
      <c r="CM623" s="113">
        <v>24520000</v>
      </c>
      <c r="CN623" s="88"/>
      <c r="CO623" s="92">
        <v>46294</v>
      </c>
      <c r="CP623" s="92">
        <f t="shared" si="24"/>
        <v>46474</v>
      </c>
      <c r="CQ623" s="118">
        <v>24520000</v>
      </c>
      <c r="CR623" s="88" t="s">
        <v>223</v>
      </c>
      <c r="CS623" s="92">
        <v>46051</v>
      </c>
      <c r="CT623" s="131">
        <v>5346101023111</v>
      </c>
      <c r="CU623" s="88"/>
      <c r="CV623" s="88"/>
      <c r="CW623" s="88" t="s">
        <v>2876</v>
      </c>
      <c r="CX623" s="88" t="s">
        <v>203</v>
      </c>
      <c r="CY623" s="88" t="s">
        <v>957</v>
      </c>
      <c r="CZ623" s="88">
        <v>2537</v>
      </c>
      <c r="DA623" s="88" t="s">
        <v>152</v>
      </c>
      <c r="DB623" s="88">
        <v>1</v>
      </c>
      <c r="DC623" s="88" t="s">
        <v>153</v>
      </c>
      <c r="DD623" s="88"/>
      <c r="DE623" s="88"/>
      <c r="DF623" s="88"/>
      <c r="DG623" s="88"/>
      <c r="DH623" s="88"/>
      <c r="DI623" s="88"/>
      <c r="DJ623" s="88"/>
      <c r="DK623" s="88"/>
      <c r="DL623" s="88"/>
      <c r="DM623" s="88"/>
      <c r="DN623" s="88"/>
      <c r="DO623" s="88"/>
      <c r="DP623" s="88"/>
      <c r="DQ623" s="88"/>
      <c r="DR623" s="88"/>
      <c r="DS623" s="88"/>
      <c r="DT623" s="89"/>
      <c r="DU623" s="84"/>
      <c r="DV623" s="75"/>
      <c r="DW623" s="75"/>
      <c r="DX623" s="75"/>
      <c r="DY623" s="75"/>
      <c r="DZ623" s="77"/>
      <c r="EA623" s="71"/>
      <c r="EB623" s="71"/>
      <c r="EC623" s="71"/>
      <c r="ED623" s="71"/>
      <c r="EE623" s="71"/>
      <c r="EF623" s="71"/>
      <c r="EG623" s="71"/>
      <c r="EH623" s="71"/>
      <c r="EI623" s="71"/>
      <c r="EJ623" s="71"/>
      <c r="EK623" s="71"/>
    </row>
    <row r="624" spans="1:141" ht="30" customHeight="1">
      <c r="A624" s="3" t="s">
        <v>6255</v>
      </c>
      <c r="B624" s="87">
        <v>2026</v>
      </c>
      <c r="C624" s="88" t="s">
        <v>6965</v>
      </c>
      <c r="D624" s="88"/>
      <c r="E624" s="88" t="s">
        <v>125</v>
      </c>
      <c r="F624" s="88">
        <v>147365</v>
      </c>
      <c r="G624" s="92">
        <v>46034</v>
      </c>
      <c r="H624" s="88" t="s">
        <v>3836</v>
      </c>
      <c r="I624" s="88" t="s">
        <v>6966</v>
      </c>
      <c r="J624" s="95" t="s">
        <v>6967</v>
      </c>
      <c r="K624" s="95" t="s">
        <v>6968</v>
      </c>
      <c r="L624" s="88" t="s">
        <v>6969</v>
      </c>
      <c r="M624" s="88" t="s">
        <v>3841</v>
      </c>
      <c r="N624" s="88">
        <v>80111700</v>
      </c>
      <c r="O624" s="88" t="s">
        <v>3842</v>
      </c>
      <c r="P624" s="88" t="s">
        <v>6970</v>
      </c>
      <c r="Q624" s="88">
        <v>156</v>
      </c>
      <c r="R624" s="92">
        <v>46030</v>
      </c>
      <c r="S624" s="88">
        <v>1892</v>
      </c>
      <c r="T624" s="92">
        <v>46050</v>
      </c>
      <c r="U624" s="88" t="s">
        <v>3609</v>
      </c>
      <c r="V624" s="88" t="s">
        <v>135</v>
      </c>
      <c r="W624" s="88" t="s">
        <v>460</v>
      </c>
      <c r="X624" s="88">
        <v>1</v>
      </c>
      <c r="Y624" s="88" t="s">
        <v>6971</v>
      </c>
      <c r="Z624" s="88" t="s">
        <v>6969</v>
      </c>
      <c r="AA624" s="88" t="s">
        <v>138</v>
      </c>
      <c r="AB624" s="88" t="s">
        <v>139</v>
      </c>
      <c r="AC624" s="88" t="s">
        <v>447</v>
      </c>
      <c r="AD624" s="88"/>
      <c r="AE624" s="88">
        <v>52812359</v>
      </c>
      <c r="AF624" s="88">
        <v>2</v>
      </c>
      <c r="AG624" s="92">
        <v>30209</v>
      </c>
      <c r="AH624" s="88" t="s">
        <v>6972</v>
      </c>
      <c r="AI624" s="88" t="e">
        <v>#REF!</v>
      </c>
      <c r="AJ624" s="95">
        <v>3057537325</v>
      </c>
      <c r="AK624" s="88" t="s">
        <v>6973</v>
      </c>
      <c r="AL624" s="88" t="s">
        <v>271</v>
      </c>
      <c r="AM624" s="88" t="s">
        <v>144</v>
      </c>
      <c r="AN624" s="88" t="s">
        <v>3712</v>
      </c>
      <c r="AO624" s="88">
        <v>79553844</v>
      </c>
      <c r="AP624" s="88" t="s">
        <v>3713</v>
      </c>
      <c r="AQ624" s="88"/>
      <c r="AR624" s="88"/>
      <c r="AS624" s="92">
        <v>46062</v>
      </c>
      <c r="AT624" s="88"/>
      <c r="AU624" s="88"/>
      <c r="AV624" s="88"/>
      <c r="AW624" s="88"/>
      <c r="AX624" s="88" t="s">
        <v>3714</v>
      </c>
      <c r="AY624" s="88" t="s">
        <v>147</v>
      </c>
      <c r="AZ624" s="108">
        <v>46031</v>
      </c>
      <c r="BA624" s="108">
        <v>46049</v>
      </c>
      <c r="BB624" s="118">
        <v>24520000</v>
      </c>
      <c r="BC624" s="108">
        <v>46051</v>
      </c>
      <c r="BD624" s="108">
        <v>46295</v>
      </c>
      <c r="BE624" s="108">
        <f t="shared" si="25"/>
        <v>46295</v>
      </c>
      <c r="BF624" s="125"/>
      <c r="BG624" s="88" t="s">
        <v>929</v>
      </c>
      <c r="BH624" s="113">
        <v>3065000</v>
      </c>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v>0</v>
      </c>
      <c r="CM624" s="113">
        <v>24520000</v>
      </c>
      <c r="CN624" s="88"/>
      <c r="CO624" s="92">
        <v>46295</v>
      </c>
      <c r="CP624" s="92">
        <f t="shared" si="24"/>
        <v>46475</v>
      </c>
      <c r="CQ624" s="118">
        <v>24520000</v>
      </c>
      <c r="CR624" s="88" t="s">
        <v>223</v>
      </c>
      <c r="CS624" s="92">
        <v>46050</v>
      </c>
      <c r="CT624" s="131">
        <v>1846101034092</v>
      </c>
      <c r="CU624" s="88"/>
      <c r="CV624" s="88"/>
      <c r="CW624" s="88" t="s">
        <v>3846</v>
      </c>
      <c r="CX624" s="88" t="s">
        <v>447</v>
      </c>
      <c r="CY624" s="88" t="s">
        <v>947</v>
      </c>
      <c r="CZ624" s="88">
        <v>2583</v>
      </c>
      <c r="DA624" s="88" t="s">
        <v>3614</v>
      </c>
      <c r="DB624" s="88">
        <v>5</v>
      </c>
      <c r="DC624" s="88" t="s">
        <v>153</v>
      </c>
      <c r="DD624" s="88"/>
      <c r="DE624" s="88"/>
      <c r="DF624" s="88"/>
      <c r="DG624" s="88"/>
      <c r="DH624" s="88"/>
      <c r="DI624" s="88"/>
      <c r="DJ624" s="88"/>
      <c r="DK624" s="88"/>
      <c r="DL624" s="88"/>
      <c r="DM624" s="88"/>
      <c r="DN624" s="88"/>
      <c r="DO624" s="88"/>
      <c r="DP624" s="88"/>
      <c r="DQ624" s="88"/>
      <c r="DR624" s="88"/>
      <c r="DS624" s="88"/>
      <c r="DT624" s="89"/>
      <c r="DU624" s="84"/>
      <c r="DV624" s="75"/>
      <c r="DW624" s="75"/>
      <c r="DX624" s="75"/>
      <c r="DY624" s="75"/>
      <c r="DZ624" s="77"/>
      <c r="EA624" s="71"/>
      <c r="EB624" s="71"/>
      <c r="EC624" s="71"/>
      <c r="ED624" s="71"/>
      <c r="EE624" s="71"/>
      <c r="EF624" s="71"/>
      <c r="EG624" s="71"/>
      <c r="EH624" s="71"/>
      <c r="EI624" s="71"/>
      <c r="EJ624" s="71"/>
      <c r="EK624" s="71"/>
    </row>
    <row r="625" spans="1:141" ht="30" customHeight="1">
      <c r="A625" s="3" t="s">
        <v>6255</v>
      </c>
      <c r="B625" s="87">
        <v>2026</v>
      </c>
      <c r="C625" s="88" t="s">
        <v>6974</v>
      </c>
      <c r="D625" s="88"/>
      <c r="E625" s="88" t="s">
        <v>125</v>
      </c>
      <c r="F625" s="88">
        <v>144831</v>
      </c>
      <c r="G625" s="92">
        <v>46045</v>
      </c>
      <c r="H625" s="88" t="s">
        <v>645</v>
      </c>
      <c r="I625" s="88" t="s">
        <v>6975</v>
      </c>
      <c r="J625" s="95" t="s">
        <v>6976</v>
      </c>
      <c r="K625" s="95" t="s">
        <v>6977</v>
      </c>
      <c r="L625" s="88" t="s">
        <v>6978</v>
      </c>
      <c r="M625" s="88" t="s">
        <v>650</v>
      </c>
      <c r="N625" s="88">
        <v>80111700</v>
      </c>
      <c r="O625" s="88" t="s">
        <v>651</v>
      </c>
      <c r="P625" s="88" t="s">
        <v>6979</v>
      </c>
      <c r="Q625" s="88">
        <v>111</v>
      </c>
      <c r="R625" s="92">
        <v>46028</v>
      </c>
      <c r="S625" s="88">
        <v>1920</v>
      </c>
      <c r="T625" s="92">
        <v>46051</v>
      </c>
      <c r="U625" s="88" t="s">
        <v>134</v>
      </c>
      <c r="V625" s="88" t="s">
        <v>135</v>
      </c>
      <c r="W625" s="88" t="s">
        <v>136</v>
      </c>
      <c r="X625" s="88">
        <v>1</v>
      </c>
      <c r="Y625" s="88" t="s">
        <v>6980</v>
      </c>
      <c r="Z625" s="88" t="s">
        <v>6978</v>
      </c>
      <c r="AA625" s="88" t="s">
        <v>138</v>
      </c>
      <c r="AB625" s="88" t="s">
        <v>164</v>
      </c>
      <c r="AC625" s="88" t="s">
        <v>203</v>
      </c>
      <c r="AD625" s="88"/>
      <c r="AE625" s="88">
        <v>79261349</v>
      </c>
      <c r="AF625" s="88">
        <v>1</v>
      </c>
      <c r="AG625" s="92">
        <v>22901</v>
      </c>
      <c r="AH625" s="88" t="s">
        <v>6981</v>
      </c>
      <c r="AI625" s="88"/>
      <c r="AJ625" s="95" t="e">
        <v>#N/A</v>
      </c>
      <c r="AK625" s="88" t="s">
        <v>6982</v>
      </c>
      <c r="AL625" s="88" t="s">
        <v>143</v>
      </c>
      <c r="AM625" s="88" t="s">
        <v>234</v>
      </c>
      <c r="AN625" s="88" t="s">
        <v>656</v>
      </c>
      <c r="AO625" s="88">
        <v>51895879</v>
      </c>
      <c r="AP625" s="88" t="s">
        <v>657</v>
      </c>
      <c r="AQ625" s="88"/>
      <c r="AR625" s="88"/>
      <c r="AS625" s="92">
        <v>46062</v>
      </c>
      <c r="AT625" s="88"/>
      <c r="AU625" s="88"/>
      <c r="AV625" s="88"/>
      <c r="AW625" s="88"/>
      <c r="AX625" s="88" t="s">
        <v>658</v>
      </c>
      <c r="AY625" s="88" t="s">
        <v>147</v>
      </c>
      <c r="AZ625" s="108">
        <v>46032</v>
      </c>
      <c r="BA625" s="108">
        <v>46050</v>
      </c>
      <c r="BB625" s="118">
        <v>87109000</v>
      </c>
      <c r="BC625" s="108">
        <v>46056</v>
      </c>
      <c r="BD625" s="108">
        <v>46389</v>
      </c>
      <c r="BE625" s="108">
        <f t="shared" si="25"/>
        <v>46389</v>
      </c>
      <c r="BF625" s="125"/>
      <c r="BG625" s="88" t="s">
        <v>148</v>
      </c>
      <c r="BH625" s="113">
        <v>7919000</v>
      </c>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v>0</v>
      </c>
      <c r="CM625" s="113">
        <v>87109000</v>
      </c>
      <c r="CN625" s="88"/>
      <c r="CO625" s="92">
        <v>46389</v>
      </c>
      <c r="CP625" s="92">
        <f t="shared" si="24"/>
        <v>46569</v>
      </c>
      <c r="CQ625" s="118">
        <v>87109000</v>
      </c>
      <c r="CR625" s="88" t="s">
        <v>149</v>
      </c>
      <c r="CS625" s="92">
        <v>46050</v>
      </c>
      <c r="CT625" s="131">
        <v>4746101033435</v>
      </c>
      <c r="CU625" s="88"/>
      <c r="CV625" s="88"/>
      <c r="CW625" s="88" t="s">
        <v>659</v>
      </c>
      <c r="CX625" s="88" t="s">
        <v>203</v>
      </c>
      <c r="CY625" s="88" t="s">
        <v>947</v>
      </c>
      <c r="CZ625" s="88">
        <v>2537</v>
      </c>
      <c r="DA625" s="88" t="s">
        <v>152</v>
      </c>
      <c r="DB625" s="88">
        <v>1</v>
      </c>
      <c r="DC625" s="88" t="s">
        <v>153</v>
      </c>
      <c r="DD625" s="88"/>
      <c r="DE625" s="88"/>
      <c r="DF625" s="88"/>
      <c r="DG625" s="88"/>
      <c r="DH625" s="88"/>
      <c r="DI625" s="88"/>
      <c r="DJ625" s="88"/>
      <c r="DK625" s="88"/>
      <c r="DL625" s="88"/>
      <c r="DM625" s="88"/>
      <c r="DN625" s="88"/>
      <c r="DO625" s="88"/>
      <c r="DP625" s="88"/>
      <c r="DQ625" s="88"/>
      <c r="DR625" s="88"/>
      <c r="DS625" s="88"/>
      <c r="DT625" s="89"/>
      <c r="DU625" s="84"/>
      <c r="DV625" s="75"/>
      <c r="DW625" s="75"/>
      <c r="DX625" s="75"/>
      <c r="DY625" s="75"/>
      <c r="DZ625" s="77"/>
      <c r="EA625" s="71"/>
      <c r="EB625" s="71"/>
      <c r="EC625" s="71"/>
      <c r="ED625" s="71"/>
      <c r="EE625" s="71"/>
      <c r="EF625" s="71"/>
      <c r="EG625" s="71"/>
      <c r="EH625" s="71"/>
      <c r="EI625" s="71"/>
      <c r="EJ625" s="71"/>
      <c r="EK625" s="71"/>
    </row>
    <row r="626" spans="1:141" ht="30" customHeight="1">
      <c r="A626" s="3" t="s">
        <v>6255</v>
      </c>
      <c r="B626" s="87">
        <v>2026</v>
      </c>
      <c r="C626" s="88" t="s">
        <v>6983</v>
      </c>
      <c r="D626" s="88"/>
      <c r="E626" s="88" t="s">
        <v>125</v>
      </c>
      <c r="F626" s="88">
        <v>146679</v>
      </c>
      <c r="G626" s="92">
        <v>46038</v>
      </c>
      <c r="H626" s="88" t="s">
        <v>3601</v>
      </c>
      <c r="I626" s="88" t="s">
        <v>6984</v>
      </c>
      <c r="J626" s="95" t="s">
        <v>6985</v>
      </c>
      <c r="K626" s="95" t="s">
        <v>6986</v>
      </c>
      <c r="L626" s="88" t="s">
        <v>6987</v>
      </c>
      <c r="M626" s="88" t="s">
        <v>3606</v>
      </c>
      <c r="N626" s="88">
        <v>80111700</v>
      </c>
      <c r="O626" s="88" t="s">
        <v>3607</v>
      </c>
      <c r="P626" s="88" t="s">
        <v>6988</v>
      </c>
      <c r="Q626" s="88">
        <v>88</v>
      </c>
      <c r="R626" s="92">
        <v>46028</v>
      </c>
      <c r="S626" s="88">
        <v>1876</v>
      </c>
      <c r="T626" s="92">
        <v>46049</v>
      </c>
      <c r="U626" s="88" t="s">
        <v>3609</v>
      </c>
      <c r="V626" s="88" t="s">
        <v>135</v>
      </c>
      <c r="W626" s="88" t="s">
        <v>460</v>
      </c>
      <c r="X626" s="88">
        <v>1</v>
      </c>
      <c r="Y626" s="88" t="s">
        <v>3610</v>
      </c>
      <c r="Z626" s="88" t="s">
        <v>6987</v>
      </c>
      <c r="AA626" s="88" t="s">
        <v>138</v>
      </c>
      <c r="AB626" s="88" t="s">
        <v>139</v>
      </c>
      <c r="AC626" s="88" t="s">
        <v>218</v>
      </c>
      <c r="AD626" s="88"/>
      <c r="AE626" s="88">
        <v>52714649</v>
      </c>
      <c r="AF626" s="88">
        <v>3</v>
      </c>
      <c r="AG626" s="92">
        <v>28812</v>
      </c>
      <c r="AH626" s="88" t="s">
        <v>6989</v>
      </c>
      <c r="AI626" s="88" t="e">
        <v>#REF!</v>
      </c>
      <c r="AJ626" s="95" t="e">
        <v>#REF!</v>
      </c>
      <c r="AK626" s="88" t="s">
        <v>6990</v>
      </c>
      <c r="AL626" s="88" t="s">
        <v>189</v>
      </c>
      <c r="AM626" s="88" t="s">
        <v>385</v>
      </c>
      <c r="AN626" s="88" t="s">
        <v>2984</v>
      </c>
      <c r="AO626" s="88">
        <v>1063481921</v>
      </c>
      <c r="AP626" s="88" t="s">
        <v>3007</v>
      </c>
      <c r="AQ626" s="88"/>
      <c r="AR626" s="88"/>
      <c r="AS626" s="92">
        <v>46062</v>
      </c>
      <c r="AT626" s="88"/>
      <c r="AU626" s="88"/>
      <c r="AV626" s="88"/>
      <c r="AW626" s="88"/>
      <c r="AX626" s="88" t="s">
        <v>3008</v>
      </c>
      <c r="AY626" s="88" t="s">
        <v>147</v>
      </c>
      <c r="AZ626" s="108">
        <v>46038</v>
      </c>
      <c r="BA626" s="108">
        <v>46048</v>
      </c>
      <c r="BB626" s="118">
        <v>24520000</v>
      </c>
      <c r="BC626" s="108">
        <v>46050</v>
      </c>
      <c r="BD626" s="108">
        <v>46292</v>
      </c>
      <c r="BE626" s="108">
        <f t="shared" si="25"/>
        <v>46292</v>
      </c>
      <c r="BF626" s="125"/>
      <c r="BG626" s="88" t="s">
        <v>929</v>
      </c>
      <c r="BH626" s="113">
        <v>3065000</v>
      </c>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v>0</v>
      </c>
      <c r="CM626" s="113">
        <v>24520000</v>
      </c>
      <c r="CN626" s="88"/>
      <c r="CO626" s="92">
        <v>46292</v>
      </c>
      <c r="CP626" s="92">
        <f t="shared" si="24"/>
        <v>46472</v>
      </c>
      <c r="CQ626" s="118">
        <v>24520000</v>
      </c>
      <c r="CR626" s="88" t="s">
        <v>6991</v>
      </c>
      <c r="CS626" s="92">
        <v>46048</v>
      </c>
      <c r="CT626" s="131">
        <v>3746101008515</v>
      </c>
      <c r="CU626" s="88"/>
      <c r="CV626" s="88"/>
      <c r="CW626" s="88" t="s">
        <v>3613</v>
      </c>
      <c r="CX626" s="88" t="s">
        <v>218</v>
      </c>
      <c r="CY626" s="88" t="s">
        <v>957</v>
      </c>
      <c r="CZ626" s="88">
        <v>2583</v>
      </c>
      <c r="DA626" s="88" t="s">
        <v>3614</v>
      </c>
      <c r="DB626" s="88">
        <v>3</v>
      </c>
      <c r="DC626" s="88" t="s">
        <v>153</v>
      </c>
      <c r="DD626" s="88"/>
      <c r="DE626" s="88"/>
      <c r="DF626" s="88"/>
      <c r="DG626" s="88"/>
      <c r="DH626" s="88"/>
      <c r="DI626" s="88"/>
      <c r="DJ626" s="88"/>
      <c r="DK626" s="88"/>
      <c r="DL626" s="88"/>
      <c r="DM626" s="88"/>
      <c r="DN626" s="88"/>
      <c r="DO626" s="88"/>
      <c r="DP626" s="88"/>
      <c r="DQ626" s="88"/>
      <c r="DR626" s="88"/>
      <c r="DS626" s="88"/>
      <c r="DT626" s="89"/>
      <c r="DU626" s="84"/>
      <c r="DV626" s="75"/>
      <c r="DW626" s="75"/>
      <c r="DX626" s="75"/>
      <c r="DY626" s="75"/>
      <c r="DZ626" s="77"/>
      <c r="EA626" s="71"/>
      <c r="EB626" s="71"/>
      <c r="EC626" s="71"/>
      <c r="ED626" s="71"/>
      <c r="EE626" s="71"/>
      <c r="EF626" s="71"/>
      <c r="EG626" s="71"/>
      <c r="EH626" s="71"/>
      <c r="EI626" s="71"/>
      <c r="EJ626" s="71"/>
      <c r="EK626" s="71"/>
    </row>
    <row r="627" spans="1:141" ht="30" customHeight="1">
      <c r="A627" s="3" t="s">
        <v>6255</v>
      </c>
      <c r="B627" s="87">
        <v>2026</v>
      </c>
      <c r="C627" s="88" t="s">
        <v>6992</v>
      </c>
      <c r="D627" s="88"/>
      <c r="E627" s="88" t="s">
        <v>125</v>
      </c>
      <c r="F627" s="88">
        <v>146572</v>
      </c>
      <c r="G627" s="92">
        <v>46036</v>
      </c>
      <c r="H627" s="88" t="s">
        <v>5453</v>
      </c>
      <c r="I627" s="88" t="s">
        <v>6993</v>
      </c>
      <c r="J627" s="95" t="s">
        <v>6994</v>
      </c>
      <c r="K627" s="95" t="s">
        <v>6995</v>
      </c>
      <c r="L627" s="88" t="s">
        <v>6996</v>
      </c>
      <c r="M627" s="88" t="s">
        <v>5458</v>
      </c>
      <c r="N627" s="88">
        <v>80111700</v>
      </c>
      <c r="O627" s="88" t="s">
        <v>5459</v>
      </c>
      <c r="P627" s="88" t="s">
        <v>6997</v>
      </c>
      <c r="Q627" s="88">
        <v>84</v>
      </c>
      <c r="R627" s="92">
        <v>46028</v>
      </c>
      <c r="S627" s="88">
        <v>1937</v>
      </c>
      <c r="T627" s="92">
        <v>46052</v>
      </c>
      <c r="U627" s="88" t="s">
        <v>134</v>
      </c>
      <c r="V627" s="88" t="s">
        <v>135</v>
      </c>
      <c r="W627" s="88" t="s">
        <v>460</v>
      </c>
      <c r="X627" s="88">
        <v>1</v>
      </c>
      <c r="Y627" s="88" t="s">
        <v>6998</v>
      </c>
      <c r="Z627" s="88" t="s">
        <v>6996</v>
      </c>
      <c r="AA627" s="88" t="s">
        <v>138</v>
      </c>
      <c r="AB627" s="88" t="s">
        <v>139</v>
      </c>
      <c r="AC627" s="88" t="s">
        <v>203</v>
      </c>
      <c r="AD627" s="88"/>
      <c r="AE627" s="88">
        <v>1003674718</v>
      </c>
      <c r="AF627" s="88">
        <v>3</v>
      </c>
      <c r="AG627" s="92">
        <v>32759</v>
      </c>
      <c r="AH627" s="88" t="s">
        <v>6999</v>
      </c>
      <c r="AI627" s="88"/>
      <c r="AJ627" s="95" t="e">
        <v>#N/A</v>
      </c>
      <c r="AK627" s="88" t="s">
        <v>7000</v>
      </c>
      <c r="AL627" s="88" t="s">
        <v>143</v>
      </c>
      <c r="AM627" s="88" t="s">
        <v>234</v>
      </c>
      <c r="AN627" s="88" t="s">
        <v>5340</v>
      </c>
      <c r="AO627" s="88">
        <v>1110505661</v>
      </c>
      <c r="AP627" s="88" t="s">
        <v>5341</v>
      </c>
      <c r="AQ627" s="88"/>
      <c r="AR627" s="88"/>
      <c r="AS627" s="92">
        <v>46062</v>
      </c>
      <c r="AT627" s="88"/>
      <c r="AU627" s="88"/>
      <c r="AV627" s="88"/>
      <c r="AW627" s="88"/>
      <c r="AX627" s="88" t="s">
        <v>5342</v>
      </c>
      <c r="AY627" s="88" t="s">
        <v>147</v>
      </c>
      <c r="AZ627" s="108">
        <v>46038</v>
      </c>
      <c r="BA627" s="108">
        <v>46050</v>
      </c>
      <c r="BB627" s="118">
        <v>28840000</v>
      </c>
      <c r="BC627" s="108">
        <v>46058</v>
      </c>
      <c r="BD627" s="108">
        <v>46299</v>
      </c>
      <c r="BE627" s="108">
        <f t="shared" si="25"/>
        <v>46299</v>
      </c>
      <c r="BF627" s="125"/>
      <c r="BG627" s="88" t="s">
        <v>929</v>
      </c>
      <c r="BH627" s="113">
        <v>3605000</v>
      </c>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v>0</v>
      </c>
      <c r="CM627" s="113">
        <v>28840000</v>
      </c>
      <c r="CN627" s="88"/>
      <c r="CO627" s="92">
        <v>46299</v>
      </c>
      <c r="CP627" s="92">
        <f t="shared" si="24"/>
        <v>46479</v>
      </c>
      <c r="CQ627" s="118">
        <v>28840000</v>
      </c>
      <c r="CR627" s="88" t="s">
        <v>223</v>
      </c>
      <c r="CS627" s="92">
        <v>46052</v>
      </c>
      <c r="CT627" s="131">
        <v>1146101105031</v>
      </c>
      <c r="CU627" s="88"/>
      <c r="CV627" s="88"/>
      <c r="CW627" s="88" t="s">
        <v>5464</v>
      </c>
      <c r="CX627" s="88" t="s">
        <v>203</v>
      </c>
      <c r="CY627" s="88" t="s">
        <v>957</v>
      </c>
      <c r="CZ627" s="88">
        <v>2537</v>
      </c>
      <c r="DA627" s="88" t="s">
        <v>152</v>
      </c>
      <c r="DB627" s="88">
        <v>5</v>
      </c>
      <c r="DC627" s="88" t="s">
        <v>153</v>
      </c>
      <c r="DD627" s="88"/>
      <c r="DE627" s="88"/>
      <c r="DF627" s="88"/>
      <c r="DG627" s="88"/>
      <c r="DH627" s="88"/>
      <c r="DI627" s="88"/>
      <c r="DJ627" s="88"/>
      <c r="DK627" s="88"/>
      <c r="DL627" s="88"/>
      <c r="DM627" s="88"/>
      <c r="DN627" s="88"/>
      <c r="DO627" s="88"/>
      <c r="DP627" s="88"/>
      <c r="DQ627" s="88"/>
      <c r="DR627" s="88"/>
      <c r="DS627" s="88"/>
      <c r="DT627" s="89"/>
      <c r="DU627" s="84"/>
      <c r="DV627" s="75"/>
      <c r="DW627" s="75"/>
      <c r="DX627" s="75"/>
      <c r="DY627" s="75"/>
      <c r="DZ627" s="77"/>
      <c r="EA627" s="71"/>
      <c r="EB627" s="71"/>
      <c r="EC627" s="71"/>
      <c r="ED627" s="71"/>
      <c r="EE627" s="71"/>
      <c r="EF627" s="71"/>
      <c r="EG627" s="71"/>
      <c r="EH627" s="71"/>
      <c r="EI627" s="71"/>
      <c r="EJ627" s="71"/>
      <c r="EK627" s="71"/>
    </row>
    <row r="628" spans="1:141" ht="30" customHeight="1">
      <c r="A628" s="3" t="s">
        <v>6255</v>
      </c>
      <c r="B628" s="87">
        <v>2026</v>
      </c>
      <c r="C628" s="88" t="s">
        <v>7001</v>
      </c>
      <c r="D628" s="88"/>
      <c r="E628" s="88" t="s">
        <v>125</v>
      </c>
      <c r="F628" s="88">
        <v>144779</v>
      </c>
      <c r="G628" s="92">
        <v>46051</v>
      </c>
      <c r="H628" s="88" t="s">
        <v>5092</v>
      </c>
      <c r="I628" s="88" t="s">
        <v>7002</v>
      </c>
      <c r="J628" s="95" t="s">
        <v>7003</v>
      </c>
      <c r="K628" s="95" t="s">
        <v>7004</v>
      </c>
      <c r="L628" s="88" t="s">
        <v>7005</v>
      </c>
      <c r="M628" s="88" t="s">
        <v>5097</v>
      </c>
      <c r="N628" s="88">
        <v>80111700</v>
      </c>
      <c r="O628" s="88" t="s">
        <v>5098</v>
      </c>
      <c r="P628" s="88" t="s">
        <v>7006</v>
      </c>
      <c r="Q628" s="88">
        <v>106</v>
      </c>
      <c r="R628" s="92">
        <v>46028</v>
      </c>
      <c r="S628" s="88">
        <v>1908</v>
      </c>
      <c r="T628" s="92">
        <v>46051</v>
      </c>
      <c r="U628" s="88" t="s">
        <v>134</v>
      </c>
      <c r="V628" s="88" t="s">
        <v>135</v>
      </c>
      <c r="W628" s="88" t="s">
        <v>136</v>
      </c>
      <c r="X628" s="88">
        <v>1</v>
      </c>
      <c r="Y628" s="88" t="s">
        <v>7007</v>
      </c>
      <c r="Z628" s="88" t="s">
        <v>7005</v>
      </c>
      <c r="AA628" s="88" t="s">
        <v>138</v>
      </c>
      <c r="AB628" s="88" t="s">
        <v>139</v>
      </c>
      <c r="AC628" s="88" t="s">
        <v>203</v>
      </c>
      <c r="AD628" s="88"/>
      <c r="AE628" s="88">
        <v>1032408667</v>
      </c>
      <c r="AF628" s="88">
        <v>2</v>
      </c>
      <c r="AG628" s="92">
        <v>36931</v>
      </c>
      <c r="AH628" s="88" t="s">
        <v>7008</v>
      </c>
      <c r="AI628" s="88"/>
      <c r="AJ628" s="95" t="e">
        <v>#N/A</v>
      </c>
      <c r="AK628" s="88" t="s">
        <v>7009</v>
      </c>
      <c r="AL628" s="88" t="s">
        <v>258</v>
      </c>
      <c r="AM628" s="88" t="s">
        <v>234</v>
      </c>
      <c r="AN628" s="88" t="s">
        <v>5087</v>
      </c>
      <c r="AO628" s="88">
        <v>1024483230</v>
      </c>
      <c r="AP628" s="88" t="s">
        <v>5088</v>
      </c>
      <c r="AQ628" s="88"/>
      <c r="AR628" s="88"/>
      <c r="AS628" s="92">
        <v>46062</v>
      </c>
      <c r="AT628" s="88"/>
      <c r="AU628" s="88"/>
      <c r="AV628" s="88"/>
      <c r="AW628" s="88"/>
      <c r="AX628" s="88" t="s">
        <v>5089</v>
      </c>
      <c r="AY628" s="88" t="s">
        <v>147</v>
      </c>
      <c r="AZ628" s="108">
        <v>46033</v>
      </c>
      <c r="BA628" s="108">
        <v>46050</v>
      </c>
      <c r="BB628" s="118">
        <v>87109000</v>
      </c>
      <c r="BC628" s="108">
        <v>46052</v>
      </c>
      <c r="BD628" s="108">
        <v>46385</v>
      </c>
      <c r="BE628" s="108">
        <f t="shared" ref="BE628:BE659" si="26">$CO628</f>
        <v>46385</v>
      </c>
      <c r="BF628" s="125"/>
      <c r="BG628" s="88" t="s">
        <v>148</v>
      </c>
      <c r="BH628" s="113">
        <v>7919000</v>
      </c>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v>0</v>
      </c>
      <c r="CM628" s="113">
        <v>87109000</v>
      </c>
      <c r="CN628" s="88"/>
      <c r="CO628" s="92">
        <v>46385</v>
      </c>
      <c r="CP628" s="92">
        <f t="shared" si="24"/>
        <v>46565</v>
      </c>
      <c r="CQ628" s="118">
        <v>87109000</v>
      </c>
      <c r="CR628" s="88" t="s">
        <v>149</v>
      </c>
      <c r="CS628" s="92">
        <v>46050</v>
      </c>
      <c r="CT628" s="131">
        <v>1846101034152</v>
      </c>
      <c r="CU628" s="88"/>
      <c r="CV628" s="88"/>
      <c r="CW628" s="88" t="s">
        <v>5103</v>
      </c>
      <c r="CX628" s="88" t="s">
        <v>203</v>
      </c>
      <c r="CY628" s="88" t="s">
        <v>4245</v>
      </c>
      <c r="CZ628" s="88">
        <v>2537</v>
      </c>
      <c r="DA628" s="88" t="s">
        <v>152</v>
      </c>
      <c r="DB628" s="88">
        <v>1</v>
      </c>
      <c r="DC628" s="88" t="s">
        <v>153</v>
      </c>
      <c r="DD628" s="88"/>
      <c r="DE628" s="88"/>
      <c r="DF628" s="88"/>
      <c r="DG628" s="88"/>
      <c r="DH628" s="88"/>
      <c r="DI628" s="88"/>
      <c r="DJ628" s="88"/>
      <c r="DK628" s="88"/>
      <c r="DL628" s="88"/>
      <c r="DM628" s="88"/>
      <c r="DN628" s="88"/>
      <c r="DO628" s="88"/>
      <c r="DP628" s="88"/>
      <c r="DQ628" s="88"/>
      <c r="DR628" s="88"/>
      <c r="DS628" s="88"/>
      <c r="DT628" s="89"/>
      <c r="DU628" s="84"/>
      <c r="DV628" s="75"/>
      <c r="DW628" s="75"/>
      <c r="DX628" s="75"/>
      <c r="DY628" s="75"/>
      <c r="DZ628" s="77"/>
      <c r="EA628" s="71"/>
      <c r="EB628" s="71"/>
      <c r="EC628" s="71"/>
      <c r="ED628" s="71"/>
      <c r="EE628" s="71"/>
      <c r="EF628" s="71"/>
      <c r="EG628" s="71"/>
      <c r="EH628" s="71"/>
      <c r="EI628" s="71"/>
      <c r="EJ628" s="71"/>
      <c r="EK628" s="71"/>
    </row>
    <row r="629" spans="1:141" ht="30" customHeight="1">
      <c r="A629" s="3" t="s">
        <v>6255</v>
      </c>
      <c r="B629" s="87">
        <v>2026</v>
      </c>
      <c r="C629" s="88" t="s">
        <v>7010</v>
      </c>
      <c r="D629" s="88"/>
      <c r="E629" s="88" t="s">
        <v>125</v>
      </c>
      <c r="F629" s="88">
        <v>146631</v>
      </c>
      <c r="G629" s="92">
        <v>46051</v>
      </c>
      <c r="H629" s="88" t="s">
        <v>3380</v>
      </c>
      <c r="I629" s="88" t="s">
        <v>7011</v>
      </c>
      <c r="J629" s="95" t="s">
        <v>7012</v>
      </c>
      <c r="K629" s="95" t="s">
        <v>7013</v>
      </c>
      <c r="L629" s="88" t="s">
        <v>7014</v>
      </c>
      <c r="M629" s="88" t="s">
        <v>3385</v>
      </c>
      <c r="N629" s="88">
        <v>80111700</v>
      </c>
      <c r="O629" s="88" t="s">
        <v>3386</v>
      </c>
      <c r="P629" s="88" t="s">
        <v>7015</v>
      </c>
      <c r="Q629" s="88">
        <v>2134</v>
      </c>
      <c r="R629" s="92">
        <v>46041</v>
      </c>
      <c r="S629" s="88">
        <v>1921</v>
      </c>
      <c r="T629" s="92">
        <v>46051</v>
      </c>
      <c r="U629" s="88" t="s">
        <v>3112</v>
      </c>
      <c r="V629" s="88" t="s">
        <v>135</v>
      </c>
      <c r="W629" s="88" t="s">
        <v>136</v>
      </c>
      <c r="X629" s="88">
        <v>1</v>
      </c>
      <c r="Y629" s="88" t="s">
        <v>3388</v>
      </c>
      <c r="Z629" s="88" t="s">
        <v>7014</v>
      </c>
      <c r="AA629" s="88" t="s">
        <v>138</v>
      </c>
      <c r="AB629" s="88" t="s">
        <v>139</v>
      </c>
      <c r="AC629" s="88" t="s">
        <v>203</v>
      </c>
      <c r="AD629" s="88"/>
      <c r="AE629" s="88">
        <v>1019108913</v>
      </c>
      <c r="AF629" s="88">
        <v>5</v>
      </c>
      <c r="AG629" s="92">
        <v>34876</v>
      </c>
      <c r="AH629" s="88" t="s">
        <v>7016</v>
      </c>
      <c r="AI629" s="88"/>
      <c r="AJ629" s="95" t="e">
        <v>#N/A</v>
      </c>
      <c r="AK629" s="88" t="s">
        <v>7017</v>
      </c>
      <c r="AL629" s="88" t="s">
        <v>168</v>
      </c>
      <c r="AM629" s="88" t="s">
        <v>222</v>
      </c>
      <c r="AN629" s="88" t="s">
        <v>2984</v>
      </c>
      <c r="AO629" s="88">
        <v>1063481921</v>
      </c>
      <c r="AP629" s="88" t="s">
        <v>3007</v>
      </c>
      <c r="AQ629" s="88"/>
      <c r="AR629" s="88"/>
      <c r="AS629" s="92">
        <v>46062</v>
      </c>
      <c r="AT629" s="88"/>
      <c r="AU629" s="88"/>
      <c r="AV629" s="88"/>
      <c r="AW629" s="88"/>
      <c r="AX629" s="88" t="s">
        <v>3008</v>
      </c>
      <c r="AY629" s="88" t="s">
        <v>147</v>
      </c>
      <c r="AZ629" s="108">
        <v>46042</v>
      </c>
      <c r="BA629" s="108">
        <v>46050</v>
      </c>
      <c r="BB629" s="118">
        <v>40920000</v>
      </c>
      <c r="BC629" s="108">
        <v>46057</v>
      </c>
      <c r="BD629" s="108">
        <v>46298</v>
      </c>
      <c r="BE629" s="108">
        <f t="shared" si="26"/>
        <v>46298</v>
      </c>
      <c r="BF629" s="125"/>
      <c r="BG629" s="88" t="s">
        <v>929</v>
      </c>
      <c r="BH629" s="113">
        <v>5115000</v>
      </c>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v>0</v>
      </c>
      <c r="CM629" s="113">
        <v>40920000</v>
      </c>
      <c r="CN629" s="88"/>
      <c r="CO629" s="92">
        <v>46298</v>
      </c>
      <c r="CP629" s="92">
        <f t="shared" si="24"/>
        <v>46478</v>
      </c>
      <c r="CQ629" s="118">
        <v>40920000</v>
      </c>
      <c r="CR629" s="88" t="s">
        <v>149</v>
      </c>
      <c r="CS629" s="92">
        <v>46050</v>
      </c>
      <c r="CT629" s="131">
        <v>1846101034186</v>
      </c>
      <c r="CU629" s="88"/>
      <c r="CV629" s="88"/>
      <c r="CW629" s="88" t="s">
        <v>3391</v>
      </c>
      <c r="CX629" s="88" t="s">
        <v>203</v>
      </c>
      <c r="CY629" s="88" t="s">
        <v>957</v>
      </c>
      <c r="CZ629" s="88">
        <v>2442</v>
      </c>
      <c r="DA629" s="88" t="s">
        <v>3118</v>
      </c>
      <c r="DB629" s="88">
        <v>5</v>
      </c>
      <c r="DC629" s="88" t="s">
        <v>153</v>
      </c>
      <c r="DD629" s="88"/>
      <c r="DE629" s="88"/>
      <c r="DF629" s="88"/>
      <c r="DG629" s="88"/>
      <c r="DH629" s="88"/>
      <c r="DI629" s="88"/>
      <c r="DJ629" s="88"/>
      <c r="DK629" s="88"/>
      <c r="DL629" s="88"/>
      <c r="DM629" s="88"/>
      <c r="DN629" s="88"/>
      <c r="DO629" s="88"/>
      <c r="DP629" s="88"/>
      <c r="DQ629" s="88"/>
      <c r="DR629" s="88"/>
      <c r="DS629" s="88"/>
      <c r="DT629" s="89"/>
      <c r="DU629" s="84"/>
      <c r="DV629" s="75"/>
      <c r="DW629" s="75"/>
      <c r="DX629" s="75"/>
      <c r="DY629" s="75"/>
      <c r="DZ629" s="77"/>
      <c r="EA629" s="71"/>
      <c r="EB629" s="71"/>
      <c r="EC629" s="71"/>
      <c r="ED629" s="71"/>
      <c r="EE629" s="71"/>
      <c r="EF629" s="71"/>
      <c r="EG629" s="71"/>
      <c r="EH629" s="71"/>
      <c r="EI629" s="71"/>
      <c r="EJ629" s="71"/>
      <c r="EK629" s="71"/>
    </row>
    <row r="630" spans="1:141" ht="30" customHeight="1">
      <c r="A630" s="3" t="s">
        <v>6255</v>
      </c>
      <c r="B630" s="87">
        <v>2026</v>
      </c>
      <c r="C630" s="88" t="s">
        <v>7018</v>
      </c>
      <c r="D630" s="88"/>
      <c r="E630" s="88" t="s">
        <v>125</v>
      </c>
      <c r="F630" s="88">
        <v>145522</v>
      </c>
      <c r="G630" s="92">
        <v>46036</v>
      </c>
      <c r="H630" s="88" t="s">
        <v>2448</v>
      </c>
      <c r="I630" s="88" t="s">
        <v>7019</v>
      </c>
      <c r="J630" s="95" t="s">
        <v>7020</v>
      </c>
      <c r="K630" s="95" t="s">
        <v>7021</v>
      </c>
      <c r="L630" s="88" t="s">
        <v>7022</v>
      </c>
      <c r="M630" s="88" t="s">
        <v>2453</v>
      </c>
      <c r="N630" s="88">
        <v>80111700</v>
      </c>
      <c r="O630" s="88" t="s">
        <v>2454</v>
      </c>
      <c r="P630" s="88" t="s">
        <v>7023</v>
      </c>
      <c r="Q630" s="88">
        <v>39</v>
      </c>
      <c r="R630" s="92">
        <v>46028</v>
      </c>
      <c r="S630" s="88">
        <v>2027</v>
      </c>
      <c r="T630" s="92">
        <v>46059</v>
      </c>
      <c r="U630" s="88" t="s">
        <v>134</v>
      </c>
      <c r="V630" s="88" t="s">
        <v>135</v>
      </c>
      <c r="W630" s="88" t="s">
        <v>460</v>
      </c>
      <c r="X630" s="88">
        <v>1</v>
      </c>
      <c r="Y630" s="88" t="s">
        <v>2539</v>
      </c>
      <c r="Z630" s="88" t="s">
        <v>7022</v>
      </c>
      <c r="AA630" s="88" t="s">
        <v>138</v>
      </c>
      <c r="AB630" s="88" t="s">
        <v>164</v>
      </c>
      <c r="AC630" s="88" t="s">
        <v>218</v>
      </c>
      <c r="AD630" s="88"/>
      <c r="AE630" s="88">
        <v>1019067600</v>
      </c>
      <c r="AF630" s="88">
        <v>8</v>
      </c>
      <c r="AG630" s="92">
        <v>33617</v>
      </c>
      <c r="AH630" s="88" t="s">
        <v>7024</v>
      </c>
      <c r="AI630" s="88" t="e">
        <v>#REF!</v>
      </c>
      <c r="AJ630" s="95">
        <v>3214998568</v>
      </c>
      <c r="AK630" s="88" t="s">
        <v>7025</v>
      </c>
      <c r="AL630" s="88" t="s">
        <v>143</v>
      </c>
      <c r="AM630" s="88" t="s">
        <v>222</v>
      </c>
      <c r="AN630" s="88" t="s">
        <v>2206</v>
      </c>
      <c r="AO630" s="88">
        <v>52887426</v>
      </c>
      <c r="AP630" s="88" t="s">
        <v>2207</v>
      </c>
      <c r="AQ630" s="88"/>
      <c r="AR630" s="88"/>
      <c r="AS630" s="92">
        <v>46062</v>
      </c>
      <c r="AT630" s="88"/>
      <c r="AU630" s="88"/>
      <c r="AV630" s="88"/>
      <c r="AW630" s="88"/>
      <c r="AX630" s="88" t="s">
        <v>2208</v>
      </c>
      <c r="AY630" s="88" t="s">
        <v>147</v>
      </c>
      <c r="AZ630" s="108">
        <v>46032</v>
      </c>
      <c r="BA630" s="108">
        <v>46051</v>
      </c>
      <c r="BB630" s="118">
        <v>24520000</v>
      </c>
      <c r="BC630" s="108">
        <v>46059</v>
      </c>
      <c r="BD630" s="108">
        <v>46300</v>
      </c>
      <c r="BE630" s="108">
        <f t="shared" si="26"/>
        <v>46300</v>
      </c>
      <c r="BF630" s="125"/>
      <c r="BG630" s="88" t="s">
        <v>929</v>
      </c>
      <c r="BH630" s="113">
        <v>3065000</v>
      </c>
      <c r="BI630" s="88"/>
      <c r="BJ630" s="88"/>
      <c r="BK630" s="88"/>
      <c r="BL630" s="88"/>
      <c r="BM630" s="88"/>
      <c r="BN630" s="88"/>
      <c r="BO630" s="88"/>
      <c r="BP630" s="88"/>
      <c r="BQ630" s="88"/>
      <c r="BR630" s="88"/>
      <c r="BS630" s="88"/>
      <c r="BT630" s="88"/>
      <c r="BU630" s="88"/>
      <c r="BV630" s="88"/>
      <c r="BW630" s="88"/>
      <c r="BX630" s="88"/>
      <c r="BY630" s="88"/>
      <c r="BZ630" s="88"/>
      <c r="CA630" s="88"/>
      <c r="CB630" s="88"/>
      <c r="CC630" s="88"/>
      <c r="CD630" s="88"/>
      <c r="CE630" s="88"/>
      <c r="CF630" s="88"/>
      <c r="CG630" s="88"/>
      <c r="CH630" s="88"/>
      <c r="CI630" s="88"/>
      <c r="CJ630" s="88"/>
      <c r="CK630" s="88"/>
      <c r="CL630" s="88">
        <v>0</v>
      </c>
      <c r="CM630" s="113">
        <v>24520000</v>
      </c>
      <c r="CN630" s="88"/>
      <c r="CO630" s="92">
        <v>46300</v>
      </c>
      <c r="CP630" s="92">
        <f t="shared" si="24"/>
        <v>46480</v>
      </c>
      <c r="CQ630" s="118">
        <v>24520000</v>
      </c>
      <c r="CR630" s="88" t="s">
        <v>223</v>
      </c>
      <c r="CS630" s="92">
        <v>46055</v>
      </c>
      <c r="CT630" s="131">
        <v>3346101072086</v>
      </c>
      <c r="CU630" s="88"/>
      <c r="CV630" s="88"/>
      <c r="CW630" s="88" t="s">
        <v>2462</v>
      </c>
      <c r="CX630" s="88" t="s">
        <v>218</v>
      </c>
      <c r="CY630" s="88" t="s">
        <v>245</v>
      </c>
      <c r="CZ630" s="88">
        <v>2537</v>
      </c>
      <c r="DA630" s="88" t="s">
        <v>152</v>
      </c>
      <c r="DB630" s="88">
        <v>1</v>
      </c>
      <c r="DC630" s="88" t="s">
        <v>153</v>
      </c>
      <c r="DD630" s="88"/>
      <c r="DE630" s="88"/>
      <c r="DF630" s="88"/>
      <c r="DG630" s="88"/>
      <c r="DH630" s="88"/>
      <c r="DI630" s="88"/>
      <c r="DJ630" s="88"/>
      <c r="DK630" s="88"/>
      <c r="DL630" s="88"/>
      <c r="DM630" s="88"/>
      <c r="DN630" s="88"/>
      <c r="DO630" s="88"/>
      <c r="DP630" s="88"/>
      <c r="DQ630" s="88"/>
      <c r="DR630" s="88"/>
      <c r="DS630" s="88"/>
      <c r="DT630" s="89"/>
      <c r="DU630" s="84"/>
      <c r="DV630" s="75"/>
      <c r="DW630" s="75"/>
      <c r="DX630" s="75"/>
      <c r="DY630" s="75"/>
      <c r="DZ630" s="77"/>
      <c r="EA630" s="71"/>
      <c r="EB630" s="71"/>
      <c r="EC630" s="71"/>
      <c r="ED630" s="71"/>
      <c r="EE630" s="71"/>
      <c r="EF630" s="71"/>
      <c r="EG630" s="71"/>
      <c r="EH630" s="71"/>
      <c r="EI630" s="71"/>
      <c r="EJ630" s="71"/>
      <c r="EK630" s="71"/>
    </row>
    <row r="631" spans="1:141" ht="30" customHeight="1">
      <c r="A631" s="3" t="s">
        <v>6255</v>
      </c>
      <c r="B631" s="87">
        <v>2026</v>
      </c>
      <c r="C631" s="88" t="s">
        <v>7026</v>
      </c>
      <c r="D631" s="88"/>
      <c r="E631" s="88" t="s">
        <v>125</v>
      </c>
      <c r="F631" s="88">
        <v>146521</v>
      </c>
      <c r="G631" s="92">
        <v>46045</v>
      </c>
      <c r="H631" s="88" t="s">
        <v>3162</v>
      </c>
      <c r="I631" s="88" t="s">
        <v>7027</v>
      </c>
      <c r="J631" s="95" t="s">
        <v>7028</v>
      </c>
      <c r="K631" s="95" t="s">
        <v>7029</v>
      </c>
      <c r="L631" s="88" t="s">
        <v>7030</v>
      </c>
      <c r="M631" s="88" t="s">
        <v>3167</v>
      </c>
      <c r="N631" s="88">
        <v>80111700</v>
      </c>
      <c r="O631" s="88" t="s">
        <v>3168</v>
      </c>
      <c r="P631" s="88" t="s">
        <v>7031</v>
      </c>
      <c r="Q631" s="88">
        <v>78</v>
      </c>
      <c r="R631" s="92">
        <v>46028</v>
      </c>
      <c r="S631" s="88">
        <v>2029</v>
      </c>
      <c r="T631" s="92">
        <v>46059</v>
      </c>
      <c r="U631" s="88" t="s">
        <v>3170</v>
      </c>
      <c r="V631" s="88" t="s">
        <v>135</v>
      </c>
      <c r="W631" s="88" t="s">
        <v>136</v>
      </c>
      <c r="X631" s="88">
        <v>1</v>
      </c>
      <c r="Y631" s="88" t="s">
        <v>3245</v>
      </c>
      <c r="Z631" s="88" t="s">
        <v>7030</v>
      </c>
      <c r="AA631" s="88" t="s">
        <v>138</v>
      </c>
      <c r="AB631" s="88" t="s">
        <v>164</v>
      </c>
      <c r="AC631" s="88" t="s">
        <v>203</v>
      </c>
      <c r="AD631" s="88"/>
      <c r="AE631" s="88">
        <v>1110530590</v>
      </c>
      <c r="AF631" s="88">
        <v>8</v>
      </c>
      <c r="AG631" s="92">
        <v>33945</v>
      </c>
      <c r="AH631" s="88" t="s">
        <v>7032</v>
      </c>
      <c r="AI631" s="88"/>
      <c r="AJ631" s="95" t="e">
        <v>#N/A</v>
      </c>
      <c r="AK631" s="88" t="s">
        <v>7033</v>
      </c>
      <c r="AL631" s="88" t="s">
        <v>189</v>
      </c>
      <c r="AM631" s="88" t="s">
        <v>144</v>
      </c>
      <c r="AN631" s="88" t="s">
        <v>3174</v>
      </c>
      <c r="AO631" s="88">
        <v>1032434519</v>
      </c>
      <c r="AP631" s="88" t="s">
        <v>3175</v>
      </c>
      <c r="AQ631" s="88"/>
      <c r="AR631" s="88"/>
      <c r="AS631" s="92">
        <v>46062</v>
      </c>
      <c r="AT631" s="88"/>
      <c r="AU631" s="88"/>
      <c r="AV631" s="88"/>
      <c r="AW631" s="88"/>
      <c r="AX631" s="88" t="s">
        <v>3008</v>
      </c>
      <c r="AY631" s="88" t="s">
        <v>147</v>
      </c>
      <c r="AZ631" s="108">
        <v>46031</v>
      </c>
      <c r="BA631" s="108">
        <v>46052</v>
      </c>
      <c r="BB631" s="118">
        <v>46432000</v>
      </c>
      <c r="BC631" s="108">
        <v>46059</v>
      </c>
      <c r="BD631" s="108">
        <v>46300</v>
      </c>
      <c r="BE631" s="108">
        <f t="shared" si="26"/>
        <v>46300</v>
      </c>
      <c r="BF631" s="125"/>
      <c r="BG631" s="88" t="s">
        <v>929</v>
      </c>
      <c r="BH631" s="113">
        <v>5804000</v>
      </c>
      <c r="BI631" s="88"/>
      <c r="BJ631" s="88"/>
      <c r="BK631" s="88"/>
      <c r="BL631" s="88"/>
      <c r="BM631" s="88"/>
      <c r="BN631" s="88"/>
      <c r="BO631" s="88"/>
      <c r="BP631" s="88"/>
      <c r="BQ631" s="88"/>
      <c r="BR631" s="88"/>
      <c r="BS631" s="88"/>
      <c r="BT631" s="88"/>
      <c r="BU631" s="88"/>
      <c r="BV631" s="88"/>
      <c r="BW631" s="88"/>
      <c r="BX631" s="88"/>
      <c r="BY631" s="88"/>
      <c r="BZ631" s="88"/>
      <c r="CA631" s="88"/>
      <c r="CB631" s="88"/>
      <c r="CC631" s="88"/>
      <c r="CD631" s="88"/>
      <c r="CE631" s="88"/>
      <c r="CF631" s="88"/>
      <c r="CG631" s="88"/>
      <c r="CH631" s="88"/>
      <c r="CI631" s="88"/>
      <c r="CJ631" s="88"/>
      <c r="CK631" s="88"/>
      <c r="CL631" s="88">
        <v>0</v>
      </c>
      <c r="CM631" s="113">
        <v>46432000</v>
      </c>
      <c r="CN631" s="88"/>
      <c r="CO631" s="92">
        <v>46300</v>
      </c>
      <c r="CP631" s="92">
        <f t="shared" si="24"/>
        <v>46480</v>
      </c>
      <c r="CQ631" s="118">
        <v>46432000</v>
      </c>
      <c r="CR631" s="88" t="s">
        <v>223</v>
      </c>
      <c r="CS631" s="92">
        <v>46052</v>
      </c>
      <c r="CT631" s="131">
        <v>1144101277945</v>
      </c>
      <c r="CU631" s="88"/>
      <c r="CV631" s="88"/>
      <c r="CW631" s="88" t="s">
        <v>3176</v>
      </c>
      <c r="CX631" s="88" t="s">
        <v>203</v>
      </c>
      <c r="CY631" s="88" t="s">
        <v>957</v>
      </c>
      <c r="CZ631" s="88">
        <v>2743</v>
      </c>
      <c r="DA631" s="88" t="s">
        <v>3177</v>
      </c>
      <c r="DB631" s="88">
        <v>1</v>
      </c>
      <c r="DC631" s="88" t="s">
        <v>153</v>
      </c>
      <c r="DD631" s="88"/>
      <c r="DE631" s="88"/>
      <c r="DF631" s="88"/>
      <c r="DG631" s="88"/>
      <c r="DH631" s="88"/>
      <c r="DI631" s="88"/>
      <c r="DJ631" s="88"/>
      <c r="DK631" s="88"/>
      <c r="DL631" s="88"/>
      <c r="DM631" s="88"/>
      <c r="DN631" s="88"/>
      <c r="DO631" s="88"/>
      <c r="DP631" s="88"/>
      <c r="DQ631" s="88"/>
      <c r="DR631" s="88"/>
      <c r="DS631" s="88"/>
      <c r="DT631" s="89"/>
      <c r="DU631" s="84"/>
      <c r="DV631" s="75"/>
      <c r="DW631" s="75"/>
      <c r="DX631" s="75"/>
      <c r="DY631" s="75"/>
      <c r="DZ631" s="77"/>
      <c r="EA631" s="71"/>
      <c r="EB631" s="71"/>
      <c r="EC631" s="71"/>
      <c r="ED631" s="71"/>
      <c r="EE631" s="71"/>
      <c r="EF631" s="71"/>
      <c r="EG631" s="71"/>
      <c r="EH631" s="71"/>
      <c r="EI631" s="71"/>
      <c r="EJ631" s="71"/>
      <c r="EK631" s="71"/>
    </row>
    <row r="632" spans="1:141" ht="30" customHeight="1">
      <c r="A632" s="3" t="s">
        <v>6255</v>
      </c>
      <c r="B632" s="87">
        <v>2026</v>
      </c>
      <c r="C632" s="88" t="s">
        <v>7034</v>
      </c>
      <c r="D632" s="88"/>
      <c r="E632" s="88" t="s">
        <v>125</v>
      </c>
      <c r="F632" s="88">
        <v>147441</v>
      </c>
      <c r="G632" s="92">
        <v>46052</v>
      </c>
      <c r="H632" s="88" t="s">
        <v>7035</v>
      </c>
      <c r="I632" s="88" t="s">
        <v>7036</v>
      </c>
      <c r="J632" s="95" t="s">
        <v>7037</v>
      </c>
      <c r="K632" s="95" t="s">
        <v>7038</v>
      </c>
      <c r="L632" s="88" t="s">
        <v>7039</v>
      </c>
      <c r="M632" s="88" t="s">
        <v>7040</v>
      </c>
      <c r="N632" s="88">
        <v>80111700</v>
      </c>
      <c r="O632" s="88" t="s">
        <v>7041</v>
      </c>
      <c r="P632" s="88" t="s">
        <v>7042</v>
      </c>
      <c r="Q632" s="88">
        <v>1415</v>
      </c>
      <c r="R632" s="92">
        <v>46037</v>
      </c>
      <c r="S632" s="88">
        <v>2028</v>
      </c>
      <c r="T632" s="92">
        <v>46059</v>
      </c>
      <c r="U632" s="88" t="s">
        <v>1859</v>
      </c>
      <c r="V632" s="88" t="s">
        <v>135</v>
      </c>
      <c r="W632" s="88" t="s">
        <v>136</v>
      </c>
      <c r="X632" s="88">
        <v>1</v>
      </c>
      <c r="Y632" s="88" t="s">
        <v>7043</v>
      </c>
      <c r="Z632" s="88" t="s">
        <v>7039</v>
      </c>
      <c r="AA632" s="88" t="s">
        <v>138</v>
      </c>
      <c r="AB632" s="88" t="s">
        <v>139</v>
      </c>
      <c r="AC632" s="88" t="s">
        <v>203</v>
      </c>
      <c r="AD632" s="88"/>
      <c r="AE632" s="88">
        <v>1026276983</v>
      </c>
      <c r="AF632" s="88">
        <v>5</v>
      </c>
      <c r="AG632" s="92">
        <v>33442</v>
      </c>
      <c r="AH632" s="88" t="s">
        <v>7044</v>
      </c>
      <c r="AI632" s="88"/>
      <c r="AJ632" s="95" t="e">
        <v>#N/A</v>
      </c>
      <c r="AK632" s="88" t="s">
        <v>7045</v>
      </c>
      <c r="AL632" s="88" t="s">
        <v>189</v>
      </c>
      <c r="AM632" s="88" t="s">
        <v>222</v>
      </c>
      <c r="AN632" s="88" t="s">
        <v>1863</v>
      </c>
      <c r="AO632" s="88">
        <v>93376179</v>
      </c>
      <c r="AP632" s="88" t="s">
        <v>1864</v>
      </c>
      <c r="AQ632" s="88"/>
      <c r="AR632" s="88"/>
      <c r="AS632" s="92">
        <v>46062</v>
      </c>
      <c r="AT632" s="88"/>
      <c r="AU632" s="88"/>
      <c r="AV632" s="88"/>
      <c r="AW632" s="88"/>
      <c r="AX632" s="88" t="s">
        <v>1865</v>
      </c>
      <c r="AY632" s="88" t="s">
        <v>147</v>
      </c>
      <c r="AZ632" s="108">
        <v>46051</v>
      </c>
      <c r="BA632" s="108">
        <v>46051</v>
      </c>
      <c r="BB632" s="118">
        <v>46432000</v>
      </c>
      <c r="BC632" s="108">
        <v>46059</v>
      </c>
      <c r="BD632" s="108">
        <v>46300</v>
      </c>
      <c r="BE632" s="108">
        <f t="shared" si="26"/>
        <v>46300</v>
      </c>
      <c r="BF632" s="125"/>
      <c r="BG632" s="88" t="s">
        <v>929</v>
      </c>
      <c r="BH632" s="113">
        <v>5804000</v>
      </c>
      <c r="BI632" s="88"/>
      <c r="BJ632" s="88"/>
      <c r="BK632" s="88"/>
      <c r="BL632" s="88"/>
      <c r="BM632" s="88"/>
      <c r="BN632" s="88"/>
      <c r="BO632" s="88"/>
      <c r="BP632" s="88"/>
      <c r="BQ632" s="88"/>
      <c r="BR632" s="88"/>
      <c r="BS632" s="88"/>
      <c r="BT632" s="88"/>
      <c r="BU632" s="88"/>
      <c r="BV632" s="88"/>
      <c r="BW632" s="88"/>
      <c r="BX632" s="88"/>
      <c r="BY632" s="88"/>
      <c r="BZ632" s="88"/>
      <c r="CA632" s="88"/>
      <c r="CB632" s="88"/>
      <c r="CC632" s="88"/>
      <c r="CD632" s="88"/>
      <c r="CE632" s="88"/>
      <c r="CF632" s="88"/>
      <c r="CG632" s="88"/>
      <c r="CH632" s="88"/>
      <c r="CI632" s="88"/>
      <c r="CJ632" s="88"/>
      <c r="CK632" s="88"/>
      <c r="CL632" s="88">
        <v>0</v>
      </c>
      <c r="CM632" s="113">
        <v>46432000</v>
      </c>
      <c r="CN632" s="88"/>
      <c r="CO632" s="92">
        <v>46300</v>
      </c>
      <c r="CP632" s="92">
        <f t="shared" si="24"/>
        <v>46480</v>
      </c>
      <c r="CQ632" s="118">
        <v>46432000</v>
      </c>
      <c r="CR632" s="88" t="s">
        <v>223</v>
      </c>
      <c r="CS632" s="92">
        <v>46058</v>
      </c>
      <c r="CT632" s="131">
        <v>1146101106925</v>
      </c>
      <c r="CU632" s="88"/>
      <c r="CV632" s="88"/>
      <c r="CW632" s="88" t="s">
        <v>7046</v>
      </c>
      <c r="CX632" s="88" t="s">
        <v>203</v>
      </c>
      <c r="CY632" s="88" t="s">
        <v>7047</v>
      </c>
      <c r="CZ632" s="88">
        <v>2456</v>
      </c>
      <c r="DA632" s="88" t="s">
        <v>1868</v>
      </c>
      <c r="DB632" s="88">
        <v>5</v>
      </c>
      <c r="DC632" s="88" t="s">
        <v>153</v>
      </c>
      <c r="DD632" s="88"/>
      <c r="DE632" s="88"/>
      <c r="DF632" s="88"/>
      <c r="DG632" s="88"/>
      <c r="DH632" s="88"/>
      <c r="DI632" s="88"/>
      <c r="DJ632" s="88"/>
      <c r="DK632" s="88"/>
      <c r="DL632" s="88"/>
      <c r="DM632" s="88"/>
      <c r="DN632" s="88"/>
      <c r="DO632" s="88"/>
      <c r="DP632" s="88"/>
      <c r="DQ632" s="88"/>
      <c r="DR632" s="88"/>
      <c r="DS632" s="88"/>
      <c r="DT632" s="89"/>
      <c r="DU632" s="84"/>
      <c r="DV632" s="75"/>
      <c r="DW632" s="75"/>
      <c r="DX632" s="75"/>
      <c r="DY632" s="75"/>
      <c r="DZ632" s="77"/>
      <c r="EA632" s="71"/>
      <c r="EB632" s="71"/>
      <c r="EC632" s="71"/>
      <c r="ED632" s="71"/>
      <c r="EE632" s="71"/>
      <c r="EF632" s="71"/>
      <c r="EG632" s="71"/>
      <c r="EH632" s="71"/>
      <c r="EI632" s="71"/>
      <c r="EJ632" s="71"/>
      <c r="EK632" s="71"/>
    </row>
    <row r="633" spans="1:141" ht="30" customHeight="1">
      <c r="A633" s="3" t="s">
        <v>6255</v>
      </c>
      <c r="B633" s="87">
        <v>2026</v>
      </c>
      <c r="C633" s="88" t="s">
        <v>7048</v>
      </c>
      <c r="D633" s="88"/>
      <c r="E633" s="88" t="s">
        <v>125</v>
      </c>
      <c r="F633" s="88">
        <v>147458</v>
      </c>
      <c r="G633" s="92">
        <v>46038</v>
      </c>
      <c r="H633" s="88" t="s">
        <v>6945</v>
      </c>
      <c r="I633" s="88" t="s">
        <v>7049</v>
      </c>
      <c r="J633" s="95" t="s">
        <v>7050</v>
      </c>
      <c r="K633" s="95" t="s">
        <v>7051</v>
      </c>
      <c r="L633" s="88" t="s">
        <v>7052</v>
      </c>
      <c r="M633" s="88" t="s">
        <v>6950</v>
      </c>
      <c r="N633" s="88">
        <v>80111700</v>
      </c>
      <c r="O633" s="88" t="s">
        <v>6951</v>
      </c>
      <c r="P633" s="88" t="s">
        <v>7053</v>
      </c>
      <c r="Q633" s="88">
        <v>188</v>
      </c>
      <c r="R633" s="92">
        <v>46031</v>
      </c>
      <c r="S633" s="88">
        <v>1963</v>
      </c>
      <c r="T633" s="92">
        <v>46055</v>
      </c>
      <c r="U633" s="88" t="s">
        <v>4542</v>
      </c>
      <c r="V633" s="88" t="s">
        <v>135</v>
      </c>
      <c r="W633" s="88" t="s">
        <v>136</v>
      </c>
      <c r="X633" s="88">
        <v>1</v>
      </c>
      <c r="Y633" s="88" t="s">
        <v>6953</v>
      </c>
      <c r="Z633" s="88" t="s">
        <v>7052</v>
      </c>
      <c r="AA633" s="88" t="s">
        <v>138</v>
      </c>
      <c r="AB633" s="88" t="s">
        <v>139</v>
      </c>
      <c r="AC633" s="88" t="s">
        <v>203</v>
      </c>
      <c r="AD633" s="88"/>
      <c r="AE633" s="88">
        <v>1077874323</v>
      </c>
      <c r="AF633" s="88">
        <v>5</v>
      </c>
      <c r="AG633" s="92">
        <v>35618</v>
      </c>
      <c r="AH633" s="88" t="s">
        <v>7054</v>
      </c>
      <c r="AI633" s="88"/>
      <c r="AJ633" s="95">
        <v>3142275121</v>
      </c>
      <c r="AK633" s="88" t="s">
        <v>7055</v>
      </c>
      <c r="AL633" s="88" t="s">
        <v>642</v>
      </c>
      <c r="AM633" s="88" t="s">
        <v>385</v>
      </c>
      <c r="AN633" s="88" t="s">
        <v>4826</v>
      </c>
      <c r="AO633" s="88">
        <v>52371623</v>
      </c>
      <c r="AP633" s="88" t="s">
        <v>4827</v>
      </c>
      <c r="AQ633" s="88"/>
      <c r="AR633" s="88"/>
      <c r="AS633" s="92">
        <v>46062</v>
      </c>
      <c r="AT633" s="88"/>
      <c r="AU633" s="88"/>
      <c r="AV633" s="88"/>
      <c r="AW633" s="88"/>
      <c r="AX633" s="88" t="s">
        <v>4828</v>
      </c>
      <c r="AY633" s="88" t="s">
        <v>147</v>
      </c>
      <c r="AZ633" s="108">
        <v>46050</v>
      </c>
      <c r="BA633" s="108">
        <v>46051</v>
      </c>
      <c r="BB633" s="118">
        <v>46432000</v>
      </c>
      <c r="BC633" s="108">
        <v>46056</v>
      </c>
      <c r="BD633" s="108">
        <v>46297</v>
      </c>
      <c r="BE633" s="108">
        <f t="shared" si="26"/>
        <v>46297</v>
      </c>
      <c r="BF633" s="125"/>
      <c r="BG633" s="88" t="s">
        <v>929</v>
      </c>
      <c r="BH633" s="113">
        <v>5804000</v>
      </c>
      <c r="BI633" s="88"/>
      <c r="BJ633" s="88"/>
      <c r="BK633" s="88"/>
      <c r="BL633" s="88"/>
      <c r="BM633" s="88"/>
      <c r="BN633" s="88"/>
      <c r="BO633" s="88"/>
      <c r="BP633" s="88"/>
      <c r="BQ633" s="88"/>
      <c r="BR633" s="88"/>
      <c r="BS633" s="88"/>
      <c r="BT633" s="88"/>
      <c r="BU633" s="88"/>
      <c r="BV633" s="88"/>
      <c r="BW633" s="88"/>
      <c r="BX633" s="88"/>
      <c r="BY633" s="88"/>
      <c r="BZ633" s="88"/>
      <c r="CA633" s="88"/>
      <c r="CB633" s="88"/>
      <c r="CC633" s="88"/>
      <c r="CD633" s="88"/>
      <c r="CE633" s="88"/>
      <c r="CF633" s="88"/>
      <c r="CG633" s="88"/>
      <c r="CH633" s="88"/>
      <c r="CI633" s="88"/>
      <c r="CJ633" s="88"/>
      <c r="CK633" s="88"/>
      <c r="CL633" s="88">
        <v>0</v>
      </c>
      <c r="CM633" s="113">
        <v>46432000</v>
      </c>
      <c r="CN633" s="88"/>
      <c r="CO633" s="92">
        <v>46297</v>
      </c>
      <c r="CP633" s="92">
        <f t="shared" si="24"/>
        <v>46477</v>
      </c>
      <c r="CQ633" s="118">
        <v>46432000</v>
      </c>
      <c r="CR633" s="88" t="s">
        <v>149</v>
      </c>
      <c r="CS633" s="92">
        <v>46052</v>
      </c>
      <c r="CT633" s="131">
        <v>1446101168425</v>
      </c>
      <c r="CU633" s="88"/>
      <c r="CV633" s="88"/>
      <c r="CW633" s="88" t="s">
        <v>6956</v>
      </c>
      <c r="CX633" s="88" t="s">
        <v>203</v>
      </c>
      <c r="CY633" s="88" t="s">
        <v>957</v>
      </c>
      <c r="CZ633" s="88">
        <v>2813</v>
      </c>
      <c r="DA633" s="88" t="s">
        <v>4550</v>
      </c>
      <c r="DB633" s="88">
        <v>5</v>
      </c>
      <c r="DC633" s="88" t="s">
        <v>153</v>
      </c>
      <c r="DD633" s="88"/>
      <c r="DE633" s="88"/>
      <c r="DF633" s="88"/>
      <c r="DG633" s="88"/>
      <c r="DH633" s="88"/>
      <c r="DI633" s="88"/>
      <c r="DJ633" s="88"/>
      <c r="DK633" s="88"/>
      <c r="DL633" s="88"/>
      <c r="DM633" s="88"/>
      <c r="DN633" s="88"/>
      <c r="DO633" s="88"/>
      <c r="DP633" s="88"/>
      <c r="DQ633" s="88"/>
      <c r="DR633" s="88"/>
      <c r="DS633" s="88"/>
      <c r="DT633" s="89"/>
      <c r="DU633" s="84"/>
      <c r="DV633" s="75"/>
      <c r="DW633" s="75"/>
      <c r="DX633" s="75"/>
      <c r="DY633" s="75"/>
      <c r="DZ633" s="77"/>
      <c r="EA633" s="71"/>
      <c r="EB633" s="71"/>
      <c r="EC633" s="71"/>
      <c r="ED633" s="71"/>
      <c r="EE633" s="71"/>
      <c r="EF633" s="71"/>
      <c r="EG633" s="71"/>
      <c r="EH633" s="71"/>
      <c r="EI633" s="71"/>
      <c r="EJ633" s="71"/>
      <c r="EK633" s="71"/>
    </row>
    <row r="634" spans="1:141" ht="30" customHeight="1">
      <c r="A634" s="3" t="s">
        <v>6255</v>
      </c>
      <c r="B634" s="87">
        <v>2026</v>
      </c>
      <c r="C634" s="88" t="s">
        <v>7056</v>
      </c>
      <c r="D634" s="88"/>
      <c r="E634" s="88" t="s">
        <v>125</v>
      </c>
      <c r="F634" s="88">
        <v>145419</v>
      </c>
      <c r="G634" s="92">
        <v>46030</v>
      </c>
      <c r="H634" s="88" t="s">
        <v>4726</v>
      </c>
      <c r="I634" s="88" t="s">
        <v>7057</v>
      </c>
      <c r="J634" s="95" t="s">
        <v>7058</v>
      </c>
      <c r="K634" s="95" t="s">
        <v>7059</v>
      </c>
      <c r="L634" s="88" t="s">
        <v>7060</v>
      </c>
      <c r="M634" s="88" t="s">
        <v>4731</v>
      </c>
      <c r="N634" s="88">
        <v>80111700</v>
      </c>
      <c r="O634" s="88" t="s">
        <v>4732</v>
      </c>
      <c r="P634" s="88" t="s">
        <v>7061</v>
      </c>
      <c r="Q634" s="88">
        <v>35</v>
      </c>
      <c r="R634" s="92">
        <v>46028</v>
      </c>
      <c r="S634" s="88">
        <v>1977</v>
      </c>
      <c r="T634" s="92">
        <v>46055</v>
      </c>
      <c r="U634" s="88" t="s">
        <v>134</v>
      </c>
      <c r="V634" s="88" t="s">
        <v>135</v>
      </c>
      <c r="W634" s="88" t="s">
        <v>136</v>
      </c>
      <c r="X634" s="88">
        <v>1</v>
      </c>
      <c r="Y634" s="88" t="s">
        <v>4734</v>
      </c>
      <c r="Z634" s="88" t="s">
        <v>7060</v>
      </c>
      <c r="AA634" s="88" t="s">
        <v>138</v>
      </c>
      <c r="AB634" s="88" t="s">
        <v>164</v>
      </c>
      <c r="AC634" s="88" t="s">
        <v>203</v>
      </c>
      <c r="AD634" s="88"/>
      <c r="AE634" s="88">
        <v>1019120770</v>
      </c>
      <c r="AF634" s="88">
        <v>8</v>
      </c>
      <c r="AG634" s="92">
        <v>35258</v>
      </c>
      <c r="AH634" s="88" t="s">
        <v>7062</v>
      </c>
      <c r="AI634" s="88"/>
      <c r="AJ634" s="95" t="e">
        <v>#N/A</v>
      </c>
      <c r="AK634" s="88" t="s">
        <v>7063</v>
      </c>
      <c r="AL634" s="88" t="s">
        <v>143</v>
      </c>
      <c r="AM634" s="88" t="s">
        <v>144</v>
      </c>
      <c r="AN634" s="88" t="s">
        <v>4646</v>
      </c>
      <c r="AO634" s="88">
        <v>80912935</v>
      </c>
      <c r="AP634" s="88" t="s">
        <v>4647</v>
      </c>
      <c r="AQ634" s="88"/>
      <c r="AR634" s="88"/>
      <c r="AS634" s="92">
        <v>46062</v>
      </c>
      <c r="AT634" s="88"/>
      <c r="AU634" s="88"/>
      <c r="AV634" s="88"/>
      <c r="AW634" s="88"/>
      <c r="AX634" s="88" t="s">
        <v>4648</v>
      </c>
      <c r="AY634" s="88" t="s">
        <v>147</v>
      </c>
      <c r="AZ634" s="108">
        <v>46036</v>
      </c>
      <c r="BA634" s="108">
        <v>46052</v>
      </c>
      <c r="BB634" s="118">
        <v>87109000</v>
      </c>
      <c r="BC634" s="108">
        <v>46055</v>
      </c>
      <c r="BD634" s="108">
        <v>46387</v>
      </c>
      <c r="BE634" s="108">
        <f t="shared" si="26"/>
        <v>46387</v>
      </c>
      <c r="BF634" s="125"/>
      <c r="BG634" s="88" t="s">
        <v>148</v>
      </c>
      <c r="BH634" s="113">
        <v>7919000</v>
      </c>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v>0</v>
      </c>
      <c r="CM634" s="113">
        <v>87109000</v>
      </c>
      <c r="CN634" s="88"/>
      <c r="CO634" s="92">
        <v>46387</v>
      </c>
      <c r="CP634" s="92">
        <f t="shared" si="24"/>
        <v>46567</v>
      </c>
      <c r="CQ634" s="118">
        <v>87109000</v>
      </c>
      <c r="CR634" s="88" t="s">
        <v>223</v>
      </c>
      <c r="CS634" s="92">
        <v>46052</v>
      </c>
      <c r="CT634" s="131">
        <v>1446101168847</v>
      </c>
      <c r="CU634" s="88"/>
      <c r="CV634" s="88"/>
      <c r="CW634" s="88" t="s">
        <v>4737</v>
      </c>
      <c r="CX634" s="88" t="s">
        <v>203</v>
      </c>
      <c r="CY634" s="88" t="s">
        <v>2137</v>
      </c>
      <c r="CZ634" s="88">
        <v>2537</v>
      </c>
      <c r="DA634" s="88" t="s">
        <v>152</v>
      </c>
      <c r="DB634" s="88">
        <v>1</v>
      </c>
      <c r="DC634" s="88" t="s">
        <v>153</v>
      </c>
      <c r="DD634" s="88"/>
      <c r="DE634" s="88"/>
      <c r="DF634" s="88"/>
      <c r="DG634" s="88"/>
      <c r="DH634" s="88"/>
      <c r="DI634" s="88"/>
      <c r="DJ634" s="88"/>
      <c r="DK634" s="88"/>
      <c r="DL634" s="88"/>
      <c r="DM634" s="88"/>
      <c r="DN634" s="88"/>
      <c r="DO634" s="88"/>
      <c r="DP634" s="88"/>
      <c r="DQ634" s="88"/>
      <c r="DR634" s="88"/>
      <c r="DS634" s="88"/>
      <c r="DT634" s="89"/>
      <c r="DU634" s="84"/>
      <c r="DV634" s="75"/>
      <c r="DW634" s="75"/>
      <c r="DX634" s="75"/>
      <c r="DY634" s="75"/>
      <c r="DZ634" s="77"/>
      <c r="EA634" s="71"/>
      <c r="EB634" s="71"/>
      <c r="EC634" s="71"/>
      <c r="ED634" s="71"/>
      <c r="EE634" s="71"/>
      <c r="EF634" s="71"/>
      <c r="EG634" s="71"/>
      <c r="EH634" s="71"/>
      <c r="EI634" s="71"/>
      <c r="EJ634" s="71"/>
      <c r="EK634" s="71"/>
    </row>
    <row r="635" spans="1:141" ht="30" customHeight="1">
      <c r="A635" s="3" t="s">
        <v>6255</v>
      </c>
      <c r="B635" s="87">
        <v>2026</v>
      </c>
      <c r="C635" s="88" t="s">
        <v>7064</v>
      </c>
      <c r="D635" s="88"/>
      <c r="E635" s="88" t="s">
        <v>125</v>
      </c>
      <c r="F635" s="88">
        <v>146631</v>
      </c>
      <c r="G635" s="92">
        <v>46030</v>
      </c>
      <c r="H635" s="88" t="s">
        <v>3380</v>
      </c>
      <c r="I635" s="88" t="s">
        <v>7065</v>
      </c>
      <c r="J635" s="95" t="s">
        <v>7066</v>
      </c>
      <c r="K635" s="95" t="s">
        <v>7067</v>
      </c>
      <c r="L635" s="88" t="s">
        <v>7068</v>
      </c>
      <c r="M635" s="88" t="s">
        <v>3385</v>
      </c>
      <c r="N635" s="88">
        <v>80111700</v>
      </c>
      <c r="O635" s="88" t="s">
        <v>3386</v>
      </c>
      <c r="P635" s="88" t="s">
        <v>7069</v>
      </c>
      <c r="Q635" s="88">
        <v>2134</v>
      </c>
      <c r="R635" s="92">
        <v>46041</v>
      </c>
      <c r="S635" s="88">
        <v>1974</v>
      </c>
      <c r="T635" s="92">
        <v>46055</v>
      </c>
      <c r="U635" s="88" t="s">
        <v>3112</v>
      </c>
      <c r="V635" s="88" t="s">
        <v>135</v>
      </c>
      <c r="W635" s="88" t="s">
        <v>136</v>
      </c>
      <c r="X635" s="88">
        <v>1</v>
      </c>
      <c r="Y635" s="88" t="s">
        <v>3388</v>
      </c>
      <c r="Z635" s="88" t="s">
        <v>7068</v>
      </c>
      <c r="AA635" s="88" t="s">
        <v>138</v>
      </c>
      <c r="AB635" s="88" t="s">
        <v>139</v>
      </c>
      <c r="AC635" s="88" t="s">
        <v>203</v>
      </c>
      <c r="AD635" s="88"/>
      <c r="AE635" s="88">
        <v>1130589740</v>
      </c>
      <c r="AF635" s="88">
        <v>3</v>
      </c>
      <c r="AG635" s="92">
        <v>31774</v>
      </c>
      <c r="AH635" s="88" t="s">
        <v>7070</v>
      </c>
      <c r="AI635" s="88"/>
      <c r="AJ635" s="95" t="e">
        <v>#N/A</v>
      </c>
      <c r="AK635" s="88" t="s">
        <v>7071</v>
      </c>
      <c r="AL635" s="88" t="s">
        <v>189</v>
      </c>
      <c r="AM635" s="88" t="s">
        <v>301</v>
      </c>
      <c r="AN635" s="88" t="s">
        <v>2984</v>
      </c>
      <c r="AO635" s="88">
        <v>1063481921</v>
      </c>
      <c r="AP635" s="88" t="s">
        <v>3007</v>
      </c>
      <c r="AQ635" s="88"/>
      <c r="AR635" s="88"/>
      <c r="AS635" s="92">
        <v>46062</v>
      </c>
      <c r="AT635" s="88"/>
      <c r="AU635" s="88"/>
      <c r="AV635" s="88"/>
      <c r="AW635" s="88"/>
      <c r="AX635" s="88" t="s">
        <v>3008</v>
      </c>
      <c r="AY635" s="88" t="s">
        <v>147</v>
      </c>
      <c r="AZ635" s="108">
        <v>46042</v>
      </c>
      <c r="BA635" s="108">
        <v>46051</v>
      </c>
      <c r="BB635" s="118">
        <v>40920000</v>
      </c>
      <c r="BC635" s="108">
        <v>46055</v>
      </c>
      <c r="BD635" s="108">
        <v>46296</v>
      </c>
      <c r="BE635" s="108">
        <f t="shared" si="26"/>
        <v>46296</v>
      </c>
      <c r="BF635" s="125"/>
      <c r="BG635" s="88" t="s">
        <v>929</v>
      </c>
      <c r="BH635" s="113">
        <v>5115000</v>
      </c>
      <c r="BI635" s="88"/>
      <c r="BJ635" s="88"/>
      <c r="BK635" s="88"/>
      <c r="BL635" s="88"/>
      <c r="BM635" s="88"/>
      <c r="BN635" s="88"/>
      <c r="BO635" s="88"/>
      <c r="BP635" s="88"/>
      <c r="BQ635" s="88"/>
      <c r="BR635" s="88"/>
      <c r="BS635" s="88"/>
      <c r="BT635" s="88"/>
      <c r="BU635" s="88"/>
      <c r="BV635" s="88"/>
      <c r="BW635" s="88"/>
      <c r="BX635" s="88"/>
      <c r="BY635" s="88"/>
      <c r="BZ635" s="88"/>
      <c r="CA635" s="88"/>
      <c r="CB635" s="88"/>
      <c r="CC635" s="88"/>
      <c r="CD635" s="88"/>
      <c r="CE635" s="88"/>
      <c r="CF635" s="88"/>
      <c r="CG635" s="88"/>
      <c r="CH635" s="88"/>
      <c r="CI635" s="88"/>
      <c r="CJ635" s="88"/>
      <c r="CK635" s="88"/>
      <c r="CL635" s="88">
        <v>0</v>
      </c>
      <c r="CM635" s="113">
        <v>40920000</v>
      </c>
      <c r="CN635" s="88"/>
      <c r="CO635" s="92">
        <v>46296</v>
      </c>
      <c r="CP635" s="92">
        <f t="shared" si="24"/>
        <v>46476</v>
      </c>
      <c r="CQ635" s="118">
        <v>40920000</v>
      </c>
      <c r="CR635" s="88" t="s">
        <v>149</v>
      </c>
      <c r="CS635" s="92">
        <v>46052</v>
      </c>
      <c r="CT635" s="131">
        <v>1444101256198</v>
      </c>
      <c r="CU635" s="88"/>
      <c r="CV635" s="88"/>
      <c r="CW635" s="88" t="s">
        <v>3391</v>
      </c>
      <c r="CX635" s="88" t="s">
        <v>203</v>
      </c>
      <c r="CY635" s="88" t="s">
        <v>957</v>
      </c>
      <c r="CZ635" s="88">
        <v>2442</v>
      </c>
      <c r="DA635" s="88" t="s">
        <v>3118</v>
      </c>
      <c r="DB635" s="88">
        <v>5</v>
      </c>
      <c r="DC635" s="88" t="s">
        <v>153</v>
      </c>
      <c r="DD635" s="88"/>
      <c r="DE635" s="88"/>
      <c r="DF635" s="88"/>
      <c r="DG635" s="88"/>
      <c r="DH635" s="88"/>
      <c r="DI635" s="88"/>
      <c r="DJ635" s="88"/>
      <c r="DK635" s="88"/>
      <c r="DL635" s="88"/>
      <c r="DM635" s="88"/>
      <c r="DN635" s="88"/>
      <c r="DO635" s="88"/>
      <c r="DP635" s="88"/>
      <c r="DQ635" s="88"/>
      <c r="DR635" s="88"/>
      <c r="DS635" s="88"/>
      <c r="DT635" s="89"/>
      <c r="DU635" s="84"/>
      <c r="DV635" s="75"/>
      <c r="DW635" s="75"/>
      <c r="DX635" s="75"/>
      <c r="DY635" s="75"/>
      <c r="DZ635" s="77"/>
      <c r="EA635" s="71"/>
      <c r="EB635" s="71"/>
      <c r="EC635" s="71"/>
      <c r="ED635" s="71"/>
      <c r="EE635" s="71"/>
      <c r="EF635" s="71"/>
      <c r="EG635" s="71"/>
      <c r="EH635" s="71"/>
      <c r="EI635" s="71"/>
      <c r="EJ635" s="71"/>
      <c r="EK635" s="71"/>
    </row>
    <row r="636" spans="1:141" ht="30" customHeight="1">
      <c r="A636" s="3" t="s">
        <v>6255</v>
      </c>
      <c r="B636" s="87">
        <v>2026</v>
      </c>
      <c r="C636" s="88" t="s">
        <v>7072</v>
      </c>
      <c r="D636" s="88"/>
      <c r="E636" s="88" t="s">
        <v>125</v>
      </c>
      <c r="F636" s="88">
        <v>153247</v>
      </c>
      <c r="G636" s="92">
        <v>46039</v>
      </c>
      <c r="H636" s="88" t="s">
        <v>7073</v>
      </c>
      <c r="I636" s="88" t="s">
        <v>7074</v>
      </c>
      <c r="J636" s="95" t="s">
        <v>7075</v>
      </c>
      <c r="K636" s="95" t="s">
        <v>7076</v>
      </c>
      <c r="L636" s="88" t="s">
        <v>7077</v>
      </c>
      <c r="M636" s="88" t="s">
        <v>7078</v>
      </c>
      <c r="N636" s="88">
        <v>80111700</v>
      </c>
      <c r="O636" s="88" t="s">
        <v>7079</v>
      </c>
      <c r="P636" s="88" t="s">
        <v>7080</v>
      </c>
      <c r="Q636" s="88">
        <v>2160</v>
      </c>
      <c r="R636" s="92">
        <v>46048</v>
      </c>
      <c r="S636" s="88">
        <v>1975</v>
      </c>
      <c r="T636" s="92">
        <v>46055</v>
      </c>
      <c r="U636" s="88" t="s">
        <v>134</v>
      </c>
      <c r="V636" s="88" t="s">
        <v>135</v>
      </c>
      <c r="W636" s="88" t="s">
        <v>136</v>
      </c>
      <c r="X636" s="88">
        <v>1</v>
      </c>
      <c r="Y636" s="88" t="s">
        <v>7081</v>
      </c>
      <c r="Z636" s="88" t="s">
        <v>7077</v>
      </c>
      <c r="AA636" s="88" t="s">
        <v>138</v>
      </c>
      <c r="AB636" s="88" t="s">
        <v>139</v>
      </c>
      <c r="AC636" s="88" t="s">
        <v>203</v>
      </c>
      <c r="AD636" s="88"/>
      <c r="AE636" s="88">
        <v>1012378909</v>
      </c>
      <c r="AF636" s="88">
        <v>7</v>
      </c>
      <c r="AG636" s="92">
        <v>33409</v>
      </c>
      <c r="AH636" s="88" t="s">
        <v>7082</v>
      </c>
      <c r="AI636" s="88"/>
      <c r="AJ636" s="95" t="e">
        <v>#N/A</v>
      </c>
      <c r="AK636" s="88" t="s">
        <v>7083</v>
      </c>
      <c r="AL636" s="88" t="s">
        <v>271</v>
      </c>
      <c r="AM636" s="88" t="s">
        <v>385</v>
      </c>
      <c r="AN636" s="88" t="s">
        <v>5340</v>
      </c>
      <c r="AO636" s="88">
        <v>1110505661</v>
      </c>
      <c r="AP636" s="88" t="s">
        <v>5341</v>
      </c>
      <c r="AQ636" s="88"/>
      <c r="AR636" s="88"/>
      <c r="AS636" s="92">
        <v>46062</v>
      </c>
      <c r="AT636" s="88"/>
      <c r="AU636" s="88"/>
      <c r="AV636" s="88"/>
      <c r="AW636" s="88"/>
      <c r="AX636" s="88" t="s">
        <v>5342</v>
      </c>
      <c r="AY636" s="88" t="s">
        <v>147</v>
      </c>
      <c r="AZ636" s="108">
        <v>46051</v>
      </c>
      <c r="BA636" s="108">
        <v>46052</v>
      </c>
      <c r="BB636" s="118">
        <v>46432000</v>
      </c>
      <c r="BC636" s="108">
        <v>46056</v>
      </c>
      <c r="BD636" s="108">
        <v>46297</v>
      </c>
      <c r="BE636" s="108">
        <f t="shared" si="26"/>
        <v>46297</v>
      </c>
      <c r="BF636" s="125"/>
      <c r="BG636" s="88" t="s">
        <v>929</v>
      </c>
      <c r="BH636" s="113">
        <v>5804000</v>
      </c>
      <c r="BI636" s="88"/>
      <c r="BJ636" s="88"/>
      <c r="BK636" s="88"/>
      <c r="BL636" s="88"/>
      <c r="BM636" s="88"/>
      <c r="BN636" s="88"/>
      <c r="BO636" s="88"/>
      <c r="BP636" s="88"/>
      <c r="BQ636" s="88"/>
      <c r="BR636" s="88"/>
      <c r="BS636" s="88"/>
      <c r="BT636" s="88"/>
      <c r="BU636" s="88"/>
      <c r="BV636" s="88"/>
      <c r="BW636" s="88"/>
      <c r="BX636" s="88"/>
      <c r="BY636" s="88"/>
      <c r="BZ636" s="88"/>
      <c r="CA636" s="88"/>
      <c r="CB636" s="88"/>
      <c r="CC636" s="88"/>
      <c r="CD636" s="88"/>
      <c r="CE636" s="88"/>
      <c r="CF636" s="88"/>
      <c r="CG636" s="88"/>
      <c r="CH636" s="88"/>
      <c r="CI636" s="88"/>
      <c r="CJ636" s="88"/>
      <c r="CK636" s="88"/>
      <c r="CL636" s="88">
        <v>0</v>
      </c>
      <c r="CM636" s="113">
        <v>46432000</v>
      </c>
      <c r="CN636" s="88"/>
      <c r="CO636" s="92">
        <v>46297</v>
      </c>
      <c r="CP636" s="92">
        <f t="shared" si="24"/>
        <v>46477</v>
      </c>
      <c r="CQ636" s="118">
        <v>46432000</v>
      </c>
      <c r="CR636" s="88" t="s">
        <v>4122</v>
      </c>
      <c r="CS636" s="92">
        <v>46052</v>
      </c>
      <c r="CT636" s="131">
        <v>2546101049209</v>
      </c>
      <c r="CU636" s="88"/>
      <c r="CV636" s="88"/>
      <c r="CW636" s="88" t="s">
        <v>7084</v>
      </c>
      <c r="CX636" s="88" t="s">
        <v>203</v>
      </c>
      <c r="CY636" s="88" t="s">
        <v>957</v>
      </c>
      <c r="CZ636" s="88">
        <v>2537</v>
      </c>
      <c r="DA636" s="88" t="s">
        <v>152</v>
      </c>
      <c r="DB636" s="88">
        <v>5</v>
      </c>
      <c r="DC636" s="88" t="s">
        <v>153</v>
      </c>
      <c r="DD636" s="88"/>
      <c r="DE636" s="88"/>
      <c r="DF636" s="88"/>
      <c r="DG636" s="88"/>
      <c r="DH636" s="88"/>
      <c r="DI636" s="88"/>
      <c r="DJ636" s="88"/>
      <c r="DK636" s="88"/>
      <c r="DL636" s="88"/>
      <c r="DM636" s="88"/>
      <c r="DN636" s="88"/>
      <c r="DO636" s="88"/>
      <c r="DP636" s="88"/>
      <c r="DQ636" s="88"/>
      <c r="DR636" s="88"/>
      <c r="DS636" s="88"/>
      <c r="DT636" s="89"/>
      <c r="DU636" s="84"/>
      <c r="DV636" s="75"/>
      <c r="DW636" s="75"/>
      <c r="DX636" s="75"/>
      <c r="DY636" s="75"/>
      <c r="DZ636" s="77"/>
      <c r="EA636" s="71"/>
      <c r="EB636" s="71"/>
      <c r="EC636" s="71"/>
      <c r="ED636" s="71"/>
      <c r="EE636" s="71"/>
      <c r="EF636" s="71"/>
      <c r="EG636" s="71"/>
      <c r="EH636" s="71"/>
      <c r="EI636" s="71"/>
      <c r="EJ636" s="71"/>
      <c r="EK636" s="71"/>
    </row>
    <row r="637" spans="1:141" ht="30" customHeight="1">
      <c r="A637" s="3" t="s">
        <v>6255</v>
      </c>
      <c r="B637" s="87">
        <v>2026</v>
      </c>
      <c r="C637" s="88" t="s">
        <v>5999</v>
      </c>
      <c r="D637" s="88"/>
      <c r="E637" s="88" t="s">
        <v>125</v>
      </c>
      <c r="F637" s="88">
        <v>145515</v>
      </c>
      <c r="G637" s="92">
        <v>46040</v>
      </c>
      <c r="H637" s="88" t="s">
        <v>2320</v>
      </c>
      <c r="I637" s="88" t="s">
        <v>7085</v>
      </c>
      <c r="J637" s="95" t="s">
        <v>7086</v>
      </c>
      <c r="K637" s="95" t="s">
        <v>7087</v>
      </c>
      <c r="L637" s="88" t="s">
        <v>7088</v>
      </c>
      <c r="M637" s="88" t="s">
        <v>2325</v>
      </c>
      <c r="N637" s="88">
        <v>80111700</v>
      </c>
      <c r="O637" s="88" t="s">
        <v>2326</v>
      </c>
      <c r="P637" s="88" t="s">
        <v>7089</v>
      </c>
      <c r="Q637" s="88">
        <v>164</v>
      </c>
      <c r="R637" s="92">
        <v>46031</v>
      </c>
      <c r="S637" s="88">
        <v>1943</v>
      </c>
      <c r="T637" s="92">
        <v>46052</v>
      </c>
      <c r="U637" s="88" t="s">
        <v>134</v>
      </c>
      <c r="V637" s="88" t="s">
        <v>135</v>
      </c>
      <c r="W637" s="88" t="s">
        <v>136</v>
      </c>
      <c r="X637" s="88">
        <v>1</v>
      </c>
      <c r="Y637" s="88" t="s">
        <v>2340</v>
      </c>
      <c r="Z637" s="88" t="s">
        <v>7088</v>
      </c>
      <c r="AA637" s="88" t="s">
        <v>138</v>
      </c>
      <c r="AB637" s="88" t="s">
        <v>139</v>
      </c>
      <c r="AC637" s="88" t="s">
        <v>203</v>
      </c>
      <c r="AD637" s="88"/>
      <c r="AE637" s="88">
        <v>1000323472</v>
      </c>
      <c r="AF637" s="88">
        <v>0</v>
      </c>
      <c r="AG637" s="92">
        <v>37028</v>
      </c>
      <c r="AH637" s="88" t="s">
        <v>7090</v>
      </c>
      <c r="AI637" s="88"/>
      <c r="AJ637" s="95" t="e">
        <v>#N/A</v>
      </c>
      <c r="AK637" s="88" t="s">
        <v>7091</v>
      </c>
      <c r="AL637" s="88" t="s">
        <v>258</v>
      </c>
      <c r="AM637" s="88" t="s">
        <v>144</v>
      </c>
      <c r="AN637" s="88" t="s">
        <v>2195</v>
      </c>
      <c r="AO637" s="88">
        <v>52804730</v>
      </c>
      <c r="AP637" s="88" t="s">
        <v>2196</v>
      </c>
      <c r="AQ637" s="88"/>
      <c r="AR637" s="88"/>
      <c r="AS637" s="92">
        <v>46062</v>
      </c>
      <c r="AT637" s="88"/>
      <c r="AU637" s="88"/>
      <c r="AV637" s="88"/>
      <c r="AW637" s="88"/>
      <c r="AX637" s="88" t="s">
        <v>2197</v>
      </c>
      <c r="AY637" s="88" t="s">
        <v>147</v>
      </c>
      <c r="AZ637" s="108">
        <v>46036</v>
      </c>
      <c r="BA637" s="108">
        <v>46051</v>
      </c>
      <c r="BB637" s="118">
        <v>46432000</v>
      </c>
      <c r="BC637" s="108">
        <v>46055</v>
      </c>
      <c r="BD637" s="108">
        <v>46296</v>
      </c>
      <c r="BE637" s="108">
        <f t="shared" si="26"/>
        <v>46296</v>
      </c>
      <c r="BF637" s="125"/>
      <c r="BG637" s="88" t="s">
        <v>929</v>
      </c>
      <c r="BH637" s="113">
        <v>5804000</v>
      </c>
      <c r="BI637" s="88"/>
      <c r="BJ637" s="88"/>
      <c r="BK637" s="88"/>
      <c r="BL637" s="88"/>
      <c r="BM637" s="88"/>
      <c r="BN637" s="88"/>
      <c r="BO637" s="88"/>
      <c r="BP637" s="88"/>
      <c r="BQ637" s="88"/>
      <c r="BR637" s="88"/>
      <c r="BS637" s="88"/>
      <c r="BT637" s="88"/>
      <c r="BU637" s="88"/>
      <c r="BV637" s="88"/>
      <c r="BW637" s="88"/>
      <c r="BX637" s="88"/>
      <c r="BY637" s="88"/>
      <c r="BZ637" s="88"/>
      <c r="CA637" s="88"/>
      <c r="CB637" s="88"/>
      <c r="CC637" s="88"/>
      <c r="CD637" s="88"/>
      <c r="CE637" s="88"/>
      <c r="CF637" s="88"/>
      <c r="CG637" s="88"/>
      <c r="CH637" s="88"/>
      <c r="CI637" s="88"/>
      <c r="CJ637" s="88"/>
      <c r="CK637" s="88"/>
      <c r="CL637" s="88">
        <v>0</v>
      </c>
      <c r="CM637" s="113">
        <v>46432000</v>
      </c>
      <c r="CN637" s="88"/>
      <c r="CO637" s="92">
        <v>46296</v>
      </c>
      <c r="CP637" s="92">
        <f t="shared" si="24"/>
        <v>46476</v>
      </c>
      <c r="CQ637" s="118">
        <v>46432000</v>
      </c>
      <c r="CR637" s="88" t="s">
        <v>223</v>
      </c>
      <c r="CS637" s="92">
        <v>46051</v>
      </c>
      <c r="CT637" s="131">
        <v>2146101137490</v>
      </c>
      <c r="CU637" s="88"/>
      <c r="CV637" s="88"/>
      <c r="CW637" s="88" t="s">
        <v>2332</v>
      </c>
      <c r="CX637" s="88" t="s">
        <v>203</v>
      </c>
      <c r="CY637" s="88" t="s">
        <v>957</v>
      </c>
      <c r="CZ637" s="88">
        <v>2537</v>
      </c>
      <c r="DA637" s="88" t="s">
        <v>152</v>
      </c>
      <c r="DB637" s="88">
        <v>5</v>
      </c>
      <c r="DC637" s="88" t="s">
        <v>153</v>
      </c>
      <c r="DD637" s="88"/>
      <c r="DE637" s="88"/>
      <c r="DF637" s="88"/>
      <c r="DG637" s="88"/>
      <c r="DH637" s="88"/>
      <c r="DI637" s="88"/>
      <c r="DJ637" s="88"/>
      <c r="DK637" s="88"/>
      <c r="DL637" s="88"/>
      <c r="DM637" s="88"/>
      <c r="DN637" s="88"/>
      <c r="DO637" s="88"/>
      <c r="DP637" s="88"/>
      <c r="DQ637" s="88"/>
      <c r="DR637" s="88"/>
      <c r="DS637" s="88"/>
      <c r="DT637" s="89"/>
      <c r="DU637" s="84"/>
      <c r="DV637" s="75"/>
      <c r="DW637" s="75"/>
      <c r="DX637" s="75"/>
      <c r="DY637" s="75"/>
      <c r="DZ637" s="77"/>
      <c r="EA637" s="71"/>
      <c r="EB637" s="71"/>
      <c r="EC637" s="71"/>
      <c r="ED637" s="71"/>
      <c r="EE637" s="71"/>
      <c r="EF637" s="71"/>
      <c r="EG637" s="71"/>
      <c r="EH637" s="71"/>
      <c r="EI637" s="71"/>
      <c r="EJ637" s="71"/>
      <c r="EK637" s="71"/>
    </row>
    <row r="638" spans="1:141" ht="30" customHeight="1">
      <c r="A638" s="3" t="s">
        <v>6255</v>
      </c>
      <c r="B638" s="87">
        <v>2026</v>
      </c>
      <c r="C638" s="88" t="s">
        <v>7092</v>
      </c>
      <c r="D638" s="88"/>
      <c r="E638" s="88" t="s">
        <v>125</v>
      </c>
      <c r="F638" s="88">
        <v>144899</v>
      </c>
      <c r="G638" s="92">
        <v>46038</v>
      </c>
      <c r="H638" s="88" t="s">
        <v>247</v>
      </c>
      <c r="I638" s="88" t="s">
        <v>7093</v>
      </c>
      <c r="J638" s="95" t="s">
        <v>7094</v>
      </c>
      <c r="K638" s="95" t="s">
        <v>7095</v>
      </c>
      <c r="L638" s="88" t="s">
        <v>7096</v>
      </c>
      <c r="M638" s="88" t="s">
        <v>252</v>
      </c>
      <c r="N638" s="88">
        <v>80111700</v>
      </c>
      <c r="O638" s="88" t="s">
        <v>253</v>
      </c>
      <c r="P638" s="88" t="s">
        <v>7097</v>
      </c>
      <c r="Q638" s="88">
        <v>4</v>
      </c>
      <c r="R638" s="92">
        <v>46027</v>
      </c>
      <c r="S638" s="88">
        <v>1933</v>
      </c>
      <c r="T638" s="92">
        <v>46052</v>
      </c>
      <c r="U638" s="88" t="s">
        <v>134</v>
      </c>
      <c r="V638" s="88" t="s">
        <v>135</v>
      </c>
      <c r="W638" s="88" t="s">
        <v>136</v>
      </c>
      <c r="X638" s="88">
        <v>1</v>
      </c>
      <c r="Y638" s="88" t="s">
        <v>255</v>
      </c>
      <c r="Z638" s="88" t="s">
        <v>7096</v>
      </c>
      <c r="AA638" s="88" t="s">
        <v>138</v>
      </c>
      <c r="AB638" s="88" t="s">
        <v>139</v>
      </c>
      <c r="AC638" s="88" t="s">
        <v>218</v>
      </c>
      <c r="AD638" s="88"/>
      <c r="AE638" s="88">
        <v>1030543100</v>
      </c>
      <c r="AF638" s="88">
        <v>9</v>
      </c>
      <c r="AG638" s="92">
        <v>32127</v>
      </c>
      <c r="AH638" s="88" t="s">
        <v>7098</v>
      </c>
      <c r="AI638" s="88"/>
      <c r="AJ638" s="95" t="e">
        <v>#N/A</v>
      </c>
      <c r="AK638" s="88" t="s">
        <v>7099</v>
      </c>
      <c r="AL638" s="88" t="s">
        <v>189</v>
      </c>
      <c r="AM638" s="88" t="s">
        <v>385</v>
      </c>
      <c r="AN638" s="88" t="s">
        <v>130</v>
      </c>
      <c r="AO638" s="88">
        <v>1010170739</v>
      </c>
      <c r="AP638" s="88" t="s">
        <v>170</v>
      </c>
      <c r="AQ638" s="88"/>
      <c r="AR638" s="88"/>
      <c r="AS638" s="92">
        <v>46062</v>
      </c>
      <c r="AT638" s="88"/>
      <c r="AU638" s="88"/>
      <c r="AV638" s="88"/>
      <c r="AW638" s="88"/>
      <c r="AX638" s="88" t="s">
        <v>171</v>
      </c>
      <c r="AY638" s="88" t="s">
        <v>147</v>
      </c>
      <c r="AZ638" s="108">
        <v>46028</v>
      </c>
      <c r="BA638" s="108">
        <v>46050</v>
      </c>
      <c r="BB638" s="118">
        <v>87109000</v>
      </c>
      <c r="BC638" s="108">
        <v>46052</v>
      </c>
      <c r="BD638" s="108">
        <v>46385</v>
      </c>
      <c r="BE638" s="108">
        <f t="shared" si="26"/>
        <v>46385</v>
      </c>
      <c r="BF638" s="125"/>
      <c r="BG638" s="88" t="s">
        <v>148</v>
      </c>
      <c r="BH638" s="113">
        <v>7919000</v>
      </c>
      <c r="BI638" s="88"/>
      <c r="BJ638" s="88"/>
      <c r="BK638" s="88"/>
      <c r="BL638" s="88"/>
      <c r="BM638" s="88"/>
      <c r="BN638" s="88"/>
      <c r="BO638" s="88"/>
      <c r="BP638" s="88"/>
      <c r="BQ638" s="88"/>
      <c r="BR638" s="88"/>
      <c r="BS638" s="88"/>
      <c r="BT638" s="88"/>
      <c r="BU638" s="88"/>
      <c r="BV638" s="88"/>
      <c r="BW638" s="88"/>
      <c r="BX638" s="88"/>
      <c r="BY638" s="88"/>
      <c r="BZ638" s="88"/>
      <c r="CA638" s="88"/>
      <c r="CB638" s="88"/>
      <c r="CC638" s="88"/>
      <c r="CD638" s="88"/>
      <c r="CE638" s="88"/>
      <c r="CF638" s="88"/>
      <c r="CG638" s="88"/>
      <c r="CH638" s="88"/>
      <c r="CI638" s="88"/>
      <c r="CJ638" s="88"/>
      <c r="CK638" s="88"/>
      <c r="CL638" s="88">
        <v>0</v>
      </c>
      <c r="CM638" s="113">
        <v>87109000</v>
      </c>
      <c r="CN638" s="88"/>
      <c r="CO638" s="92">
        <v>46385</v>
      </c>
      <c r="CP638" s="92">
        <f t="shared" si="24"/>
        <v>46565</v>
      </c>
      <c r="CQ638" s="118">
        <v>87109000</v>
      </c>
      <c r="CR638" s="88" t="s">
        <v>342</v>
      </c>
      <c r="CS638" s="92">
        <v>46050</v>
      </c>
      <c r="CT638" s="131" t="s">
        <v>7100</v>
      </c>
      <c r="CU638" s="88"/>
      <c r="CV638" s="88"/>
      <c r="CW638" s="88" t="s">
        <v>260</v>
      </c>
      <c r="CX638" s="88" t="s">
        <v>218</v>
      </c>
      <c r="CY638" s="88" t="s">
        <v>5074</v>
      </c>
      <c r="CZ638" s="88">
        <v>2537</v>
      </c>
      <c r="DA638" s="88" t="s">
        <v>152</v>
      </c>
      <c r="DB638" s="88">
        <v>1</v>
      </c>
      <c r="DC638" s="88" t="s">
        <v>153</v>
      </c>
      <c r="DD638" s="88"/>
      <c r="DE638" s="88"/>
      <c r="DF638" s="88"/>
      <c r="DG638" s="88"/>
      <c r="DH638" s="88"/>
      <c r="DI638" s="88"/>
      <c r="DJ638" s="88"/>
      <c r="DK638" s="88"/>
      <c r="DL638" s="88"/>
      <c r="DM638" s="88"/>
      <c r="DN638" s="88"/>
      <c r="DO638" s="88"/>
      <c r="DP638" s="88"/>
      <c r="DQ638" s="88"/>
      <c r="DR638" s="88"/>
      <c r="DS638" s="88"/>
      <c r="DT638" s="89"/>
      <c r="DU638" s="84"/>
      <c r="DV638" s="75"/>
      <c r="DW638" s="75"/>
      <c r="DX638" s="75"/>
      <c r="DY638" s="75"/>
      <c r="DZ638" s="77"/>
      <c r="EA638" s="71"/>
      <c r="EB638" s="71"/>
      <c r="EC638" s="71"/>
      <c r="ED638" s="71"/>
      <c r="EE638" s="71"/>
      <c r="EF638" s="71"/>
      <c r="EG638" s="71"/>
      <c r="EH638" s="71"/>
      <c r="EI638" s="71"/>
      <c r="EJ638" s="71"/>
      <c r="EK638" s="71"/>
    </row>
    <row r="639" spans="1:141" ht="30" customHeight="1">
      <c r="A639" s="3" t="s">
        <v>6255</v>
      </c>
      <c r="B639" s="87">
        <v>2026</v>
      </c>
      <c r="C639" s="88" t="s">
        <v>7101</v>
      </c>
      <c r="D639" s="88"/>
      <c r="E639" s="88" t="s">
        <v>125</v>
      </c>
      <c r="F639" s="88">
        <v>144899</v>
      </c>
      <c r="G639" s="92">
        <v>46036</v>
      </c>
      <c r="H639" s="88" t="s">
        <v>247</v>
      </c>
      <c r="I639" s="88" t="s">
        <v>7102</v>
      </c>
      <c r="J639" s="95" t="s">
        <v>7103</v>
      </c>
      <c r="K639" s="95" t="s">
        <v>7104</v>
      </c>
      <c r="L639" s="88" t="s">
        <v>7105</v>
      </c>
      <c r="M639" s="88" t="s">
        <v>252</v>
      </c>
      <c r="N639" s="88">
        <v>80111700</v>
      </c>
      <c r="O639" s="88" t="s">
        <v>253</v>
      </c>
      <c r="P639" s="88" t="s">
        <v>7106</v>
      </c>
      <c r="Q639" s="88">
        <v>4</v>
      </c>
      <c r="R639" s="92">
        <v>46027</v>
      </c>
      <c r="S639" s="88">
        <v>1947</v>
      </c>
      <c r="T639" s="92">
        <v>46055</v>
      </c>
      <c r="U639" s="88" t="s">
        <v>134</v>
      </c>
      <c r="V639" s="88" t="s">
        <v>135</v>
      </c>
      <c r="W639" s="88" t="s">
        <v>136</v>
      </c>
      <c r="X639" s="88">
        <v>1</v>
      </c>
      <c r="Y639" s="88" t="s">
        <v>255</v>
      </c>
      <c r="Z639" s="88" t="s">
        <v>7105</v>
      </c>
      <c r="AA639" s="88" t="s">
        <v>138</v>
      </c>
      <c r="AB639" s="88" t="s">
        <v>164</v>
      </c>
      <c r="AC639" s="88" t="s">
        <v>203</v>
      </c>
      <c r="AD639" s="88"/>
      <c r="AE639" s="88">
        <v>13541996</v>
      </c>
      <c r="AF639" s="88">
        <v>9</v>
      </c>
      <c r="AG639" s="92">
        <v>28704</v>
      </c>
      <c r="AH639" s="88" t="s">
        <v>7107</v>
      </c>
      <c r="AI639" s="88"/>
      <c r="AJ639" s="95">
        <v>3178542750</v>
      </c>
      <c r="AK639" s="88" t="s">
        <v>7108</v>
      </c>
      <c r="AL639" s="88" t="s">
        <v>189</v>
      </c>
      <c r="AM639" s="88" t="s">
        <v>234</v>
      </c>
      <c r="AN639" s="88" t="s">
        <v>130</v>
      </c>
      <c r="AO639" s="88">
        <v>1010170739</v>
      </c>
      <c r="AP639" s="88" t="s">
        <v>170</v>
      </c>
      <c r="AQ639" s="88"/>
      <c r="AR639" s="88"/>
      <c r="AS639" s="92">
        <v>46062</v>
      </c>
      <c r="AT639" s="88"/>
      <c r="AU639" s="88"/>
      <c r="AV639" s="88"/>
      <c r="AW639" s="88"/>
      <c r="AX639" s="88" t="s">
        <v>171</v>
      </c>
      <c r="AY639" s="88" t="s">
        <v>147</v>
      </c>
      <c r="AZ639" s="108">
        <v>46028</v>
      </c>
      <c r="BA639" s="108">
        <v>46052</v>
      </c>
      <c r="BB639" s="118">
        <v>87109000</v>
      </c>
      <c r="BC639" s="108">
        <v>46056</v>
      </c>
      <c r="BD639" s="108">
        <v>46389</v>
      </c>
      <c r="BE639" s="108">
        <f t="shared" si="26"/>
        <v>46389</v>
      </c>
      <c r="BF639" s="125"/>
      <c r="BG639" s="88" t="s">
        <v>148</v>
      </c>
      <c r="BH639" s="113">
        <v>7919000</v>
      </c>
      <c r="BI639" s="88"/>
      <c r="BJ639" s="88"/>
      <c r="BK639" s="88"/>
      <c r="BL639" s="88"/>
      <c r="BM639" s="88"/>
      <c r="BN639" s="88"/>
      <c r="BO639" s="88"/>
      <c r="BP639" s="88"/>
      <c r="BQ639" s="88"/>
      <c r="BR639" s="88"/>
      <c r="BS639" s="88"/>
      <c r="BT639" s="88"/>
      <c r="BU639" s="88"/>
      <c r="BV639" s="88"/>
      <c r="BW639" s="88"/>
      <c r="BX639" s="88"/>
      <c r="BY639" s="88"/>
      <c r="BZ639" s="88"/>
      <c r="CA639" s="88"/>
      <c r="CB639" s="88"/>
      <c r="CC639" s="88"/>
      <c r="CD639" s="88"/>
      <c r="CE639" s="88"/>
      <c r="CF639" s="88"/>
      <c r="CG639" s="88"/>
      <c r="CH639" s="88"/>
      <c r="CI639" s="88"/>
      <c r="CJ639" s="88"/>
      <c r="CK639" s="88"/>
      <c r="CL639" s="88">
        <v>0</v>
      </c>
      <c r="CM639" s="113">
        <v>87109000</v>
      </c>
      <c r="CN639" s="88"/>
      <c r="CO639" s="92">
        <v>46389</v>
      </c>
      <c r="CP639" s="92">
        <f t="shared" si="24"/>
        <v>46569</v>
      </c>
      <c r="CQ639" s="118">
        <v>87109000</v>
      </c>
      <c r="CR639" s="88" t="s">
        <v>956</v>
      </c>
      <c r="CS639" s="92">
        <v>46052</v>
      </c>
      <c r="CT639" s="131">
        <v>1146101106798</v>
      </c>
      <c r="CU639" s="88"/>
      <c r="CV639" s="88"/>
      <c r="CW639" s="88" t="s">
        <v>260</v>
      </c>
      <c r="CX639" s="88" t="s">
        <v>203</v>
      </c>
      <c r="CY639" s="88" t="s">
        <v>1053</v>
      </c>
      <c r="CZ639" s="88">
        <v>2537</v>
      </c>
      <c r="DA639" s="88" t="s">
        <v>152</v>
      </c>
      <c r="DB639" s="88">
        <v>1</v>
      </c>
      <c r="DC639" s="88" t="s">
        <v>153</v>
      </c>
      <c r="DD639" s="88"/>
      <c r="DE639" s="88"/>
      <c r="DF639" s="88"/>
      <c r="DG639" s="88"/>
      <c r="DH639" s="88"/>
      <c r="DI639" s="88"/>
      <c r="DJ639" s="88"/>
      <c r="DK639" s="88"/>
      <c r="DL639" s="88"/>
      <c r="DM639" s="88"/>
      <c r="DN639" s="88"/>
      <c r="DO639" s="88"/>
      <c r="DP639" s="88"/>
      <c r="DQ639" s="88"/>
      <c r="DR639" s="88"/>
      <c r="DS639" s="88"/>
      <c r="DT639" s="89"/>
      <c r="DU639" s="84"/>
      <c r="DV639" s="75"/>
      <c r="DW639" s="75"/>
      <c r="DX639" s="75"/>
      <c r="DY639" s="75"/>
      <c r="DZ639" s="77"/>
      <c r="EA639" s="71"/>
      <c r="EB639" s="71"/>
      <c r="EC639" s="71"/>
      <c r="ED639" s="71"/>
      <c r="EE639" s="71"/>
      <c r="EF639" s="71"/>
      <c r="EG639" s="71"/>
      <c r="EH639" s="71"/>
      <c r="EI639" s="71"/>
      <c r="EJ639" s="71"/>
      <c r="EK639" s="71"/>
    </row>
    <row r="640" spans="1:141" ht="30" customHeight="1">
      <c r="A640" s="3" t="s">
        <v>6255</v>
      </c>
      <c r="B640" s="87">
        <v>2026</v>
      </c>
      <c r="C640" s="88" t="s">
        <v>4673</v>
      </c>
      <c r="D640" s="88"/>
      <c r="E640" s="88" t="s">
        <v>125</v>
      </c>
      <c r="F640" s="88">
        <v>153326</v>
      </c>
      <c r="G640" s="92">
        <v>46050</v>
      </c>
      <c r="H640" s="88" t="s">
        <v>7109</v>
      </c>
      <c r="I640" s="88" t="s">
        <v>7110</v>
      </c>
      <c r="J640" s="95" t="s">
        <v>7111</v>
      </c>
      <c r="K640" s="95" t="s">
        <v>7112</v>
      </c>
      <c r="L640" s="88" t="s">
        <v>7113</v>
      </c>
      <c r="M640" s="88" t="s">
        <v>7114</v>
      </c>
      <c r="N640" s="88">
        <v>80111700</v>
      </c>
      <c r="O640" s="88" t="s">
        <v>7115</v>
      </c>
      <c r="P640" s="88" t="s">
        <v>7116</v>
      </c>
      <c r="Q640" s="88">
        <v>2164</v>
      </c>
      <c r="R640" s="92">
        <v>46048</v>
      </c>
      <c r="S640" s="88">
        <v>1948</v>
      </c>
      <c r="T640" s="92">
        <v>46055</v>
      </c>
      <c r="U640" s="88" t="s">
        <v>134</v>
      </c>
      <c r="V640" s="88" t="s">
        <v>135</v>
      </c>
      <c r="W640" s="88" t="s">
        <v>460</v>
      </c>
      <c r="X640" s="88">
        <v>1</v>
      </c>
      <c r="Y640" s="88" t="s">
        <v>7117</v>
      </c>
      <c r="Z640" s="88" t="s">
        <v>7113</v>
      </c>
      <c r="AA640" s="88" t="s">
        <v>138</v>
      </c>
      <c r="AB640" s="88" t="s">
        <v>139</v>
      </c>
      <c r="AC640" s="88" t="s">
        <v>268</v>
      </c>
      <c r="AD640" s="88"/>
      <c r="AE640" s="88">
        <v>33701843</v>
      </c>
      <c r="AF640" s="88">
        <v>0</v>
      </c>
      <c r="AG640" s="92">
        <v>30123</v>
      </c>
      <c r="AH640" s="88" t="s">
        <v>7118</v>
      </c>
      <c r="AI640" s="88"/>
      <c r="AJ640" s="95" t="e">
        <v>#N/A</v>
      </c>
      <c r="AK640" s="88" t="s">
        <v>7119</v>
      </c>
      <c r="AL640" s="88" t="s">
        <v>189</v>
      </c>
      <c r="AM640" s="88" t="s">
        <v>222</v>
      </c>
      <c r="AN640" s="88" t="s">
        <v>985</v>
      </c>
      <c r="AO640" s="88">
        <v>7320162</v>
      </c>
      <c r="AP640" s="88" t="s">
        <v>986</v>
      </c>
      <c r="AQ640" s="88"/>
      <c r="AR640" s="88"/>
      <c r="AS640" s="92">
        <v>46062</v>
      </c>
      <c r="AT640" s="88"/>
      <c r="AU640" s="88"/>
      <c r="AV640" s="88"/>
      <c r="AW640" s="88"/>
      <c r="AX640" s="88" t="s">
        <v>987</v>
      </c>
      <c r="AY640" s="88" t="s">
        <v>147</v>
      </c>
      <c r="AZ640" s="108" t="e">
        <v>#N/A</v>
      </c>
      <c r="BA640" s="108">
        <v>46052</v>
      </c>
      <c r="BB640" s="118">
        <v>55715000</v>
      </c>
      <c r="BC640" s="108">
        <v>46058</v>
      </c>
      <c r="BD640" s="108">
        <v>46391</v>
      </c>
      <c r="BE640" s="108">
        <f t="shared" si="26"/>
        <v>46391</v>
      </c>
      <c r="BF640" s="125"/>
      <c r="BG640" s="88" t="s">
        <v>148</v>
      </c>
      <c r="BH640" s="113">
        <v>5065000</v>
      </c>
      <c r="BI640" s="88"/>
      <c r="BJ640" s="88"/>
      <c r="BK640" s="88"/>
      <c r="BL640" s="88"/>
      <c r="BM640" s="88"/>
      <c r="BN640" s="88"/>
      <c r="BO640" s="88"/>
      <c r="BP640" s="88"/>
      <c r="BQ640" s="88"/>
      <c r="BR640" s="88"/>
      <c r="BS640" s="88"/>
      <c r="BT640" s="88"/>
      <c r="BU640" s="88"/>
      <c r="BV640" s="88"/>
      <c r="BW640" s="88"/>
      <c r="BX640" s="88"/>
      <c r="BY640" s="88"/>
      <c r="BZ640" s="88"/>
      <c r="CA640" s="88"/>
      <c r="CB640" s="88"/>
      <c r="CC640" s="88"/>
      <c r="CD640" s="88"/>
      <c r="CE640" s="88"/>
      <c r="CF640" s="88"/>
      <c r="CG640" s="88"/>
      <c r="CH640" s="88"/>
      <c r="CI640" s="88"/>
      <c r="CJ640" s="88"/>
      <c r="CK640" s="88"/>
      <c r="CL640" s="88">
        <v>0</v>
      </c>
      <c r="CM640" s="113">
        <v>55715000</v>
      </c>
      <c r="CN640" s="88"/>
      <c r="CO640" s="92">
        <v>46391</v>
      </c>
      <c r="CP640" s="92">
        <f t="shared" si="24"/>
        <v>46571</v>
      </c>
      <c r="CQ640" s="118">
        <v>55715000</v>
      </c>
      <c r="CR640" s="88" t="s">
        <v>223</v>
      </c>
      <c r="CS640" s="92">
        <v>46053</v>
      </c>
      <c r="CT640" s="131">
        <v>1846101034721</v>
      </c>
      <c r="CU640" s="88"/>
      <c r="CV640" s="88"/>
      <c r="CW640" s="88" t="s">
        <v>7120</v>
      </c>
      <c r="CX640" s="88" t="s">
        <v>461</v>
      </c>
      <c r="CY640" s="88" t="s">
        <v>2137</v>
      </c>
      <c r="CZ640" s="88">
        <v>2537</v>
      </c>
      <c r="DA640" s="88" t="s">
        <v>152</v>
      </c>
      <c r="DB640" s="88">
        <v>1</v>
      </c>
      <c r="DC640" s="88" t="s">
        <v>153</v>
      </c>
      <c r="DD640" s="88"/>
      <c r="DE640" s="88"/>
      <c r="DF640" s="88"/>
      <c r="DG640" s="88"/>
      <c r="DH640" s="88"/>
      <c r="DI640" s="88"/>
      <c r="DJ640" s="88"/>
      <c r="DK640" s="88"/>
      <c r="DL640" s="88"/>
      <c r="DM640" s="88"/>
      <c r="DN640" s="88"/>
      <c r="DO640" s="88"/>
      <c r="DP640" s="88"/>
      <c r="DQ640" s="88"/>
      <c r="DR640" s="88"/>
      <c r="DS640" s="88"/>
      <c r="DT640" s="89"/>
      <c r="DU640" s="84"/>
      <c r="DV640" s="75"/>
      <c r="DW640" s="75"/>
      <c r="DX640" s="75"/>
      <c r="DY640" s="75"/>
      <c r="DZ640" s="77"/>
      <c r="EA640" s="71"/>
      <c r="EB640" s="71"/>
      <c r="EC640" s="71"/>
      <c r="ED640" s="71"/>
      <c r="EE640" s="71"/>
      <c r="EF640" s="71"/>
      <c r="EG640" s="71"/>
      <c r="EH640" s="71"/>
      <c r="EI640" s="71"/>
      <c r="EJ640" s="71"/>
      <c r="EK640" s="71"/>
    </row>
    <row r="641" spans="1:141" ht="30" customHeight="1">
      <c r="A641" s="3" t="s">
        <v>6255</v>
      </c>
      <c r="B641" s="87">
        <v>2026</v>
      </c>
      <c r="C641" s="88" t="s">
        <v>7121</v>
      </c>
      <c r="D641" s="88"/>
      <c r="E641" s="88" t="s">
        <v>125</v>
      </c>
      <c r="F641" s="88">
        <v>147181</v>
      </c>
      <c r="G641" s="92">
        <v>46039</v>
      </c>
      <c r="H641" s="88" t="s">
        <v>7122</v>
      </c>
      <c r="I641" s="88" t="s">
        <v>7123</v>
      </c>
      <c r="J641" s="95" t="s">
        <v>7124</v>
      </c>
      <c r="K641" s="95" t="s">
        <v>7125</v>
      </c>
      <c r="L641" s="88" t="s">
        <v>7126</v>
      </c>
      <c r="M641" s="88" t="s">
        <v>7127</v>
      </c>
      <c r="N641" s="88">
        <v>80111700</v>
      </c>
      <c r="O641" s="88" t="s">
        <v>7128</v>
      </c>
      <c r="P641" s="88" t="s">
        <v>7129</v>
      </c>
      <c r="Q641" s="88">
        <v>139</v>
      </c>
      <c r="R641" s="92">
        <v>46028</v>
      </c>
      <c r="S641" s="88">
        <v>1925</v>
      </c>
      <c r="T641" s="92">
        <v>46052</v>
      </c>
      <c r="U641" s="88" t="s">
        <v>4542</v>
      </c>
      <c r="V641" s="88" t="s">
        <v>135</v>
      </c>
      <c r="W641" s="88" t="s">
        <v>136</v>
      </c>
      <c r="X641" s="88">
        <v>1</v>
      </c>
      <c r="Y641" s="88" t="s">
        <v>7130</v>
      </c>
      <c r="Z641" s="88" t="s">
        <v>7126</v>
      </c>
      <c r="AA641" s="88" t="s">
        <v>138</v>
      </c>
      <c r="AB641" s="88" t="s">
        <v>164</v>
      </c>
      <c r="AC641" s="88" t="s">
        <v>203</v>
      </c>
      <c r="AD641" s="88"/>
      <c r="AE641" s="88">
        <v>80470339</v>
      </c>
      <c r="AF641" s="88">
        <v>8</v>
      </c>
      <c r="AG641" s="92">
        <v>26620</v>
      </c>
      <c r="AH641" s="88" t="s">
        <v>7131</v>
      </c>
      <c r="AI641" s="88"/>
      <c r="AJ641" s="95" t="e">
        <v>#N/A</v>
      </c>
      <c r="AK641" s="88" t="s">
        <v>7132</v>
      </c>
      <c r="AL641" s="88" t="s">
        <v>143</v>
      </c>
      <c r="AM641" s="88" t="s">
        <v>234</v>
      </c>
      <c r="AN641" s="88" t="s">
        <v>4826</v>
      </c>
      <c r="AO641" s="88">
        <v>52371623</v>
      </c>
      <c r="AP641" s="88" t="s">
        <v>4827</v>
      </c>
      <c r="AQ641" s="88"/>
      <c r="AR641" s="88"/>
      <c r="AS641" s="92">
        <v>46062</v>
      </c>
      <c r="AT641" s="88"/>
      <c r="AU641" s="88"/>
      <c r="AV641" s="88"/>
      <c r="AW641" s="88"/>
      <c r="AX641" s="88" t="s">
        <v>4828</v>
      </c>
      <c r="AY641" s="88" t="s">
        <v>147</v>
      </c>
      <c r="AZ641" s="108">
        <v>46050</v>
      </c>
      <c r="BA641" s="108">
        <v>46050</v>
      </c>
      <c r="BB641" s="118">
        <v>63352000</v>
      </c>
      <c r="BC641" s="108">
        <v>46052</v>
      </c>
      <c r="BD641" s="108">
        <v>46294</v>
      </c>
      <c r="BE641" s="108">
        <f t="shared" si="26"/>
        <v>46294</v>
      </c>
      <c r="BF641" s="125"/>
      <c r="BG641" s="88" t="s">
        <v>929</v>
      </c>
      <c r="BH641" s="113">
        <v>7919000</v>
      </c>
      <c r="BI641" s="88"/>
      <c r="BJ641" s="88"/>
      <c r="BK641" s="88"/>
      <c r="BL641" s="88"/>
      <c r="BM641" s="88"/>
      <c r="BN641" s="88"/>
      <c r="BO641" s="88"/>
      <c r="BP641" s="88"/>
      <c r="BQ641" s="88"/>
      <c r="BR641" s="88"/>
      <c r="BS641" s="88"/>
      <c r="BT641" s="88"/>
      <c r="BU641" s="88"/>
      <c r="BV641" s="88"/>
      <c r="BW641" s="88"/>
      <c r="BX641" s="88"/>
      <c r="BY641" s="88"/>
      <c r="BZ641" s="88"/>
      <c r="CA641" s="88"/>
      <c r="CB641" s="88"/>
      <c r="CC641" s="88"/>
      <c r="CD641" s="88"/>
      <c r="CE641" s="88"/>
      <c r="CF641" s="88"/>
      <c r="CG641" s="88"/>
      <c r="CH641" s="88"/>
      <c r="CI641" s="88"/>
      <c r="CJ641" s="88"/>
      <c r="CK641" s="88"/>
      <c r="CL641" s="88">
        <v>0</v>
      </c>
      <c r="CM641" s="113">
        <v>63352000</v>
      </c>
      <c r="CN641" s="88"/>
      <c r="CO641" s="92">
        <v>46294</v>
      </c>
      <c r="CP641" s="92">
        <f t="shared" si="24"/>
        <v>46474</v>
      </c>
      <c r="CQ641" s="118">
        <v>63352000</v>
      </c>
      <c r="CR641" s="88" t="s">
        <v>149</v>
      </c>
      <c r="CS641" s="92">
        <v>46051</v>
      </c>
      <c r="CT641" s="131">
        <v>6344101018336</v>
      </c>
      <c r="CU641" s="88"/>
      <c r="CV641" s="88"/>
      <c r="CW641" s="88" t="s">
        <v>5969</v>
      </c>
      <c r="CX641" s="88" t="s">
        <v>203</v>
      </c>
      <c r="CY641" s="88" t="s">
        <v>7133</v>
      </c>
      <c r="CZ641" s="88">
        <v>2813</v>
      </c>
      <c r="DA641" s="88" t="s">
        <v>4550</v>
      </c>
      <c r="DB641" s="88">
        <v>5</v>
      </c>
      <c r="DC641" s="88" t="s">
        <v>153</v>
      </c>
      <c r="DD641" s="88"/>
      <c r="DE641" s="88"/>
      <c r="DF641" s="88"/>
      <c r="DG641" s="88"/>
      <c r="DH641" s="88"/>
      <c r="DI641" s="88"/>
      <c r="DJ641" s="88"/>
      <c r="DK641" s="88"/>
      <c r="DL641" s="88"/>
      <c r="DM641" s="88"/>
      <c r="DN641" s="88"/>
      <c r="DO641" s="88"/>
      <c r="DP641" s="88"/>
      <c r="DQ641" s="88"/>
      <c r="DR641" s="88"/>
      <c r="DS641" s="88"/>
      <c r="DT641" s="89"/>
      <c r="DU641" s="84"/>
      <c r="DV641" s="75"/>
      <c r="DW641" s="75"/>
      <c r="DX641" s="75"/>
      <c r="DY641" s="75"/>
      <c r="DZ641" s="77"/>
      <c r="EA641" s="71"/>
      <c r="EB641" s="71"/>
      <c r="EC641" s="71"/>
      <c r="ED641" s="71"/>
      <c r="EE641" s="71"/>
      <c r="EF641" s="71"/>
      <c r="EG641" s="71"/>
      <c r="EH641" s="71"/>
      <c r="EI641" s="71"/>
      <c r="EJ641" s="71"/>
      <c r="EK641" s="71"/>
    </row>
    <row r="642" spans="1:141" ht="30" customHeight="1">
      <c r="A642" s="3" t="s">
        <v>6255</v>
      </c>
      <c r="B642" s="87">
        <v>2026</v>
      </c>
      <c r="C642" s="88" t="s">
        <v>7134</v>
      </c>
      <c r="D642" s="88"/>
      <c r="E642" s="88" t="s">
        <v>125</v>
      </c>
      <c r="F642" s="88">
        <v>146572</v>
      </c>
      <c r="G642" s="92">
        <v>46039</v>
      </c>
      <c r="H642" s="88" t="s">
        <v>5453</v>
      </c>
      <c r="I642" s="88" t="s">
        <v>7135</v>
      </c>
      <c r="J642" s="95" t="s">
        <v>7136</v>
      </c>
      <c r="K642" s="95" t="s">
        <v>7137</v>
      </c>
      <c r="L642" s="88" t="s">
        <v>7138</v>
      </c>
      <c r="M642" s="88" t="s">
        <v>5458</v>
      </c>
      <c r="N642" s="88">
        <v>80111700</v>
      </c>
      <c r="O642" s="88" t="s">
        <v>5459</v>
      </c>
      <c r="P642" s="88" t="s">
        <v>7139</v>
      </c>
      <c r="Q642" s="88">
        <v>84</v>
      </c>
      <c r="R642" s="92">
        <v>46028</v>
      </c>
      <c r="S642" s="88">
        <v>1941</v>
      </c>
      <c r="T642" s="92">
        <v>46052</v>
      </c>
      <c r="U642" s="88" t="s">
        <v>134</v>
      </c>
      <c r="V642" s="88" t="s">
        <v>135</v>
      </c>
      <c r="W642" s="88" t="s">
        <v>460</v>
      </c>
      <c r="X642" s="88">
        <v>1</v>
      </c>
      <c r="Y642" s="88" t="s">
        <v>5461</v>
      </c>
      <c r="Z642" s="88" t="s">
        <v>7138</v>
      </c>
      <c r="AA642" s="88" t="s">
        <v>138</v>
      </c>
      <c r="AB642" s="88" t="s">
        <v>139</v>
      </c>
      <c r="AC642" s="88" t="s">
        <v>461</v>
      </c>
      <c r="AD642" s="88"/>
      <c r="AE642" s="88">
        <v>1019077117</v>
      </c>
      <c r="AF642" s="88">
        <v>4</v>
      </c>
      <c r="AG642" s="92">
        <v>33932</v>
      </c>
      <c r="AH642" s="88" t="s">
        <v>7140</v>
      </c>
      <c r="AI642" s="88"/>
      <c r="AJ642" s="95" t="e">
        <v>#N/A</v>
      </c>
      <c r="AK642" s="88" t="s">
        <v>7141</v>
      </c>
      <c r="AL642" s="88" t="s">
        <v>143</v>
      </c>
      <c r="AM642" s="88" t="s">
        <v>144</v>
      </c>
      <c r="AN642" s="88" t="s">
        <v>5340</v>
      </c>
      <c r="AO642" s="88">
        <v>1110505661</v>
      </c>
      <c r="AP642" s="88" t="s">
        <v>5341</v>
      </c>
      <c r="AQ642" s="88"/>
      <c r="AR642" s="88"/>
      <c r="AS642" s="92">
        <v>46062</v>
      </c>
      <c r="AT642" s="88"/>
      <c r="AU642" s="88"/>
      <c r="AV642" s="88"/>
      <c r="AW642" s="88"/>
      <c r="AX642" s="88" t="s">
        <v>5342</v>
      </c>
      <c r="AY642" s="88" t="s">
        <v>147</v>
      </c>
      <c r="AZ642" s="108">
        <v>46038</v>
      </c>
      <c r="BA642" s="108">
        <v>46050</v>
      </c>
      <c r="BB642" s="118">
        <v>28840000</v>
      </c>
      <c r="BC642" s="108">
        <v>46052</v>
      </c>
      <c r="BD642" s="108">
        <v>46294</v>
      </c>
      <c r="BE642" s="108">
        <f t="shared" si="26"/>
        <v>46294</v>
      </c>
      <c r="BF642" s="125"/>
      <c r="BG642" s="88" t="s">
        <v>929</v>
      </c>
      <c r="BH642" s="113">
        <v>3605000</v>
      </c>
      <c r="BI642" s="88"/>
      <c r="BJ642" s="88"/>
      <c r="BK642" s="88"/>
      <c r="BL642" s="88"/>
      <c r="BM642" s="88"/>
      <c r="BN642" s="88"/>
      <c r="BO642" s="88"/>
      <c r="BP642" s="88"/>
      <c r="BQ642" s="88"/>
      <c r="BR642" s="88"/>
      <c r="BS642" s="88"/>
      <c r="BT642" s="88"/>
      <c r="BU642" s="88"/>
      <c r="BV642" s="88"/>
      <c r="BW642" s="88"/>
      <c r="BX642" s="88"/>
      <c r="BY642" s="88"/>
      <c r="BZ642" s="88"/>
      <c r="CA642" s="88"/>
      <c r="CB642" s="88"/>
      <c r="CC642" s="88"/>
      <c r="CD642" s="88"/>
      <c r="CE642" s="88"/>
      <c r="CF642" s="88"/>
      <c r="CG642" s="88"/>
      <c r="CH642" s="88"/>
      <c r="CI642" s="88"/>
      <c r="CJ642" s="88"/>
      <c r="CK642" s="88"/>
      <c r="CL642" s="88">
        <v>0</v>
      </c>
      <c r="CM642" s="113">
        <v>28840000</v>
      </c>
      <c r="CN642" s="88"/>
      <c r="CO642" s="92">
        <v>46294</v>
      </c>
      <c r="CP642" s="92">
        <f t="shared" si="24"/>
        <v>46474</v>
      </c>
      <c r="CQ642" s="118">
        <v>28840000</v>
      </c>
      <c r="CR642" s="88" t="s">
        <v>223</v>
      </c>
      <c r="CS642" s="92">
        <v>46051</v>
      </c>
      <c r="CT642" s="131">
        <v>46101167291</v>
      </c>
      <c r="CU642" s="88"/>
      <c r="CV642" s="88"/>
      <c r="CW642" s="88" t="s">
        <v>5464</v>
      </c>
      <c r="CX642" s="88" t="s">
        <v>461</v>
      </c>
      <c r="CY642" s="88" t="s">
        <v>957</v>
      </c>
      <c r="CZ642" s="88">
        <v>2537</v>
      </c>
      <c r="DA642" s="88" t="s">
        <v>152</v>
      </c>
      <c r="DB642" s="88">
        <v>5</v>
      </c>
      <c r="DC642" s="88" t="s">
        <v>153</v>
      </c>
      <c r="DD642" s="88"/>
      <c r="DE642" s="88"/>
      <c r="DF642" s="88"/>
      <c r="DG642" s="88"/>
      <c r="DH642" s="88"/>
      <c r="DI642" s="88"/>
      <c r="DJ642" s="88"/>
      <c r="DK642" s="88"/>
      <c r="DL642" s="88"/>
      <c r="DM642" s="88"/>
      <c r="DN642" s="88"/>
      <c r="DO642" s="88"/>
      <c r="DP642" s="88"/>
      <c r="DQ642" s="88"/>
      <c r="DR642" s="88"/>
      <c r="DS642" s="88"/>
      <c r="DT642" s="89"/>
      <c r="DU642" s="84"/>
      <c r="DV642" s="75"/>
      <c r="DW642" s="75"/>
      <c r="DX642" s="75"/>
      <c r="DY642" s="75"/>
      <c r="DZ642" s="77"/>
      <c r="EA642" s="71"/>
      <c r="EB642" s="71"/>
      <c r="EC642" s="71"/>
      <c r="ED642" s="71"/>
      <c r="EE642" s="71"/>
      <c r="EF642" s="71"/>
      <c r="EG642" s="71"/>
      <c r="EH642" s="71"/>
      <c r="EI642" s="71"/>
      <c r="EJ642" s="71"/>
      <c r="EK642" s="71"/>
    </row>
    <row r="643" spans="1:141" ht="30" customHeight="1">
      <c r="A643" s="3" t="s">
        <v>6255</v>
      </c>
      <c r="B643" s="87">
        <v>2026</v>
      </c>
      <c r="C643" s="88" t="s">
        <v>7142</v>
      </c>
      <c r="D643" s="88"/>
      <c r="E643" s="88" t="s">
        <v>125</v>
      </c>
      <c r="F643" s="88">
        <v>147307</v>
      </c>
      <c r="G643" s="92">
        <v>46039</v>
      </c>
      <c r="H643" s="88" t="s">
        <v>2864</v>
      </c>
      <c r="I643" s="88" t="s">
        <v>7143</v>
      </c>
      <c r="J643" s="95" t="s">
        <v>7144</v>
      </c>
      <c r="K643" s="95" t="s">
        <v>7145</v>
      </c>
      <c r="L643" s="88" t="s">
        <v>7146</v>
      </c>
      <c r="M643" s="88" t="s">
        <v>2869</v>
      </c>
      <c r="N643" s="88">
        <v>80111700</v>
      </c>
      <c r="O643" s="88" t="s">
        <v>2870</v>
      </c>
      <c r="P643" s="88" t="s">
        <v>7147</v>
      </c>
      <c r="Q643" s="88">
        <v>182</v>
      </c>
      <c r="R643" s="92">
        <v>46031</v>
      </c>
      <c r="S643" s="88">
        <v>1927</v>
      </c>
      <c r="T643" s="92">
        <v>46052</v>
      </c>
      <c r="U643" s="88" t="s">
        <v>134</v>
      </c>
      <c r="V643" s="88" t="s">
        <v>135</v>
      </c>
      <c r="W643" s="88" t="s">
        <v>460</v>
      </c>
      <c r="X643" s="88">
        <v>1</v>
      </c>
      <c r="Y643" s="88" t="s">
        <v>2872</v>
      </c>
      <c r="Z643" s="88" t="s">
        <v>7146</v>
      </c>
      <c r="AA643" s="88" t="s">
        <v>138</v>
      </c>
      <c r="AB643" s="88" t="s">
        <v>164</v>
      </c>
      <c r="AC643" s="88" t="s">
        <v>218</v>
      </c>
      <c r="AD643" s="88"/>
      <c r="AE643" s="88">
        <v>1014275482</v>
      </c>
      <c r="AF643" s="88">
        <v>9</v>
      </c>
      <c r="AG643" s="92">
        <v>35087</v>
      </c>
      <c r="AH643" s="88" t="s">
        <v>7148</v>
      </c>
      <c r="AI643" s="88"/>
      <c r="AJ643" s="95" t="e">
        <v>#N/A</v>
      </c>
      <c r="AK643" s="88" t="s">
        <v>7149</v>
      </c>
      <c r="AL643" s="88" t="s">
        <v>258</v>
      </c>
      <c r="AM643" s="88" t="s">
        <v>144</v>
      </c>
      <c r="AN643" s="88" t="s">
        <v>2859</v>
      </c>
      <c r="AO643" s="88">
        <v>52116336</v>
      </c>
      <c r="AP643" s="88" t="s">
        <v>927</v>
      </c>
      <c r="AQ643" s="88"/>
      <c r="AR643" s="88"/>
      <c r="AS643" s="92">
        <v>46062</v>
      </c>
      <c r="AT643" s="88"/>
      <c r="AU643" s="88"/>
      <c r="AV643" s="88"/>
      <c r="AW643" s="88"/>
      <c r="AX643" s="88" t="s">
        <v>2860</v>
      </c>
      <c r="AY643" s="88" t="s">
        <v>147</v>
      </c>
      <c r="AZ643" s="108">
        <v>46035</v>
      </c>
      <c r="BA643" s="108">
        <v>46050</v>
      </c>
      <c r="BB643" s="118">
        <v>24520000</v>
      </c>
      <c r="BC643" s="108">
        <v>46052</v>
      </c>
      <c r="BD643" s="108">
        <v>46294</v>
      </c>
      <c r="BE643" s="108">
        <f t="shared" si="26"/>
        <v>46294</v>
      </c>
      <c r="BF643" s="125"/>
      <c r="BG643" s="88" t="s">
        <v>929</v>
      </c>
      <c r="BH643" s="113">
        <v>3065000</v>
      </c>
      <c r="BI643" s="88"/>
      <c r="BJ643" s="88"/>
      <c r="BK643" s="88"/>
      <c r="BL643" s="88"/>
      <c r="BM643" s="88"/>
      <c r="BN643" s="88"/>
      <c r="BO643" s="88"/>
      <c r="BP643" s="88"/>
      <c r="BQ643" s="88"/>
      <c r="BR643" s="88"/>
      <c r="BS643" s="88"/>
      <c r="BT643" s="88"/>
      <c r="BU643" s="88"/>
      <c r="BV643" s="88"/>
      <c r="BW643" s="88"/>
      <c r="BX643" s="88"/>
      <c r="BY643" s="88"/>
      <c r="BZ643" s="88"/>
      <c r="CA643" s="88"/>
      <c r="CB643" s="88"/>
      <c r="CC643" s="88"/>
      <c r="CD643" s="88"/>
      <c r="CE643" s="88"/>
      <c r="CF643" s="88"/>
      <c r="CG643" s="88"/>
      <c r="CH643" s="88"/>
      <c r="CI643" s="88"/>
      <c r="CJ643" s="88"/>
      <c r="CK643" s="88"/>
      <c r="CL643" s="88">
        <v>0</v>
      </c>
      <c r="CM643" s="113">
        <v>24520000</v>
      </c>
      <c r="CN643" s="88"/>
      <c r="CO643" s="92">
        <v>46294</v>
      </c>
      <c r="CP643" s="92">
        <f t="shared" si="24"/>
        <v>46474</v>
      </c>
      <c r="CQ643" s="118">
        <v>24520000</v>
      </c>
      <c r="CR643" s="88" t="s">
        <v>149</v>
      </c>
      <c r="CS643" s="92">
        <v>46050</v>
      </c>
      <c r="CT643" s="131">
        <v>1446101166640</v>
      </c>
      <c r="CU643" s="88"/>
      <c r="CV643" s="88"/>
      <c r="CW643" s="88" t="s">
        <v>2876</v>
      </c>
      <c r="CX643" s="88" t="s">
        <v>218</v>
      </c>
      <c r="CY643" s="88" t="s">
        <v>947</v>
      </c>
      <c r="CZ643" s="88">
        <v>2537</v>
      </c>
      <c r="DA643" s="88" t="s">
        <v>152</v>
      </c>
      <c r="DB643" s="88">
        <v>1</v>
      </c>
      <c r="DC643" s="88" t="s">
        <v>153</v>
      </c>
      <c r="DD643" s="88"/>
      <c r="DE643" s="88"/>
      <c r="DF643" s="88"/>
      <c r="DG643" s="88"/>
      <c r="DH643" s="88"/>
      <c r="DI643" s="88"/>
      <c r="DJ643" s="88"/>
      <c r="DK643" s="88"/>
      <c r="DL643" s="88"/>
      <c r="DM643" s="88"/>
      <c r="DN643" s="88"/>
      <c r="DO643" s="88"/>
      <c r="DP643" s="88"/>
      <c r="DQ643" s="88"/>
      <c r="DR643" s="88"/>
      <c r="DS643" s="88"/>
      <c r="DT643" s="89"/>
      <c r="DU643" s="84"/>
      <c r="DV643" s="75"/>
      <c r="DW643" s="75"/>
      <c r="DX643" s="75"/>
      <c r="DY643" s="75"/>
      <c r="DZ643" s="77"/>
      <c r="EA643" s="71"/>
      <c r="EB643" s="71"/>
      <c r="EC643" s="71"/>
      <c r="ED643" s="71"/>
      <c r="EE643" s="71"/>
      <c r="EF643" s="71"/>
      <c r="EG643" s="71"/>
      <c r="EH643" s="71"/>
      <c r="EI643" s="71"/>
      <c r="EJ643" s="71"/>
      <c r="EK643" s="71"/>
    </row>
    <row r="644" spans="1:141" ht="30" customHeight="1">
      <c r="A644" s="3" t="s">
        <v>6255</v>
      </c>
      <c r="B644" s="87">
        <v>2026</v>
      </c>
      <c r="C644" s="88" t="s">
        <v>7150</v>
      </c>
      <c r="D644" s="88"/>
      <c r="E644" s="88" t="s">
        <v>125</v>
      </c>
      <c r="F644" s="88">
        <v>145151</v>
      </c>
      <c r="G644" s="92">
        <v>46039</v>
      </c>
      <c r="H644" s="88" t="s">
        <v>7151</v>
      </c>
      <c r="I644" s="88" t="s">
        <v>7152</v>
      </c>
      <c r="J644" s="95" t="s">
        <v>7153</v>
      </c>
      <c r="K644" s="95" t="s">
        <v>7154</v>
      </c>
      <c r="L644" s="88" t="s">
        <v>304</v>
      </c>
      <c r="M644" s="88" t="s">
        <v>7155</v>
      </c>
      <c r="N644" s="88">
        <v>80111700</v>
      </c>
      <c r="O644" s="88" t="s">
        <v>7156</v>
      </c>
      <c r="P644" s="88" t="s">
        <v>7157</v>
      </c>
      <c r="Q644" s="88">
        <v>17</v>
      </c>
      <c r="R644" s="92">
        <v>46027</v>
      </c>
      <c r="S644" s="88">
        <v>1922</v>
      </c>
      <c r="T644" s="92">
        <v>46051</v>
      </c>
      <c r="U644" s="88" t="s">
        <v>134</v>
      </c>
      <c r="V644" s="88" t="s">
        <v>135</v>
      </c>
      <c r="W644" s="88" t="s">
        <v>136</v>
      </c>
      <c r="X644" s="88">
        <v>1</v>
      </c>
      <c r="Y644" s="88" t="s">
        <v>7158</v>
      </c>
      <c r="Z644" s="88" t="s">
        <v>304</v>
      </c>
      <c r="AA644" s="88" t="s">
        <v>138</v>
      </c>
      <c r="AB644" s="88" t="s">
        <v>139</v>
      </c>
      <c r="AC644" s="88" t="s">
        <v>203</v>
      </c>
      <c r="AD644" s="88"/>
      <c r="AE644" s="88">
        <v>1014241981</v>
      </c>
      <c r="AF644" s="88">
        <v>6</v>
      </c>
      <c r="AG644" s="92">
        <v>34047</v>
      </c>
      <c r="AH644" s="88" t="s">
        <v>7159</v>
      </c>
      <c r="AI644" s="88" t="e">
        <v>#REF!</v>
      </c>
      <c r="AJ644" s="95">
        <v>3227502178</v>
      </c>
      <c r="AK644" s="88" t="s">
        <v>7160</v>
      </c>
      <c r="AL644" s="88" t="s">
        <v>143</v>
      </c>
      <c r="AM644" s="88" t="s">
        <v>234</v>
      </c>
      <c r="AN644" s="88" t="s">
        <v>5087</v>
      </c>
      <c r="AO644" s="88">
        <v>1024483230</v>
      </c>
      <c r="AP644" s="88" t="s">
        <v>5088</v>
      </c>
      <c r="AQ644" s="88"/>
      <c r="AR644" s="88"/>
      <c r="AS644" s="92">
        <v>46062</v>
      </c>
      <c r="AT644" s="88"/>
      <c r="AU644" s="88"/>
      <c r="AV644" s="88"/>
      <c r="AW644" s="88"/>
      <c r="AX644" s="88" t="s">
        <v>5089</v>
      </c>
      <c r="AY644" s="88" t="s">
        <v>147</v>
      </c>
      <c r="AZ644" s="108">
        <v>46050</v>
      </c>
      <c r="BA644" s="108">
        <v>46050</v>
      </c>
      <c r="BB644" s="118">
        <v>99902000</v>
      </c>
      <c r="BC644" s="108">
        <v>46054</v>
      </c>
      <c r="BD644" s="108">
        <v>46387</v>
      </c>
      <c r="BE644" s="108">
        <f t="shared" si="26"/>
        <v>46387</v>
      </c>
      <c r="BF644" s="125"/>
      <c r="BG644" s="88" t="s">
        <v>148</v>
      </c>
      <c r="BH644" s="113">
        <v>9082000</v>
      </c>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v>0</v>
      </c>
      <c r="CM644" s="113">
        <v>99902000</v>
      </c>
      <c r="CN644" s="88"/>
      <c r="CO644" s="92">
        <v>46387</v>
      </c>
      <c r="CP644" s="92">
        <f t="shared" ref="CP644:CP666" si="27">+$CO644+180</f>
        <v>46567</v>
      </c>
      <c r="CQ644" s="118">
        <v>99902000</v>
      </c>
      <c r="CR644" s="88" t="s">
        <v>149</v>
      </c>
      <c r="CS644" s="92">
        <v>46051</v>
      </c>
      <c r="CT644" s="131">
        <v>1146101104742</v>
      </c>
      <c r="CU644" s="88"/>
      <c r="CV644" s="88"/>
      <c r="CW644" s="88" t="s">
        <v>7161</v>
      </c>
      <c r="CX644" s="88" t="s">
        <v>203</v>
      </c>
      <c r="CY644" s="88" t="s">
        <v>207</v>
      </c>
      <c r="CZ644" s="88">
        <v>2537</v>
      </c>
      <c r="DA644" s="88" t="s">
        <v>152</v>
      </c>
      <c r="DB644" s="88">
        <v>1</v>
      </c>
      <c r="DC644" s="88" t="s">
        <v>153</v>
      </c>
      <c r="DD644" s="88"/>
      <c r="DE644" s="88"/>
      <c r="DF644" s="88"/>
      <c r="DG644" s="88"/>
      <c r="DH644" s="88"/>
      <c r="DI644" s="88"/>
      <c r="DJ644" s="88"/>
      <c r="DK644" s="88"/>
      <c r="DL644" s="88"/>
      <c r="DM644" s="88"/>
      <c r="DN644" s="88"/>
      <c r="DO644" s="88"/>
      <c r="DP644" s="88"/>
      <c r="DQ644" s="88"/>
      <c r="DR644" s="88"/>
      <c r="DS644" s="88"/>
      <c r="DT644" s="89"/>
      <c r="DU644" s="84"/>
      <c r="DV644" s="75"/>
      <c r="DW644" s="75"/>
      <c r="DX644" s="75"/>
      <c r="DY644" s="75"/>
      <c r="DZ644" s="77"/>
      <c r="EA644" s="71"/>
      <c r="EB644" s="71"/>
      <c r="EC644" s="71"/>
      <c r="ED644" s="71"/>
      <c r="EE644" s="71"/>
      <c r="EF644" s="71"/>
      <c r="EG644" s="71"/>
      <c r="EH644" s="71"/>
      <c r="EI644" s="71"/>
      <c r="EJ644" s="71"/>
      <c r="EK644" s="71"/>
    </row>
    <row r="645" spans="1:141" s="22" customFormat="1" ht="30" customHeight="1">
      <c r="A645" s="3"/>
      <c r="B645" s="87">
        <v>2026</v>
      </c>
      <c r="C645" s="88" t="s">
        <v>7162</v>
      </c>
      <c r="D645" s="88"/>
      <c r="E645" s="88" t="s">
        <v>125</v>
      </c>
      <c r="F645" s="88">
        <v>145026</v>
      </c>
      <c r="G645" s="92">
        <v>46039</v>
      </c>
      <c r="H645" s="88" t="s">
        <v>7163</v>
      </c>
      <c r="I645" s="88" t="s">
        <v>7164</v>
      </c>
      <c r="J645" s="95" t="s">
        <v>7165</v>
      </c>
      <c r="K645" s="95" t="s">
        <v>7166</v>
      </c>
      <c r="L645" s="88" t="s">
        <v>7167</v>
      </c>
      <c r="M645" s="88" t="s">
        <v>7168</v>
      </c>
      <c r="N645" s="88">
        <v>80111700</v>
      </c>
      <c r="O645" s="88" t="s">
        <v>7169</v>
      </c>
      <c r="P645" s="88" t="s">
        <v>7170</v>
      </c>
      <c r="Q645" s="88">
        <v>132</v>
      </c>
      <c r="R645" s="92">
        <v>46052</v>
      </c>
      <c r="S645" s="88">
        <v>1926</v>
      </c>
      <c r="T645" s="92">
        <v>46052</v>
      </c>
      <c r="U645" s="88" t="s">
        <v>7171</v>
      </c>
      <c r="V645" s="88" t="s">
        <v>135</v>
      </c>
      <c r="W645" s="88" t="s">
        <v>136</v>
      </c>
      <c r="X645" s="88">
        <v>1</v>
      </c>
      <c r="Y645" s="88" t="s">
        <v>7172</v>
      </c>
      <c r="Z645" s="88" t="s">
        <v>7167</v>
      </c>
      <c r="AA645" s="88" t="s">
        <v>138</v>
      </c>
      <c r="AB645" s="88" t="s">
        <v>139</v>
      </c>
      <c r="AC645" s="88" t="s">
        <v>268</v>
      </c>
      <c r="AD645" s="88"/>
      <c r="AE645" s="88">
        <v>52967523</v>
      </c>
      <c r="AF645" s="88">
        <v>1</v>
      </c>
      <c r="AG645" s="92">
        <v>30555</v>
      </c>
      <c r="AH645" s="88" t="s">
        <v>7173</v>
      </c>
      <c r="AI645" s="88" t="e">
        <v>#REF!</v>
      </c>
      <c r="AJ645" s="95">
        <v>6018021375</v>
      </c>
      <c r="AK645" s="88" t="s">
        <v>7174</v>
      </c>
      <c r="AL645" s="88" t="s">
        <v>258</v>
      </c>
      <c r="AM645" s="88" t="s">
        <v>385</v>
      </c>
      <c r="AN645" s="88" t="s">
        <v>130</v>
      </c>
      <c r="AO645" s="88">
        <v>1010170739</v>
      </c>
      <c r="AP645" s="88" t="s">
        <v>170</v>
      </c>
      <c r="AQ645" s="88"/>
      <c r="AR645" s="88"/>
      <c r="AS645" s="92">
        <v>46063</v>
      </c>
      <c r="AT645" s="88"/>
      <c r="AU645" s="88"/>
      <c r="AV645" s="88"/>
      <c r="AW645" s="88"/>
      <c r="AX645" s="88" t="s">
        <v>171</v>
      </c>
      <c r="AY645" s="88" t="s">
        <v>147</v>
      </c>
      <c r="AZ645" s="108">
        <v>46050</v>
      </c>
      <c r="BA645" s="108">
        <v>46050</v>
      </c>
      <c r="BB645" s="118">
        <v>87109000</v>
      </c>
      <c r="BC645" s="108">
        <v>46054</v>
      </c>
      <c r="BD645" s="108">
        <v>46387</v>
      </c>
      <c r="BE645" s="108">
        <f t="shared" si="26"/>
        <v>46387</v>
      </c>
      <c r="BF645" s="125"/>
      <c r="BG645" s="88" t="s">
        <v>148</v>
      </c>
      <c r="BH645" s="113">
        <v>7919000</v>
      </c>
      <c r="BI645" s="88"/>
      <c r="BJ645" s="88"/>
      <c r="BK645" s="88"/>
      <c r="BL645" s="88"/>
      <c r="BM645" s="88"/>
      <c r="BN645" s="88"/>
      <c r="BO645" s="88"/>
      <c r="BP645" s="88"/>
      <c r="BQ645" s="88"/>
      <c r="BR645" s="88"/>
      <c r="BS645" s="88"/>
      <c r="BT645" s="88"/>
      <c r="BU645" s="88"/>
      <c r="BV645" s="88"/>
      <c r="BW645" s="88"/>
      <c r="BX645" s="88"/>
      <c r="BY645" s="88"/>
      <c r="BZ645" s="88"/>
      <c r="CA645" s="88"/>
      <c r="CB645" s="88"/>
      <c r="CC645" s="88"/>
      <c r="CD645" s="88"/>
      <c r="CE645" s="88"/>
      <c r="CF645" s="88"/>
      <c r="CG645" s="88"/>
      <c r="CH645" s="88"/>
      <c r="CI645" s="88"/>
      <c r="CJ645" s="88"/>
      <c r="CK645" s="88"/>
      <c r="CL645" s="88">
        <v>0</v>
      </c>
      <c r="CM645" s="113">
        <v>87109000</v>
      </c>
      <c r="CN645" s="88"/>
      <c r="CO645" s="92">
        <v>46387</v>
      </c>
      <c r="CP645" s="92">
        <f t="shared" si="27"/>
        <v>46567</v>
      </c>
      <c r="CQ645" s="118">
        <v>87109000</v>
      </c>
      <c r="CR645" s="88" t="s">
        <v>149</v>
      </c>
      <c r="CS645" s="92">
        <v>46050</v>
      </c>
      <c r="CT645" s="131">
        <v>1146101104710</v>
      </c>
      <c r="CU645" s="88"/>
      <c r="CV645" s="88"/>
      <c r="CW645" s="88" t="s">
        <v>7175</v>
      </c>
      <c r="CX645" s="88" t="s">
        <v>274</v>
      </c>
      <c r="CY645" s="88" t="s">
        <v>2137</v>
      </c>
      <c r="CZ645" s="88">
        <v>2537</v>
      </c>
      <c r="DA645" s="88" t="s">
        <v>152</v>
      </c>
      <c r="DB645" s="88">
        <v>1</v>
      </c>
      <c r="DC645" s="88" t="s">
        <v>153</v>
      </c>
      <c r="DD645" s="88"/>
      <c r="DE645" s="88"/>
      <c r="DF645" s="88"/>
      <c r="DG645" s="88"/>
      <c r="DH645" s="88"/>
      <c r="DI645" s="88"/>
      <c r="DJ645" s="88"/>
      <c r="DK645" s="88"/>
      <c r="DL645" s="88"/>
      <c r="DM645" s="88"/>
      <c r="DN645" s="88"/>
      <c r="DO645" s="88"/>
      <c r="DP645" s="88"/>
      <c r="DQ645" s="88"/>
      <c r="DR645" s="88"/>
      <c r="DS645" s="88"/>
      <c r="DT645" s="89"/>
      <c r="DU645" s="84"/>
      <c r="DV645" s="75"/>
      <c r="DW645" s="75"/>
      <c r="DX645" s="75"/>
      <c r="DY645" s="75"/>
      <c r="DZ645" s="77"/>
      <c r="EA645" s="71"/>
      <c r="EB645" s="71"/>
      <c r="EC645" s="71"/>
      <c r="ED645" s="71"/>
      <c r="EE645" s="71"/>
      <c r="EF645" s="71"/>
      <c r="EG645" s="71"/>
      <c r="EH645" s="71"/>
      <c r="EI645" s="71"/>
      <c r="EJ645" s="71"/>
      <c r="EK645" s="71"/>
    </row>
    <row r="646" spans="1:141" s="22" customFormat="1" ht="30" customHeight="1">
      <c r="A646" s="3"/>
      <c r="B646" s="87">
        <v>2026</v>
      </c>
      <c r="C646" s="88" t="s">
        <v>7176</v>
      </c>
      <c r="D646" s="88"/>
      <c r="E646" s="88" t="s">
        <v>125</v>
      </c>
      <c r="F646" s="88">
        <v>144779</v>
      </c>
      <c r="G646" s="92">
        <v>46039</v>
      </c>
      <c r="H646" s="88" t="s">
        <v>5092</v>
      </c>
      <c r="I646" s="88" t="s">
        <v>7177</v>
      </c>
      <c r="J646" s="95" t="s">
        <v>7178</v>
      </c>
      <c r="K646" s="95" t="s">
        <v>7179</v>
      </c>
      <c r="L646" s="88" t="s">
        <v>7180</v>
      </c>
      <c r="M646" s="88" t="s">
        <v>5097</v>
      </c>
      <c r="N646" s="88">
        <v>80111700</v>
      </c>
      <c r="O646" s="88" t="s">
        <v>7181</v>
      </c>
      <c r="P646" s="88" t="s">
        <v>7182</v>
      </c>
      <c r="Q646" s="88">
        <v>106</v>
      </c>
      <c r="R646" s="92">
        <v>46052</v>
      </c>
      <c r="S646" s="88">
        <v>1931</v>
      </c>
      <c r="T646" s="92">
        <v>46052</v>
      </c>
      <c r="U646" s="88" t="s">
        <v>7171</v>
      </c>
      <c r="V646" s="88" t="s">
        <v>135</v>
      </c>
      <c r="W646" s="88" t="s">
        <v>136</v>
      </c>
      <c r="X646" s="88">
        <v>1</v>
      </c>
      <c r="Y646" s="88" t="s">
        <v>7183</v>
      </c>
      <c r="Z646" s="88" t="s">
        <v>7180</v>
      </c>
      <c r="AA646" s="88" t="s">
        <v>138</v>
      </c>
      <c r="AB646" s="88" t="s">
        <v>139</v>
      </c>
      <c r="AC646" s="88" t="s">
        <v>268</v>
      </c>
      <c r="AD646" s="88"/>
      <c r="AE646" s="88">
        <v>37728959</v>
      </c>
      <c r="AF646" s="88">
        <v>8</v>
      </c>
      <c r="AG646" s="92">
        <v>29103</v>
      </c>
      <c r="AH646" s="88" t="s">
        <v>7184</v>
      </c>
      <c r="AI646" s="88" t="e">
        <v>#REF!</v>
      </c>
      <c r="AJ646" s="95">
        <v>3125492774</v>
      </c>
      <c r="AK646" s="88" t="s">
        <v>7185</v>
      </c>
      <c r="AL646" s="88" t="s">
        <v>189</v>
      </c>
      <c r="AM646" s="88" t="s">
        <v>385</v>
      </c>
      <c r="AN646" s="88" t="s">
        <v>5087</v>
      </c>
      <c r="AO646" s="88">
        <v>1024483230</v>
      </c>
      <c r="AP646" s="88" t="s">
        <v>5088</v>
      </c>
      <c r="AQ646" s="88"/>
      <c r="AR646" s="88"/>
      <c r="AS646" s="92">
        <v>46063</v>
      </c>
      <c r="AT646" s="88"/>
      <c r="AU646" s="88"/>
      <c r="AV646" s="88"/>
      <c r="AW646" s="88"/>
      <c r="AX646" s="88" t="s">
        <v>5089</v>
      </c>
      <c r="AY646" s="88" t="s">
        <v>147</v>
      </c>
      <c r="AZ646" s="108">
        <v>46033</v>
      </c>
      <c r="BA646" s="108">
        <v>46050</v>
      </c>
      <c r="BB646" s="118">
        <v>87109000</v>
      </c>
      <c r="BC646" s="108">
        <v>46054</v>
      </c>
      <c r="BD646" s="108">
        <v>46387</v>
      </c>
      <c r="BE646" s="108">
        <f t="shared" si="26"/>
        <v>46387</v>
      </c>
      <c r="BF646" s="125"/>
      <c r="BG646" s="88" t="s">
        <v>148</v>
      </c>
      <c r="BH646" s="113">
        <v>7919000</v>
      </c>
      <c r="BI646" s="88"/>
      <c r="BJ646" s="88"/>
      <c r="BK646" s="88"/>
      <c r="BL646" s="88"/>
      <c r="BM646" s="88"/>
      <c r="BN646" s="88"/>
      <c r="BO646" s="88"/>
      <c r="BP646" s="88"/>
      <c r="BQ646" s="88"/>
      <c r="BR646" s="88"/>
      <c r="BS646" s="88"/>
      <c r="BT646" s="88"/>
      <c r="BU646" s="88"/>
      <c r="BV646" s="88"/>
      <c r="BW646" s="88"/>
      <c r="BX646" s="88"/>
      <c r="BY646" s="88"/>
      <c r="BZ646" s="88"/>
      <c r="CA646" s="88"/>
      <c r="CB646" s="88"/>
      <c r="CC646" s="88"/>
      <c r="CD646" s="88"/>
      <c r="CE646" s="88"/>
      <c r="CF646" s="88"/>
      <c r="CG646" s="88"/>
      <c r="CH646" s="88"/>
      <c r="CI646" s="88"/>
      <c r="CJ646" s="88"/>
      <c r="CK646" s="88"/>
      <c r="CL646" s="88">
        <v>0</v>
      </c>
      <c r="CM646" s="113">
        <v>87109000</v>
      </c>
      <c r="CN646" s="88"/>
      <c r="CO646" s="92">
        <v>46387</v>
      </c>
      <c r="CP646" s="92">
        <f t="shared" si="27"/>
        <v>46567</v>
      </c>
      <c r="CQ646" s="118">
        <v>87109000</v>
      </c>
      <c r="CR646" s="88" t="s">
        <v>149</v>
      </c>
      <c r="CS646" s="92">
        <v>46051</v>
      </c>
      <c r="CT646" s="131" t="s">
        <v>7186</v>
      </c>
      <c r="CU646" s="88"/>
      <c r="CV646" s="88"/>
      <c r="CW646" s="88" t="s">
        <v>7187</v>
      </c>
      <c r="CX646" s="88" t="s">
        <v>274</v>
      </c>
      <c r="CY646" s="88" t="s">
        <v>2137</v>
      </c>
      <c r="CZ646" s="88">
        <v>2537</v>
      </c>
      <c r="DA646" s="88" t="s">
        <v>152</v>
      </c>
      <c r="DB646" s="88">
        <v>1</v>
      </c>
      <c r="DC646" s="88" t="s">
        <v>153</v>
      </c>
      <c r="DD646" s="88"/>
      <c r="DE646" s="88"/>
      <c r="DF646" s="88"/>
      <c r="DG646" s="88"/>
      <c r="DH646" s="88"/>
      <c r="DI646" s="88"/>
      <c r="DJ646" s="88"/>
      <c r="DK646" s="88"/>
      <c r="DL646" s="88"/>
      <c r="DM646" s="88"/>
      <c r="DN646" s="88"/>
      <c r="DO646" s="88"/>
      <c r="DP646" s="88"/>
      <c r="DQ646" s="88"/>
      <c r="DR646" s="88"/>
      <c r="DS646" s="88"/>
      <c r="DT646" s="89"/>
      <c r="DU646" s="84"/>
      <c r="DV646" s="75"/>
      <c r="DW646" s="75"/>
      <c r="DX646" s="75"/>
      <c r="DY646" s="75"/>
      <c r="DZ646" s="77"/>
      <c r="EA646" s="71"/>
      <c r="EB646" s="71"/>
      <c r="EC646" s="71"/>
      <c r="ED646" s="71"/>
      <c r="EE646" s="71"/>
      <c r="EF646" s="71"/>
      <c r="EG646" s="71"/>
      <c r="EH646" s="71"/>
      <c r="EI646" s="71"/>
      <c r="EJ646" s="71"/>
      <c r="EK646" s="71"/>
    </row>
    <row r="647" spans="1:141" s="22" customFormat="1" ht="30" customHeight="1">
      <c r="A647" s="3"/>
      <c r="B647" s="87">
        <v>2026</v>
      </c>
      <c r="C647" s="88" t="s">
        <v>7188</v>
      </c>
      <c r="D647" s="88"/>
      <c r="E647" s="88" t="s">
        <v>125</v>
      </c>
      <c r="F647" s="88">
        <v>153255</v>
      </c>
      <c r="G647" s="92">
        <v>46039</v>
      </c>
      <c r="H647" s="88" t="s">
        <v>7189</v>
      </c>
      <c r="I647" s="88" t="s">
        <v>7190</v>
      </c>
      <c r="J647" s="95" t="s">
        <v>7191</v>
      </c>
      <c r="K647" s="95" t="s">
        <v>7192</v>
      </c>
      <c r="L647" s="88" t="s">
        <v>2010</v>
      </c>
      <c r="M647" s="88" t="s">
        <v>7193</v>
      </c>
      <c r="N647" s="88">
        <v>80111700</v>
      </c>
      <c r="O647" s="88" t="s">
        <v>7194</v>
      </c>
      <c r="P647" s="88" t="s">
        <v>7195</v>
      </c>
      <c r="Q647" s="88">
        <v>2161</v>
      </c>
      <c r="R647" s="92">
        <v>46055</v>
      </c>
      <c r="S647" s="88">
        <v>1960</v>
      </c>
      <c r="T647" s="92">
        <v>46055</v>
      </c>
      <c r="U647" s="88" t="s">
        <v>7196</v>
      </c>
      <c r="V647" s="88" t="s">
        <v>135</v>
      </c>
      <c r="W647" s="88" t="s">
        <v>460</v>
      </c>
      <c r="X647" s="88">
        <v>1</v>
      </c>
      <c r="Y647" s="88" t="s">
        <v>7197</v>
      </c>
      <c r="Z647" s="88" t="s">
        <v>7198</v>
      </c>
      <c r="AA647" s="88" t="s">
        <v>138</v>
      </c>
      <c r="AB647" s="88" t="s">
        <v>139</v>
      </c>
      <c r="AC647" s="88" t="s">
        <v>268</v>
      </c>
      <c r="AD647" s="88"/>
      <c r="AE647" s="88">
        <v>52484382</v>
      </c>
      <c r="AF647" s="88">
        <v>4</v>
      </c>
      <c r="AG647" s="92">
        <v>29242</v>
      </c>
      <c r="AH647" s="88" t="s">
        <v>7199</v>
      </c>
      <c r="AI647" s="88" t="e">
        <v>#REF!</v>
      </c>
      <c r="AJ647" s="95">
        <v>3143870761</v>
      </c>
      <c r="AK647" s="88" t="s">
        <v>7200</v>
      </c>
      <c r="AL647" s="88" t="s">
        <v>143</v>
      </c>
      <c r="AM647" s="88" t="s">
        <v>234</v>
      </c>
      <c r="AN647" s="88" t="s">
        <v>1863</v>
      </c>
      <c r="AO647" s="88">
        <v>93376179</v>
      </c>
      <c r="AP647" s="88" t="s">
        <v>1864</v>
      </c>
      <c r="AQ647" s="88"/>
      <c r="AR647" s="88"/>
      <c r="AS647" s="92">
        <v>46063</v>
      </c>
      <c r="AT647" s="88"/>
      <c r="AU647" s="88"/>
      <c r="AV647" s="88"/>
      <c r="AW647" s="88"/>
      <c r="AX647" s="88" t="s">
        <v>1865</v>
      </c>
      <c r="AY647" s="88" t="s">
        <v>147</v>
      </c>
      <c r="AZ647" s="108">
        <v>46049</v>
      </c>
      <c r="BA647" s="108">
        <v>46049</v>
      </c>
      <c r="BB647" s="118">
        <v>40520000</v>
      </c>
      <c r="BC647" s="108">
        <v>46056</v>
      </c>
      <c r="BD647" s="108">
        <v>46297</v>
      </c>
      <c r="BE647" s="108">
        <f t="shared" si="26"/>
        <v>46297</v>
      </c>
      <c r="BF647" s="125"/>
      <c r="BG647" s="88" t="s">
        <v>929</v>
      </c>
      <c r="BH647" s="113">
        <v>5065000</v>
      </c>
      <c r="BI647" s="88"/>
      <c r="BJ647" s="88"/>
      <c r="BK647" s="88"/>
      <c r="BL647" s="88"/>
      <c r="BM647" s="88"/>
      <c r="BN647" s="88"/>
      <c r="BO647" s="88"/>
      <c r="BP647" s="88"/>
      <c r="BQ647" s="88"/>
      <c r="BR647" s="88"/>
      <c r="BS647" s="88"/>
      <c r="BT647" s="88"/>
      <c r="BU647" s="88"/>
      <c r="BV647" s="88"/>
      <c r="BW647" s="88"/>
      <c r="BX647" s="88"/>
      <c r="BY647" s="88"/>
      <c r="BZ647" s="88"/>
      <c r="CA647" s="88"/>
      <c r="CB647" s="88"/>
      <c r="CC647" s="88"/>
      <c r="CD647" s="88"/>
      <c r="CE647" s="88"/>
      <c r="CF647" s="88"/>
      <c r="CG647" s="88"/>
      <c r="CH647" s="88"/>
      <c r="CI647" s="88"/>
      <c r="CJ647" s="88"/>
      <c r="CK647" s="88"/>
      <c r="CL647" s="88">
        <v>0</v>
      </c>
      <c r="CM647" s="113">
        <v>40520000</v>
      </c>
      <c r="CN647" s="88"/>
      <c r="CO647" s="92">
        <v>46297</v>
      </c>
      <c r="CP647" s="92">
        <f t="shared" si="27"/>
        <v>46477</v>
      </c>
      <c r="CQ647" s="118">
        <v>40520000</v>
      </c>
      <c r="CR647" s="88" t="s">
        <v>7201</v>
      </c>
      <c r="CS647" s="92">
        <v>46054</v>
      </c>
      <c r="CT647" s="131">
        <v>2146101138157</v>
      </c>
      <c r="CU647" s="88"/>
      <c r="CV647" s="88"/>
      <c r="CW647" s="88" t="s">
        <v>7202</v>
      </c>
      <c r="CX647" s="88" t="s">
        <v>274</v>
      </c>
      <c r="CY647" s="88" t="s">
        <v>2009</v>
      </c>
      <c r="CZ647" s="88">
        <v>2456</v>
      </c>
      <c r="DA647" s="88" t="s">
        <v>7203</v>
      </c>
      <c r="DB647" s="88">
        <v>1</v>
      </c>
      <c r="DC647" s="88" t="s">
        <v>153</v>
      </c>
      <c r="DD647" s="88"/>
      <c r="DE647" s="88"/>
      <c r="DF647" s="88"/>
      <c r="DG647" s="88"/>
      <c r="DH647" s="88"/>
      <c r="DI647" s="88"/>
      <c r="DJ647" s="88"/>
      <c r="DK647" s="88"/>
      <c r="DL647" s="88"/>
      <c r="DM647" s="88"/>
      <c r="DN647" s="88"/>
      <c r="DO647" s="88"/>
      <c r="DP647" s="88"/>
      <c r="DQ647" s="88"/>
      <c r="DR647" s="88"/>
      <c r="DS647" s="88"/>
      <c r="DT647" s="89"/>
      <c r="DU647" s="84"/>
      <c r="DV647" s="75"/>
      <c r="DW647" s="75"/>
      <c r="DX647" s="75"/>
      <c r="DY647" s="75"/>
      <c r="DZ647" s="77"/>
      <c r="EA647" s="71"/>
      <c r="EB647" s="71"/>
      <c r="EC647" s="71"/>
      <c r="ED647" s="71"/>
      <c r="EE647" s="71"/>
      <c r="EF647" s="71"/>
      <c r="EG647" s="71"/>
      <c r="EH647" s="71"/>
      <c r="EI647" s="71"/>
      <c r="EJ647" s="71"/>
      <c r="EK647" s="71"/>
    </row>
    <row r="648" spans="1:141" s="22" customFormat="1" ht="30" customHeight="1">
      <c r="A648" s="3"/>
      <c r="B648" s="87">
        <v>2026</v>
      </c>
      <c r="C648" s="88" t="s">
        <v>7204</v>
      </c>
      <c r="D648" s="88"/>
      <c r="E648" s="88" t="s">
        <v>125</v>
      </c>
      <c r="F648" s="88">
        <v>153248</v>
      </c>
      <c r="G648" s="92">
        <v>46039</v>
      </c>
      <c r="H648" s="88" t="s">
        <v>7205</v>
      </c>
      <c r="I648" s="88" t="s">
        <v>7206</v>
      </c>
      <c r="J648" s="95" t="s">
        <v>7207</v>
      </c>
      <c r="K648" s="95" t="s">
        <v>7208</v>
      </c>
      <c r="L648" s="88" t="s">
        <v>7209</v>
      </c>
      <c r="M648" s="88" t="s">
        <v>7210</v>
      </c>
      <c r="N648" s="88">
        <v>80111700</v>
      </c>
      <c r="O648" s="88" t="s">
        <v>7211</v>
      </c>
      <c r="P648" s="88" t="s">
        <v>7212</v>
      </c>
      <c r="Q648" s="88">
        <v>2156</v>
      </c>
      <c r="R648" s="92">
        <v>46052</v>
      </c>
      <c r="S648" s="88">
        <v>1928</v>
      </c>
      <c r="T648" s="92">
        <v>46052</v>
      </c>
      <c r="U648" s="88" t="s">
        <v>7196</v>
      </c>
      <c r="V648" s="88" t="s">
        <v>135</v>
      </c>
      <c r="W648" s="88" t="s">
        <v>460</v>
      </c>
      <c r="X648" s="88">
        <v>1</v>
      </c>
      <c r="Y648" s="88" t="s">
        <v>7213</v>
      </c>
      <c r="Z648" s="88" t="s">
        <v>7214</v>
      </c>
      <c r="AA648" s="88" t="s">
        <v>138</v>
      </c>
      <c r="AB648" s="88" t="s">
        <v>164</v>
      </c>
      <c r="AC648" s="88" t="s">
        <v>7215</v>
      </c>
      <c r="AD648" s="88"/>
      <c r="AE648" s="88">
        <v>1001097684</v>
      </c>
      <c r="AF648" s="88">
        <v>9</v>
      </c>
      <c r="AG648" s="92">
        <v>36973</v>
      </c>
      <c r="AH648" s="88" t="s">
        <v>7216</v>
      </c>
      <c r="AI648" s="88" t="e">
        <v>#REF!</v>
      </c>
      <c r="AJ648" s="95">
        <v>3175731474</v>
      </c>
      <c r="AK648" s="88" t="s">
        <v>7217</v>
      </c>
      <c r="AL648" s="88" t="s">
        <v>143</v>
      </c>
      <c r="AM648" s="88" t="s">
        <v>144</v>
      </c>
      <c r="AN648" s="88" t="s">
        <v>1863</v>
      </c>
      <c r="AO648" s="88">
        <v>93376179</v>
      </c>
      <c r="AP648" s="88" t="s">
        <v>1864</v>
      </c>
      <c r="AQ648" s="88"/>
      <c r="AR648" s="88"/>
      <c r="AS648" s="92">
        <v>46063</v>
      </c>
      <c r="AT648" s="88"/>
      <c r="AU648" s="88"/>
      <c r="AV648" s="88"/>
      <c r="AW648" s="88"/>
      <c r="AX648" s="88" t="s">
        <v>1865</v>
      </c>
      <c r="AY648" s="88" t="s">
        <v>147</v>
      </c>
      <c r="AZ648" s="108">
        <v>46049</v>
      </c>
      <c r="BA648" s="108">
        <v>46049</v>
      </c>
      <c r="BB648" s="118">
        <v>24520000</v>
      </c>
      <c r="BC648" s="108">
        <v>46052</v>
      </c>
      <c r="BD648" s="108">
        <v>46294</v>
      </c>
      <c r="BE648" s="108">
        <f t="shared" si="26"/>
        <v>46294</v>
      </c>
      <c r="BF648" s="125"/>
      <c r="BG648" s="88" t="s">
        <v>929</v>
      </c>
      <c r="BH648" s="113">
        <v>3065000</v>
      </c>
      <c r="BI648" s="88"/>
      <c r="BJ648" s="88"/>
      <c r="BK648" s="88"/>
      <c r="BL648" s="88"/>
      <c r="BM648" s="88"/>
      <c r="BN648" s="88"/>
      <c r="BO648" s="88"/>
      <c r="BP648" s="88"/>
      <c r="BQ648" s="88"/>
      <c r="BR648" s="88"/>
      <c r="BS648" s="88"/>
      <c r="BT648" s="88"/>
      <c r="BU648" s="88"/>
      <c r="BV648" s="88"/>
      <c r="BW648" s="88"/>
      <c r="BX648" s="88"/>
      <c r="BY648" s="88"/>
      <c r="BZ648" s="88"/>
      <c r="CA648" s="88"/>
      <c r="CB648" s="88"/>
      <c r="CC648" s="88"/>
      <c r="CD648" s="88"/>
      <c r="CE648" s="88"/>
      <c r="CF648" s="88"/>
      <c r="CG648" s="88"/>
      <c r="CH648" s="88"/>
      <c r="CI648" s="88"/>
      <c r="CJ648" s="88"/>
      <c r="CK648" s="88"/>
      <c r="CL648" s="88">
        <v>0</v>
      </c>
      <c r="CM648" s="113">
        <v>24520000</v>
      </c>
      <c r="CN648" s="88"/>
      <c r="CO648" s="92">
        <v>46294</v>
      </c>
      <c r="CP648" s="92">
        <f t="shared" si="27"/>
        <v>46474</v>
      </c>
      <c r="CQ648" s="118">
        <v>24520000</v>
      </c>
      <c r="CR648" s="88" t="s">
        <v>7201</v>
      </c>
      <c r="CS648" s="92">
        <v>46050</v>
      </c>
      <c r="CT648" s="131">
        <v>2144101491153</v>
      </c>
      <c r="CU648" s="88"/>
      <c r="CV648" s="88"/>
      <c r="CW648" s="88" t="s">
        <v>7218</v>
      </c>
      <c r="CX648" s="88" t="s">
        <v>7215</v>
      </c>
      <c r="CY648" s="88" t="s">
        <v>1816</v>
      </c>
      <c r="CZ648" s="88">
        <v>2456</v>
      </c>
      <c r="DA648" s="88" t="s">
        <v>7203</v>
      </c>
      <c r="DB648" s="88">
        <v>5</v>
      </c>
      <c r="DC648" s="88" t="s">
        <v>153</v>
      </c>
      <c r="DD648" s="88"/>
      <c r="DE648" s="88"/>
      <c r="DF648" s="88"/>
      <c r="DG648" s="88"/>
      <c r="DH648" s="88"/>
      <c r="DI648" s="88"/>
      <c r="DJ648" s="88"/>
      <c r="DK648" s="88"/>
      <c r="DL648" s="88"/>
      <c r="DM648" s="88"/>
      <c r="DN648" s="88"/>
      <c r="DO648" s="88"/>
      <c r="DP648" s="88"/>
      <c r="DQ648" s="88"/>
      <c r="DR648" s="88"/>
      <c r="DS648" s="88"/>
      <c r="DT648" s="89"/>
      <c r="DU648" s="84"/>
      <c r="DV648" s="75"/>
      <c r="DW648" s="75"/>
      <c r="DX648" s="75"/>
      <c r="DY648" s="75"/>
      <c r="DZ648" s="77"/>
      <c r="EA648" s="71"/>
      <c r="EB648" s="71"/>
      <c r="EC648" s="71"/>
      <c r="ED648" s="71"/>
      <c r="EE648" s="71"/>
      <c r="EF648" s="71"/>
      <c r="EG648" s="71"/>
      <c r="EH648" s="71"/>
      <c r="EI648" s="71"/>
      <c r="EJ648" s="71"/>
      <c r="EK648" s="71"/>
    </row>
    <row r="649" spans="1:141" s="22" customFormat="1" ht="30" customHeight="1">
      <c r="A649" s="3"/>
      <c r="B649" s="87">
        <v>2026</v>
      </c>
      <c r="C649" s="88" t="s">
        <v>7219</v>
      </c>
      <c r="D649" s="88"/>
      <c r="E649" s="88" t="s">
        <v>125</v>
      </c>
      <c r="F649" s="88">
        <v>153285</v>
      </c>
      <c r="G649" s="92">
        <v>46039</v>
      </c>
      <c r="H649" s="88" t="s">
        <v>7220</v>
      </c>
      <c r="I649" s="88" t="s">
        <v>7221</v>
      </c>
      <c r="J649" s="95" t="s">
        <v>7222</v>
      </c>
      <c r="K649" s="95" t="s">
        <v>7223</v>
      </c>
      <c r="L649" s="88" t="s">
        <v>7224</v>
      </c>
      <c r="M649" s="88" t="s">
        <v>7225</v>
      </c>
      <c r="N649" s="88">
        <v>80111700</v>
      </c>
      <c r="O649" s="88" t="s">
        <v>7226</v>
      </c>
      <c r="P649" s="88" t="s">
        <v>7227</v>
      </c>
      <c r="Q649" s="88">
        <v>2162</v>
      </c>
      <c r="R649" s="92">
        <v>46052</v>
      </c>
      <c r="S649" s="88">
        <v>1929</v>
      </c>
      <c r="T649" s="92">
        <v>46052</v>
      </c>
      <c r="U649" s="88" t="s">
        <v>7171</v>
      </c>
      <c r="V649" s="88" t="s">
        <v>135</v>
      </c>
      <c r="W649" s="88" t="s">
        <v>460</v>
      </c>
      <c r="X649" s="88">
        <v>1</v>
      </c>
      <c r="Y649" s="88" t="s">
        <v>7228</v>
      </c>
      <c r="Z649" s="88" t="s">
        <v>7229</v>
      </c>
      <c r="AA649" s="88" t="s">
        <v>138</v>
      </c>
      <c r="AB649" s="88" t="s">
        <v>164</v>
      </c>
      <c r="AC649" s="88" t="s">
        <v>7215</v>
      </c>
      <c r="AD649" s="88"/>
      <c r="AE649" s="88">
        <v>1003802051</v>
      </c>
      <c r="AF649" s="88">
        <v>1</v>
      </c>
      <c r="AG649" s="92">
        <v>36873</v>
      </c>
      <c r="AH649" s="88" t="s">
        <v>7230</v>
      </c>
      <c r="AI649" s="88" t="e">
        <v>#REF!</v>
      </c>
      <c r="AJ649" s="95">
        <v>6018738529</v>
      </c>
      <c r="AK649" s="88" t="s">
        <v>7231</v>
      </c>
      <c r="AL649" s="88" t="s">
        <v>189</v>
      </c>
      <c r="AM649" s="88" t="s">
        <v>144</v>
      </c>
      <c r="AN649" s="88" t="s">
        <v>5087</v>
      </c>
      <c r="AO649" s="88">
        <v>1024483230</v>
      </c>
      <c r="AP649" s="88" t="s">
        <v>5088</v>
      </c>
      <c r="AQ649" s="88"/>
      <c r="AR649" s="88"/>
      <c r="AS649" s="92">
        <v>46063</v>
      </c>
      <c r="AT649" s="88"/>
      <c r="AU649" s="88"/>
      <c r="AV649" s="88"/>
      <c r="AW649" s="88"/>
      <c r="AX649" s="88" t="s">
        <v>5089</v>
      </c>
      <c r="AY649" s="88" t="s">
        <v>147</v>
      </c>
      <c r="AZ649" s="108">
        <v>46050</v>
      </c>
      <c r="BA649" s="108">
        <v>46050</v>
      </c>
      <c r="BB649" s="118">
        <v>51062000</v>
      </c>
      <c r="BC649" s="108">
        <v>46054</v>
      </c>
      <c r="BD649" s="108">
        <v>46387</v>
      </c>
      <c r="BE649" s="108">
        <f t="shared" si="26"/>
        <v>46387</v>
      </c>
      <c r="BF649" s="125"/>
      <c r="BG649" s="88" t="s">
        <v>148</v>
      </c>
      <c r="BH649" s="113">
        <v>4642000</v>
      </c>
      <c r="BI649" s="88"/>
      <c r="BJ649" s="88"/>
      <c r="BK649" s="88"/>
      <c r="BL649" s="88"/>
      <c r="BM649" s="88"/>
      <c r="BN649" s="88"/>
      <c r="BO649" s="88"/>
      <c r="BP649" s="88"/>
      <c r="BQ649" s="88"/>
      <c r="BR649" s="88"/>
      <c r="BS649" s="88"/>
      <c r="BT649" s="88"/>
      <c r="BU649" s="88"/>
      <c r="BV649" s="88"/>
      <c r="BW649" s="88"/>
      <c r="BX649" s="88"/>
      <c r="BY649" s="88"/>
      <c r="BZ649" s="88"/>
      <c r="CA649" s="88"/>
      <c r="CB649" s="88"/>
      <c r="CC649" s="88"/>
      <c r="CD649" s="88"/>
      <c r="CE649" s="88"/>
      <c r="CF649" s="88"/>
      <c r="CG649" s="88"/>
      <c r="CH649" s="88"/>
      <c r="CI649" s="88"/>
      <c r="CJ649" s="88"/>
      <c r="CK649" s="88"/>
      <c r="CL649" s="88">
        <v>0</v>
      </c>
      <c r="CM649" s="113">
        <v>51062000</v>
      </c>
      <c r="CN649" s="88"/>
      <c r="CO649" s="92">
        <v>46387</v>
      </c>
      <c r="CP649" s="92">
        <f t="shared" si="27"/>
        <v>46567</v>
      </c>
      <c r="CQ649" s="118">
        <v>51062000</v>
      </c>
      <c r="CR649" s="88" t="s">
        <v>7201</v>
      </c>
      <c r="CS649" s="92">
        <v>46050</v>
      </c>
      <c r="CT649" s="131" t="s">
        <v>7232</v>
      </c>
      <c r="CU649" s="88"/>
      <c r="CV649" s="88"/>
      <c r="CW649" s="88" t="s">
        <v>7233</v>
      </c>
      <c r="CX649" s="88" t="s">
        <v>7234</v>
      </c>
      <c r="CY649" s="88" t="s">
        <v>2137</v>
      </c>
      <c r="CZ649" s="88">
        <v>2537</v>
      </c>
      <c r="DA649" s="88" t="s">
        <v>152</v>
      </c>
      <c r="DB649" s="88">
        <v>1</v>
      </c>
      <c r="DC649" s="88" t="s">
        <v>153</v>
      </c>
      <c r="DD649" s="88"/>
      <c r="DE649" s="88"/>
      <c r="DF649" s="88"/>
      <c r="DG649" s="88"/>
      <c r="DH649" s="88"/>
      <c r="DI649" s="88"/>
      <c r="DJ649" s="88"/>
      <c r="DK649" s="88"/>
      <c r="DL649" s="88"/>
      <c r="DM649" s="88"/>
      <c r="DN649" s="88"/>
      <c r="DO649" s="88"/>
      <c r="DP649" s="88"/>
      <c r="DQ649" s="88"/>
      <c r="DR649" s="88"/>
      <c r="DS649" s="88"/>
      <c r="DT649" s="89"/>
      <c r="DU649" s="84"/>
      <c r="DV649" s="75"/>
      <c r="DW649" s="75"/>
      <c r="DX649" s="75"/>
      <c r="DY649" s="75"/>
      <c r="DZ649" s="77"/>
      <c r="EA649" s="71"/>
      <c r="EB649" s="71"/>
      <c r="EC649" s="71"/>
      <c r="ED649" s="71"/>
      <c r="EE649" s="71"/>
      <c r="EF649" s="71"/>
      <c r="EG649" s="71"/>
      <c r="EH649" s="71"/>
      <c r="EI649" s="71"/>
      <c r="EJ649" s="71"/>
      <c r="EK649" s="71"/>
    </row>
    <row r="650" spans="1:141" s="22" customFormat="1" ht="30" customHeight="1">
      <c r="A650" s="3"/>
      <c r="B650" s="87">
        <v>2026</v>
      </c>
      <c r="C650" s="88" t="s">
        <v>7235</v>
      </c>
      <c r="D650" s="88"/>
      <c r="E650" s="88" t="s">
        <v>125</v>
      </c>
      <c r="F650" s="88">
        <v>147007</v>
      </c>
      <c r="G650" s="92">
        <v>46039</v>
      </c>
      <c r="H650" s="88" t="s">
        <v>7236</v>
      </c>
      <c r="I650" s="88" t="s">
        <v>7237</v>
      </c>
      <c r="J650" s="95" t="s">
        <v>7238</v>
      </c>
      <c r="K650" s="95" t="s">
        <v>7239</v>
      </c>
      <c r="L650" s="88" t="s">
        <v>7198</v>
      </c>
      <c r="M650" s="88" t="s">
        <v>7240</v>
      </c>
      <c r="N650" s="88">
        <v>80111700</v>
      </c>
      <c r="O650" s="88" t="s">
        <v>7241</v>
      </c>
      <c r="P650" s="88" t="s">
        <v>7242</v>
      </c>
      <c r="Q650" s="88">
        <v>92</v>
      </c>
      <c r="R650" s="92">
        <v>46055</v>
      </c>
      <c r="S650" s="88">
        <v>1969</v>
      </c>
      <c r="T650" s="92">
        <v>46055</v>
      </c>
      <c r="U650" s="88" t="s">
        <v>7243</v>
      </c>
      <c r="V650" s="88" t="s">
        <v>135</v>
      </c>
      <c r="W650" s="88" t="s">
        <v>136</v>
      </c>
      <c r="X650" s="88">
        <v>1</v>
      </c>
      <c r="Y650" s="88" t="s">
        <v>7244</v>
      </c>
      <c r="Z650" s="88" t="s">
        <v>7245</v>
      </c>
      <c r="AA650" s="88" t="s">
        <v>138</v>
      </c>
      <c r="AB650" s="88" t="s">
        <v>139</v>
      </c>
      <c r="AC650" s="88" t="s">
        <v>268</v>
      </c>
      <c r="AD650" s="88"/>
      <c r="AE650" s="88">
        <v>1014226351</v>
      </c>
      <c r="AF650" s="88">
        <v>3</v>
      </c>
      <c r="AG650" s="92">
        <v>33507</v>
      </c>
      <c r="AH650" s="88" t="s">
        <v>7246</v>
      </c>
      <c r="AI650" s="88" t="e">
        <v>#REF!</v>
      </c>
      <c r="AJ650" s="95">
        <v>6015400526</v>
      </c>
      <c r="AK650" s="88" t="s">
        <v>7247</v>
      </c>
      <c r="AL650" s="88" t="s">
        <v>189</v>
      </c>
      <c r="AM650" s="88" t="s">
        <v>144</v>
      </c>
      <c r="AN650" s="88" t="s">
        <v>4826</v>
      </c>
      <c r="AO650" s="88">
        <v>52371623</v>
      </c>
      <c r="AP650" s="88" t="s">
        <v>4827</v>
      </c>
      <c r="AQ650" s="88"/>
      <c r="AR650" s="88"/>
      <c r="AS650" s="92">
        <v>46063</v>
      </c>
      <c r="AT650" s="88"/>
      <c r="AU650" s="88"/>
      <c r="AV650" s="88"/>
      <c r="AW650" s="88"/>
      <c r="AX650" s="88" t="s">
        <v>4828</v>
      </c>
      <c r="AY650" s="88" t="s">
        <v>147</v>
      </c>
      <c r="AZ650" s="108">
        <v>46051</v>
      </c>
      <c r="BA650" s="108">
        <v>46051</v>
      </c>
      <c r="BB650" s="118">
        <v>63352000</v>
      </c>
      <c r="BC650" s="108">
        <v>46056</v>
      </c>
      <c r="BD650" s="108">
        <v>46297</v>
      </c>
      <c r="BE650" s="108">
        <f t="shared" si="26"/>
        <v>46297</v>
      </c>
      <c r="BF650" s="125"/>
      <c r="BG650" s="88" t="s">
        <v>929</v>
      </c>
      <c r="BH650" s="113">
        <v>7919000</v>
      </c>
      <c r="BI650" s="88"/>
      <c r="BJ650" s="88"/>
      <c r="BK650" s="88"/>
      <c r="BL650" s="88"/>
      <c r="BM650" s="88"/>
      <c r="BN650" s="88"/>
      <c r="BO650" s="88"/>
      <c r="BP650" s="88"/>
      <c r="BQ650" s="88"/>
      <c r="BR650" s="88"/>
      <c r="BS650" s="88"/>
      <c r="BT650" s="88"/>
      <c r="BU650" s="88"/>
      <c r="BV650" s="88"/>
      <c r="BW650" s="88"/>
      <c r="BX650" s="88"/>
      <c r="BY650" s="88"/>
      <c r="BZ650" s="88"/>
      <c r="CA650" s="88"/>
      <c r="CB650" s="88"/>
      <c r="CC650" s="88"/>
      <c r="CD650" s="88"/>
      <c r="CE650" s="88"/>
      <c r="CF650" s="88"/>
      <c r="CG650" s="88"/>
      <c r="CH650" s="88"/>
      <c r="CI650" s="88"/>
      <c r="CJ650" s="88"/>
      <c r="CK650" s="88"/>
      <c r="CL650" s="88">
        <v>0</v>
      </c>
      <c r="CM650" s="113">
        <v>63352000</v>
      </c>
      <c r="CN650" s="88"/>
      <c r="CO650" s="92">
        <v>46297</v>
      </c>
      <c r="CP650" s="92">
        <f t="shared" si="27"/>
        <v>46477</v>
      </c>
      <c r="CQ650" s="118">
        <v>63352000</v>
      </c>
      <c r="CR650" s="88" t="s">
        <v>7201</v>
      </c>
      <c r="CS650" s="92">
        <v>46052</v>
      </c>
      <c r="CT650" s="131">
        <v>1846101034457</v>
      </c>
      <c r="CU650" s="88"/>
      <c r="CV650" s="88"/>
      <c r="CW650" s="88" t="s">
        <v>7248</v>
      </c>
      <c r="CX650" s="88" t="s">
        <v>274</v>
      </c>
      <c r="CY650" s="88" t="s">
        <v>957</v>
      </c>
      <c r="CZ650" s="88">
        <v>3090</v>
      </c>
      <c r="DA650" s="88" t="s">
        <v>7249</v>
      </c>
      <c r="DB650" s="88">
        <v>1</v>
      </c>
      <c r="DC650" s="88" t="s">
        <v>153</v>
      </c>
      <c r="DD650" s="88"/>
      <c r="DE650" s="88"/>
      <c r="DF650" s="88"/>
      <c r="DG650" s="88"/>
      <c r="DH650" s="88"/>
      <c r="DI650" s="88"/>
      <c r="DJ650" s="88"/>
      <c r="DK650" s="88"/>
      <c r="DL650" s="88"/>
      <c r="DM650" s="88"/>
      <c r="DN650" s="88"/>
      <c r="DO650" s="88"/>
      <c r="DP650" s="88"/>
      <c r="DQ650" s="88"/>
      <c r="DR650" s="88"/>
      <c r="DS650" s="88"/>
      <c r="DT650" s="89"/>
      <c r="DU650" s="84"/>
      <c r="DV650" s="75"/>
      <c r="DW650" s="75"/>
      <c r="DX650" s="75"/>
      <c r="DY650" s="75"/>
      <c r="DZ650" s="77"/>
      <c r="EA650" s="71"/>
      <c r="EB650" s="71"/>
      <c r="EC650" s="71"/>
      <c r="ED650" s="71"/>
      <c r="EE650" s="71"/>
      <c r="EF650" s="71"/>
      <c r="EG650" s="71"/>
      <c r="EH650" s="71"/>
      <c r="EI650" s="71"/>
      <c r="EJ650" s="71"/>
      <c r="EK650" s="71"/>
    </row>
    <row r="651" spans="1:141" s="22" customFormat="1" ht="30" customHeight="1">
      <c r="A651" s="3"/>
      <c r="B651" s="87">
        <v>2026</v>
      </c>
      <c r="C651" s="88" t="s">
        <v>7250</v>
      </c>
      <c r="D651" s="88"/>
      <c r="E651" s="88" t="s">
        <v>125</v>
      </c>
      <c r="F651" s="88">
        <v>153324</v>
      </c>
      <c r="G651" s="92">
        <v>46039</v>
      </c>
      <c r="H651" s="88" t="s">
        <v>488</v>
      </c>
      <c r="I651" s="88" t="s">
        <v>7251</v>
      </c>
      <c r="J651" s="95" t="s">
        <v>7252</v>
      </c>
      <c r="K651" s="95" t="s">
        <v>7253</v>
      </c>
      <c r="L651" s="88" t="s">
        <v>7254</v>
      </c>
      <c r="M651" s="88" t="s">
        <v>493</v>
      </c>
      <c r="N651" s="88">
        <v>80111700</v>
      </c>
      <c r="O651" s="88" t="s">
        <v>7255</v>
      </c>
      <c r="P651" s="88" t="s">
        <v>7256</v>
      </c>
      <c r="Q651" s="88">
        <v>11</v>
      </c>
      <c r="R651" s="92">
        <v>46055</v>
      </c>
      <c r="S651" s="88">
        <v>1970</v>
      </c>
      <c r="T651" s="92">
        <v>46055</v>
      </c>
      <c r="U651" s="88" t="s">
        <v>7171</v>
      </c>
      <c r="V651" s="88" t="s">
        <v>135</v>
      </c>
      <c r="W651" s="88" t="s">
        <v>460</v>
      </c>
      <c r="X651" s="88">
        <v>1</v>
      </c>
      <c r="Y651" s="88" t="s">
        <v>7257</v>
      </c>
      <c r="Z651" s="88" t="s">
        <v>7258</v>
      </c>
      <c r="AA651" s="88" t="s">
        <v>138</v>
      </c>
      <c r="AB651" s="88" t="s">
        <v>139</v>
      </c>
      <c r="AC651" s="88" t="s">
        <v>7215</v>
      </c>
      <c r="AD651" s="88"/>
      <c r="AE651" s="88">
        <v>1106900766</v>
      </c>
      <c r="AF651" s="88">
        <v>0</v>
      </c>
      <c r="AG651" s="92">
        <v>36158</v>
      </c>
      <c r="AH651" s="88" t="s">
        <v>7259</v>
      </c>
      <c r="AI651" s="88" t="e">
        <v>#REF!</v>
      </c>
      <c r="AJ651" s="95">
        <v>3144836230</v>
      </c>
      <c r="AK651" s="88" t="s">
        <v>7260</v>
      </c>
      <c r="AL651" s="88" t="s">
        <v>143</v>
      </c>
      <c r="AM651" s="88" t="s">
        <v>234</v>
      </c>
      <c r="AN651" s="88" t="s">
        <v>130</v>
      </c>
      <c r="AO651" s="88">
        <v>1010170739</v>
      </c>
      <c r="AP651" s="88" t="s">
        <v>170</v>
      </c>
      <c r="AQ651" s="88"/>
      <c r="AR651" s="88"/>
      <c r="AS651" s="92">
        <v>46063</v>
      </c>
      <c r="AT651" s="88"/>
      <c r="AU651" s="88"/>
      <c r="AV651" s="88"/>
      <c r="AW651" s="88"/>
      <c r="AX651" s="88" t="s">
        <v>171</v>
      </c>
      <c r="AY651" s="88" t="s">
        <v>147</v>
      </c>
      <c r="AZ651" s="108">
        <v>46030</v>
      </c>
      <c r="BA651" s="108">
        <v>46051</v>
      </c>
      <c r="BB651" s="118">
        <v>33715000</v>
      </c>
      <c r="BC651" s="108">
        <v>46055</v>
      </c>
      <c r="BD651" s="108">
        <v>46387</v>
      </c>
      <c r="BE651" s="108">
        <f t="shared" si="26"/>
        <v>46387</v>
      </c>
      <c r="BF651" s="125"/>
      <c r="BG651" s="88" t="s">
        <v>148</v>
      </c>
      <c r="BH651" s="113">
        <v>3065000</v>
      </c>
      <c r="BI651" s="88"/>
      <c r="BJ651" s="88"/>
      <c r="BK651" s="88"/>
      <c r="BL651" s="88"/>
      <c r="BM651" s="88"/>
      <c r="BN651" s="88"/>
      <c r="BO651" s="88"/>
      <c r="BP651" s="88"/>
      <c r="BQ651" s="88"/>
      <c r="BR651" s="88"/>
      <c r="BS651" s="88"/>
      <c r="BT651" s="88"/>
      <c r="BU651" s="88"/>
      <c r="BV651" s="88"/>
      <c r="BW651" s="88"/>
      <c r="BX651" s="88"/>
      <c r="BY651" s="88"/>
      <c r="BZ651" s="88"/>
      <c r="CA651" s="88"/>
      <c r="CB651" s="88"/>
      <c r="CC651" s="88"/>
      <c r="CD651" s="88"/>
      <c r="CE651" s="88"/>
      <c r="CF651" s="88"/>
      <c r="CG651" s="88"/>
      <c r="CH651" s="88"/>
      <c r="CI651" s="88"/>
      <c r="CJ651" s="88"/>
      <c r="CK651" s="88"/>
      <c r="CL651" s="88">
        <v>0</v>
      </c>
      <c r="CM651" s="113">
        <v>33715000</v>
      </c>
      <c r="CN651" s="88"/>
      <c r="CO651" s="92">
        <v>46387</v>
      </c>
      <c r="CP651" s="92">
        <f t="shared" si="27"/>
        <v>46567</v>
      </c>
      <c r="CQ651" s="118">
        <v>33715000</v>
      </c>
      <c r="CR651" s="88" t="s">
        <v>7201</v>
      </c>
      <c r="CS651" s="92">
        <v>46052</v>
      </c>
      <c r="CT651" s="131">
        <v>1846101034453</v>
      </c>
      <c r="CU651" s="88"/>
      <c r="CV651" s="88"/>
      <c r="CW651" s="88" t="s">
        <v>7261</v>
      </c>
      <c r="CX651" s="88" t="s">
        <v>7215</v>
      </c>
      <c r="CY651" s="88" t="s">
        <v>2137</v>
      </c>
      <c r="CZ651" s="88">
        <v>2537</v>
      </c>
      <c r="DA651" s="88" t="s">
        <v>152</v>
      </c>
      <c r="DB651" s="88">
        <v>1</v>
      </c>
      <c r="DC651" s="88" t="s">
        <v>153</v>
      </c>
      <c r="DD651" s="88"/>
      <c r="DE651" s="88"/>
      <c r="DF651" s="88"/>
      <c r="DG651" s="88"/>
      <c r="DH651" s="88"/>
      <c r="DI651" s="88"/>
      <c r="DJ651" s="88"/>
      <c r="DK651" s="88"/>
      <c r="DL651" s="88"/>
      <c r="DM651" s="88"/>
      <c r="DN651" s="88"/>
      <c r="DO651" s="88"/>
      <c r="DP651" s="88"/>
      <c r="DQ651" s="88"/>
      <c r="DR651" s="88"/>
      <c r="DS651" s="88"/>
      <c r="DT651" s="89"/>
      <c r="DU651" s="84"/>
      <c r="DV651" s="75"/>
      <c r="DW651" s="75"/>
      <c r="DX651" s="75"/>
      <c r="DY651" s="75"/>
      <c r="DZ651" s="77"/>
      <c r="EA651" s="71"/>
      <c r="EB651" s="71"/>
      <c r="EC651" s="71"/>
      <c r="ED651" s="71"/>
      <c r="EE651" s="71"/>
      <c r="EF651" s="71"/>
      <c r="EG651" s="71"/>
      <c r="EH651" s="71"/>
      <c r="EI651" s="71"/>
      <c r="EJ651" s="71"/>
      <c r="EK651" s="71"/>
    </row>
    <row r="652" spans="1:141" s="22" customFormat="1" ht="30" customHeight="1">
      <c r="A652" s="3"/>
      <c r="B652" s="87">
        <v>2026</v>
      </c>
      <c r="C652" s="88" t="s">
        <v>7262</v>
      </c>
      <c r="D652" s="88"/>
      <c r="E652" s="88" t="s">
        <v>125</v>
      </c>
      <c r="F652" s="88">
        <v>153245</v>
      </c>
      <c r="G652" s="92">
        <v>46039</v>
      </c>
      <c r="H652" s="88" t="s">
        <v>7263</v>
      </c>
      <c r="I652" s="88" t="s">
        <v>7264</v>
      </c>
      <c r="J652" s="95" t="s">
        <v>7265</v>
      </c>
      <c r="K652" s="95" t="s">
        <v>7266</v>
      </c>
      <c r="L652" s="88" t="s">
        <v>7214</v>
      </c>
      <c r="M652" s="88" t="s">
        <v>7267</v>
      </c>
      <c r="N652" s="88">
        <v>80111700</v>
      </c>
      <c r="O652" s="88" t="s">
        <v>7268</v>
      </c>
      <c r="P652" s="88" t="s">
        <v>7269</v>
      </c>
      <c r="Q652" s="88">
        <v>2155</v>
      </c>
      <c r="R652" s="92">
        <v>46056</v>
      </c>
      <c r="S652" s="88">
        <v>2004</v>
      </c>
      <c r="T652" s="92">
        <v>46056</v>
      </c>
      <c r="U652" s="88" t="s">
        <v>7270</v>
      </c>
      <c r="V652" s="88" t="s">
        <v>135</v>
      </c>
      <c r="W652" s="88" t="s">
        <v>136</v>
      </c>
      <c r="X652" s="88">
        <v>1</v>
      </c>
      <c r="Y652" s="88" t="s">
        <v>7271</v>
      </c>
      <c r="Z652" s="88" t="s">
        <v>7272</v>
      </c>
      <c r="AA652" s="88" t="s">
        <v>138</v>
      </c>
      <c r="AB652" s="88" t="s">
        <v>164</v>
      </c>
      <c r="AC652" s="88" t="s">
        <v>268</v>
      </c>
      <c r="AD652" s="88"/>
      <c r="AE652" s="88">
        <v>86052799</v>
      </c>
      <c r="AF652" s="88">
        <v>1</v>
      </c>
      <c r="AG652" s="92">
        <v>28168</v>
      </c>
      <c r="AH652" s="88" t="s">
        <v>7273</v>
      </c>
      <c r="AI652" s="88" t="e">
        <v>#REF!</v>
      </c>
      <c r="AJ652" s="95">
        <v>3143343723</v>
      </c>
      <c r="AK652" s="88" t="s">
        <v>7274</v>
      </c>
      <c r="AL652" s="88" t="s">
        <v>271</v>
      </c>
      <c r="AM652" s="88" t="s">
        <v>144</v>
      </c>
      <c r="AN652" s="88" t="s">
        <v>3712</v>
      </c>
      <c r="AO652" s="88">
        <v>79553844</v>
      </c>
      <c r="AP652" s="88" t="s">
        <v>3713</v>
      </c>
      <c r="AQ652" s="88"/>
      <c r="AR652" s="88"/>
      <c r="AS652" s="92">
        <v>46063</v>
      </c>
      <c r="AT652" s="88"/>
      <c r="AU652" s="88"/>
      <c r="AV652" s="88"/>
      <c r="AW652" s="88"/>
      <c r="AX652" s="88" t="s">
        <v>3714</v>
      </c>
      <c r="AY652" s="88" t="s">
        <v>147</v>
      </c>
      <c r="AZ652" s="108">
        <v>46051</v>
      </c>
      <c r="BA652" s="108">
        <v>46051</v>
      </c>
      <c r="BB652" s="118">
        <v>52000000</v>
      </c>
      <c r="BC652" s="108">
        <v>46059</v>
      </c>
      <c r="BD652" s="108">
        <v>46300</v>
      </c>
      <c r="BE652" s="108">
        <f t="shared" si="26"/>
        <v>46300</v>
      </c>
      <c r="BF652" s="125"/>
      <c r="BG652" s="88" t="s">
        <v>929</v>
      </c>
      <c r="BH652" s="113">
        <v>6500000</v>
      </c>
      <c r="BI652" s="88"/>
      <c r="BJ652" s="88"/>
      <c r="BK652" s="88"/>
      <c r="BL652" s="88"/>
      <c r="BM652" s="88"/>
      <c r="BN652" s="88"/>
      <c r="BO652" s="88"/>
      <c r="BP652" s="88"/>
      <c r="BQ652" s="88"/>
      <c r="BR652" s="88"/>
      <c r="BS652" s="88"/>
      <c r="BT652" s="88"/>
      <c r="BU652" s="88"/>
      <c r="BV652" s="88"/>
      <c r="BW652" s="88"/>
      <c r="BX652" s="88"/>
      <c r="BY652" s="88"/>
      <c r="BZ652" s="88"/>
      <c r="CA652" s="88"/>
      <c r="CB652" s="88"/>
      <c r="CC652" s="88"/>
      <c r="CD652" s="88"/>
      <c r="CE652" s="88"/>
      <c r="CF652" s="88"/>
      <c r="CG652" s="88"/>
      <c r="CH652" s="88"/>
      <c r="CI652" s="88"/>
      <c r="CJ652" s="88"/>
      <c r="CK652" s="88"/>
      <c r="CL652" s="88">
        <v>0</v>
      </c>
      <c r="CM652" s="113">
        <v>52000000</v>
      </c>
      <c r="CN652" s="88"/>
      <c r="CO652" s="92">
        <v>46300</v>
      </c>
      <c r="CP652" s="92">
        <f t="shared" si="27"/>
        <v>46480</v>
      </c>
      <c r="CQ652" s="118">
        <v>52000000</v>
      </c>
      <c r="CR652" s="88" t="s">
        <v>7201</v>
      </c>
      <c r="CS652" s="92">
        <v>46052</v>
      </c>
      <c r="CT652" s="131">
        <v>2146101137842</v>
      </c>
      <c r="CU652" s="88"/>
      <c r="CV652" s="88"/>
      <c r="CW652" s="88" t="s">
        <v>7275</v>
      </c>
      <c r="CX652" s="88" t="s">
        <v>274</v>
      </c>
      <c r="CY652" s="88" t="s">
        <v>957</v>
      </c>
      <c r="CZ652" s="88">
        <v>2470</v>
      </c>
      <c r="DA652" s="88" t="s">
        <v>7276</v>
      </c>
      <c r="DB652" s="88">
        <v>5</v>
      </c>
      <c r="DC652" s="88" t="s">
        <v>153</v>
      </c>
      <c r="DD652" s="88"/>
      <c r="DE652" s="88"/>
      <c r="DF652" s="88"/>
      <c r="DG652" s="88"/>
      <c r="DH652" s="88"/>
      <c r="DI652" s="88"/>
      <c r="DJ652" s="88"/>
      <c r="DK652" s="88"/>
      <c r="DL652" s="88"/>
      <c r="DM652" s="88"/>
      <c r="DN652" s="88"/>
      <c r="DO652" s="88"/>
      <c r="DP652" s="88"/>
      <c r="DQ652" s="88"/>
      <c r="DR652" s="88"/>
      <c r="DS652" s="88"/>
      <c r="DT652" s="89"/>
      <c r="DU652" s="84"/>
      <c r="DV652" s="75"/>
      <c r="DW652" s="75"/>
      <c r="DX652" s="75"/>
      <c r="DY652" s="75"/>
      <c r="DZ652" s="77"/>
      <c r="EA652" s="71"/>
      <c r="EB652" s="71"/>
      <c r="EC652" s="71"/>
      <c r="ED652" s="71"/>
      <c r="EE652" s="71"/>
      <c r="EF652" s="71"/>
      <c r="EG652" s="71"/>
      <c r="EH652" s="71"/>
      <c r="EI652" s="71"/>
      <c r="EJ652" s="71"/>
      <c r="EK652" s="71"/>
    </row>
    <row r="653" spans="1:141" s="22" customFormat="1" ht="30" customHeight="1">
      <c r="A653" s="3"/>
      <c r="B653" s="87">
        <v>2026</v>
      </c>
      <c r="C653" s="88" t="s">
        <v>7277</v>
      </c>
      <c r="D653" s="88"/>
      <c r="E653" s="88" t="s">
        <v>125</v>
      </c>
      <c r="F653" s="88">
        <v>147133</v>
      </c>
      <c r="G653" s="92">
        <v>46039</v>
      </c>
      <c r="H653" s="88" t="s">
        <v>7278</v>
      </c>
      <c r="I653" s="88" t="s">
        <v>7279</v>
      </c>
      <c r="J653" s="95" t="s">
        <v>7280</v>
      </c>
      <c r="K653" s="95" t="s">
        <v>7281</v>
      </c>
      <c r="L653" s="88" t="s">
        <v>7229</v>
      </c>
      <c r="M653" s="88" t="s">
        <v>7282</v>
      </c>
      <c r="N653" s="88">
        <v>80111700</v>
      </c>
      <c r="O653" s="88" t="s">
        <v>7283</v>
      </c>
      <c r="P653" s="88" t="s">
        <v>7284</v>
      </c>
      <c r="Q653" s="88">
        <v>215</v>
      </c>
      <c r="R653" s="92">
        <v>46056</v>
      </c>
      <c r="S653" s="88">
        <v>2005</v>
      </c>
      <c r="T653" s="92">
        <v>46056</v>
      </c>
      <c r="U653" s="88" t="s">
        <v>7196</v>
      </c>
      <c r="V653" s="88" t="s">
        <v>135</v>
      </c>
      <c r="W653" s="88" t="s">
        <v>136</v>
      </c>
      <c r="X653" s="88">
        <v>1</v>
      </c>
      <c r="Y653" s="88" t="s">
        <v>7285</v>
      </c>
      <c r="Z653" s="88" t="s">
        <v>7286</v>
      </c>
      <c r="AA653" s="88" t="s">
        <v>138</v>
      </c>
      <c r="AB653" s="88" t="s">
        <v>164</v>
      </c>
      <c r="AC653" s="88" t="s">
        <v>268</v>
      </c>
      <c r="AD653" s="88"/>
      <c r="AE653" s="88">
        <v>80541697</v>
      </c>
      <c r="AF653" s="88">
        <v>5</v>
      </c>
      <c r="AG653" s="92">
        <v>28293</v>
      </c>
      <c r="AH653" s="88" t="s">
        <v>7287</v>
      </c>
      <c r="AI653" s="88" t="e">
        <v>#REF!</v>
      </c>
      <c r="AJ653" s="95">
        <v>3134754146</v>
      </c>
      <c r="AK653" s="88" t="s">
        <v>7288</v>
      </c>
      <c r="AL653" s="88" t="s">
        <v>271</v>
      </c>
      <c r="AM653" s="88" t="s">
        <v>234</v>
      </c>
      <c r="AN653" s="88" t="s">
        <v>1863</v>
      </c>
      <c r="AO653" s="88">
        <v>93376179</v>
      </c>
      <c r="AP653" s="88" t="s">
        <v>1864</v>
      </c>
      <c r="AQ653" s="88"/>
      <c r="AR653" s="88"/>
      <c r="AS653" s="92">
        <v>46063</v>
      </c>
      <c r="AT653" s="88"/>
      <c r="AU653" s="88"/>
      <c r="AV653" s="88"/>
      <c r="AW653" s="88"/>
      <c r="AX653" s="88" t="s">
        <v>1865</v>
      </c>
      <c r="AY653" s="88" t="s">
        <v>147</v>
      </c>
      <c r="AZ653" s="108">
        <v>46051</v>
      </c>
      <c r="BA653" s="108">
        <v>46051</v>
      </c>
      <c r="BB653" s="118">
        <v>46432000</v>
      </c>
      <c r="BC653" s="108">
        <v>46059</v>
      </c>
      <c r="BD653" s="108">
        <v>46300</v>
      </c>
      <c r="BE653" s="108">
        <f t="shared" si="26"/>
        <v>46300</v>
      </c>
      <c r="BF653" s="125"/>
      <c r="BG653" s="88" t="s">
        <v>929</v>
      </c>
      <c r="BH653" s="113">
        <v>5804000</v>
      </c>
      <c r="BI653" s="88"/>
      <c r="BJ653" s="88"/>
      <c r="BK653" s="88"/>
      <c r="BL653" s="88"/>
      <c r="BM653" s="88"/>
      <c r="BN653" s="88"/>
      <c r="BO653" s="88"/>
      <c r="BP653" s="88"/>
      <c r="BQ653" s="88"/>
      <c r="BR653" s="88"/>
      <c r="BS653" s="88"/>
      <c r="BT653" s="88"/>
      <c r="BU653" s="88"/>
      <c r="BV653" s="88"/>
      <c r="BW653" s="88"/>
      <c r="BX653" s="88"/>
      <c r="BY653" s="88"/>
      <c r="BZ653" s="88"/>
      <c r="CA653" s="88"/>
      <c r="CB653" s="88"/>
      <c r="CC653" s="88"/>
      <c r="CD653" s="88"/>
      <c r="CE653" s="88"/>
      <c r="CF653" s="88"/>
      <c r="CG653" s="88"/>
      <c r="CH653" s="88"/>
      <c r="CI653" s="88"/>
      <c r="CJ653" s="88"/>
      <c r="CK653" s="88"/>
      <c r="CL653" s="88">
        <v>0</v>
      </c>
      <c r="CM653" s="113">
        <v>46432000</v>
      </c>
      <c r="CN653" s="88"/>
      <c r="CO653" s="92">
        <v>46300</v>
      </c>
      <c r="CP653" s="92">
        <f t="shared" si="27"/>
        <v>46480</v>
      </c>
      <c r="CQ653" s="118">
        <v>46432000</v>
      </c>
      <c r="CR653" s="88" t="s">
        <v>1202</v>
      </c>
      <c r="CS653" s="92">
        <v>46052</v>
      </c>
      <c r="CT653" s="131" t="s">
        <v>7289</v>
      </c>
      <c r="CU653" s="88"/>
      <c r="CV653" s="88"/>
      <c r="CW653" s="88" t="s">
        <v>7290</v>
      </c>
      <c r="CX653" s="88" t="s">
        <v>274</v>
      </c>
      <c r="CY653" s="88" t="s">
        <v>7291</v>
      </c>
      <c r="CZ653" s="88">
        <v>2456</v>
      </c>
      <c r="DA653" s="88" t="s">
        <v>7203</v>
      </c>
      <c r="DB653" s="88">
        <v>3</v>
      </c>
      <c r="DC653" s="88" t="s">
        <v>153</v>
      </c>
      <c r="DD653" s="88"/>
      <c r="DE653" s="88"/>
      <c r="DF653" s="88"/>
      <c r="DG653" s="88"/>
      <c r="DH653" s="88"/>
      <c r="DI653" s="88"/>
      <c r="DJ653" s="88"/>
      <c r="DK653" s="88"/>
      <c r="DL653" s="88"/>
      <c r="DM653" s="88"/>
      <c r="DN653" s="88"/>
      <c r="DO653" s="88"/>
      <c r="DP653" s="88"/>
      <c r="DQ653" s="88"/>
      <c r="DR653" s="88"/>
      <c r="DS653" s="88"/>
      <c r="DT653" s="89"/>
      <c r="DU653" s="84"/>
      <c r="DV653" s="75"/>
      <c r="DW653" s="75"/>
      <c r="DX653" s="75"/>
      <c r="DY653" s="75"/>
      <c r="DZ653" s="77"/>
      <c r="EA653" s="71"/>
      <c r="EB653" s="71"/>
      <c r="EC653" s="71"/>
      <c r="ED653" s="71"/>
      <c r="EE653" s="71"/>
      <c r="EF653" s="71"/>
      <c r="EG653" s="71"/>
      <c r="EH653" s="71"/>
      <c r="EI653" s="71"/>
      <c r="EJ653" s="71"/>
      <c r="EK653" s="71"/>
    </row>
    <row r="654" spans="1:141" s="22" customFormat="1" ht="30" customHeight="1">
      <c r="A654" s="3"/>
      <c r="B654" s="87">
        <v>2026</v>
      </c>
      <c r="C654" s="88" t="s">
        <v>7292</v>
      </c>
      <c r="D654" s="88"/>
      <c r="E654" s="88" t="s">
        <v>125</v>
      </c>
      <c r="F654" s="88">
        <v>145537</v>
      </c>
      <c r="G654" s="92">
        <v>46039</v>
      </c>
      <c r="H654" s="88" t="s">
        <v>915</v>
      </c>
      <c r="I654" s="88" t="s">
        <v>7293</v>
      </c>
      <c r="J654" s="95" t="s">
        <v>7294</v>
      </c>
      <c r="K654" s="95" t="s">
        <v>7295</v>
      </c>
      <c r="L654" s="88" t="s">
        <v>7296</v>
      </c>
      <c r="M654" s="88" t="s">
        <v>920</v>
      </c>
      <c r="N654" s="88">
        <v>80111700</v>
      </c>
      <c r="O654" s="88" t="s">
        <v>7297</v>
      </c>
      <c r="P654" s="88" t="s">
        <v>7298</v>
      </c>
      <c r="Q654" s="88">
        <v>169</v>
      </c>
      <c r="R654" s="92">
        <v>46052</v>
      </c>
      <c r="S654" s="88">
        <v>1932</v>
      </c>
      <c r="T654" s="92">
        <v>46052</v>
      </c>
      <c r="U654" s="88" t="s">
        <v>7171</v>
      </c>
      <c r="V654" s="88" t="s">
        <v>135</v>
      </c>
      <c r="W654" s="88" t="s">
        <v>460</v>
      </c>
      <c r="X654" s="88">
        <v>1</v>
      </c>
      <c r="Y654" s="88" t="s">
        <v>7299</v>
      </c>
      <c r="Z654" s="88" t="s">
        <v>7300</v>
      </c>
      <c r="AA654" s="88" t="s">
        <v>138</v>
      </c>
      <c r="AB654" s="88" t="s">
        <v>164</v>
      </c>
      <c r="AC654" s="88" t="s">
        <v>7301</v>
      </c>
      <c r="AD654" s="88"/>
      <c r="AE654" s="88">
        <v>899999061</v>
      </c>
      <c r="AF654" s="88">
        <v>9</v>
      </c>
      <c r="AG654" s="92">
        <v>24266</v>
      </c>
      <c r="AH654" s="88" t="s">
        <v>7302</v>
      </c>
      <c r="AI654" s="88" t="e">
        <v>#REF!</v>
      </c>
      <c r="AJ654" s="95">
        <v>3004503210</v>
      </c>
      <c r="AK654" s="88" t="s">
        <v>7303</v>
      </c>
      <c r="AL654" s="88" t="s">
        <v>168</v>
      </c>
      <c r="AM654" s="88" t="s">
        <v>234</v>
      </c>
      <c r="AN654" s="88" t="s">
        <v>926</v>
      </c>
      <c r="AO654" s="88">
        <v>52116336</v>
      </c>
      <c r="AP654" s="88" t="s">
        <v>927</v>
      </c>
      <c r="AQ654" s="88"/>
      <c r="AR654" s="88"/>
      <c r="AS654" s="92">
        <v>46063</v>
      </c>
      <c r="AT654" s="88"/>
      <c r="AU654" s="88"/>
      <c r="AV654" s="88"/>
      <c r="AW654" s="88"/>
      <c r="AX654" s="88" t="s">
        <v>928</v>
      </c>
      <c r="AY654" s="88" t="s">
        <v>147</v>
      </c>
      <c r="AZ654" s="108">
        <v>46032</v>
      </c>
      <c r="BA654" s="108">
        <v>46050</v>
      </c>
      <c r="BB654" s="118">
        <v>30390000</v>
      </c>
      <c r="BC654" s="108">
        <v>46052</v>
      </c>
      <c r="BD654" s="108">
        <v>46232</v>
      </c>
      <c r="BE654" s="108">
        <f t="shared" si="26"/>
        <v>46232</v>
      </c>
      <c r="BF654" s="125"/>
      <c r="BG654" s="88" t="s">
        <v>705</v>
      </c>
      <c r="BH654" s="113">
        <v>5065000</v>
      </c>
      <c r="BI654" s="88"/>
      <c r="BJ654" s="88"/>
      <c r="BK654" s="88"/>
      <c r="BL654" s="88"/>
      <c r="BM654" s="88"/>
      <c r="BN654" s="88"/>
      <c r="BO654" s="88"/>
      <c r="BP654" s="88"/>
      <c r="BQ654" s="88"/>
      <c r="BR654" s="88"/>
      <c r="BS654" s="88"/>
      <c r="BT654" s="88"/>
      <c r="BU654" s="88"/>
      <c r="BV654" s="88"/>
      <c r="BW654" s="88"/>
      <c r="BX654" s="88"/>
      <c r="BY654" s="88"/>
      <c r="BZ654" s="88"/>
      <c r="CA654" s="88"/>
      <c r="CB654" s="88"/>
      <c r="CC654" s="88"/>
      <c r="CD654" s="88"/>
      <c r="CE654" s="88"/>
      <c r="CF654" s="88"/>
      <c r="CG654" s="88"/>
      <c r="CH654" s="88"/>
      <c r="CI654" s="88"/>
      <c r="CJ654" s="88"/>
      <c r="CK654" s="88"/>
      <c r="CL654" s="88">
        <v>0</v>
      </c>
      <c r="CM654" s="113">
        <v>30390000</v>
      </c>
      <c r="CN654" s="88"/>
      <c r="CO654" s="92">
        <v>46232</v>
      </c>
      <c r="CP654" s="92">
        <f t="shared" si="27"/>
        <v>46412</v>
      </c>
      <c r="CQ654" s="118">
        <v>30390000</v>
      </c>
      <c r="CR654" s="88" t="s">
        <v>864</v>
      </c>
      <c r="CS654" s="92">
        <v>46051</v>
      </c>
      <c r="CT654" s="131" t="s">
        <v>7304</v>
      </c>
      <c r="CU654" s="88"/>
      <c r="CV654" s="88"/>
      <c r="CW654" s="88" t="s">
        <v>7305</v>
      </c>
      <c r="CX654" s="88" t="s">
        <v>7234</v>
      </c>
      <c r="CY654" s="88" t="s">
        <v>7306</v>
      </c>
      <c r="CZ654" s="88">
        <v>2537</v>
      </c>
      <c r="DA654" s="88" t="s">
        <v>152</v>
      </c>
      <c r="DB654" s="88">
        <v>1</v>
      </c>
      <c r="DC654" s="88" t="s">
        <v>153</v>
      </c>
      <c r="DD654" s="88"/>
      <c r="DE654" s="88"/>
      <c r="DF654" s="88"/>
      <c r="DG654" s="88"/>
      <c r="DH654" s="88"/>
      <c r="DI654" s="88"/>
      <c r="DJ654" s="88"/>
      <c r="DK654" s="88"/>
      <c r="DL654" s="88"/>
      <c r="DM654" s="88"/>
      <c r="DN654" s="88"/>
      <c r="DO654" s="88"/>
      <c r="DP654" s="88"/>
      <c r="DQ654" s="88"/>
      <c r="DR654" s="88"/>
      <c r="DS654" s="88"/>
      <c r="DT654" s="89"/>
      <c r="DU654" s="84"/>
      <c r="DV654" s="75"/>
      <c r="DW654" s="75"/>
      <c r="DX654" s="75"/>
      <c r="DY654" s="75"/>
      <c r="DZ654" s="77"/>
      <c r="EA654" s="71"/>
      <c r="EB654" s="71"/>
      <c r="EC654" s="71"/>
      <c r="ED654" s="71"/>
      <c r="EE654" s="71"/>
      <c r="EF654" s="71"/>
      <c r="EG654" s="71"/>
      <c r="EH654" s="71"/>
      <c r="EI654" s="71"/>
      <c r="EJ654" s="71"/>
      <c r="EK654" s="71"/>
    </row>
    <row r="655" spans="1:141" s="22" customFormat="1" ht="30" customHeight="1">
      <c r="A655" s="3"/>
      <c r="B655" s="87">
        <v>2026</v>
      </c>
      <c r="C655" s="88" t="s">
        <v>7307</v>
      </c>
      <c r="D655" s="88"/>
      <c r="E655" s="88" t="s">
        <v>125</v>
      </c>
      <c r="F655" s="88">
        <v>153403</v>
      </c>
      <c r="G655" s="92">
        <v>46039</v>
      </c>
      <c r="H655" s="88" t="s">
        <v>7308</v>
      </c>
      <c r="I655" s="88" t="s">
        <v>7309</v>
      </c>
      <c r="J655" s="95" t="s">
        <v>7310</v>
      </c>
      <c r="K655" s="95" t="s">
        <v>7311</v>
      </c>
      <c r="L655" s="88" t="s">
        <v>7312</v>
      </c>
      <c r="M655" s="88" t="s">
        <v>7313</v>
      </c>
      <c r="N655" s="88">
        <v>80111700</v>
      </c>
      <c r="O655" s="88" t="s">
        <v>7314</v>
      </c>
      <c r="P655" s="88" t="s">
        <v>7315</v>
      </c>
      <c r="Q655" s="88">
        <v>2168</v>
      </c>
      <c r="R655" s="92">
        <v>46056</v>
      </c>
      <c r="S655" s="88">
        <v>1999</v>
      </c>
      <c r="T655" s="92">
        <v>46056</v>
      </c>
      <c r="U655" s="88" t="s">
        <v>7171</v>
      </c>
      <c r="V655" s="88" t="s">
        <v>135</v>
      </c>
      <c r="W655" s="88" t="s">
        <v>460</v>
      </c>
      <c r="X655" s="88">
        <v>1</v>
      </c>
      <c r="Y655" s="88" t="s">
        <v>7316</v>
      </c>
      <c r="Z655" s="88" t="s">
        <v>7317</v>
      </c>
      <c r="AA655" s="88" t="s">
        <v>138</v>
      </c>
      <c r="AB655" s="88" t="s">
        <v>139</v>
      </c>
      <c r="AC655" s="88" t="s">
        <v>268</v>
      </c>
      <c r="AD655" s="88"/>
      <c r="AE655" s="88">
        <v>39560227</v>
      </c>
      <c r="AF655" s="88">
        <v>9</v>
      </c>
      <c r="AG655" s="92">
        <v>24257</v>
      </c>
      <c r="AH655" s="88" t="s">
        <v>7318</v>
      </c>
      <c r="AI655" s="88" t="e">
        <v>#REF!</v>
      </c>
      <c r="AJ655" s="95">
        <v>3502739463</v>
      </c>
      <c r="AK655" s="88" t="s">
        <v>7319</v>
      </c>
      <c r="AL655" s="88" t="s">
        <v>143</v>
      </c>
      <c r="AM655" s="88" t="s">
        <v>234</v>
      </c>
      <c r="AN655" s="88" t="s">
        <v>2859</v>
      </c>
      <c r="AO655" s="88">
        <v>52116336</v>
      </c>
      <c r="AP655" s="88" t="s">
        <v>927</v>
      </c>
      <c r="AQ655" s="88"/>
      <c r="AR655" s="88"/>
      <c r="AS655" s="92">
        <v>46063</v>
      </c>
      <c r="AT655" s="88"/>
      <c r="AU655" s="88"/>
      <c r="AV655" s="88"/>
      <c r="AW655" s="88"/>
      <c r="AX655" s="88" t="s">
        <v>2860</v>
      </c>
      <c r="AY655" s="88" t="s">
        <v>147</v>
      </c>
      <c r="AZ655" s="108">
        <v>46052</v>
      </c>
      <c r="BA655" s="108">
        <v>46052</v>
      </c>
      <c r="BB655" s="118">
        <v>37136000</v>
      </c>
      <c r="BC655" s="108">
        <v>46056</v>
      </c>
      <c r="BD655" s="108">
        <v>46297</v>
      </c>
      <c r="BE655" s="108">
        <f t="shared" si="26"/>
        <v>46297</v>
      </c>
      <c r="BF655" s="125"/>
      <c r="BG655" s="88" t="s">
        <v>929</v>
      </c>
      <c r="BH655" s="113">
        <v>4642000</v>
      </c>
      <c r="BI655" s="88"/>
      <c r="BJ655" s="88"/>
      <c r="BK655" s="88"/>
      <c r="BL655" s="88"/>
      <c r="BM655" s="88"/>
      <c r="BN655" s="88"/>
      <c r="BO655" s="88"/>
      <c r="BP655" s="88"/>
      <c r="BQ655" s="88"/>
      <c r="BR655" s="88"/>
      <c r="BS655" s="88"/>
      <c r="BT655" s="88"/>
      <c r="BU655" s="88"/>
      <c r="BV655" s="88"/>
      <c r="BW655" s="88"/>
      <c r="BX655" s="88"/>
      <c r="BY655" s="88"/>
      <c r="BZ655" s="88"/>
      <c r="CA655" s="88"/>
      <c r="CB655" s="88"/>
      <c r="CC655" s="88"/>
      <c r="CD655" s="88"/>
      <c r="CE655" s="88"/>
      <c r="CF655" s="88"/>
      <c r="CG655" s="88"/>
      <c r="CH655" s="88"/>
      <c r="CI655" s="88"/>
      <c r="CJ655" s="88"/>
      <c r="CK655" s="88"/>
      <c r="CL655" s="88">
        <v>0</v>
      </c>
      <c r="CM655" s="113">
        <v>37136000</v>
      </c>
      <c r="CN655" s="88"/>
      <c r="CO655" s="92">
        <v>46297</v>
      </c>
      <c r="CP655" s="92">
        <f t="shared" si="27"/>
        <v>46477</v>
      </c>
      <c r="CQ655" s="118">
        <v>37136000</v>
      </c>
      <c r="CR655" s="88" t="s">
        <v>7201</v>
      </c>
      <c r="CS655" s="92">
        <v>46055</v>
      </c>
      <c r="CT655" s="131">
        <v>1446101169483</v>
      </c>
      <c r="CU655" s="88"/>
      <c r="CV655" s="88"/>
      <c r="CW655" s="88" t="s">
        <v>7320</v>
      </c>
      <c r="CX655" s="88" t="s">
        <v>7234</v>
      </c>
      <c r="CY655" s="88" t="s">
        <v>957</v>
      </c>
      <c r="CZ655" s="88">
        <v>2537</v>
      </c>
      <c r="DA655" s="88" t="s">
        <v>152</v>
      </c>
      <c r="DB655" s="88">
        <v>1</v>
      </c>
      <c r="DC655" s="88" t="s">
        <v>153</v>
      </c>
      <c r="DD655" s="88"/>
      <c r="DE655" s="88"/>
      <c r="DF655" s="88"/>
      <c r="DG655" s="88"/>
      <c r="DH655" s="88"/>
      <c r="DI655" s="88"/>
      <c r="DJ655" s="88"/>
      <c r="DK655" s="88"/>
      <c r="DL655" s="88"/>
      <c r="DM655" s="88"/>
      <c r="DN655" s="88"/>
      <c r="DO655" s="88"/>
      <c r="DP655" s="88"/>
      <c r="DQ655" s="88"/>
      <c r="DR655" s="88"/>
      <c r="DS655" s="88"/>
      <c r="DT655" s="89"/>
      <c r="DU655" s="84"/>
      <c r="DV655" s="75"/>
      <c r="DW655" s="75"/>
      <c r="DX655" s="75"/>
      <c r="DY655" s="75"/>
      <c r="DZ655" s="77"/>
      <c r="EA655" s="71"/>
      <c r="EB655" s="71"/>
      <c r="EC655" s="71"/>
      <c r="ED655" s="71"/>
      <c r="EE655" s="71"/>
      <c r="EF655" s="71"/>
      <c r="EG655" s="71"/>
      <c r="EH655" s="71"/>
      <c r="EI655" s="71"/>
      <c r="EJ655" s="71"/>
      <c r="EK655" s="71"/>
    </row>
    <row r="656" spans="1:141" s="22" customFormat="1" ht="30" customHeight="1">
      <c r="A656" s="3"/>
      <c r="B656" s="87">
        <v>2026</v>
      </c>
      <c r="C656" s="88" t="s">
        <v>7321</v>
      </c>
      <c r="D656" s="88"/>
      <c r="E656" s="88" t="s">
        <v>125</v>
      </c>
      <c r="F656" s="88">
        <v>145029</v>
      </c>
      <c r="G656" s="92">
        <v>46039</v>
      </c>
      <c r="H656" s="88" t="s">
        <v>389</v>
      </c>
      <c r="I656" s="88" t="s">
        <v>7322</v>
      </c>
      <c r="J656" s="95" t="s">
        <v>7323</v>
      </c>
      <c r="K656" s="95" t="s">
        <v>7324</v>
      </c>
      <c r="L656" s="88" t="s">
        <v>7245</v>
      </c>
      <c r="M656" s="88" t="s">
        <v>394</v>
      </c>
      <c r="N656" s="88">
        <v>80111700</v>
      </c>
      <c r="O656" s="88" t="s">
        <v>7325</v>
      </c>
      <c r="P656" s="88" t="s">
        <v>7326</v>
      </c>
      <c r="Q656" s="88">
        <v>6</v>
      </c>
      <c r="R656" s="92">
        <v>46051</v>
      </c>
      <c r="S656" s="88">
        <v>1923</v>
      </c>
      <c r="T656" s="92">
        <v>46051</v>
      </c>
      <c r="U656" s="88" t="s">
        <v>7171</v>
      </c>
      <c r="V656" s="88" t="s">
        <v>135</v>
      </c>
      <c r="W656" s="88" t="s">
        <v>136</v>
      </c>
      <c r="X656" s="88">
        <v>1</v>
      </c>
      <c r="Y656" s="88" t="s">
        <v>7327</v>
      </c>
      <c r="Z656" s="88" t="s">
        <v>7328</v>
      </c>
      <c r="AA656" s="88" t="s">
        <v>138</v>
      </c>
      <c r="AB656" s="88" t="s">
        <v>164</v>
      </c>
      <c r="AC656" s="88" t="s">
        <v>268</v>
      </c>
      <c r="AD656" s="88"/>
      <c r="AE656" s="88">
        <v>1005853120</v>
      </c>
      <c r="AF656" s="88">
        <v>5</v>
      </c>
      <c r="AG656" s="92">
        <v>36649</v>
      </c>
      <c r="AH656" s="88" t="s">
        <v>7329</v>
      </c>
      <c r="AI656" s="88" t="e">
        <v>#REF!</v>
      </c>
      <c r="AJ656" s="95">
        <v>3054749093</v>
      </c>
      <c r="AK656" s="88" t="s">
        <v>7330</v>
      </c>
      <c r="AL656" s="88" t="s">
        <v>189</v>
      </c>
      <c r="AM656" s="88" t="s">
        <v>234</v>
      </c>
      <c r="AN656" s="88" t="s">
        <v>400</v>
      </c>
      <c r="AO656" s="88">
        <v>51698679</v>
      </c>
      <c r="AP656" s="88" t="s">
        <v>401</v>
      </c>
      <c r="AQ656" s="88"/>
      <c r="AR656" s="88"/>
      <c r="AS656" s="92">
        <v>46063</v>
      </c>
      <c r="AT656" s="88"/>
      <c r="AU656" s="88"/>
      <c r="AV656" s="88"/>
      <c r="AW656" s="88"/>
      <c r="AX656" s="88" t="s">
        <v>171</v>
      </c>
      <c r="AY656" s="88" t="s">
        <v>147</v>
      </c>
      <c r="AZ656" s="108">
        <v>46029</v>
      </c>
      <c r="BA656" s="108">
        <v>46050</v>
      </c>
      <c r="BB656" s="118">
        <v>63844000</v>
      </c>
      <c r="BC656" s="108">
        <v>46054</v>
      </c>
      <c r="BD656" s="108">
        <v>46387</v>
      </c>
      <c r="BE656" s="108">
        <f t="shared" si="26"/>
        <v>46387</v>
      </c>
      <c r="BF656" s="125"/>
      <c r="BG656" s="88" t="s">
        <v>148</v>
      </c>
      <c r="BH656" s="113">
        <v>5804000</v>
      </c>
      <c r="BI656" s="88"/>
      <c r="BJ656" s="88"/>
      <c r="BK656" s="88"/>
      <c r="BL656" s="88"/>
      <c r="BM656" s="88"/>
      <c r="BN656" s="88"/>
      <c r="BO656" s="88"/>
      <c r="BP656" s="88"/>
      <c r="BQ656" s="88"/>
      <c r="BR656" s="88"/>
      <c r="BS656" s="88"/>
      <c r="BT656" s="88"/>
      <c r="BU656" s="88"/>
      <c r="BV656" s="88"/>
      <c r="BW656" s="88"/>
      <c r="BX656" s="88"/>
      <c r="BY656" s="88"/>
      <c r="BZ656" s="88"/>
      <c r="CA656" s="88"/>
      <c r="CB656" s="88"/>
      <c r="CC656" s="88"/>
      <c r="CD656" s="88"/>
      <c r="CE656" s="88"/>
      <c r="CF656" s="88"/>
      <c r="CG656" s="88"/>
      <c r="CH656" s="88"/>
      <c r="CI656" s="88"/>
      <c r="CJ656" s="88"/>
      <c r="CK656" s="88"/>
      <c r="CL656" s="88">
        <v>0</v>
      </c>
      <c r="CM656" s="113">
        <v>63844000</v>
      </c>
      <c r="CN656" s="88"/>
      <c r="CO656" s="92">
        <v>46387</v>
      </c>
      <c r="CP656" s="92">
        <f t="shared" si="27"/>
        <v>46567</v>
      </c>
      <c r="CQ656" s="118">
        <v>63844000</v>
      </c>
      <c r="CR656" s="88" t="s">
        <v>7201</v>
      </c>
      <c r="CS656" s="92">
        <v>46050</v>
      </c>
      <c r="CT656" s="131">
        <v>3946101019294</v>
      </c>
      <c r="CU656" s="88"/>
      <c r="CV656" s="88"/>
      <c r="CW656" s="88" t="s">
        <v>7331</v>
      </c>
      <c r="CX656" s="88" t="s">
        <v>274</v>
      </c>
      <c r="CY656" s="88" t="s">
        <v>453</v>
      </c>
      <c r="CZ656" s="88">
        <v>2537</v>
      </c>
      <c r="DA656" s="88" t="s">
        <v>152</v>
      </c>
      <c r="DB656" s="88">
        <v>1</v>
      </c>
      <c r="DC656" s="88" t="s">
        <v>153</v>
      </c>
      <c r="DD656" s="88"/>
      <c r="DE656" s="88"/>
      <c r="DF656" s="88"/>
      <c r="DG656" s="88"/>
      <c r="DH656" s="88"/>
      <c r="DI656" s="88"/>
      <c r="DJ656" s="88"/>
      <c r="DK656" s="88"/>
      <c r="DL656" s="88"/>
      <c r="DM656" s="88"/>
      <c r="DN656" s="88"/>
      <c r="DO656" s="88"/>
      <c r="DP656" s="88"/>
      <c r="DQ656" s="88"/>
      <c r="DR656" s="88"/>
      <c r="DS656" s="88"/>
      <c r="DT656" s="89"/>
      <c r="DU656" s="84"/>
      <c r="DV656" s="75"/>
      <c r="DW656" s="75"/>
      <c r="DX656" s="75"/>
      <c r="DY656" s="75"/>
      <c r="DZ656" s="77"/>
      <c r="EA656" s="71"/>
      <c r="EB656" s="71"/>
      <c r="EC656" s="71"/>
      <c r="ED656" s="71"/>
      <c r="EE656" s="71"/>
      <c r="EF656" s="71"/>
      <c r="EG656" s="71"/>
      <c r="EH656" s="71"/>
      <c r="EI656" s="71"/>
      <c r="EJ656" s="71"/>
      <c r="EK656" s="71"/>
    </row>
    <row r="657" spans="1:141" s="22" customFormat="1" ht="30" customHeight="1">
      <c r="A657" s="3"/>
      <c r="B657" s="87">
        <v>2026</v>
      </c>
      <c r="C657" s="88" t="s">
        <v>7332</v>
      </c>
      <c r="D657" s="88"/>
      <c r="E657" s="88" t="s">
        <v>125</v>
      </c>
      <c r="F657" s="88">
        <v>147081</v>
      </c>
      <c r="G657" s="92">
        <v>46039</v>
      </c>
      <c r="H657" s="88" t="s">
        <v>7333</v>
      </c>
      <c r="I657" s="88" t="s">
        <v>7334</v>
      </c>
      <c r="J657" s="95" t="s">
        <v>7335</v>
      </c>
      <c r="K657" s="95" t="s">
        <v>7336</v>
      </c>
      <c r="L657" s="88" t="s">
        <v>7258</v>
      </c>
      <c r="M657" s="88" t="s">
        <v>7337</v>
      </c>
      <c r="N657" s="88">
        <v>80111700</v>
      </c>
      <c r="O657" s="88" t="s">
        <v>7338</v>
      </c>
      <c r="P657" s="88" t="s">
        <v>7339</v>
      </c>
      <c r="Q657" s="88">
        <v>1411</v>
      </c>
      <c r="R657" s="92">
        <v>46055</v>
      </c>
      <c r="S657" s="88">
        <v>1955</v>
      </c>
      <c r="T657" s="92">
        <v>46055</v>
      </c>
      <c r="U657" s="88" t="s">
        <v>7340</v>
      </c>
      <c r="V657" s="88" t="s">
        <v>135</v>
      </c>
      <c r="W657" s="88" t="s">
        <v>136</v>
      </c>
      <c r="X657" s="88">
        <v>1</v>
      </c>
      <c r="Y657" s="88" t="s">
        <v>7341</v>
      </c>
      <c r="Z657" s="88" t="s">
        <v>7342</v>
      </c>
      <c r="AA657" s="88" t="s">
        <v>138</v>
      </c>
      <c r="AB657" s="88" t="s">
        <v>164</v>
      </c>
      <c r="AC657" s="88" t="s">
        <v>268</v>
      </c>
      <c r="AD657" s="88"/>
      <c r="AE657" s="88">
        <v>80808811</v>
      </c>
      <c r="AF657" s="88">
        <v>7</v>
      </c>
      <c r="AG657" s="92">
        <v>30769</v>
      </c>
      <c r="AH657" s="88" t="s">
        <v>7343</v>
      </c>
      <c r="AI657" s="88" t="e">
        <v>#REF!</v>
      </c>
      <c r="AJ657" s="95">
        <v>3105772599</v>
      </c>
      <c r="AK657" s="88" t="s">
        <v>7344</v>
      </c>
      <c r="AL657" s="88" t="s">
        <v>143</v>
      </c>
      <c r="AM657" s="88" t="s">
        <v>234</v>
      </c>
      <c r="AN657" s="88" t="s">
        <v>2984</v>
      </c>
      <c r="AO657" s="88">
        <v>1063481921</v>
      </c>
      <c r="AP657" s="88" t="s">
        <v>3007</v>
      </c>
      <c r="AQ657" s="88"/>
      <c r="AR657" s="88"/>
      <c r="AS657" s="92">
        <v>46063</v>
      </c>
      <c r="AT657" s="88"/>
      <c r="AU657" s="88"/>
      <c r="AV657" s="88"/>
      <c r="AW657" s="88"/>
      <c r="AX657" s="88" t="s">
        <v>3008</v>
      </c>
      <c r="AY657" s="88" t="s">
        <v>147</v>
      </c>
      <c r="AZ657" s="108">
        <v>46051</v>
      </c>
      <c r="BA657" s="108">
        <v>46051</v>
      </c>
      <c r="BB657" s="118">
        <v>63352000</v>
      </c>
      <c r="BC657" s="108">
        <v>46057</v>
      </c>
      <c r="BD657" s="108">
        <v>46298</v>
      </c>
      <c r="BE657" s="108">
        <f t="shared" si="26"/>
        <v>46298</v>
      </c>
      <c r="BF657" s="125"/>
      <c r="BG657" s="88" t="s">
        <v>929</v>
      </c>
      <c r="BH657" s="113">
        <v>7919000</v>
      </c>
      <c r="BI657" s="88"/>
      <c r="BJ657" s="88"/>
      <c r="BK657" s="88"/>
      <c r="BL657" s="88"/>
      <c r="BM657" s="88"/>
      <c r="BN657" s="88"/>
      <c r="BO657" s="88"/>
      <c r="BP657" s="88"/>
      <c r="BQ657" s="88"/>
      <c r="BR657" s="88"/>
      <c r="BS657" s="88"/>
      <c r="BT657" s="88"/>
      <c r="BU657" s="88"/>
      <c r="BV657" s="88"/>
      <c r="BW657" s="88"/>
      <c r="BX657" s="88"/>
      <c r="BY657" s="88"/>
      <c r="BZ657" s="88"/>
      <c r="CA657" s="88"/>
      <c r="CB657" s="88"/>
      <c r="CC657" s="88"/>
      <c r="CD657" s="88"/>
      <c r="CE657" s="88"/>
      <c r="CF657" s="88"/>
      <c r="CG657" s="88"/>
      <c r="CH657" s="88"/>
      <c r="CI657" s="88"/>
      <c r="CJ657" s="88"/>
      <c r="CK657" s="88"/>
      <c r="CL657" s="88">
        <v>0</v>
      </c>
      <c r="CM657" s="113">
        <v>63352000</v>
      </c>
      <c r="CN657" s="88"/>
      <c r="CO657" s="92">
        <v>46298</v>
      </c>
      <c r="CP657" s="92">
        <f t="shared" si="27"/>
        <v>46478</v>
      </c>
      <c r="CQ657" s="118">
        <v>63352000</v>
      </c>
      <c r="CR657" s="88" t="s">
        <v>7201</v>
      </c>
      <c r="CS657" s="92">
        <v>46052</v>
      </c>
      <c r="CT657" s="131">
        <v>1146101105817</v>
      </c>
      <c r="CU657" s="88"/>
      <c r="CV657" s="88"/>
      <c r="CW657" s="88" t="s">
        <v>7345</v>
      </c>
      <c r="CX657" s="88" t="s">
        <v>274</v>
      </c>
      <c r="CY657" s="88" t="s">
        <v>6064</v>
      </c>
      <c r="CZ657" s="88">
        <v>2504</v>
      </c>
      <c r="DA657" s="88" t="s">
        <v>2994</v>
      </c>
      <c r="DB657" s="88">
        <v>1</v>
      </c>
      <c r="DC657" s="88" t="s">
        <v>153</v>
      </c>
      <c r="DD657" s="88"/>
      <c r="DE657" s="88"/>
      <c r="DF657" s="88"/>
      <c r="DG657" s="88"/>
      <c r="DH657" s="88"/>
      <c r="DI657" s="88"/>
      <c r="DJ657" s="88"/>
      <c r="DK657" s="88"/>
      <c r="DL657" s="88"/>
      <c r="DM657" s="88"/>
      <c r="DN657" s="88"/>
      <c r="DO657" s="88"/>
      <c r="DP657" s="88"/>
      <c r="DQ657" s="88"/>
      <c r="DR657" s="88"/>
      <c r="DS657" s="88"/>
      <c r="DT657" s="89"/>
      <c r="DU657" s="84"/>
      <c r="DV657" s="75"/>
      <c r="DW657" s="75"/>
      <c r="DX657" s="75"/>
      <c r="DY657" s="75"/>
      <c r="DZ657" s="77"/>
      <c r="EA657" s="71"/>
      <c r="EB657" s="71"/>
      <c r="EC657" s="71"/>
      <c r="ED657" s="71"/>
      <c r="EE657" s="71"/>
      <c r="EF657" s="71"/>
      <c r="EG657" s="71"/>
      <c r="EH657" s="71"/>
      <c r="EI657" s="71"/>
      <c r="EJ657" s="71"/>
      <c r="EK657" s="71"/>
    </row>
    <row r="658" spans="1:141" s="22" customFormat="1" ht="30" customHeight="1">
      <c r="A658" s="3"/>
      <c r="B658" s="87">
        <v>2026</v>
      </c>
      <c r="C658" s="88" t="s">
        <v>7346</v>
      </c>
      <c r="D658" s="88"/>
      <c r="E658" s="88" t="s">
        <v>125</v>
      </c>
      <c r="F658" s="88">
        <v>145538</v>
      </c>
      <c r="G658" s="92">
        <v>46039</v>
      </c>
      <c r="H658" s="88" t="s">
        <v>934</v>
      </c>
      <c r="I658" s="88" t="s">
        <v>7347</v>
      </c>
      <c r="J658" s="95" t="s">
        <v>7348</v>
      </c>
      <c r="K658" s="95" t="s">
        <v>7349</v>
      </c>
      <c r="L658" s="88" t="s">
        <v>7350</v>
      </c>
      <c r="M658" s="88" t="s">
        <v>939</v>
      </c>
      <c r="N658" s="88">
        <v>80111700</v>
      </c>
      <c r="O658" s="88" t="s">
        <v>7351</v>
      </c>
      <c r="P658" s="88" t="s">
        <v>7352</v>
      </c>
      <c r="Q658" s="88">
        <v>44</v>
      </c>
      <c r="R658" s="92">
        <v>46055</v>
      </c>
      <c r="S658" s="88">
        <v>1956</v>
      </c>
      <c r="T658" s="92">
        <v>46055</v>
      </c>
      <c r="U658" s="88" t="s">
        <v>7171</v>
      </c>
      <c r="V658" s="88" t="s">
        <v>135</v>
      </c>
      <c r="W658" s="88" t="s">
        <v>460</v>
      </c>
      <c r="X658" s="88">
        <v>1</v>
      </c>
      <c r="Y658" s="88" t="s">
        <v>7353</v>
      </c>
      <c r="Z658" s="88" t="s">
        <v>7354</v>
      </c>
      <c r="AA658" s="88" t="s">
        <v>138</v>
      </c>
      <c r="AB658" s="88" t="s">
        <v>139</v>
      </c>
      <c r="AC658" s="88" t="s">
        <v>7234</v>
      </c>
      <c r="AD658" s="88"/>
      <c r="AE658" s="88">
        <v>1233906446</v>
      </c>
      <c r="AF658" s="88">
        <v>7</v>
      </c>
      <c r="AG658" s="92">
        <v>36276</v>
      </c>
      <c r="AH658" s="88" t="s">
        <v>7355</v>
      </c>
      <c r="AI658" s="88" t="e">
        <v>#REF!</v>
      </c>
      <c r="AJ658" s="95">
        <v>3212114930</v>
      </c>
      <c r="AK658" s="88" t="s">
        <v>7356</v>
      </c>
      <c r="AL658" s="88" t="s">
        <v>143</v>
      </c>
      <c r="AM658" s="88" t="s">
        <v>234</v>
      </c>
      <c r="AN658" s="88" t="s">
        <v>926</v>
      </c>
      <c r="AO658" s="88">
        <v>52116336</v>
      </c>
      <c r="AP658" s="88" t="s">
        <v>927</v>
      </c>
      <c r="AQ658" s="88"/>
      <c r="AR658" s="88"/>
      <c r="AS658" s="92">
        <v>46063</v>
      </c>
      <c r="AT658" s="88"/>
      <c r="AU658" s="88"/>
      <c r="AV658" s="88"/>
      <c r="AW658" s="88"/>
      <c r="AX658" s="88" t="s">
        <v>928</v>
      </c>
      <c r="AY658" s="88" t="s">
        <v>147</v>
      </c>
      <c r="AZ658" s="108">
        <v>46032</v>
      </c>
      <c r="BA658" s="108">
        <v>46051</v>
      </c>
      <c r="BB658" s="118">
        <v>24520000</v>
      </c>
      <c r="BC658" s="108">
        <v>46055</v>
      </c>
      <c r="BD658" s="108">
        <v>46296</v>
      </c>
      <c r="BE658" s="108">
        <f t="shared" si="26"/>
        <v>46296</v>
      </c>
      <c r="BF658" s="125"/>
      <c r="BG658" s="88" t="s">
        <v>929</v>
      </c>
      <c r="BH658" s="113">
        <v>3065000</v>
      </c>
      <c r="BI658" s="88"/>
      <c r="BJ658" s="88"/>
      <c r="BK658" s="88"/>
      <c r="BL658" s="88"/>
      <c r="BM658" s="88"/>
      <c r="BN658" s="88"/>
      <c r="BO658" s="88"/>
      <c r="BP658" s="88"/>
      <c r="BQ658" s="88"/>
      <c r="BR658" s="88"/>
      <c r="BS658" s="88"/>
      <c r="BT658" s="88"/>
      <c r="BU658" s="88"/>
      <c r="BV658" s="88"/>
      <c r="BW658" s="88"/>
      <c r="BX658" s="88"/>
      <c r="BY658" s="88"/>
      <c r="BZ658" s="88"/>
      <c r="CA658" s="88"/>
      <c r="CB658" s="88"/>
      <c r="CC658" s="88"/>
      <c r="CD658" s="88"/>
      <c r="CE658" s="88"/>
      <c r="CF658" s="88"/>
      <c r="CG658" s="88"/>
      <c r="CH658" s="88"/>
      <c r="CI658" s="88"/>
      <c r="CJ658" s="88"/>
      <c r="CK658" s="88"/>
      <c r="CL658" s="88">
        <v>0</v>
      </c>
      <c r="CM658" s="113">
        <v>24520000</v>
      </c>
      <c r="CN658" s="88"/>
      <c r="CO658" s="92">
        <v>46296</v>
      </c>
      <c r="CP658" s="92">
        <f t="shared" si="27"/>
        <v>46476</v>
      </c>
      <c r="CQ658" s="118">
        <v>24520000</v>
      </c>
      <c r="CR658" s="88" t="s">
        <v>7201</v>
      </c>
      <c r="CS658" s="92">
        <v>46052</v>
      </c>
      <c r="CT658" s="131">
        <v>1444101256259</v>
      </c>
      <c r="CU658" s="88"/>
      <c r="CV658" s="88"/>
      <c r="CW658" s="88" t="s">
        <v>7357</v>
      </c>
      <c r="CX658" s="88" t="s">
        <v>7215</v>
      </c>
      <c r="CY658" s="88" t="s">
        <v>957</v>
      </c>
      <c r="CZ658" s="88">
        <v>2537</v>
      </c>
      <c r="DA658" s="88" t="s">
        <v>152</v>
      </c>
      <c r="DB658" s="88">
        <v>1</v>
      </c>
      <c r="DC658" s="88" t="s">
        <v>153</v>
      </c>
      <c r="DD658" s="88"/>
      <c r="DE658" s="88"/>
      <c r="DF658" s="88"/>
      <c r="DG658" s="88"/>
      <c r="DH658" s="88"/>
      <c r="DI658" s="88"/>
      <c r="DJ658" s="88"/>
      <c r="DK658" s="88"/>
      <c r="DL658" s="88"/>
      <c r="DM658" s="88"/>
      <c r="DN658" s="88"/>
      <c r="DO658" s="88"/>
      <c r="DP658" s="88"/>
      <c r="DQ658" s="88"/>
      <c r="DR658" s="88"/>
      <c r="DS658" s="88"/>
      <c r="DT658" s="89"/>
      <c r="DU658" s="84"/>
      <c r="DV658" s="75"/>
      <c r="DW658" s="75"/>
      <c r="DX658" s="75"/>
      <c r="DY658" s="75"/>
      <c r="DZ658" s="77"/>
      <c r="EA658" s="71"/>
      <c r="EB658" s="71"/>
      <c r="EC658" s="71"/>
      <c r="ED658" s="71"/>
      <c r="EE658" s="71"/>
      <c r="EF658" s="71"/>
      <c r="EG658" s="71"/>
      <c r="EH658" s="71"/>
      <c r="EI658" s="71"/>
      <c r="EJ658" s="71"/>
      <c r="EK658" s="71"/>
    </row>
    <row r="659" spans="1:141" s="22" customFormat="1" ht="30" customHeight="1">
      <c r="A659" s="3"/>
      <c r="B659" s="87">
        <v>2026</v>
      </c>
      <c r="C659" s="88" t="s">
        <v>7358</v>
      </c>
      <c r="D659" s="88"/>
      <c r="E659" s="88" t="s">
        <v>125</v>
      </c>
      <c r="F659" s="88">
        <v>153334</v>
      </c>
      <c r="G659" s="92">
        <v>46039</v>
      </c>
      <c r="H659" s="88" t="s">
        <v>7359</v>
      </c>
      <c r="I659" s="88" t="s">
        <v>7360</v>
      </c>
      <c r="J659" s="95" t="s">
        <v>7361</v>
      </c>
      <c r="K659" s="95" t="s">
        <v>7362</v>
      </c>
      <c r="L659" s="88" t="s">
        <v>7363</v>
      </c>
      <c r="M659" s="88" t="s">
        <v>7364</v>
      </c>
      <c r="N659" s="88">
        <v>80111700</v>
      </c>
      <c r="O659" s="88" t="s">
        <v>7365</v>
      </c>
      <c r="P659" s="88" t="s">
        <v>7366</v>
      </c>
      <c r="Q659" s="88">
        <v>2165</v>
      </c>
      <c r="R659" s="92">
        <v>46055</v>
      </c>
      <c r="S659" s="88">
        <v>1965</v>
      </c>
      <c r="T659" s="92">
        <v>46055</v>
      </c>
      <c r="U659" s="88" t="s">
        <v>7196</v>
      </c>
      <c r="V659" s="88" t="s">
        <v>135</v>
      </c>
      <c r="W659" s="88" t="s">
        <v>460</v>
      </c>
      <c r="X659" s="88">
        <v>1</v>
      </c>
      <c r="Y659" s="88" t="s">
        <v>7367</v>
      </c>
      <c r="Z659" s="88" t="s">
        <v>7368</v>
      </c>
      <c r="AA659" s="88" t="s">
        <v>138</v>
      </c>
      <c r="AB659" s="88" t="s">
        <v>164</v>
      </c>
      <c r="AC659" s="88" t="s">
        <v>7234</v>
      </c>
      <c r="AD659" s="88"/>
      <c r="AE659" s="88">
        <v>1022955000</v>
      </c>
      <c r="AF659" s="88">
        <v>1</v>
      </c>
      <c r="AG659" s="92">
        <v>32813</v>
      </c>
      <c r="AH659" s="88" t="s">
        <v>7369</v>
      </c>
      <c r="AI659" s="88" t="e">
        <v>#REF!</v>
      </c>
      <c r="AJ659" s="95">
        <v>3103019392</v>
      </c>
      <c r="AK659" s="88" t="s">
        <v>7370</v>
      </c>
      <c r="AL659" s="88" t="s">
        <v>168</v>
      </c>
      <c r="AM659" s="88" t="s">
        <v>144</v>
      </c>
      <c r="AN659" s="88" t="s">
        <v>1863</v>
      </c>
      <c r="AO659" s="88">
        <v>93376179</v>
      </c>
      <c r="AP659" s="88" t="s">
        <v>1864</v>
      </c>
      <c r="AQ659" s="88"/>
      <c r="AR659" s="88"/>
      <c r="AS659" s="92">
        <v>46063</v>
      </c>
      <c r="AT659" s="88"/>
      <c r="AU659" s="88"/>
      <c r="AV659" s="88"/>
      <c r="AW659" s="88"/>
      <c r="AX659" s="88" t="s">
        <v>1865</v>
      </c>
      <c r="AY659" s="88" t="s">
        <v>147</v>
      </c>
      <c r="AZ659" s="108">
        <v>46051</v>
      </c>
      <c r="BA659" s="108">
        <v>46051</v>
      </c>
      <c r="BB659" s="118">
        <v>24520000</v>
      </c>
      <c r="BC659" s="108">
        <v>46056</v>
      </c>
      <c r="BD659" s="108">
        <v>46297</v>
      </c>
      <c r="BE659" s="108">
        <f t="shared" si="26"/>
        <v>46297</v>
      </c>
      <c r="BF659" s="125"/>
      <c r="BG659" s="88" t="s">
        <v>929</v>
      </c>
      <c r="BH659" s="113">
        <v>3065000</v>
      </c>
      <c r="BI659" s="88"/>
      <c r="BJ659" s="88"/>
      <c r="BK659" s="88"/>
      <c r="BL659" s="88"/>
      <c r="BM659" s="88"/>
      <c r="BN659" s="88"/>
      <c r="BO659" s="88"/>
      <c r="BP659" s="88"/>
      <c r="BQ659" s="88"/>
      <c r="BR659" s="88"/>
      <c r="BS659" s="88"/>
      <c r="BT659" s="88"/>
      <c r="BU659" s="88"/>
      <c r="BV659" s="88"/>
      <c r="BW659" s="88"/>
      <c r="BX659" s="88"/>
      <c r="BY659" s="88"/>
      <c r="BZ659" s="88"/>
      <c r="CA659" s="88"/>
      <c r="CB659" s="88"/>
      <c r="CC659" s="88"/>
      <c r="CD659" s="88"/>
      <c r="CE659" s="88"/>
      <c r="CF659" s="88"/>
      <c r="CG659" s="88"/>
      <c r="CH659" s="88"/>
      <c r="CI659" s="88"/>
      <c r="CJ659" s="88"/>
      <c r="CK659" s="88"/>
      <c r="CL659" s="88">
        <v>0</v>
      </c>
      <c r="CM659" s="113">
        <v>24520000</v>
      </c>
      <c r="CN659" s="88"/>
      <c r="CO659" s="92">
        <v>46297</v>
      </c>
      <c r="CP659" s="92">
        <f t="shared" si="27"/>
        <v>46477</v>
      </c>
      <c r="CQ659" s="118">
        <v>24520000</v>
      </c>
      <c r="CR659" s="88" t="s">
        <v>7201</v>
      </c>
      <c r="CS659" s="92">
        <v>46053</v>
      </c>
      <c r="CT659" s="131">
        <v>1446101169073</v>
      </c>
      <c r="CU659" s="88"/>
      <c r="CV659" s="88"/>
      <c r="CW659" s="88" t="s">
        <v>7371</v>
      </c>
      <c r="CX659" s="88" t="s">
        <v>7215</v>
      </c>
      <c r="CY659" s="88" t="s">
        <v>4830</v>
      </c>
      <c r="CZ659" s="88">
        <v>2456</v>
      </c>
      <c r="DA659" s="88" t="s">
        <v>7203</v>
      </c>
      <c r="DB659" s="88">
        <v>5</v>
      </c>
      <c r="DC659" s="88" t="s">
        <v>153</v>
      </c>
      <c r="DD659" s="88"/>
      <c r="DE659" s="88"/>
      <c r="DF659" s="88"/>
      <c r="DG659" s="88"/>
      <c r="DH659" s="88"/>
      <c r="DI659" s="88"/>
      <c r="DJ659" s="88"/>
      <c r="DK659" s="88"/>
      <c r="DL659" s="88"/>
      <c r="DM659" s="88"/>
      <c r="DN659" s="88"/>
      <c r="DO659" s="88"/>
      <c r="DP659" s="88"/>
      <c r="DQ659" s="88"/>
      <c r="DR659" s="88"/>
      <c r="DS659" s="88"/>
      <c r="DT659" s="89"/>
      <c r="DU659" s="84"/>
      <c r="DV659" s="75"/>
      <c r="DW659" s="75"/>
      <c r="DX659" s="75"/>
      <c r="DY659" s="75"/>
      <c r="DZ659" s="77"/>
      <c r="EA659" s="71"/>
      <c r="EB659" s="71"/>
      <c r="EC659" s="71"/>
      <c r="ED659" s="71"/>
      <c r="EE659" s="71"/>
      <c r="EF659" s="71"/>
      <c r="EG659" s="71"/>
      <c r="EH659" s="71"/>
      <c r="EI659" s="71"/>
      <c r="EJ659" s="71"/>
      <c r="EK659" s="71"/>
    </row>
    <row r="660" spans="1:141" s="22" customFormat="1" ht="30" customHeight="1">
      <c r="A660" s="3"/>
      <c r="B660" s="87">
        <v>2026</v>
      </c>
      <c r="C660" s="88" t="s">
        <v>7176</v>
      </c>
      <c r="D660" s="88"/>
      <c r="E660" s="88" t="s">
        <v>125</v>
      </c>
      <c r="F660" s="88">
        <v>144779</v>
      </c>
      <c r="G660" s="92">
        <v>46039</v>
      </c>
      <c r="H660" s="88" t="s">
        <v>5092</v>
      </c>
      <c r="I660" s="88" t="s">
        <v>7372</v>
      </c>
      <c r="J660" s="95" t="s">
        <v>7373</v>
      </c>
      <c r="K660" s="95" t="s">
        <v>7374</v>
      </c>
      <c r="L660" s="88" t="s">
        <v>7272</v>
      </c>
      <c r="M660" s="88" t="s">
        <v>5097</v>
      </c>
      <c r="N660" s="88">
        <v>80111700</v>
      </c>
      <c r="O660" s="88" t="s">
        <v>7181</v>
      </c>
      <c r="P660" s="88" t="s">
        <v>7375</v>
      </c>
      <c r="Q660" s="88">
        <v>106</v>
      </c>
      <c r="R660" s="92">
        <v>46055</v>
      </c>
      <c r="S660" s="88">
        <v>1957</v>
      </c>
      <c r="T660" s="92">
        <v>46055</v>
      </c>
      <c r="U660" s="88" t="s">
        <v>7171</v>
      </c>
      <c r="V660" s="88" t="s">
        <v>135</v>
      </c>
      <c r="W660" s="88" t="s">
        <v>136</v>
      </c>
      <c r="X660" s="88">
        <v>1</v>
      </c>
      <c r="Y660" s="88" t="s">
        <v>7376</v>
      </c>
      <c r="Z660" s="88" t="s">
        <v>7272</v>
      </c>
      <c r="AA660" s="88" t="s">
        <v>138</v>
      </c>
      <c r="AB660" s="88" t="s">
        <v>164</v>
      </c>
      <c r="AC660" s="88" t="s">
        <v>268</v>
      </c>
      <c r="AD660" s="88"/>
      <c r="AE660" s="88">
        <v>1022405171</v>
      </c>
      <c r="AF660" s="88">
        <v>1</v>
      </c>
      <c r="AG660" s="92">
        <v>34857</v>
      </c>
      <c r="AH660" s="88" t="s">
        <v>7377</v>
      </c>
      <c r="AI660" s="88" t="e">
        <v>#REF!</v>
      </c>
      <c r="AJ660" s="95">
        <v>3202803847</v>
      </c>
      <c r="AK660" s="88" t="s">
        <v>7378</v>
      </c>
      <c r="AL660" s="88" t="s">
        <v>189</v>
      </c>
      <c r="AM660" s="88" t="s">
        <v>234</v>
      </c>
      <c r="AN660" s="88" t="s">
        <v>5087</v>
      </c>
      <c r="AO660" s="88">
        <v>1024483230</v>
      </c>
      <c r="AP660" s="88" t="s">
        <v>5088</v>
      </c>
      <c r="AQ660" s="88"/>
      <c r="AR660" s="88"/>
      <c r="AS660" s="92">
        <v>46063</v>
      </c>
      <c r="AT660" s="88"/>
      <c r="AU660" s="88"/>
      <c r="AV660" s="88"/>
      <c r="AW660" s="88"/>
      <c r="AX660" s="88" t="s">
        <v>5089</v>
      </c>
      <c r="AY660" s="88" t="s">
        <v>147</v>
      </c>
      <c r="AZ660" s="108">
        <v>46033</v>
      </c>
      <c r="BA660" s="108">
        <v>46051</v>
      </c>
      <c r="BB660" s="118">
        <v>87109000</v>
      </c>
      <c r="BC660" s="108">
        <v>46055</v>
      </c>
      <c r="BD660" s="108">
        <v>46388</v>
      </c>
      <c r="BE660" s="108">
        <f t="shared" ref="BE660:BE666" si="28">$CO660</f>
        <v>46388</v>
      </c>
      <c r="BF660" s="125"/>
      <c r="BG660" s="88" t="s">
        <v>148</v>
      </c>
      <c r="BH660" s="113">
        <v>7919000</v>
      </c>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c r="CH660" s="88"/>
      <c r="CI660" s="88"/>
      <c r="CJ660" s="88"/>
      <c r="CK660" s="88"/>
      <c r="CL660" s="88">
        <v>0</v>
      </c>
      <c r="CM660" s="113">
        <v>87109000</v>
      </c>
      <c r="CN660" s="88"/>
      <c r="CO660" s="92">
        <v>46388</v>
      </c>
      <c r="CP660" s="92">
        <f t="shared" si="27"/>
        <v>46568</v>
      </c>
      <c r="CQ660" s="118">
        <v>87109000</v>
      </c>
      <c r="CR660" s="88" t="s">
        <v>1202</v>
      </c>
      <c r="CS660" s="92">
        <v>46052</v>
      </c>
      <c r="CT660" s="131" t="s">
        <v>7379</v>
      </c>
      <c r="CU660" s="88"/>
      <c r="CV660" s="88"/>
      <c r="CW660" s="88" t="s">
        <v>7187</v>
      </c>
      <c r="CX660" s="88" t="s">
        <v>274</v>
      </c>
      <c r="CY660" s="88" t="s">
        <v>1053</v>
      </c>
      <c r="CZ660" s="88">
        <v>2537</v>
      </c>
      <c r="DA660" s="88" t="s">
        <v>152</v>
      </c>
      <c r="DB660" s="88">
        <v>1</v>
      </c>
      <c r="DC660" s="88" t="s">
        <v>153</v>
      </c>
      <c r="DD660" s="88"/>
      <c r="DE660" s="88"/>
      <c r="DF660" s="88"/>
      <c r="DG660" s="88"/>
      <c r="DH660" s="88"/>
      <c r="DI660" s="88"/>
      <c r="DJ660" s="88"/>
      <c r="DK660" s="88"/>
      <c r="DL660" s="88"/>
      <c r="DM660" s="88"/>
      <c r="DN660" s="88"/>
      <c r="DO660" s="88"/>
      <c r="DP660" s="88"/>
      <c r="DQ660" s="88"/>
      <c r="DR660" s="88"/>
      <c r="DS660" s="88"/>
      <c r="DT660" s="89"/>
      <c r="DU660" s="84"/>
      <c r="DV660" s="75"/>
      <c r="DW660" s="75"/>
      <c r="DX660" s="75"/>
      <c r="DY660" s="75"/>
      <c r="DZ660" s="77"/>
      <c r="EA660" s="71"/>
      <c r="EB660" s="71"/>
      <c r="EC660" s="71"/>
      <c r="ED660" s="71"/>
      <c r="EE660" s="71"/>
      <c r="EF660" s="71"/>
      <c r="EG660" s="71"/>
      <c r="EH660" s="71"/>
      <c r="EI660" s="71"/>
      <c r="EJ660" s="71"/>
      <c r="EK660" s="71"/>
    </row>
    <row r="661" spans="1:141" s="22" customFormat="1" ht="30" customHeight="1">
      <c r="A661" s="3"/>
      <c r="B661" s="87">
        <v>2026</v>
      </c>
      <c r="C661" s="88" t="s">
        <v>7380</v>
      </c>
      <c r="D661" s="88"/>
      <c r="E661" s="88" t="s">
        <v>125</v>
      </c>
      <c r="F661" s="88">
        <v>144898</v>
      </c>
      <c r="G661" s="92">
        <v>46039</v>
      </c>
      <c r="H661" s="88" t="s">
        <v>209</v>
      </c>
      <c r="I661" s="88" t="s">
        <v>7381</v>
      </c>
      <c r="J661" s="95" t="s">
        <v>7382</v>
      </c>
      <c r="K661" s="95" t="s">
        <v>7383</v>
      </c>
      <c r="L661" s="88" t="s">
        <v>7286</v>
      </c>
      <c r="M661" s="88" t="s">
        <v>214</v>
      </c>
      <c r="N661" s="88">
        <v>80111700</v>
      </c>
      <c r="O661" s="88" t="s">
        <v>7384</v>
      </c>
      <c r="P661" s="88" t="s">
        <v>7385</v>
      </c>
      <c r="Q661" s="88">
        <v>3</v>
      </c>
      <c r="R661" s="92">
        <v>46055</v>
      </c>
      <c r="S661" s="88">
        <v>1959</v>
      </c>
      <c r="T661" s="92">
        <v>46055</v>
      </c>
      <c r="U661" s="88" t="s">
        <v>7171</v>
      </c>
      <c r="V661" s="88" t="s">
        <v>135</v>
      </c>
      <c r="W661" s="88" t="s">
        <v>136</v>
      </c>
      <c r="X661" s="88">
        <v>1</v>
      </c>
      <c r="Y661" s="88" t="s">
        <v>7376</v>
      </c>
      <c r="Z661" s="88" t="s">
        <v>7386</v>
      </c>
      <c r="AA661" s="88" t="s">
        <v>138</v>
      </c>
      <c r="AB661" s="88" t="s">
        <v>164</v>
      </c>
      <c r="AC661" s="88" t="s">
        <v>268</v>
      </c>
      <c r="AD661" s="88"/>
      <c r="AE661" s="88">
        <v>1065617802</v>
      </c>
      <c r="AF661" s="88">
        <v>7</v>
      </c>
      <c r="AG661" s="92">
        <v>32987</v>
      </c>
      <c r="AH661" s="88" t="s">
        <v>7387</v>
      </c>
      <c r="AI661" s="88" t="e">
        <v>#REF!</v>
      </c>
      <c r="AJ661" s="95">
        <v>3164052031</v>
      </c>
      <c r="AK661" s="88" t="s">
        <v>7388</v>
      </c>
      <c r="AL661" s="88" t="s">
        <v>189</v>
      </c>
      <c r="AM661" s="88" t="s">
        <v>234</v>
      </c>
      <c r="AN661" s="88" t="s">
        <v>130</v>
      </c>
      <c r="AO661" s="88">
        <v>1010170739</v>
      </c>
      <c r="AP661" s="88" t="s">
        <v>170</v>
      </c>
      <c r="AQ661" s="88"/>
      <c r="AR661" s="88"/>
      <c r="AS661" s="92">
        <v>46063</v>
      </c>
      <c r="AT661" s="88"/>
      <c r="AU661" s="88"/>
      <c r="AV661" s="88"/>
      <c r="AW661" s="88"/>
      <c r="AX661" s="88" t="s">
        <v>171</v>
      </c>
      <c r="AY661" s="88" t="s">
        <v>147</v>
      </c>
      <c r="AZ661" s="108">
        <v>46029</v>
      </c>
      <c r="BA661" s="108">
        <v>46051</v>
      </c>
      <c r="BB661" s="118">
        <v>87109000</v>
      </c>
      <c r="BC661" s="108">
        <v>46056</v>
      </c>
      <c r="BD661" s="108">
        <v>46389</v>
      </c>
      <c r="BE661" s="108">
        <f t="shared" si="28"/>
        <v>46389</v>
      </c>
      <c r="BF661" s="125"/>
      <c r="BG661" s="88" t="s">
        <v>148</v>
      </c>
      <c r="BH661" s="113">
        <v>7919000</v>
      </c>
      <c r="BI661" s="88"/>
      <c r="BJ661" s="88"/>
      <c r="BK661" s="88"/>
      <c r="BL661" s="88"/>
      <c r="BM661" s="88"/>
      <c r="BN661" s="88"/>
      <c r="BO661" s="88"/>
      <c r="BP661" s="88"/>
      <c r="BQ661" s="88"/>
      <c r="BR661" s="88"/>
      <c r="BS661" s="88"/>
      <c r="BT661" s="88"/>
      <c r="BU661" s="88"/>
      <c r="BV661" s="88"/>
      <c r="BW661" s="88"/>
      <c r="BX661" s="88"/>
      <c r="BY661" s="88"/>
      <c r="BZ661" s="88"/>
      <c r="CA661" s="88"/>
      <c r="CB661" s="88"/>
      <c r="CC661" s="88"/>
      <c r="CD661" s="88"/>
      <c r="CE661" s="88"/>
      <c r="CF661" s="88"/>
      <c r="CG661" s="88"/>
      <c r="CH661" s="88"/>
      <c r="CI661" s="88"/>
      <c r="CJ661" s="88"/>
      <c r="CK661" s="88"/>
      <c r="CL661" s="88">
        <v>0</v>
      </c>
      <c r="CM661" s="113">
        <v>87109000</v>
      </c>
      <c r="CN661" s="88"/>
      <c r="CO661" s="92">
        <v>46389</v>
      </c>
      <c r="CP661" s="92">
        <f t="shared" si="27"/>
        <v>46569</v>
      </c>
      <c r="CQ661" s="118">
        <v>87109000</v>
      </c>
      <c r="CR661" s="88" t="s">
        <v>7201</v>
      </c>
      <c r="CS661" s="92">
        <v>46051</v>
      </c>
      <c r="CT661" s="131">
        <v>9646101036242</v>
      </c>
      <c r="CU661" s="88"/>
      <c r="CV661" s="88"/>
      <c r="CW661" s="88" t="s">
        <v>7389</v>
      </c>
      <c r="CX661" s="88" t="s">
        <v>274</v>
      </c>
      <c r="CY661" s="88" t="s">
        <v>2137</v>
      </c>
      <c r="CZ661" s="88">
        <v>2537</v>
      </c>
      <c r="DA661" s="88" t="s">
        <v>152</v>
      </c>
      <c r="DB661" s="88">
        <v>1</v>
      </c>
      <c r="DC661" s="88" t="s">
        <v>153</v>
      </c>
      <c r="DD661" s="88"/>
      <c r="DE661" s="88"/>
      <c r="DF661" s="88"/>
      <c r="DG661" s="88"/>
      <c r="DH661" s="88"/>
      <c r="DI661" s="88"/>
      <c r="DJ661" s="88"/>
      <c r="DK661" s="88"/>
      <c r="DL661" s="88"/>
      <c r="DM661" s="88"/>
      <c r="DN661" s="88"/>
      <c r="DO661" s="88"/>
      <c r="DP661" s="88"/>
      <c r="DQ661" s="88"/>
      <c r="DR661" s="88"/>
      <c r="DS661" s="88"/>
      <c r="DT661" s="89"/>
      <c r="DU661" s="84"/>
      <c r="DV661" s="75"/>
      <c r="DW661" s="75"/>
      <c r="DX661" s="75"/>
      <c r="DY661" s="75"/>
      <c r="DZ661" s="77"/>
      <c r="EA661" s="71"/>
      <c r="EB661" s="71"/>
      <c r="EC661" s="71"/>
      <c r="ED661" s="71"/>
      <c r="EE661" s="71"/>
      <c r="EF661" s="71"/>
      <c r="EG661" s="71"/>
      <c r="EH661" s="71"/>
      <c r="EI661" s="71"/>
      <c r="EJ661" s="71"/>
      <c r="EK661" s="71"/>
    </row>
    <row r="662" spans="1:141" s="22" customFormat="1" ht="30" customHeight="1">
      <c r="A662" s="3"/>
      <c r="B662" s="87">
        <v>2026</v>
      </c>
      <c r="C662" s="88" t="s">
        <v>7390</v>
      </c>
      <c r="D662" s="88"/>
      <c r="E662" s="88" t="s">
        <v>125</v>
      </c>
      <c r="F662" s="88">
        <v>153518</v>
      </c>
      <c r="G662" s="92">
        <v>46039</v>
      </c>
      <c r="H662" s="88" t="s">
        <v>7391</v>
      </c>
      <c r="I662" s="88" t="s">
        <v>7392</v>
      </c>
      <c r="J662" s="95" t="s">
        <v>7393</v>
      </c>
      <c r="K662" s="95" t="s">
        <v>7394</v>
      </c>
      <c r="L662" s="88" t="s">
        <v>6021</v>
      </c>
      <c r="M662" s="88" t="s">
        <v>7395</v>
      </c>
      <c r="N662" s="88">
        <v>80111700</v>
      </c>
      <c r="O662" s="88" t="s">
        <v>7396</v>
      </c>
      <c r="P662" s="88" t="s">
        <v>7397</v>
      </c>
      <c r="Q662" s="88">
        <v>2169</v>
      </c>
      <c r="R662" s="92">
        <v>46056</v>
      </c>
      <c r="S662" s="88">
        <v>2007</v>
      </c>
      <c r="T662" s="92">
        <v>46056</v>
      </c>
      <c r="U662" s="88" t="s">
        <v>7398</v>
      </c>
      <c r="V662" s="88" t="s">
        <v>135</v>
      </c>
      <c r="W662" s="88" t="s">
        <v>460</v>
      </c>
      <c r="X662" s="88">
        <v>1</v>
      </c>
      <c r="Y662" s="88" t="s">
        <v>7399</v>
      </c>
      <c r="Z662" s="88" t="s">
        <v>6021</v>
      </c>
      <c r="AA662" s="88" t="s">
        <v>138</v>
      </c>
      <c r="AB662" s="88" t="s">
        <v>139</v>
      </c>
      <c r="AC662" s="88" t="s">
        <v>7234</v>
      </c>
      <c r="AD662" s="88"/>
      <c r="AE662" s="88">
        <v>35422275</v>
      </c>
      <c r="AF662" s="88">
        <v>7</v>
      </c>
      <c r="AG662" s="92">
        <v>28980</v>
      </c>
      <c r="AH662" s="88" t="s">
        <v>6024</v>
      </c>
      <c r="AI662" s="88" t="e">
        <v>#REF!</v>
      </c>
      <c r="AJ662" s="95">
        <v>3142221131</v>
      </c>
      <c r="AK662" s="88" t="s">
        <v>7400</v>
      </c>
      <c r="AL662" s="88" t="s">
        <v>3187</v>
      </c>
      <c r="AM662" s="88" t="s">
        <v>144</v>
      </c>
      <c r="AN662" s="88" t="s">
        <v>3712</v>
      </c>
      <c r="AO662" s="88">
        <v>79553844</v>
      </c>
      <c r="AP662" s="88" t="s">
        <v>3713</v>
      </c>
      <c r="AQ662" s="88"/>
      <c r="AR662" s="88"/>
      <c r="AS662" s="92">
        <v>46063</v>
      </c>
      <c r="AT662" s="88"/>
      <c r="AU662" s="88"/>
      <c r="AV662" s="88"/>
      <c r="AW662" s="88"/>
      <c r="AX662" s="88" t="s">
        <v>3714</v>
      </c>
      <c r="AY662" s="88" t="s">
        <v>147</v>
      </c>
      <c r="AZ662" s="108">
        <v>46052</v>
      </c>
      <c r="BA662" s="108">
        <v>46052</v>
      </c>
      <c r="BB662" s="118">
        <v>24520000</v>
      </c>
      <c r="BC662" s="108">
        <v>46062</v>
      </c>
      <c r="BD662" s="108">
        <v>46303</v>
      </c>
      <c r="BE662" s="108">
        <f t="shared" si="28"/>
        <v>46303</v>
      </c>
      <c r="BF662" s="125"/>
      <c r="BG662" s="88" t="s">
        <v>929</v>
      </c>
      <c r="BH662" s="113">
        <v>3065000</v>
      </c>
      <c r="BI662" s="88"/>
      <c r="BJ662" s="88"/>
      <c r="BK662" s="88"/>
      <c r="BL662" s="88"/>
      <c r="BM662" s="88"/>
      <c r="BN662" s="88"/>
      <c r="BO662" s="88"/>
      <c r="BP662" s="88"/>
      <c r="BQ662" s="88"/>
      <c r="BR662" s="88"/>
      <c r="BS662" s="88"/>
      <c r="BT662" s="88"/>
      <c r="BU662" s="88"/>
      <c r="BV662" s="88"/>
      <c r="BW662" s="88"/>
      <c r="BX662" s="88"/>
      <c r="BY662" s="88"/>
      <c r="BZ662" s="88"/>
      <c r="CA662" s="88"/>
      <c r="CB662" s="88"/>
      <c r="CC662" s="88"/>
      <c r="CD662" s="88"/>
      <c r="CE662" s="88"/>
      <c r="CF662" s="88"/>
      <c r="CG662" s="88"/>
      <c r="CH662" s="88"/>
      <c r="CI662" s="88"/>
      <c r="CJ662" s="88"/>
      <c r="CK662" s="88"/>
      <c r="CL662" s="88">
        <v>0</v>
      </c>
      <c r="CM662" s="113">
        <v>24520000</v>
      </c>
      <c r="CN662" s="88"/>
      <c r="CO662" s="92">
        <v>46303</v>
      </c>
      <c r="CP662" s="92">
        <f t="shared" si="27"/>
        <v>46483</v>
      </c>
      <c r="CQ662" s="118">
        <v>24520000</v>
      </c>
      <c r="CR662" s="88" t="s">
        <v>7201</v>
      </c>
      <c r="CS662" s="92">
        <v>46055</v>
      </c>
      <c r="CT662" s="131">
        <v>1444101256574</v>
      </c>
      <c r="CU662" s="88"/>
      <c r="CV662" s="88"/>
      <c r="CW662" s="88" t="s">
        <v>7401</v>
      </c>
      <c r="CX662" s="88" t="s">
        <v>7215</v>
      </c>
      <c r="CY662" s="88" t="e">
        <v>#N/A</v>
      </c>
      <c r="CZ662" s="88">
        <v>2583</v>
      </c>
      <c r="DA662" s="88" t="s">
        <v>7402</v>
      </c>
      <c r="DB662" s="88">
        <v>5</v>
      </c>
      <c r="DC662" s="88" t="s">
        <v>153</v>
      </c>
      <c r="DD662" s="88"/>
      <c r="DE662" s="88"/>
      <c r="DF662" s="88"/>
      <c r="DG662" s="88"/>
      <c r="DH662" s="88"/>
      <c r="DI662" s="88"/>
      <c r="DJ662" s="88"/>
      <c r="DK662" s="88"/>
      <c r="DL662" s="88"/>
      <c r="DM662" s="88"/>
      <c r="DN662" s="88"/>
      <c r="DO662" s="88"/>
      <c r="DP662" s="88"/>
      <c r="DQ662" s="88"/>
      <c r="DR662" s="88"/>
      <c r="DS662" s="88"/>
      <c r="DT662" s="89"/>
      <c r="DU662" s="84"/>
      <c r="DV662" s="75"/>
      <c r="DW662" s="75"/>
      <c r="DX662" s="75"/>
      <c r="DY662" s="75"/>
      <c r="DZ662" s="77"/>
      <c r="EA662" s="71"/>
      <c r="EB662" s="71"/>
      <c r="EC662" s="71"/>
      <c r="ED662" s="71"/>
      <c r="EE662" s="71"/>
      <c r="EF662" s="71"/>
      <c r="EG662" s="71"/>
      <c r="EH662" s="71"/>
      <c r="EI662" s="71"/>
      <c r="EJ662" s="71"/>
      <c r="EK662" s="71"/>
    </row>
    <row r="663" spans="1:141" s="22" customFormat="1" ht="30" customHeight="1">
      <c r="A663" s="3"/>
      <c r="B663" s="87">
        <v>2026</v>
      </c>
      <c r="C663" s="88" t="s">
        <v>7403</v>
      </c>
      <c r="D663" s="88"/>
      <c r="E663" s="88" t="s">
        <v>125</v>
      </c>
      <c r="F663" s="88">
        <v>147120</v>
      </c>
      <c r="G663" s="92">
        <v>46039</v>
      </c>
      <c r="H663" s="88" t="s">
        <v>6921</v>
      </c>
      <c r="I663" s="88" t="s">
        <v>7404</v>
      </c>
      <c r="J663" s="95" t="s">
        <v>7405</v>
      </c>
      <c r="K663" s="95" t="s">
        <v>7406</v>
      </c>
      <c r="L663" s="88" t="s">
        <v>7300</v>
      </c>
      <c r="M663" s="88" t="s">
        <v>6926</v>
      </c>
      <c r="N663" s="88">
        <v>80111700</v>
      </c>
      <c r="O663" s="88" t="s">
        <v>7407</v>
      </c>
      <c r="P663" s="88" t="s">
        <v>7408</v>
      </c>
      <c r="Q663" s="88">
        <v>96</v>
      </c>
      <c r="R663" s="92">
        <v>46055</v>
      </c>
      <c r="S663" s="88">
        <v>1972</v>
      </c>
      <c r="T663" s="92">
        <v>46055</v>
      </c>
      <c r="U663" s="88" t="s">
        <v>7340</v>
      </c>
      <c r="V663" s="88" t="s">
        <v>135</v>
      </c>
      <c r="W663" s="88" t="s">
        <v>136</v>
      </c>
      <c r="X663" s="88">
        <v>1</v>
      </c>
      <c r="Y663" s="88" t="s">
        <v>7409</v>
      </c>
      <c r="Z663" s="88" t="s">
        <v>7410</v>
      </c>
      <c r="AA663" s="88" t="s">
        <v>138</v>
      </c>
      <c r="AB663" s="88" t="s">
        <v>139</v>
      </c>
      <c r="AC663" s="88" t="s">
        <v>268</v>
      </c>
      <c r="AD663" s="88"/>
      <c r="AE663" s="88">
        <v>1020726997</v>
      </c>
      <c r="AF663" s="88">
        <v>8</v>
      </c>
      <c r="AG663" s="92">
        <v>31986</v>
      </c>
      <c r="AH663" s="88" t="s">
        <v>7411</v>
      </c>
      <c r="AI663" s="88" t="e">
        <v>#REF!</v>
      </c>
      <c r="AJ663" s="95">
        <v>3203897335</v>
      </c>
      <c r="AK663" s="88" t="s">
        <v>7412</v>
      </c>
      <c r="AL663" s="88" t="s">
        <v>143</v>
      </c>
      <c r="AM663" s="88" t="s">
        <v>234</v>
      </c>
      <c r="AN663" s="88" t="s">
        <v>2984</v>
      </c>
      <c r="AO663" s="88">
        <v>1063481921</v>
      </c>
      <c r="AP663" s="88" t="s">
        <v>3007</v>
      </c>
      <c r="AQ663" s="88"/>
      <c r="AR663" s="88"/>
      <c r="AS663" s="92">
        <v>46063</v>
      </c>
      <c r="AT663" s="88"/>
      <c r="AU663" s="88"/>
      <c r="AV663" s="88"/>
      <c r="AW663" s="88"/>
      <c r="AX663" s="88" t="s">
        <v>3008</v>
      </c>
      <c r="AY663" s="88" t="s">
        <v>147</v>
      </c>
      <c r="AZ663" s="108">
        <v>46048</v>
      </c>
      <c r="BA663" s="108">
        <v>46051</v>
      </c>
      <c r="BB663" s="118">
        <v>63352000</v>
      </c>
      <c r="BC663" s="108">
        <v>46056</v>
      </c>
      <c r="BD663" s="108">
        <v>46297</v>
      </c>
      <c r="BE663" s="108">
        <f t="shared" si="28"/>
        <v>46297</v>
      </c>
      <c r="BF663" s="125"/>
      <c r="BG663" s="88" t="s">
        <v>929</v>
      </c>
      <c r="BH663" s="113">
        <v>7919000</v>
      </c>
      <c r="BI663" s="88"/>
      <c r="BJ663" s="88"/>
      <c r="BK663" s="88"/>
      <c r="BL663" s="88"/>
      <c r="BM663" s="88"/>
      <c r="BN663" s="88"/>
      <c r="BO663" s="88"/>
      <c r="BP663" s="88"/>
      <c r="BQ663" s="88"/>
      <c r="BR663" s="88"/>
      <c r="BS663" s="88"/>
      <c r="BT663" s="88"/>
      <c r="BU663" s="88"/>
      <c r="BV663" s="88"/>
      <c r="BW663" s="88"/>
      <c r="BX663" s="88"/>
      <c r="BY663" s="88"/>
      <c r="BZ663" s="88"/>
      <c r="CA663" s="88"/>
      <c r="CB663" s="88"/>
      <c r="CC663" s="88"/>
      <c r="CD663" s="88"/>
      <c r="CE663" s="88"/>
      <c r="CF663" s="88"/>
      <c r="CG663" s="88"/>
      <c r="CH663" s="88"/>
      <c r="CI663" s="88"/>
      <c r="CJ663" s="88"/>
      <c r="CK663" s="88"/>
      <c r="CL663" s="88">
        <v>0</v>
      </c>
      <c r="CM663" s="113">
        <v>63352000</v>
      </c>
      <c r="CN663" s="88"/>
      <c r="CO663" s="92">
        <v>46297</v>
      </c>
      <c r="CP663" s="92">
        <f t="shared" si="27"/>
        <v>46477</v>
      </c>
      <c r="CQ663" s="118">
        <v>63352000</v>
      </c>
      <c r="CR663" s="88" t="s">
        <v>7201</v>
      </c>
      <c r="CS663" s="92">
        <v>46052</v>
      </c>
      <c r="CT663" s="131">
        <v>9646101036437</v>
      </c>
      <c r="CU663" s="88"/>
      <c r="CV663" s="88"/>
      <c r="CW663" s="88" t="s">
        <v>7413</v>
      </c>
      <c r="CX663" s="88" t="s">
        <v>274</v>
      </c>
      <c r="CY663" s="88" t="s">
        <v>1214</v>
      </c>
      <c r="CZ663" s="88">
        <v>2504</v>
      </c>
      <c r="DA663" s="88" t="s">
        <v>2994</v>
      </c>
      <c r="DB663" s="88">
        <v>1</v>
      </c>
      <c r="DC663" s="88" t="s">
        <v>153</v>
      </c>
      <c r="DD663" s="88"/>
      <c r="DE663" s="88"/>
      <c r="DF663" s="88"/>
      <c r="DG663" s="88"/>
      <c r="DH663" s="88"/>
      <c r="DI663" s="88"/>
      <c r="DJ663" s="88"/>
      <c r="DK663" s="88"/>
      <c r="DL663" s="88"/>
      <c r="DM663" s="88"/>
      <c r="DN663" s="88"/>
      <c r="DO663" s="88"/>
      <c r="DP663" s="88"/>
      <c r="DQ663" s="88"/>
      <c r="DR663" s="88"/>
      <c r="DS663" s="88"/>
      <c r="DT663" s="89"/>
      <c r="DU663" s="84"/>
      <c r="DV663" s="75"/>
      <c r="DW663" s="75"/>
      <c r="DX663" s="75"/>
      <c r="DY663" s="75"/>
      <c r="DZ663" s="77"/>
      <c r="EA663" s="71"/>
      <c r="EB663" s="71"/>
      <c r="EC663" s="71"/>
      <c r="ED663" s="71"/>
      <c r="EE663" s="71"/>
      <c r="EF663" s="71"/>
      <c r="EG663" s="71"/>
      <c r="EH663" s="71"/>
      <c r="EI663" s="71"/>
      <c r="EJ663" s="71"/>
      <c r="EK663" s="71"/>
    </row>
    <row r="664" spans="1:141" s="22" customFormat="1" ht="30" customHeight="1">
      <c r="A664" s="3"/>
      <c r="B664" s="87">
        <v>2026</v>
      </c>
      <c r="C664" s="88" t="s">
        <v>7414</v>
      </c>
      <c r="D664" s="88"/>
      <c r="E664" s="88" t="s">
        <v>125</v>
      </c>
      <c r="F664" s="88">
        <v>146572</v>
      </c>
      <c r="G664" s="92">
        <v>46039</v>
      </c>
      <c r="H664" s="88" t="s">
        <v>5453</v>
      </c>
      <c r="I664" s="88" t="s">
        <v>7415</v>
      </c>
      <c r="J664" s="95" t="s">
        <v>7416</v>
      </c>
      <c r="K664" s="95" t="s">
        <v>7417</v>
      </c>
      <c r="L664" s="88" t="s">
        <v>7418</v>
      </c>
      <c r="M664" s="88" t="s">
        <v>5458</v>
      </c>
      <c r="N664" s="88">
        <v>80111700</v>
      </c>
      <c r="O664" s="88" t="s">
        <v>7419</v>
      </c>
      <c r="P664" s="88" t="s">
        <v>7420</v>
      </c>
      <c r="Q664" s="88">
        <v>84</v>
      </c>
      <c r="R664" s="92">
        <v>46059</v>
      </c>
      <c r="S664" s="88">
        <v>2030</v>
      </c>
      <c r="T664" s="92">
        <v>46059</v>
      </c>
      <c r="U664" s="88" t="s">
        <v>2216</v>
      </c>
      <c r="V664" s="88" t="s">
        <v>135</v>
      </c>
      <c r="W664" s="88" t="s">
        <v>460</v>
      </c>
      <c r="X664" s="88">
        <v>1</v>
      </c>
      <c r="Y664" s="88" t="s">
        <v>7421</v>
      </c>
      <c r="Z664" s="88" t="s">
        <v>7422</v>
      </c>
      <c r="AA664" s="88" t="s">
        <v>138</v>
      </c>
      <c r="AB664" s="88" t="s">
        <v>139</v>
      </c>
      <c r="AC664" s="88" t="s">
        <v>7234</v>
      </c>
      <c r="AD664" s="88"/>
      <c r="AE664" s="88">
        <v>52581858</v>
      </c>
      <c r="AF664" s="88">
        <v>3</v>
      </c>
      <c r="AG664" s="92">
        <v>25849</v>
      </c>
      <c r="AH664" s="88" t="s">
        <v>7423</v>
      </c>
      <c r="AI664" s="88" t="e">
        <v>#REF!</v>
      </c>
      <c r="AJ664" s="95">
        <v>3115740634</v>
      </c>
      <c r="AK664" s="88" t="s">
        <v>7424</v>
      </c>
      <c r="AL664" s="88" t="s">
        <v>271</v>
      </c>
      <c r="AM664" s="88" t="s">
        <v>234</v>
      </c>
      <c r="AN664" s="88" t="s">
        <v>5340</v>
      </c>
      <c r="AO664" s="88">
        <v>1110505661</v>
      </c>
      <c r="AP664" s="88" t="s">
        <v>5341</v>
      </c>
      <c r="AQ664" s="88"/>
      <c r="AR664" s="88"/>
      <c r="AS664" s="92">
        <v>46063</v>
      </c>
      <c r="AT664" s="88"/>
      <c r="AU664" s="88"/>
      <c r="AV664" s="88"/>
      <c r="AW664" s="88"/>
      <c r="AX664" s="88" t="s">
        <v>5342</v>
      </c>
      <c r="AY664" s="88" t="s">
        <v>147</v>
      </c>
      <c r="AZ664" s="108">
        <v>46038</v>
      </c>
      <c r="BA664" s="108">
        <v>46052</v>
      </c>
      <c r="BB664" s="118">
        <v>28840000</v>
      </c>
      <c r="BC664" s="108">
        <v>46059</v>
      </c>
      <c r="BD664" s="108">
        <v>46300</v>
      </c>
      <c r="BE664" s="108">
        <f t="shared" si="28"/>
        <v>46300</v>
      </c>
      <c r="BF664" s="125"/>
      <c r="BG664" s="88" t="s">
        <v>929</v>
      </c>
      <c r="BH664" s="113">
        <v>3605000</v>
      </c>
      <c r="BI664" s="88"/>
      <c r="BJ664" s="88"/>
      <c r="BK664" s="88"/>
      <c r="BL664" s="88"/>
      <c r="BM664" s="88"/>
      <c r="BN664" s="88"/>
      <c r="BO664" s="88"/>
      <c r="BP664" s="88"/>
      <c r="BQ664" s="88"/>
      <c r="BR664" s="88"/>
      <c r="BS664" s="88"/>
      <c r="BT664" s="88"/>
      <c r="BU664" s="88"/>
      <c r="BV664" s="88"/>
      <c r="BW664" s="88"/>
      <c r="BX664" s="88"/>
      <c r="BY664" s="88"/>
      <c r="BZ664" s="88"/>
      <c r="CA664" s="88"/>
      <c r="CB664" s="88"/>
      <c r="CC664" s="88"/>
      <c r="CD664" s="88"/>
      <c r="CE664" s="88"/>
      <c r="CF664" s="88"/>
      <c r="CG664" s="88"/>
      <c r="CH664" s="88"/>
      <c r="CI664" s="88"/>
      <c r="CJ664" s="88"/>
      <c r="CK664" s="88"/>
      <c r="CL664" s="88">
        <v>0</v>
      </c>
      <c r="CM664" s="113">
        <v>28840000</v>
      </c>
      <c r="CN664" s="88"/>
      <c r="CO664" s="92">
        <v>46300</v>
      </c>
      <c r="CP664" s="92">
        <f t="shared" si="27"/>
        <v>46480</v>
      </c>
      <c r="CQ664" s="118">
        <v>28840000</v>
      </c>
      <c r="CR664" s="88" t="s">
        <v>7201</v>
      </c>
      <c r="CS664" s="92">
        <v>46055</v>
      </c>
      <c r="CT664" s="131">
        <v>1446101169485</v>
      </c>
      <c r="CU664" s="88"/>
      <c r="CV664" s="88"/>
      <c r="CW664" s="88" t="s">
        <v>7425</v>
      </c>
      <c r="CX664" s="88" t="s">
        <v>7234</v>
      </c>
      <c r="CY664" s="88" t="s">
        <v>957</v>
      </c>
      <c r="CZ664" s="88">
        <v>2537</v>
      </c>
      <c r="DA664" s="88" t="s">
        <v>152</v>
      </c>
      <c r="DB664" s="88">
        <v>5</v>
      </c>
      <c r="DC664" s="88" t="s">
        <v>153</v>
      </c>
      <c r="DD664" s="88"/>
      <c r="DE664" s="88"/>
      <c r="DF664" s="88"/>
      <c r="DG664" s="88"/>
      <c r="DH664" s="88"/>
      <c r="DI664" s="88"/>
      <c r="DJ664" s="88"/>
      <c r="DK664" s="88"/>
      <c r="DL664" s="88"/>
      <c r="DM664" s="88"/>
      <c r="DN664" s="88"/>
      <c r="DO664" s="88"/>
      <c r="DP664" s="88"/>
      <c r="DQ664" s="88"/>
      <c r="DR664" s="88"/>
      <c r="DS664" s="88"/>
      <c r="DT664" s="89"/>
      <c r="DU664" s="84"/>
      <c r="DV664" s="75"/>
      <c r="DW664" s="75"/>
      <c r="DX664" s="75"/>
      <c r="DY664" s="75"/>
      <c r="DZ664" s="77"/>
      <c r="EA664" s="71"/>
      <c r="EB664" s="71"/>
      <c r="EC664" s="71"/>
      <c r="ED664" s="71"/>
      <c r="EE664" s="71"/>
      <c r="EF664" s="71"/>
      <c r="EG664" s="71"/>
      <c r="EH664" s="71"/>
      <c r="EI664" s="71"/>
      <c r="EJ664" s="71"/>
      <c r="EK664" s="71"/>
    </row>
    <row r="665" spans="1:141" s="22" customFormat="1" ht="30" customHeight="1">
      <c r="A665" s="3"/>
      <c r="B665" s="87">
        <v>2026</v>
      </c>
      <c r="C665" s="88" t="s">
        <v>7426</v>
      </c>
      <c r="D665" s="88"/>
      <c r="E665" s="88" t="s">
        <v>125</v>
      </c>
      <c r="F665" s="88">
        <v>153553</v>
      </c>
      <c r="G665" s="92">
        <v>46039</v>
      </c>
      <c r="H665" s="88" t="s">
        <v>7427</v>
      </c>
      <c r="I665" s="88" t="s">
        <v>7428</v>
      </c>
      <c r="J665" s="95" t="s">
        <v>7429</v>
      </c>
      <c r="K665" s="95" t="s">
        <v>7430</v>
      </c>
      <c r="L665" s="88" t="s">
        <v>7317</v>
      </c>
      <c r="M665" s="88" t="s">
        <v>7431</v>
      </c>
      <c r="N665" s="88">
        <v>80111700</v>
      </c>
      <c r="O665" s="88" t="s">
        <v>7432</v>
      </c>
      <c r="P665" s="88" t="s">
        <v>7433</v>
      </c>
      <c r="Q665" s="88">
        <v>2172</v>
      </c>
      <c r="R665" s="92">
        <v>46055</v>
      </c>
      <c r="S665" s="88">
        <v>1946</v>
      </c>
      <c r="T665" s="92">
        <v>46055</v>
      </c>
      <c r="U665" s="88" t="s">
        <v>7340</v>
      </c>
      <c r="V665" s="88" t="s">
        <v>135</v>
      </c>
      <c r="W665" s="88" t="s">
        <v>136</v>
      </c>
      <c r="X665" s="88">
        <v>1</v>
      </c>
      <c r="Y665" s="88" t="s">
        <v>7434</v>
      </c>
      <c r="Z665" s="88" t="s">
        <v>7317</v>
      </c>
      <c r="AA665" s="88" t="s">
        <v>138</v>
      </c>
      <c r="AB665" s="88" t="s">
        <v>139</v>
      </c>
      <c r="AC665" s="88" t="s">
        <v>268</v>
      </c>
      <c r="AD665" s="88"/>
      <c r="AE665" s="88">
        <v>1023899304</v>
      </c>
      <c r="AF665" s="88">
        <v>7</v>
      </c>
      <c r="AG665" s="92">
        <v>33102</v>
      </c>
      <c r="AH665" s="88" t="s">
        <v>7435</v>
      </c>
      <c r="AI665" s="88" t="e">
        <v>#REF!</v>
      </c>
      <c r="AJ665" s="95">
        <v>3507799410</v>
      </c>
      <c r="AK665" s="88" t="s">
        <v>7436</v>
      </c>
      <c r="AL665" s="88" t="s">
        <v>168</v>
      </c>
      <c r="AM665" s="88" t="s">
        <v>385</v>
      </c>
      <c r="AN665" s="88" t="s">
        <v>2984</v>
      </c>
      <c r="AO665" s="88">
        <v>1063481921</v>
      </c>
      <c r="AP665" s="88" t="s">
        <v>3007</v>
      </c>
      <c r="AQ665" s="88"/>
      <c r="AR665" s="88"/>
      <c r="AS665" s="92">
        <v>46063</v>
      </c>
      <c r="AT665" s="88"/>
      <c r="AU665" s="88"/>
      <c r="AV665" s="88"/>
      <c r="AW665" s="88"/>
      <c r="AX665" s="88" t="s">
        <v>3008</v>
      </c>
      <c r="AY665" s="88" t="s">
        <v>147</v>
      </c>
      <c r="AZ665" s="108">
        <v>46052</v>
      </c>
      <c r="BA665" s="108">
        <v>46052</v>
      </c>
      <c r="BB665" s="118">
        <v>34824000</v>
      </c>
      <c r="BC665" s="108">
        <v>46055</v>
      </c>
      <c r="BD665" s="108">
        <v>46235</v>
      </c>
      <c r="BE665" s="108">
        <f t="shared" si="28"/>
        <v>46235</v>
      </c>
      <c r="BF665" s="125"/>
      <c r="BG665" s="88" t="s">
        <v>705</v>
      </c>
      <c r="BH665" s="113">
        <v>5804000</v>
      </c>
      <c r="BI665" s="88"/>
      <c r="BJ665" s="88"/>
      <c r="BK665" s="88"/>
      <c r="BL665" s="88"/>
      <c r="BM665" s="88"/>
      <c r="BN665" s="88"/>
      <c r="BO665" s="88"/>
      <c r="BP665" s="88"/>
      <c r="BQ665" s="88"/>
      <c r="BR665" s="88"/>
      <c r="BS665" s="88"/>
      <c r="BT665" s="88"/>
      <c r="BU665" s="88"/>
      <c r="BV665" s="88"/>
      <c r="BW665" s="88"/>
      <c r="BX665" s="88"/>
      <c r="BY665" s="88"/>
      <c r="BZ665" s="88"/>
      <c r="CA665" s="88"/>
      <c r="CB665" s="88"/>
      <c r="CC665" s="88"/>
      <c r="CD665" s="88"/>
      <c r="CE665" s="88"/>
      <c r="CF665" s="88"/>
      <c r="CG665" s="88"/>
      <c r="CH665" s="88"/>
      <c r="CI665" s="88"/>
      <c r="CJ665" s="88"/>
      <c r="CK665" s="88"/>
      <c r="CL665" s="88">
        <v>0</v>
      </c>
      <c r="CM665" s="113">
        <v>34824000</v>
      </c>
      <c r="CN665" s="88"/>
      <c r="CO665" s="92">
        <v>46235</v>
      </c>
      <c r="CP665" s="92">
        <f t="shared" si="27"/>
        <v>46415</v>
      </c>
      <c r="CQ665" s="118">
        <v>34824000</v>
      </c>
      <c r="CR665" s="88" t="s">
        <v>7201</v>
      </c>
      <c r="CS665" s="92">
        <v>46055</v>
      </c>
      <c r="CT665" s="131">
        <v>1846101034752</v>
      </c>
      <c r="CU665" s="88"/>
      <c r="CV665" s="88"/>
      <c r="CW665" s="88" t="s">
        <v>7437</v>
      </c>
      <c r="CX665" s="88" t="s">
        <v>274</v>
      </c>
      <c r="CY665" s="88" t="s">
        <v>4221</v>
      </c>
      <c r="CZ665" s="88">
        <v>2504</v>
      </c>
      <c r="DA665" s="88" t="s">
        <v>2994</v>
      </c>
      <c r="DB665" s="88">
        <v>1</v>
      </c>
      <c r="DC665" s="88" t="s">
        <v>153</v>
      </c>
      <c r="DD665" s="88"/>
      <c r="DE665" s="88"/>
      <c r="DF665" s="88"/>
      <c r="DG665" s="88"/>
      <c r="DH665" s="88"/>
      <c r="DI665" s="88"/>
      <c r="DJ665" s="88"/>
      <c r="DK665" s="88"/>
      <c r="DL665" s="88"/>
      <c r="DM665" s="88"/>
      <c r="DN665" s="88"/>
      <c r="DO665" s="88"/>
      <c r="DP665" s="88"/>
      <c r="DQ665" s="88"/>
      <c r="DR665" s="88"/>
      <c r="DS665" s="88"/>
      <c r="DT665" s="89"/>
      <c r="DU665" s="84"/>
      <c r="DV665" s="75"/>
      <c r="DW665" s="75"/>
      <c r="DX665" s="75"/>
      <c r="DY665" s="75"/>
      <c r="DZ665" s="77"/>
      <c r="EA665" s="71"/>
      <c r="EB665" s="71"/>
      <c r="EC665" s="71"/>
      <c r="ED665" s="71"/>
      <c r="EE665" s="71"/>
      <c r="EF665" s="71"/>
      <c r="EG665" s="71"/>
      <c r="EH665" s="71"/>
      <c r="EI665" s="71"/>
      <c r="EJ665" s="71"/>
      <c r="EK665" s="71"/>
    </row>
    <row r="666" spans="1:141" s="22" customFormat="1" ht="30" customHeight="1">
      <c r="A666" s="3"/>
      <c r="B666" s="90">
        <v>2026</v>
      </c>
      <c r="C666" s="91" t="s">
        <v>7438</v>
      </c>
      <c r="D666" s="91"/>
      <c r="E666" s="91" t="s">
        <v>125</v>
      </c>
      <c r="F666" s="91">
        <v>144831</v>
      </c>
      <c r="G666" s="93">
        <v>46039</v>
      </c>
      <c r="H666" s="91" t="s">
        <v>645</v>
      </c>
      <c r="I666" s="91" t="s">
        <v>7439</v>
      </c>
      <c r="J666" s="96" t="s">
        <v>7440</v>
      </c>
      <c r="K666" s="96">
        <v>675</v>
      </c>
      <c r="L666" s="91" t="s">
        <v>7328</v>
      </c>
      <c r="M666" s="91" t="s">
        <v>650</v>
      </c>
      <c r="N666" s="91">
        <v>80111700</v>
      </c>
      <c r="O666" s="91" t="s">
        <v>7441</v>
      </c>
      <c r="P666" s="91" t="s">
        <v>7442</v>
      </c>
      <c r="Q666" s="91">
        <v>111</v>
      </c>
      <c r="R666" s="93">
        <v>46055</v>
      </c>
      <c r="S666" s="91">
        <v>1971</v>
      </c>
      <c r="T666" s="93">
        <v>46055</v>
      </c>
      <c r="U666" s="91" t="s">
        <v>7171</v>
      </c>
      <c r="V666" s="91" t="s">
        <v>135</v>
      </c>
      <c r="W666" s="91" t="s">
        <v>136</v>
      </c>
      <c r="X666" s="91">
        <v>1</v>
      </c>
      <c r="Y666" s="91" t="s">
        <v>7443</v>
      </c>
      <c r="Z666" s="91" t="s">
        <v>7444</v>
      </c>
      <c r="AA666" s="91" t="s">
        <v>138</v>
      </c>
      <c r="AB666" s="91" t="s">
        <v>164</v>
      </c>
      <c r="AC666" s="91" t="s">
        <v>268</v>
      </c>
      <c r="AD666" s="91"/>
      <c r="AE666" s="91">
        <v>1015459529</v>
      </c>
      <c r="AF666" s="91">
        <v>0</v>
      </c>
      <c r="AG666" s="93">
        <v>35063</v>
      </c>
      <c r="AH666" s="91" t="s">
        <v>7445</v>
      </c>
      <c r="AI666" s="91" t="e">
        <v>#REF!</v>
      </c>
      <c r="AJ666" s="96">
        <v>3213093262</v>
      </c>
      <c r="AK666" s="91" t="s">
        <v>7446</v>
      </c>
      <c r="AL666" s="91" t="s">
        <v>189</v>
      </c>
      <c r="AM666" s="91" t="s">
        <v>385</v>
      </c>
      <c r="AN666" s="91" t="s">
        <v>656</v>
      </c>
      <c r="AO666" s="91">
        <v>51895879</v>
      </c>
      <c r="AP666" s="91" t="s">
        <v>657</v>
      </c>
      <c r="AQ666" s="91"/>
      <c r="AR666" s="91"/>
      <c r="AS666" s="93">
        <v>46063</v>
      </c>
      <c r="AT666" s="91"/>
      <c r="AU666" s="91"/>
      <c r="AV666" s="91"/>
      <c r="AW666" s="91"/>
      <c r="AX666" s="91" t="s">
        <v>658</v>
      </c>
      <c r="AY666" s="91" t="s">
        <v>147</v>
      </c>
      <c r="AZ666" s="109">
        <v>46032</v>
      </c>
      <c r="BA666" s="109">
        <v>46051</v>
      </c>
      <c r="BB666" s="119">
        <v>47514000</v>
      </c>
      <c r="BC666" s="109">
        <v>46055</v>
      </c>
      <c r="BD666" s="109">
        <v>46235</v>
      </c>
      <c r="BE666" s="109">
        <f t="shared" si="28"/>
        <v>46235</v>
      </c>
      <c r="BF666" s="126"/>
      <c r="BG666" s="91" t="s">
        <v>705</v>
      </c>
      <c r="BH666" s="114">
        <v>7919000</v>
      </c>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v>0</v>
      </c>
      <c r="CM666" s="114">
        <v>47514000</v>
      </c>
      <c r="CN666" s="91"/>
      <c r="CO666" s="93">
        <v>46235</v>
      </c>
      <c r="CP666" s="93">
        <f t="shared" si="27"/>
        <v>46415</v>
      </c>
      <c r="CQ666" s="119">
        <v>47514000</v>
      </c>
      <c r="CR666" s="91" t="s">
        <v>7201</v>
      </c>
      <c r="CS666" s="93">
        <v>46052</v>
      </c>
      <c r="CT666" s="132">
        <v>1146101106354</v>
      </c>
      <c r="CU666" s="91"/>
      <c r="CV666" s="91"/>
      <c r="CW666" s="91" t="s">
        <v>7447</v>
      </c>
      <c r="CX666" s="91" t="s">
        <v>274</v>
      </c>
      <c r="CY666" s="91" t="s">
        <v>6787</v>
      </c>
      <c r="CZ666" s="91">
        <v>2537</v>
      </c>
      <c r="DA666" s="91" t="s">
        <v>152</v>
      </c>
      <c r="DB666" s="91">
        <v>1</v>
      </c>
      <c r="DC666" s="91" t="s">
        <v>153</v>
      </c>
      <c r="DD666" s="91"/>
      <c r="DE666" s="91"/>
      <c r="DF666" s="91"/>
      <c r="DG666" s="91"/>
      <c r="DH666" s="91"/>
      <c r="DI666" s="91"/>
      <c r="DJ666" s="91"/>
      <c r="DK666" s="91"/>
      <c r="DL666" s="91"/>
      <c r="DM666" s="91"/>
      <c r="DN666" s="91"/>
      <c r="DO666" s="91"/>
      <c r="DP666" s="91"/>
      <c r="DQ666" s="91"/>
      <c r="DR666" s="91"/>
      <c r="DS666" s="91"/>
      <c r="DT666" s="78"/>
      <c r="DU666" s="86"/>
      <c r="DV666" s="79"/>
      <c r="DW666" s="79"/>
      <c r="DX666" s="79"/>
      <c r="DY666" s="79"/>
      <c r="DZ666" s="80"/>
      <c r="EA666" s="71"/>
      <c r="EB666" s="71"/>
      <c r="EC666" s="71"/>
      <c r="ED666" s="71"/>
      <c r="EE666" s="71"/>
      <c r="EF666" s="71"/>
      <c r="EG666" s="71"/>
      <c r="EH666" s="71"/>
      <c r="EI666" s="71"/>
      <c r="EJ666" s="71"/>
      <c r="EK666" s="71" t="s">
        <v>6187</v>
      </c>
    </row>
  </sheetData>
  <sheetProtection algorithmName="SHA-512" hashValue="XoiGKkDIBJ9LEwjanKZB/LxQ38ADWPTo01XTJkGjMe/psR+sacA9uNIJh3kksYJ/Y8D6vD0JiO2JQJWBUWNnXQ==" saltValue="NAtYVUnYT6u4Bt1pkWN2wQ==" spinCount="100000" sheet="1" objects="1" scenarios="1" selectLockedCells="1" sort="0" autoFilter="0" pivotTables="0" selectUnlockedCells="1"/>
  <phoneticPr fontId="9" type="noConversion"/>
  <conditionalFormatting sqref="A4:A666 DU4:DY666 EA4:XFD666">
    <cfRule type="containsText" dxfId="24165" priority="14" operator="containsText" text="#N/D">
      <formula>NOT(ISERROR(SEARCH("#N/D",A4)))</formula>
    </cfRule>
  </conditionalFormatting>
  <conditionalFormatting sqref="E4:E666">
    <cfRule type="containsText" dxfId="24164" priority="3" operator="containsText" text="VIGENTE">
      <formula>NOT(ISERROR(SEARCH("VIGENTE",E4)))</formula>
    </cfRule>
    <cfRule type="containsText" dxfId="24163" priority="4" operator="containsText" text="TERMINADO">
      <formula>NOT(ISERROR(SEARCH("TERMINADO",E4)))</formula>
    </cfRule>
  </conditionalFormatting>
  <conditionalFormatting sqref="F4:F666">
    <cfRule type="duplicateValues" dxfId="24162" priority="1"/>
  </conditionalFormatting>
  <conditionalFormatting sqref="G661">
    <cfRule type="containsText" dxfId="24161" priority="2" operator="containsText" text="TERMINADO">
      <formula>NOT(ISERROR(SEARCH("TERMINADO",G661)))</formula>
    </cfRule>
  </conditionalFormatting>
  <conditionalFormatting sqref="DU3">
    <cfRule type="containsText" dxfId="24160" priority="7" operator="containsText" text="CANCELADO">
      <formula>NOT(ISERROR(SEARCH("CANCELADO",DU3)))</formula>
    </cfRule>
    <cfRule type="containsText" dxfId="24159" priority="8" operator="containsText" text="SUSPENDIDO">
      <formula>NOT(ISERROR(SEARCH("SUSPENDIDO",DU3)))</formula>
    </cfRule>
    <cfRule type="containsText" dxfId="24158" priority="9" operator="containsText" text="EN EJECUCIÓN">
      <formula>NOT(ISERROR(SEARCH("EN EJECUCIÓN",DU3)))</formula>
    </cfRule>
    <cfRule type="containsText" dxfId="24157" priority="10" operator="containsText" text="TERMINACIÓN ANTICIPADA">
      <formula>NOT(ISERROR(SEARCH("TERMINACIÓN ANTICIPADA",DU3)))</formula>
    </cfRule>
    <cfRule type="containsText" dxfId="24156" priority="11" operator="containsText" text="ANULADO">
      <formula>NOT(ISERROR(SEARCH("ANULADO",DU3)))</formula>
    </cfRule>
    <cfRule type="containsText" dxfId="24155" priority="12" operator="containsText" text="DESIERTO">
      <formula>NOT(ISERROR(SEARCH("DESIERTO",DU3)))</formula>
    </cfRule>
  </conditionalFormatting>
  <hyperlinks>
    <hyperlink ref="AH193" r:id="rId1" xr:uid="{968F01C6-FC04-46C6-9DB7-0EA3046FB34A}"/>
    <hyperlink ref="AH283" r:id="rId2" xr:uid="{B2FF6E16-C955-458F-B23D-E3924A810A3D}"/>
    <hyperlink ref="AH303" r:id="rId3" xr:uid="{6917E458-2360-46BC-98DB-E20E53849436}"/>
    <hyperlink ref="AH401" r:id="rId4" xr:uid="{BE7FB225-6AFB-4206-979B-47CFF89BBF69}"/>
    <hyperlink ref="AH467" r:id="rId5" xr:uid="{1B3B21A6-590A-47B3-B170-E0C63358EF5E}"/>
    <hyperlink ref="AH519" r:id="rId6" xr:uid="{789D50B1-EDD6-4D5E-8CD4-E10ECE1EDE70}"/>
    <hyperlink ref="AH536" r:id="rId7" xr:uid="{8E65FCBE-EB13-4991-87EF-C76DDF5C3965}"/>
    <hyperlink ref="AH542" r:id="rId8" xr:uid="{B1C12AE0-5D54-4045-9FB0-AEC9C78322AE}"/>
    <hyperlink ref="AH544" r:id="rId9" xr:uid="{03C35260-E894-456B-A466-9A121946D56E}"/>
    <hyperlink ref="AH547" r:id="rId10" xr:uid="{DAA21AD4-B0AF-4AAE-8305-6EA226878E06}"/>
    <hyperlink ref="AH559" r:id="rId11" xr:uid="{ECC26A36-D664-49DF-A0BA-1DAB1ED06416}"/>
    <hyperlink ref="AH561" r:id="rId12" xr:uid="{002B6875-B7C4-456E-94E5-4C1578CA8D9D}"/>
    <hyperlink ref="AH569" r:id="rId13" xr:uid="{99484080-5BF9-453F-9850-DEE4AD1C185C}"/>
    <hyperlink ref="AH585" r:id="rId14" xr:uid="{91F171B9-86D4-4B03-A186-8B3F632849A8}"/>
    <hyperlink ref="AH589" r:id="rId15" xr:uid="{98E5CB54-8F48-4433-B0B4-1CDDC3F62BAC}"/>
    <hyperlink ref="AH590" r:id="rId16" xr:uid="{68086FAF-0301-4D1E-9A93-51E9616272A1}"/>
    <hyperlink ref="AH592" r:id="rId17" xr:uid="{02F3E0A9-BF63-4CE2-9A5E-42353873BB40}"/>
    <hyperlink ref="AH593" r:id="rId18" xr:uid="{64039404-0BDE-4421-A2B4-3250C4DE1C18}"/>
    <hyperlink ref="AH594" r:id="rId19" xr:uid="{4A19D866-3892-4CFB-80AE-C202E9BB2732}"/>
    <hyperlink ref="AH595" r:id="rId20" xr:uid="{F67FF081-1C09-4236-B296-EFD4A5790FEA}"/>
    <hyperlink ref="AH597" r:id="rId21" xr:uid="{EA86BCFF-045E-41B7-A053-E0642806DE73}"/>
    <hyperlink ref="AH601" r:id="rId22" xr:uid="{9120F518-2C52-4223-BD55-D1CB2375EEC5}"/>
    <hyperlink ref="AH604" r:id="rId23" xr:uid="{9B63F31B-A945-4A60-BFE4-5AE372753ABA}"/>
    <hyperlink ref="AH609" r:id="rId24" xr:uid="{E08FD883-4940-437E-B6D5-931F67726B9B}"/>
    <hyperlink ref="AH610" r:id="rId25" xr:uid="{9CDF94A1-7CD8-4101-A5FC-8FB45E79A728}"/>
    <hyperlink ref="AH616" r:id="rId26" xr:uid="{CA20D47E-0081-4F06-8A58-A47361F4BEC7}"/>
    <hyperlink ref="AH620" r:id="rId27" xr:uid="{79055DFE-E115-4CC8-923A-A2A571A444D5}"/>
    <hyperlink ref="AH622" r:id="rId28" xr:uid="{FD4D1ABA-8A66-452D-A549-2E5A96E63DC8}"/>
    <hyperlink ref="AH625" r:id="rId29" xr:uid="{68F1651B-2302-4612-A5AB-2D828B2D3AC7}"/>
    <hyperlink ref="AH628" r:id="rId30" xr:uid="{59DC7F33-2552-4CA3-8953-B4D86260012F}"/>
    <hyperlink ref="AH632" r:id="rId31" xr:uid="{61B8A0D1-AFD6-4ED0-9522-228D157E94BE}"/>
    <hyperlink ref="AH640" r:id="rId32" xr:uid="{D10C2A52-CFBA-474B-AD7B-0A407803F087}"/>
    <hyperlink ref="AH642" r:id="rId33" xr:uid="{E08612ED-8FD3-47BF-8380-236EC6B2A66A}"/>
    <hyperlink ref="AH633" r:id="rId34" xr:uid="{016FDBC8-0CE6-4CA8-AF65-28120DBB94BA}"/>
    <hyperlink ref="AH639" r:id="rId35" xr:uid="{D715318F-765A-4857-96F2-0362A48EB2D8}"/>
    <hyperlink ref="AH54" r:id="rId36" xr:uid="{51CDB4B0-0223-4206-A6FD-6D2F57968EED}"/>
    <hyperlink ref="AH13" r:id="rId37" xr:uid="{7B42BB16-7CD8-4A38-8B88-CE480584D40D}"/>
    <hyperlink ref="AH510" r:id="rId38" xr:uid="{CE50DB38-3EBD-4D51-A493-74F1A7689E6B}"/>
    <hyperlink ref="DZ510" r:id="rId39" xr:uid="{7AF6B403-D818-4992-B8F5-8D9CC3860F07}"/>
    <hyperlink ref="AH574" r:id="rId40" xr:uid="{FD9FAE7A-7D81-486A-BCDC-659F43938B30}"/>
    <hyperlink ref="AH391" r:id="rId41" xr:uid="{D75FE202-15BD-4A08-B90C-556933CB74F8}"/>
    <hyperlink ref="DZ391" r:id="rId42" xr:uid="{EC157E50-3644-4526-8D59-AC835F0F8619}"/>
    <hyperlink ref="AH617" r:id="rId43" xr:uid="{DB4CAE90-61D5-4ECF-8EE8-69F1865B818A}"/>
    <hyperlink ref="DZ617" r:id="rId44" xr:uid="{DF776229-02D9-47CA-AD5A-8A932C21F95A}"/>
    <hyperlink ref="AH94" r:id="rId45" xr:uid="{CE07E36F-6811-4EAE-834D-737A8D026DC4}"/>
    <hyperlink ref="DI510" r:id="rId46" xr:uid="{BDAD5741-596C-408F-A6CF-0BA9B31A4A86}"/>
    <hyperlink ref="DI391" r:id="rId47" xr:uid="{8E960EA0-DFF4-4777-9423-3D1DC0F3A375}"/>
    <hyperlink ref="DI617" r:id="rId48" xr:uid="{A9E27429-71AA-48F5-90A2-0F6B1819F32E}"/>
  </hyperlinks>
  <pageMargins left="0.7" right="0.7" top="0.75" bottom="0.75" header="0.3" footer="0.3"/>
  <pageSetup orientation="portrait"/>
  <tableParts count="1">
    <tablePart r:id="rId4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C16E7-1648-4D61-AD3B-99A03DA894A3}">
  <sheetPr codeName="Hoja1">
    <tabColor rgb="FFCC0099"/>
  </sheetPr>
  <dimension ref="A2:AA675"/>
  <sheetViews>
    <sheetView tabSelected="1" zoomScale="87" zoomScaleNormal="87" workbookViewId="0">
      <pane ySplit="3" topLeftCell="K464" activePane="bottomLeft" state="frozen"/>
      <selection pane="bottomLeft" activeCell="L1" sqref="L1"/>
    </sheetView>
  </sheetViews>
  <sheetFormatPr defaultColWidth="9.140625" defaultRowHeight="30" customHeight="1"/>
  <cols>
    <col min="1" max="1" width="16.42578125" style="141" customWidth="1"/>
    <col min="2" max="2" width="10.42578125" style="134" customWidth="1"/>
    <col min="3" max="3" width="13.140625" style="134" customWidth="1"/>
    <col min="4" max="4" width="26.85546875" style="134" customWidth="1"/>
    <col min="5" max="5" width="27.5703125" style="134" customWidth="1"/>
    <col min="6" max="6" width="26" style="138" customWidth="1"/>
    <col min="7" max="7" width="47.42578125" style="134" customWidth="1"/>
    <col min="8" max="8" width="21.5703125" style="138" customWidth="1"/>
    <col min="9" max="9" width="50.85546875" style="134" customWidth="1"/>
    <col min="10" max="10" width="25.85546875" style="134" customWidth="1"/>
    <col min="11" max="11" width="13.85546875" style="134" customWidth="1"/>
    <col min="12" max="12" width="30.7109375" style="142" customWidth="1"/>
    <col min="13" max="13" width="23" style="141" hidden="1" customWidth="1"/>
    <col min="14" max="14" width="19.85546875" style="134" hidden="1" customWidth="1"/>
    <col min="15" max="15" width="18.28515625" style="134" hidden="1" customWidth="1"/>
    <col min="16" max="16" width="27.140625" style="134" hidden="1" customWidth="1"/>
    <col min="17" max="17" width="27.85546875" style="134" customWidth="1"/>
    <col min="18" max="18" width="20" style="134" customWidth="1"/>
    <col min="19" max="19" width="20.5703125" style="134" customWidth="1"/>
    <col min="20" max="20" width="26.5703125" style="134" customWidth="1"/>
    <col min="21" max="21" width="22.85546875" style="137" customWidth="1"/>
    <col min="22" max="22" width="29.28515625" style="136" customWidth="1"/>
    <col min="23" max="23" width="28.5703125" style="136" customWidth="1"/>
    <col min="24" max="24" width="23.42578125" style="134" customWidth="1"/>
    <col min="25" max="25" width="35.140625" style="134" customWidth="1"/>
    <col min="26" max="16384" width="9.140625" style="134"/>
  </cols>
  <sheetData>
    <row r="2" spans="1:24" ht="30" customHeight="1">
      <c r="A2" s="139">
        <f ca="1">+TODAY()</f>
        <v>46205</v>
      </c>
      <c r="B2" s="134">
        <v>1</v>
      </c>
      <c r="C2" s="134">
        <v>2</v>
      </c>
      <c r="D2" s="134">
        <v>3</v>
      </c>
      <c r="E2" s="134">
        <v>4</v>
      </c>
      <c r="F2" s="134">
        <v>5</v>
      </c>
      <c r="G2" s="134">
        <v>6</v>
      </c>
      <c r="H2" s="134">
        <v>7</v>
      </c>
      <c r="I2" s="134">
        <v>8</v>
      </c>
      <c r="J2" s="134">
        <v>9</v>
      </c>
      <c r="K2" s="134">
        <v>10</v>
      </c>
      <c r="L2" s="134">
        <v>11</v>
      </c>
      <c r="M2" s="134">
        <v>12</v>
      </c>
      <c r="N2" s="134">
        <v>13</v>
      </c>
      <c r="O2" s="134">
        <v>14</v>
      </c>
      <c r="P2" s="134">
        <v>15</v>
      </c>
      <c r="Q2" s="134">
        <v>16</v>
      </c>
      <c r="R2" s="134">
        <v>17</v>
      </c>
      <c r="S2" s="134">
        <v>18</v>
      </c>
      <c r="T2" s="134">
        <v>19</v>
      </c>
      <c r="U2" s="134">
        <v>20</v>
      </c>
      <c r="V2" s="134">
        <v>21</v>
      </c>
      <c r="W2" s="134">
        <v>22</v>
      </c>
      <c r="X2" s="134">
        <v>23</v>
      </c>
    </row>
    <row r="3" spans="1:24" ht="78" customHeight="1">
      <c r="A3" s="145" t="s">
        <v>0</v>
      </c>
      <c r="B3" s="146" t="s">
        <v>3</v>
      </c>
      <c r="C3" s="146" t="s">
        <v>4</v>
      </c>
      <c r="D3" s="146" t="s">
        <v>6</v>
      </c>
      <c r="E3" s="146" t="s">
        <v>7</v>
      </c>
      <c r="F3" s="146" t="s">
        <v>10</v>
      </c>
      <c r="G3" s="146" t="s">
        <v>11</v>
      </c>
      <c r="H3" s="146" t="s">
        <v>21</v>
      </c>
      <c r="I3" s="146" t="s">
        <v>23</v>
      </c>
      <c r="J3" s="146" t="s">
        <v>7448</v>
      </c>
      <c r="K3" s="146" t="s">
        <v>29</v>
      </c>
      <c r="L3" s="147" t="s">
        <v>38</v>
      </c>
      <c r="M3" s="148" t="s">
        <v>44</v>
      </c>
      <c r="N3" s="146" t="s">
        <v>45</v>
      </c>
      <c r="O3" s="146" t="s">
        <v>46</v>
      </c>
      <c r="P3" s="146" t="s">
        <v>47</v>
      </c>
      <c r="Q3" s="146" t="s">
        <v>48</v>
      </c>
      <c r="R3" s="149" t="s">
        <v>50</v>
      </c>
      <c r="S3" s="146" t="s">
        <v>51</v>
      </c>
      <c r="T3" s="146" t="s">
        <v>52</v>
      </c>
      <c r="U3" s="150" t="s">
        <v>53</v>
      </c>
      <c r="V3" s="147" t="s">
        <v>54</v>
      </c>
      <c r="W3" s="151" t="s">
        <v>55</v>
      </c>
      <c r="X3" s="146" t="s">
        <v>7449</v>
      </c>
    </row>
    <row r="4" spans="1:24" ht="30" customHeight="1">
      <c r="A4" s="152">
        <v>2026</v>
      </c>
      <c r="B4" s="153" t="s">
        <v>125</v>
      </c>
      <c r="C4" s="152">
        <v>144866</v>
      </c>
      <c r="D4" s="152" t="s">
        <v>126</v>
      </c>
      <c r="E4" s="152" t="s">
        <v>127</v>
      </c>
      <c r="F4" s="153" t="s">
        <v>130</v>
      </c>
      <c r="G4" s="152" t="s">
        <v>131</v>
      </c>
      <c r="H4" s="153" t="s">
        <v>136</v>
      </c>
      <c r="I4" s="153" t="s">
        <v>137</v>
      </c>
      <c r="J4" s="152" t="s">
        <v>7450</v>
      </c>
      <c r="K4" s="152">
        <v>1010170739</v>
      </c>
      <c r="L4" s="152" t="s">
        <v>145</v>
      </c>
      <c r="M4" s="152"/>
      <c r="N4" s="152"/>
      <c r="O4" s="152"/>
      <c r="P4" s="152"/>
      <c r="Q4" s="152" t="s">
        <v>146</v>
      </c>
      <c r="R4" s="154">
        <v>46029</v>
      </c>
      <c r="S4" s="154">
        <v>46031</v>
      </c>
      <c r="T4" s="155">
        <v>127974000</v>
      </c>
      <c r="U4" s="156">
        <v>46038</v>
      </c>
      <c r="V4" s="156">
        <v>46371</v>
      </c>
      <c r="W4" s="156">
        <v>46371</v>
      </c>
      <c r="X4" s="157">
        <v>127974000</v>
      </c>
    </row>
    <row r="5" spans="1:24" ht="30" customHeight="1">
      <c r="A5" s="152">
        <v>2026</v>
      </c>
      <c r="B5" s="153" t="s">
        <v>125</v>
      </c>
      <c r="C5" s="152">
        <v>145104</v>
      </c>
      <c r="D5" s="152" t="s">
        <v>155</v>
      </c>
      <c r="E5" s="152" t="s">
        <v>156</v>
      </c>
      <c r="F5" s="153" t="s">
        <v>159</v>
      </c>
      <c r="G5" s="152" t="s">
        <v>160</v>
      </c>
      <c r="H5" s="153" t="s">
        <v>136</v>
      </c>
      <c r="I5" s="153" t="s">
        <v>163</v>
      </c>
      <c r="J5" s="152" t="s">
        <v>7450</v>
      </c>
      <c r="K5" s="152">
        <v>1233895755</v>
      </c>
      <c r="L5" s="153" t="s">
        <v>130</v>
      </c>
      <c r="M5" s="152"/>
      <c r="N5" s="152"/>
      <c r="O5" s="152"/>
      <c r="P5" s="152"/>
      <c r="Q5" s="152" t="s">
        <v>171</v>
      </c>
      <c r="R5" s="154">
        <v>46029</v>
      </c>
      <c r="S5" s="154">
        <v>46042</v>
      </c>
      <c r="T5" s="155">
        <v>63844000</v>
      </c>
      <c r="U5" s="156">
        <v>46054</v>
      </c>
      <c r="V5" s="156">
        <v>46387</v>
      </c>
      <c r="W5" s="156">
        <v>46387</v>
      </c>
      <c r="X5" s="157">
        <v>63844000</v>
      </c>
    </row>
    <row r="6" spans="1:24" ht="30" customHeight="1">
      <c r="A6" s="152">
        <v>2026</v>
      </c>
      <c r="B6" s="153" t="s">
        <v>125</v>
      </c>
      <c r="C6" s="152">
        <v>144874</v>
      </c>
      <c r="D6" s="152" t="s">
        <v>177</v>
      </c>
      <c r="E6" s="152" t="s">
        <v>178</v>
      </c>
      <c r="F6" s="153" t="s">
        <v>181</v>
      </c>
      <c r="G6" s="152" t="s">
        <v>182</v>
      </c>
      <c r="H6" s="153" t="s">
        <v>136</v>
      </c>
      <c r="I6" s="153" t="s">
        <v>185</v>
      </c>
      <c r="J6" s="152" t="s">
        <v>7450</v>
      </c>
      <c r="K6" s="152">
        <v>52715599</v>
      </c>
      <c r="L6" s="153" t="s">
        <v>130</v>
      </c>
      <c r="M6" s="152"/>
      <c r="N6" s="152"/>
      <c r="O6" s="152"/>
      <c r="P6" s="152"/>
      <c r="Q6" s="152" t="s">
        <v>171</v>
      </c>
      <c r="R6" s="154">
        <v>46029</v>
      </c>
      <c r="S6" s="154">
        <v>46030</v>
      </c>
      <c r="T6" s="155">
        <v>99902000</v>
      </c>
      <c r="U6" s="156">
        <v>46035</v>
      </c>
      <c r="V6" s="156">
        <v>46368</v>
      </c>
      <c r="W6" s="156">
        <v>46368</v>
      </c>
      <c r="X6" s="157">
        <v>99902000</v>
      </c>
    </row>
    <row r="7" spans="1:24" ht="30" customHeight="1">
      <c r="A7" s="152">
        <v>2026</v>
      </c>
      <c r="B7" s="153" t="s">
        <v>125</v>
      </c>
      <c r="C7" s="152">
        <v>144883</v>
      </c>
      <c r="D7" s="152" t="s">
        <v>194</v>
      </c>
      <c r="E7" s="152" t="s">
        <v>195</v>
      </c>
      <c r="F7" s="153" t="s">
        <v>198</v>
      </c>
      <c r="G7" s="152" t="s">
        <v>199</v>
      </c>
      <c r="H7" s="153" t="s">
        <v>136</v>
      </c>
      <c r="I7" s="153" t="s">
        <v>202</v>
      </c>
      <c r="J7" s="152" t="s">
        <v>7450</v>
      </c>
      <c r="K7" s="152">
        <v>97613868</v>
      </c>
      <c r="L7" s="153" t="s">
        <v>130</v>
      </c>
      <c r="M7" s="152"/>
      <c r="N7" s="152"/>
      <c r="O7" s="152"/>
      <c r="P7" s="152"/>
      <c r="Q7" s="152" t="s">
        <v>171</v>
      </c>
      <c r="R7" s="154">
        <v>46029</v>
      </c>
      <c r="S7" s="154">
        <v>46034</v>
      </c>
      <c r="T7" s="155">
        <v>110000000</v>
      </c>
      <c r="U7" s="156">
        <v>46038</v>
      </c>
      <c r="V7" s="156">
        <v>46371</v>
      </c>
      <c r="W7" s="156">
        <v>46371</v>
      </c>
      <c r="X7" s="157">
        <v>110000000</v>
      </c>
    </row>
    <row r="8" spans="1:24" ht="30" customHeight="1">
      <c r="A8" s="152">
        <v>2026</v>
      </c>
      <c r="B8" s="153" t="s">
        <v>125</v>
      </c>
      <c r="C8" s="152">
        <v>144898</v>
      </c>
      <c r="D8" s="152" t="s">
        <v>209</v>
      </c>
      <c r="E8" s="152" t="s">
        <v>210</v>
      </c>
      <c r="F8" s="153" t="s">
        <v>213</v>
      </c>
      <c r="G8" s="152" t="s">
        <v>214</v>
      </c>
      <c r="H8" s="153" t="s">
        <v>136</v>
      </c>
      <c r="I8" s="153" t="s">
        <v>217</v>
      </c>
      <c r="J8" s="152" t="s">
        <v>7450</v>
      </c>
      <c r="K8" s="152">
        <v>1014193885</v>
      </c>
      <c r="L8" s="153" t="s">
        <v>130</v>
      </c>
      <c r="M8" s="152"/>
      <c r="N8" s="152"/>
      <c r="O8" s="152"/>
      <c r="P8" s="152"/>
      <c r="Q8" s="152" t="s">
        <v>171</v>
      </c>
      <c r="R8" s="154">
        <v>46029</v>
      </c>
      <c r="S8" s="154">
        <v>46031</v>
      </c>
      <c r="T8" s="155">
        <v>87109000</v>
      </c>
      <c r="U8" s="156">
        <v>46038</v>
      </c>
      <c r="V8" s="156">
        <v>46371</v>
      </c>
      <c r="W8" s="156">
        <v>46371</v>
      </c>
      <c r="X8" s="157">
        <v>87109000</v>
      </c>
    </row>
    <row r="9" spans="1:24" ht="30" customHeight="1">
      <c r="A9" s="152">
        <v>2026</v>
      </c>
      <c r="B9" s="153" t="s">
        <v>125</v>
      </c>
      <c r="C9" s="152">
        <v>144898</v>
      </c>
      <c r="D9" s="152" t="s">
        <v>209</v>
      </c>
      <c r="E9" s="152" t="s">
        <v>227</v>
      </c>
      <c r="F9" s="153" t="s">
        <v>230</v>
      </c>
      <c r="G9" s="152" t="s">
        <v>214</v>
      </c>
      <c r="H9" s="153" t="s">
        <v>136</v>
      </c>
      <c r="I9" s="153" t="s">
        <v>217</v>
      </c>
      <c r="J9" s="152" t="s">
        <v>7450</v>
      </c>
      <c r="K9" s="152">
        <v>79566476</v>
      </c>
      <c r="L9" s="153" t="s">
        <v>130</v>
      </c>
      <c r="M9" s="152"/>
      <c r="N9" s="152"/>
      <c r="O9" s="152"/>
      <c r="P9" s="152"/>
      <c r="Q9" s="152" t="s">
        <v>171</v>
      </c>
      <c r="R9" s="154">
        <v>46029</v>
      </c>
      <c r="S9" s="154">
        <v>46032</v>
      </c>
      <c r="T9" s="155">
        <v>87109000</v>
      </c>
      <c r="U9" s="156">
        <v>46038</v>
      </c>
      <c r="V9" s="156">
        <v>46371</v>
      </c>
      <c r="W9" s="156">
        <v>46371</v>
      </c>
      <c r="X9" s="157">
        <v>87109000</v>
      </c>
    </row>
    <row r="10" spans="1:24" ht="30" customHeight="1">
      <c r="A10" s="152">
        <v>2026</v>
      </c>
      <c r="B10" s="153" t="s">
        <v>125</v>
      </c>
      <c r="C10" s="152">
        <v>144898</v>
      </c>
      <c r="D10" s="152" t="s">
        <v>209</v>
      </c>
      <c r="E10" s="152" t="s">
        <v>237</v>
      </c>
      <c r="F10" s="153" t="s">
        <v>240</v>
      </c>
      <c r="G10" s="152" t="s">
        <v>214</v>
      </c>
      <c r="H10" s="153" t="s">
        <v>136</v>
      </c>
      <c r="I10" s="153" t="s">
        <v>217</v>
      </c>
      <c r="J10" s="152" t="s">
        <v>7450</v>
      </c>
      <c r="K10" s="152">
        <v>17645087</v>
      </c>
      <c r="L10" s="153" t="s">
        <v>130</v>
      </c>
      <c r="M10" s="152"/>
      <c r="N10" s="152"/>
      <c r="O10" s="152"/>
      <c r="P10" s="152"/>
      <c r="Q10" s="152" t="s">
        <v>171</v>
      </c>
      <c r="R10" s="154">
        <v>46029</v>
      </c>
      <c r="S10" s="154">
        <v>46031</v>
      </c>
      <c r="T10" s="155">
        <v>87109000</v>
      </c>
      <c r="U10" s="156">
        <v>46038</v>
      </c>
      <c r="V10" s="156">
        <v>46371</v>
      </c>
      <c r="W10" s="156">
        <v>46371</v>
      </c>
      <c r="X10" s="157">
        <v>87109000</v>
      </c>
    </row>
    <row r="11" spans="1:24" ht="30" customHeight="1">
      <c r="A11" s="152">
        <v>2026</v>
      </c>
      <c r="B11" s="153" t="s">
        <v>125</v>
      </c>
      <c r="C11" s="152">
        <v>144899</v>
      </c>
      <c r="D11" s="152" t="s">
        <v>247</v>
      </c>
      <c r="E11" s="152" t="s">
        <v>248</v>
      </c>
      <c r="F11" s="153" t="s">
        <v>251</v>
      </c>
      <c r="G11" s="152" t="s">
        <v>252</v>
      </c>
      <c r="H11" s="153" t="s">
        <v>136</v>
      </c>
      <c r="I11" s="153" t="s">
        <v>255</v>
      </c>
      <c r="J11" s="152" t="s">
        <v>7450</v>
      </c>
      <c r="K11" s="152">
        <v>1032476510</v>
      </c>
      <c r="L11" s="153" t="s">
        <v>130</v>
      </c>
      <c r="M11" s="152"/>
      <c r="N11" s="152"/>
      <c r="O11" s="152"/>
      <c r="P11" s="152"/>
      <c r="Q11" s="152" t="s">
        <v>171</v>
      </c>
      <c r="R11" s="154">
        <v>46028</v>
      </c>
      <c r="S11" s="154">
        <v>46030</v>
      </c>
      <c r="T11" s="155">
        <v>87109000</v>
      </c>
      <c r="U11" s="156">
        <v>46034</v>
      </c>
      <c r="V11" s="156">
        <v>46367</v>
      </c>
      <c r="W11" s="156">
        <v>46367</v>
      </c>
      <c r="X11" s="157">
        <v>87109000</v>
      </c>
    </row>
    <row r="12" spans="1:24" ht="30" customHeight="1">
      <c r="A12" s="152">
        <v>2026</v>
      </c>
      <c r="B12" s="153" t="s">
        <v>125</v>
      </c>
      <c r="C12" s="152">
        <v>144899</v>
      </c>
      <c r="D12" s="152" t="s">
        <v>247</v>
      </c>
      <c r="E12" s="152" t="s">
        <v>263</v>
      </c>
      <c r="F12" s="153" t="s">
        <v>266</v>
      </c>
      <c r="G12" s="152" t="s">
        <v>252</v>
      </c>
      <c r="H12" s="153" t="s">
        <v>136</v>
      </c>
      <c r="I12" s="153" t="s">
        <v>255</v>
      </c>
      <c r="J12" s="152" t="s">
        <v>7450</v>
      </c>
      <c r="K12" s="152">
        <v>47441578</v>
      </c>
      <c r="L12" s="153" t="s">
        <v>130</v>
      </c>
      <c r="M12" s="152"/>
      <c r="N12" s="152"/>
      <c r="O12" s="152"/>
      <c r="P12" s="152"/>
      <c r="Q12" s="152" t="s">
        <v>171</v>
      </c>
      <c r="R12" s="154">
        <v>46028</v>
      </c>
      <c r="S12" s="154">
        <v>46031</v>
      </c>
      <c r="T12" s="155">
        <v>87109000</v>
      </c>
      <c r="U12" s="156">
        <v>46036</v>
      </c>
      <c r="V12" s="156">
        <v>46369</v>
      </c>
      <c r="W12" s="156">
        <v>46369</v>
      </c>
      <c r="X12" s="157">
        <v>87109000</v>
      </c>
    </row>
    <row r="13" spans="1:24" ht="30" customHeight="1">
      <c r="A13" s="152">
        <v>2026</v>
      </c>
      <c r="B13" s="153" t="s">
        <v>125</v>
      </c>
      <c r="C13" s="152">
        <v>144899</v>
      </c>
      <c r="D13" s="152" t="s">
        <v>247</v>
      </c>
      <c r="E13" s="152" t="s">
        <v>278</v>
      </c>
      <c r="F13" s="153" t="s">
        <v>281</v>
      </c>
      <c r="G13" s="152" t="s">
        <v>252</v>
      </c>
      <c r="H13" s="153" t="s">
        <v>136</v>
      </c>
      <c r="I13" s="153" t="s">
        <v>255</v>
      </c>
      <c r="J13" s="152" t="s">
        <v>7450</v>
      </c>
      <c r="K13" s="152">
        <v>52716679</v>
      </c>
      <c r="L13" s="153" t="s">
        <v>130</v>
      </c>
      <c r="M13" s="152"/>
      <c r="N13" s="152"/>
      <c r="O13" s="152"/>
      <c r="P13" s="152"/>
      <c r="Q13" s="152" t="s">
        <v>171</v>
      </c>
      <c r="R13" s="154">
        <v>46028</v>
      </c>
      <c r="S13" s="154">
        <v>46031</v>
      </c>
      <c r="T13" s="155">
        <v>87109000</v>
      </c>
      <c r="U13" s="156">
        <v>46036</v>
      </c>
      <c r="V13" s="156">
        <v>46369</v>
      </c>
      <c r="W13" s="156">
        <v>46369</v>
      </c>
      <c r="X13" s="157">
        <v>87109000</v>
      </c>
    </row>
    <row r="14" spans="1:24" ht="30" customHeight="1">
      <c r="A14" s="152">
        <v>2026</v>
      </c>
      <c r="B14" s="153" t="s">
        <v>125</v>
      </c>
      <c r="C14" s="152">
        <v>144899</v>
      </c>
      <c r="D14" s="152" t="s">
        <v>247</v>
      </c>
      <c r="E14" s="152" t="s">
        <v>294</v>
      </c>
      <c r="F14" s="153" t="s">
        <v>297</v>
      </c>
      <c r="G14" s="158" t="s">
        <v>252</v>
      </c>
      <c r="H14" s="153" t="s">
        <v>136</v>
      </c>
      <c r="I14" s="153" t="s">
        <v>255</v>
      </c>
      <c r="J14" s="152" t="s">
        <v>7450</v>
      </c>
      <c r="K14" s="152">
        <v>55225495</v>
      </c>
      <c r="L14" s="153" t="s">
        <v>130</v>
      </c>
      <c r="M14" s="152"/>
      <c r="N14" s="152"/>
      <c r="O14" s="152"/>
      <c r="P14" s="152"/>
      <c r="Q14" s="152" t="s">
        <v>171</v>
      </c>
      <c r="R14" s="154">
        <v>46028</v>
      </c>
      <c r="S14" s="154">
        <v>46035</v>
      </c>
      <c r="T14" s="155">
        <v>87109000</v>
      </c>
      <c r="U14" s="156">
        <v>46038</v>
      </c>
      <c r="V14" s="156">
        <v>46371</v>
      </c>
      <c r="W14" s="156">
        <v>46371</v>
      </c>
      <c r="X14" s="157">
        <v>87109000</v>
      </c>
    </row>
    <row r="15" spans="1:24" ht="30" customHeight="1">
      <c r="A15" s="152">
        <v>2026</v>
      </c>
      <c r="B15" s="153" t="s">
        <v>125</v>
      </c>
      <c r="C15" s="152">
        <v>144899</v>
      </c>
      <c r="D15" s="152" t="s">
        <v>247</v>
      </c>
      <c r="E15" s="152" t="s">
        <v>307</v>
      </c>
      <c r="F15" s="153" t="s">
        <v>310</v>
      </c>
      <c r="G15" s="152" t="s">
        <v>252</v>
      </c>
      <c r="H15" s="153" t="s">
        <v>136</v>
      </c>
      <c r="I15" s="153" t="s">
        <v>255</v>
      </c>
      <c r="J15" s="152" t="s">
        <v>7450</v>
      </c>
      <c r="K15" s="152">
        <v>53041952</v>
      </c>
      <c r="L15" s="153" t="s">
        <v>130</v>
      </c>
      <c r="M15" s="152"/>
      <c r="N15" s="152"/>
      <c r="O15" s="152"/>
      <c r="P15" s="152"/>
      <c r="Q15" s="152" t="s">
        <v>171</v>
      </c>
      <c r="R15" s="154">
        <v>46028</v>
      </c>
      <c r="S15" s="154">
        <v>46031</v>
      </c>
      <c r="T15" s="155">
        <v>87109000</v>
      </c>
      <c r="U15" s="156">
        <v>46038</v>
      </c>
      <c r="V15" s="156">
        <v>46371</v>
      </c>
      <c r="W15" s="156">
        <v>46371</v>
      </c>
      <c r="X15" s="157">
        <v>87109000</v>
      </c>
    </row>
    <row r="16" spans="1:24" ht="30" customHeight="1">
      <c r="A16" s="152">
        <v>2026</v>
      </c>
      <c r="B16" s="153" t="s">
        <v>125</v>
      </c>
      <c r="C16" s="152">
        <v>144899</v>
      </c>
      <c r="D16" s="152" t="s">
        <v>247</v>
      </c>
      <c r="E16" s="152" t="s">
        <v>316</v>
      </c>
      <c r="F16" s="153" t="s">
        <v>319</v>
      </c>
      <c r="G16" s="152" t="s">
        <v>252</v>
      </c>
      <c r="H16" s="153" t="s">
        <v>136</v>
      </c>
      <c r="I16" s="153" t="s">
        <v>255</v>
      </c>
      <c r="J16" s="152" t="s">
        <v>7450</v>
      </c>
      <c r="K16" s="152">
        <v>1016047711</v>
      </c>
      <c r="L16" s="153" t="s">
        <v>130</v>
      </c>
      <c r="M16" s="152"/>
      <c r="N16" s="152"/>
      <c r="O16" s="152"/>
      <c r="P16" s="152"/>
      <c r="Q16" s="152" t="s">
        <v>171</v>
      </c>
      <c r="R16" s="154">
        <v>46028</v>
      </c>
      <c r="S16" s="154">
        <v>46031</v>
      </c>
      <c r="T16" s="155">
        <v>87109000</v>
      </c>
      <c r="U16" s="156">
        <v>46038</v>
      </c>
      <c r="V16" s="156">
        <v>46371</v>
      </c>
      <c r="W16" s="156">
        <v>46371</v>
      </c>
      <c r="X16" s="157">
        <v>87109000</v>
      </c>
    </row>
    <row r="17" spans="1:24" ht="30" customHeight="1">
      <c r="A17" s="152">
        <v>2026</v>
      </c>
      <c r="B17" s="153" t="s">
        <v>125</v>
      </c>
      <c r="C17" s="152">
        <v>144899</v>
      </c>
      <c r="D17" s="152" t="s">
        <v>247</v>
      </c>
      <c r="E17" s="152" t="s">
        <v>326</v>
      </c>
      <c r="F17" s="153" t="s">
        <v>329</v>
      </c>
      <c r="G17" s="152" t="s">
        <v>252</v>
      </c>
      <c r="H17" s="153" t="s">
        <v>136</v>
      </c>
      <c r="I17" s="153" t="s">
        <v>255</v>
      </c>
      <c r="J17" s="152" t="s">
        <v>7450</v>
      </c>
      <c r="K17" s="152">
        <v>1000047774</v>
      </c>
      <c r="L17" s="153" t="s">
        <v>130</v>
      </c>
      <c r="M17" s="152"/>
      <c r="N17" s="152"/>
      <c r="O17" s="152"/>
      <c r="P17" s="152"/>
      <c r="Q17" s="152" t="s">
        <v>171</v>
      </c>
      <c r="R17" s="154">
        <v>46028</v>
      </c>
      <c r="S17" s="154">
        <v>46031</v>
      </c>
      <c r="T17" s="155">
        <v>87109000</v>
      </c>
      <c r="U17" s="156">
        <v>46038</v>
      </c>
      <c r="V17" s="156">
        <v>46371</v>
      </c>
      <c r="W17" s="156">
        <v>46371</v>
      </c>
      <c r="X17" s="157">
        <v>87109000</v>
      </c>
    </row>
    <row r="18" spans="1:24" ht="30" customHeight="1">
      <c r="A18" s="152">
        <v>2026</v>
      </c>
      <c r="B18" s="153" t="s">
        <v>125</v>
      </c>
      <c r="C18" s="152">
        <v>144899</v>
      </c>
      <c r="D18" s="152" t="s">
        <v>247</v>
      </c>
      <c r="E18" s="152" t="s">
        <v>335</v>
      </c>
      <c r="F18" s="153" t="s">
        <v>338</v>
      </c>
      <c r="G18" s="152" t="s">
        <v>252</v>
      </c>
      <c r="H18" s="153" t="s">
        <v>136</v>
      </c>
      <c r="I18" s="153" t="s">
        <v>255</v>
      </c>
      <c r="J18" s="152" t="s">
        <v>7450</v>
      </c>
      <c r="K18" s="152">
        <v>1001216964</v>
      </c>
      <c r="L18" s="153" t="s">
        <v>130</v>
      </c>
      <c r="M18" s="152"/>
      <c r="N18" s="152"/>
      <c r="O18" s="152"/>
      <c r="P18" s="152"/>
      <c r="Q18" s="152" t="s">
        <v>171</v>
      </c>
      <c r="R18" s="154">
        <v>46028</v>
      </c>
      <c r="S18" s="154">
        <v>46031</v>
      </c>
      <c r="T18" s="155">
        <v>87109000</v>
      </c>
      <c r="U18" s="156">
        <v>46038</v>
      </c>
      <c r="V18" s="156">
        <v>46371</v>
      </c>
      <c r="W18" s="156">
        <v>46371</v>
      </c>
      <c r="X18" s="157">
        <v>87109000</v>
      </c>
    </row>
    <row r="19" spans="1:24" ht="30" customHeight="1">
      <c r="A19" s="152">
        <v>2026</v>
      </c>
      <c r="B19" s="153" t="s">
        <v>125</v>
      </c>
      <c r="C19" s="152">
        <v>144899</v>
      </c>
      <c r="D19" s="152" t="s">
        <v>247</v>
      </c>
      <c r="E19" s="152" t="s">
        <v>346</v>
      </c>
      <c r="F19" s="153" t="s">
        <v>349</v>
      </c>
      <c r="G19" s="152" t="s">
        <v>252</v>
      </c>
      <c r="H19" s="153" t="s">
        <v>136</v>
      </c>
      <c r="I19" s="153" t="s">
        <v>255</v>
      </c>
      <c r="J19" s="152" t="s">
        <v>7450</v>
      </c>
      <c r="K19" s="152">
        <v>1110480582</v>
      </c>
      <c r="L19" s="153" t="s">
        <v>130</v>
      </c>
      <c r="M19" s="152"/>
      <c r="N19" s="152"/>
      <c r="O19" s="152"/>
      <c r="P19" s="152"/>
      <c r="Q19" s="152" t="s">
        <v>171</v>
      </c>
      <c r="R19" s="154">
        <v>46028</v>
      </c>
      <c r="S19" s="154">
        <v>46031</v>
      </c>
      <c r="T19" s="155">
        <v>87109000</v>
      </c>
      <c r="U19" s="156">
        <v>46038</v>
      </c>
      <c r="V19" s="156">
        <v>46371</v>
      </c>
      <c r="W19" s="156">
        <v>46371</v>
      </c>
      <c r="X19" s="157">
        <v>87109000</v>
      </c>
    </row>
    <row r="20" spans="1:24" ht="30" customHeight="1">
      <c r="A20" s="152">
        <v>2026</v>
      </c>
      <c r="B20" s="153" t="s">
        <v>125</v>
      </c>
      <c r="C20" s="152">
        <v>144899</v>
      </c>
      <c r="D20" s="152" t="s">
        <v>247</v>
      </c>
      <c r="E20" s="152" t="s">
        <v>355</v>
      </c>
      <c r="F20" s="153" t="s">
        <v>358</v>
      </c>
      <c r="G20" s="152" t="s">
        <v>252</v>
      </c>
      <c r="H20" s="153" t="s">
        <v>136</v>
      </c>
      <c r="I20" s="153" t="s">
        <v>255</v>
      </c>
      <c r="J20" s="152" t="s">
        <v>7450</v>
      </c>
      <c r="K20" s="152">
        <v>39543297</v>
      </c>
      <c r="L20" s="153" t="s">
        <v>130</v>
      </c>
      <c r="M20" s="152"/>
      <c r="N20" s="152"/>
      <c r="O20" s="152"/>
      <c r="P20" s="152"/>
      <c r="Q20" s="152" t="s">
        <v>171</v>
      </c>
      <c r="R20" s="154">
        <v>46028</v>
      </c>
      <c r="S20" s="154">
        <v>46031</v>
      </c>
      <c r="T20" s="155">
        <v>87109000</v>
      </c>
      <c r="U20" s="156">
        <v>46038</v>
      </c>
      <c r="V20" s="156">
        <v>46371</v>
      </c>
      <c r="W20" s="156">
        <v>46371</v>
      </c>
      <c r="X20" s="157">
        <v>87109000</v>
      </c>
    </row>
    <row r="21" spans="1:24" ht="30" customHeight="1">
      <c r="A21" s="152">
        <v>2026</v>
      </c>
      <c r="B21" s="153" t="s">
        <v>125</v>
      </c>
      <c r="C21" s="152">
        <v>144899</v>
      </c>
      <c r="D21" s="152" t="s">
        <v>247</v>
      </c>
      <c r="E21" s="152" t="s">
        <v>365</v>
      </c>
      <c r="F21" s="153" t="s">
        <v>368</v>
      </c>
      <c r="G21" s="152" t="s">
        <v>252</v>
      </c>
      <c r="H21" s="153" t="s">
        <v>136</v>
      </c>
      <c r="I21" s="153" t="s">
        <v>255</v>
      </c>
      <c r="J21" s="152" t="s">
        <v>7450</v>
      </c>
      <c r="K21" s="152">
        <v>1030530488</v>
      </c>
      <c r="L21" s="153" t="s">
        <v>130</v>
      </c>
      <c r="M21" s="152"/>
      <c r="N21" s="152"/>
      <c r="O21" s="152"/>
      <c r="P21" s="152"/>
      <c r="Q21" s="152" t="s">
        <v>171</v>
      </c>
      <c r="R21" s="154">
        <v>46028</v>
      </c>
      <c r="S21" s="154">
        <v>46030</v>
      </c>
      <c r="T21" s="155">
        <v>87109000</v>
      </c>
      <c r="U21" s="156">
        <v>46032</v>
      </c>
      <c r="V21" s="156">
        <v>46365</v>
      </c>
      <c r="W21" s="156">
        <v>46365</v>
      </c>
      <c r="X21" s="157">
        <v>87109000</v>
      </c>
    </row>
    <row r="22" spans="1:24" ht="30" customHeight="1">
      <c r="A22" s="152">
        <v>2026</v>
      </c>
      <c r="B22" s="153" t="s">
        <v>125</v>
      </c>
      <c r="C22" s="152">
        <v>145021</v>
      </c>
      <c r="D22" s="152" t="s">
        <v>374</v>
      </c>
      <c r="E22" s="152" t="s">
        <v>375</v>
      </c>
      <c r="F22" s="153" t="s">
        <v>378</v>
      </c>
      <c r="G22" s="152" t="s">
        <v>379</v>
      </c>
      <c r="H22" s="153" t="s">
        <v>136</v>
      </c>
      <c r="I22" s="153" t="s">
        <v>382</v>
      </c>
      <c r="J22" s="152" t="s">
        <v>7450</v>
      </c>
      <c r="K22" s="152">
        <v>53074893</v>
      </c>
      <c r="L22" s="153" t="s">
        <v>130</v>
      </c>
      <c r="M22" s="152"/>
      <c r="N22" s="152"/>
      <c r="O22" s="152"/>
      <c r="P22" s="152"/>
      <c r="Q22" s="152" t="s">
        <v>171</v>
      </c>
      <c r="R22" s="154">
        <v>46029</v>
      </c>
      <c r="S22" s="154">
        <v>46030</v>
      </c>
      <c r="T22" s="155">
        <v>87109000</v>
      </c>
      <c r="U22" s="156">
        <v>46038</v>
      </c>
      <c r="V22" s="156">
        <v>46371</v>
      </c>
      <c r="W22" s="156">
        <v>46371</v>
      </c>
      <c r="X22" s="157">
        <v>87109000</v>
      </c>
    </row>
    <row r="23" spans="1:24" ht="30" customHeight="1">
      <c r="A23" s="152">
        <v>2026</v>
      </c>
      <c r="B23" s="153" t="s">
        <v>125</v>
      </c>
      <c r="C23" s="152">
        <v>145029</v>
      </c>
      <c r="D23" s="152" t="s">
        <v>389</v>
      </c>
      <c r="E23" s="152" t="s">
        <v>390</v>
      </c>
      <c r="F23" s="153" t="s">
        <v>393</v>
      </c>
      <c r="G23" s="152" t="s">
        <v>394</v>
      </c>
      <c r="H23" s="153" t="s">
        <v>136</v>
      </c>
      <c r="I23" s="153" t="s">
        <v>397</v>
      </c>
      <c r="J23" s="152" t="s">
        <v>7450</v>
      </c>
      <c r="K23" s="152">
        <v>1030690977</v>
      </c>
      <c r="L23" s="153" t="s">
        <v>400</v>
      </c>
      <c r="M23" s="152"/>
      <c r="N23" s="152"/>
      <c r="O23" s="152"/>
      <c r="P23" s="152"/>
      <c r="Q23" s="152" t="s">
        <v>171</v>
      </c>
      <c r="R23" s="154">
        <v>46029</v>
      </c>
      <c r="S23" s="154">
        <v>46032</v>
      </c>
      <c r="T23" s="155">
        <v>63844000</v>
      </c>
      <c r="U23" s="156">
        <v>46038</v>
      </c>
      <c r="V23" s="156">
        <v>46371</v>
      </c>
      <c r="W23" s="156">
        <v>46371</v>
      </c>
      <c r="X23" s="157">
        <v>63844000</v>
      </c>
    </row>
    <row r="24" spans="1:24" ht="30" customHeight="1">
      <c r="A24" s="152">
        <v>2026</v>
      </c>
      <c r="B24" s="153" t="s">
        <v>125</v>
      </c>
      <c r="C24" s="152">
        <v>145029</v>
      </c>
      <c r="D24" s="152" t="s">
        <v>389</v>
      </c>
      <c r="E24" s="152" t="s">
        <v>404</v>
      </c>
      <c r="F24" s="153" t="s">
        <v>407</v>
      </c>
      <c r="G24" s="152" t="s">
        <v>394</v>
      </c>
      <c r="H24" s="153" t="s">
        <v>136</v>
      </c>
      <c r="I24" s="153" t="s">
        <v>397</v>
      </c>
      <c r="J24" s="152" t="s">
        <v>7450</v>
      </c>
      <c r="K24" s="152">
        <v>79940456</v>
      </c>
      <c r="L24" s="153" t="s">
        <v>400</v>
      </c>
      <c r="M24" s="152"/>
      <c r="N24" s="152"/>
      <c r="O24" s="152"/>
      <c r="P24" s="152"/>
      <c r="Q24" s="152" t="s">
        <v>171</v>
      </c>
      <c r="R24" s="154">
        <v>46029</v>
      </c>
      <c r="S24" s="154">
        <v>46031</v>
      </c>
      <c r="T24" s="155">
        <v>63844000</v>
      </c>
      <c r="U24" s="156">
        <v>46038</v>
      </c>
      <c r="V24" s="156">
        <v>46371</v>
      </c>
      <c r="W24" s="156">
        <v>46371</v>
      </c>
      <c r="X24" s="157">
        <v>63844000</v>
      </c>
    </row>
    <row r="25" spans="1:24" ht="30" customHeight="1">
      <c r="A25" s="152">
        <v>2026</v>
      </c>
      <c r="B25" s="153" t="s">
        <v>125</v>
      </c>
      <c r="C25" s="152">
        <v>145029</v>
      </c>
      <c r="D25" s="152" t="s">
        <v>389</v>
      </c>
      <c r="E25" s="152" t="s">
        <v>412</v>
      </c>
      <c r="F25" s="153" t="s">
        <v>415</v>
      </c>
      <c r="G25" s="152" t="s">
        <v>394</v>
      </c>
      <c r="H25" s="153" t="s">
        <v>136</v>
      </c>
      <c r="I25" s="153" t="s">
        <v>397</v>
      </c>
      <c r="J25" s="152" t="s">
        <v>7450</v>
      </c>
      <c r="K25" s="152">
        <v>1023962248</v>
      </c>
      <c r="L25" s="153" t="s">
        <v>400</v>
      </c>
      <c r="M25" s="152"/>
      <c r="N25" s="152"/>
      <c r="O25" s="152"/>
      <c r="P25" s="152"/>
      <c r="Q25" s="152" t="s">
        <v>171</v>
      </c>
      <c r="R25" s="154">
        <v>46029</v>
      </c>
      <c r="S25" s="154">
        <v>46032</v>
      </c>
      <c r="T25" s="155">
        <v>63844000</v>
      </c>
      <c r="U25" s="156">
        <v>46038</v>
      </c>
      <c r="V25" s="156">
        <v>46371</v>
      </c>
      <c r="W25" s="156">
        <v>46371</v>
      </c>
      <c r="X25" s="157">
        <v>63844000</v>
      </c>
    </row>
    <row r="26" spans="1:24" ht="30" customHeight="1">
      <c r="A26" s="152">
        <v>2026</v>
      </c>
      <c r="B26" s="153" t="s">
        <v>125</v>
      </c>
      <c r="C26" s="152">
        <v>145029</v>
      </c>
      <c r="D26" s="152" t="s">
        <v>389</v>
      </c>
      <c r="E26" s="152" t="s">
        <v>421</v>
      </c>
      <c r="F26" s="153" t="s">
        <v>424</v>
      </c>
      <c r="G26" s="152" t="s">
        <v>394</v>
      </c>
      <c r="H26" s="153" t="s">
        <v>136</v>
      </c>
      <c r="I26" s="153" t="s">
        <v>397</v>
      </c>
      <c r="J26" s="152" t="s">
        <v>7450</v>
      </c>
      <c r="K26" s="152">
        <v>1010231719</v>
      </c>
      <c r="L26" s="153" t="s">
        <v>400</v>
      </c>
      <c r="M26" s="152"/>
      <c r="N26" s="152"/>
      <c r="O26" s="152"/>
      <c r="P26" s="152"/>
      <c r="Q26" s="152" t="s">
        <v>171</v>
      </c>
      <c r="R26" s="154">
        <v>46029</v>
      </c>
      <c r="S26" s="154">
        <v>46031</v>
      </c>
      <c r="T26" s="155">
        <v>63844000</v>
      </c>
      <c r="U26" s="156">
        <v>46038</v>
      </c>
      <c r="V26" s="156">
        <v>46371</v>
      </c>
      <c r="W26" s="156">
        <v>46371</v>
      </c>
      <c r="X26" s="157">
        <v>63844000</v>
      </c>
    </row>
    <row r="27" spans="1:24" ht="30" customHeight="1">
      <c r="A27" s="152">
        <v>2026</v>
      </c>
      <c r="B27" s="153" t="s">
        <v>125</v>
      </c>
      <c r="C27" s="152">
        <v>145029</v>
      </c>
      <c r="D27" s="152" t="s">
        <v>389</v>
      </c>
      <c r="E27" s="152" t="s">
        <v>430</v>
      </c>
      <c r="F27" s="153" t="s">
        <v>433</v>
      </c>
      <c r="G27" s="152" t="s">
        <v>394</v>
      </c>
      <c r="H27" s="153" t="s">
        <v>136</v>
      </c>
      <c r="I27" s="153" t="s">
        <v>397</v>
      </c>
      <c r="J27" s="152" t="s">
        <v>7450</v>
      </c>
      <c r="K27" s="152">
        <v>1121858712</v>
      </c>
      <c r="L27" s="153" t="s">
        <v>400</v>
      </c>
      <c r="M27" s="152"/>
      <c r="N27" s="152"/>
      <c r="O27" s="152"/>
      <c r="P27" s="152"/>
      <c r="Q27" s="152" t="s">
        <v>171</v>
      </c>
      <c r="R27" s="154">
        <v>46029</v>
      </c>
      <c r="S27" s="154">
        <v>46031</v>
      </c>
      <c r="T27" s="155">
        <v>63844000</v>
      </c>
      <c r="U27" s="156">
        <v>46038</v>
      </c>
      <c r="V27" s="156">
        <v>46371</v>
      </c>
      <c r="W27" s="156">
        <v>46371</v>
      </c>
      <c r="X27" s="157">
        <v>63844000</v>
      </c>
    </row>
    <row r="28" spans="1:24" ht="30" customHeight="1">
      <c r="A28" s="152">
        <v>2026</v>
      </c>
      <c r="B28" s="153" t="s">
        <v>125</v>
      </c>
      <c r="C28" s="152">
        <v>145036</v>
      </c>
      <c r="D28" s="152" t="s">
        <v>438</v>
      </c>
      <c r="E28" s="152" t="s">
        <v>439</v>
      </c>
      <c r="F28" s="153" t="s">
        <v>442</v>
      </c>
      <c r="G28" s="152" t="s">
        <v>443</v>
      </c>
      <c r="H28" s="153" t="s">
        <v>136</v>
      </c>
      <c r="I28" s="153" t="s">
        <v>446</v>
      </c>
      <c r="J28" s="152" t="s">
        <v>7450</v>
      </c>
      <c r="K28" s="152">
        <v>1018425481</v>
      </c>
      <c r="L28" s="153" t="s">
        <v>450</v>
      </c>
      <c r="M28" s="152"/>
      <c r="N28" s="152"/>
      <c r="O28" s="152"/>
      <c r="P28" s="152"/>
      <c r="Q28" s="152" t="s">
        <v>171</v>
      </c>
      <c r="R28" s="154">
        <v>46030</v>
      </c>
      <c r="S28" s="154">
        <v>46031</v>
      </c>
      <c r="T28" s="155">
        <v>55715000</v>
      </c>
      <c r="U28" s="156">
        <v>46038</v>
      </c>
      <c r="V28" s="156">
        <v>46371</v>
      </c>
      <c r="W28" s="156">
        <v>46371</v>
      </c>
      <c r="X28" s="157">
        <v>55715000</v>
      </c>
    </row>
    <row r="29" spans="1:24" ht="30" customHeight="1">
      <c r="A29" s="152">
        <v>2026</v>
      </c>
      <c r="B29" s="153" t="s">
        <v>125</v>
      </c>
      <c r="C29" s="152">
        <v>145036</v>
      </c>
      <c r="D29" s="152" t="s">
        <v>438</v>
      </c>
      <c r="E29" s="152" t="s">
        <v>455</v>
      </c>
      <c r="F29" s="153" t="s">
        <v>458</v>
      </c>
      <c r="G29" s="152" t="s">
        <v>443</v>
      </c>
      <c r="H29" s="153" t="s">
        <v>460</v>
      </c>
      <c r="I29" s="153" t="s">
        <v>446</v>
      </c>
      <c r="J29" s="152" t="s">
        <v>7450</v>
      </c>
      <c r="K29" s="152">
        <v>26472416</v>
      </c>
      <c r="L29" s="153" t="s">
        <v>450</v>
      </c>
      <c r="M29" s="152"/>
      <c r="N29" s="152"/>
      <c r="O29" s="152"/>
      <c r="P29" s="152"/>
      <c r="Q29" s="152" t="s">
        <v>171</v>
      </c>
      <c r="R29" s="154">
        <v>46030</v>
      </c>
      <c r="S29" s="154">
        <v>46032</v>
      </c>
      <c r="T29" s="155">
        <v>55715000</v>
      </c>
      <c r="U29" s="156">
        <v>46038</v>
      </c>
      <c r="V29" s="156">
        <v>46371</v>
      </c>
      <c r="W29" s="156">
        <v>46371</v>
      </c>
      <c r="X29" s="157">
        <v>55715000</v>
      </c>
    </row>
    <row r="30" spans="1:24" ht="30" customHeight="1">
      <c r="A30" s="152">
        <v>2026</v>
      </c>
      <c r="B30" s="153" t="s">
        <v>125</v>
      </c>
      <c r="C30" s="152">
        <v>145036</v>
      </c>
      <c r="D30" s="152" t="s">
        <v>438</v>
      </c>
      <c r="E30" s="152" t="s">
        <v>466</v>
      </c>
      <c r="F30" s="153" t="s">
        <v>469</v>
      </c>
      <c r="G30" s="152" t="s">
        <v>443</v>
      </c>
      <c r="H30" s="153" t="s">
        <v>136</v>
      </c>
      <c r="I30" s="153" t="s">
        <v>471</v>
      </c>
      <c r="J30" s="152" t="s">
        <v>7450</v>
      </c>
      <c r="K30" s="152">
        <v>52908088</v>
      </c>
      <c r="L30" s="153" t="s">
        <v>450</v>
      </c>
      <c r="M30" s="152"/>
      <c r="N30" s="152"/>
      <c r="O30" s="152"/>
      <c r="P30" s="152"/>
      <c r="Q30" s="152" t="s">
        <v>171</v>
      </c>
      <c r="R30" s="154">
        <v>46030</v>
      </c>
      <c r="S30" s="154">
        <v>46031</v>
      </c>
      <c r="T30" s="155">
        <v>55715000</v>
      </c>
      <c r="U30" s="156">
        <v>46035</v>
      </c>
      <c r="V30" s="156">
        <v>46368</v>
      </c>
      <c r="W30" s="156">
        <v>46368</v>
      </c>
      <c r="X30" s="157">
        <v>55715000</v>
      </c>
    </row>
    <row r="31" spans="1:24" ht="30" customHeight="1">
      <c r="A31" s="152">
        <v>2026</v>
      </c>
      <c r="B31" s="153" t="s">
        <v>125</v>
      </c>
      <c r="C31" s="152">
        <v>145036</v>
      </c>
      <c r="D31" s="152" t="s">
        <v>438</v>
      </c>
      <c r="E31" s="152" t="s">
        <v>477</v>
      </c>
      <c r="F31" s="153" t="s">
        <v>480</v>
      </c>
      <c r="G31" s="152" t="s">
        <v>443</v>
      </c>
      <c r="H31" s="153" t="s">
        <v>136</v>
      </c>
      <c r="I31" s="153" t="s">
        <v>446</v>
      </c>
      <c r="J31" s="152" t="s">
        <v>7450</v>
      </c>
      <c r="K31" s="152">
        <v>1019131782</v>
      </c>
      <c r="L31" s="153" t="s">
        <v>450</v>
      </c>
      <c r="M31" s="152"/>
      <c r="N31" s="152"/>
      <c r="O31" s="152"/>
      <c r="P31" s="152"/>
      <c r="Q31" s="152" t="s">
        <v>171</v>
      </c>
      <c r="R31" s="154">
        <v>46030</v>
      </c>
      <c r="S31" s="154">
        <v>46031</v>
      </c>
      <c r="T31" s="155">
        <v>55715000</v>
      </c>
      <c r="U31" s="156">
        <v>46037</v>
      </c>
      <c r="V31" s="156">
        <v>46370</v>
      </c>
      <c r="W31" s="156">
        <v>46370</v>
      </c>
      <c r="X31" s="157">
        <v>55715000</v>
      </c>
    </row>
    <row r="32" spans="1:24" ht="30" customHeight="1">
      <c r="A32" s="152">
        <v>2026</v>
      </c>
      <c r="B32" s="153" t="s">
        <v>125</v>
      </c>
      <c r="C32" s="152">
        <v>151815</v>
      </c>
      <c r="D32" s="152" t="s">
        <v>488</v>
      </c>
      <c r="E32" s="152" t="s">
        <v>489</v>
      </c>
      <c r="F32" s="153" t="s">
        <v>492</v>
      </c>
      <c r="G32" s="152" t="s">
        <v>493</v>
      </c>
      <c r="H32" s="153" t="s">
        <v>460</v>
      </c>
      <c r="I32" s="153" t="s">
        <v>496</v>
      </c>
      <c r="J32" s="152" t="s">
        <v>7450</v>
      </c>
      <c r="K32" s="152">
        <v>1019043487</v>
      </c>
      <c r="L32" s="153" t="s">
        <v>400</v>
      </c>
      <c r="M32" s="152"/>
      <c r="N32" s="152"/>
      <c r="O32" s="152"/>
      <c r="P32" s="152"/>
      <c r="Q32" s="152" t="s">
        <v>171</v>
      </c>
      <c r="R32" s="154">
        <v>46030</v>
      </c>
      <c r="S32" s="154">
        <v>46031</v>
      </c>
      <c r="T32" s="155">
        <v>33715000</v>
      </c>
      <c r="U32" s="156">
        <v>46038</v>
      </c>
      <c r="V32" s="156">
        <v>46371</v>
      </c>
      <c r="W32" s="156">
        <v>46371</v>
      </c>
      <c r="X32" s="157">
        <v>33715000</v>
      </c>
    </row>
    <row r="33" spans="1:24" ht="30" customHeight="1">
      <c r="A33" s="152">
        <v>2026</v>
      </c>
      <c r="B33" s="153" t="s">
        <v>125</v>
      </c>
      <c r="C33" s="152">
        <v>145041</v>
      </c>
      <c r="D33" s="152" t="s">
        <v>503</v>
      </c>
      <c r="E33" s="152" t="s">
        <v>504</v>
      </c>
      <c r="F33" s="153" t="s">
        <v>507</v>
      </c>
      <c r="G33" s="152" t="s">
        <v>508</v>
      </c>
      <c r="H33" s="153" t="s">
        <v>136</v>
      </c>
      <c r="I33" s="153" t="s">
        <v>511</v>
      </c>
      <c r="J33" s="152" t="s">
        <v>7450</v>
      </c>
      <c r="K33" s="152">
        <v>1019012029</v>
      </c>
      <c r="L33" s="153" t="s">
        <v>400</v>
      </c>
      <c r="M33" s="152"/>
      <c r="N33" s="152"/>
      <c r="O33" s="152"/>
      <c r="P33" s="152"/>
      <c r="Q33" s="152" t="s">
        <v>171</v>
      </c>
      <c r="R33" s="154">
        <v>46030</v>
      </c>
      <c r="S33" s="154">
        <v>46030</v>
      </c>
      <c r="T33" s="155">
        <v>93500000</v>
      </c>
      <c r="U33" s="156">
        <v>46032</v>
      </c>
      <c r="V33" s="156">
        <v>46365</v>
      </c>
      <c r="W33" s="156">
        <v>46365</v>
      </c>
      <c r="X33" s="157">
        <v>93500000</v>
      </c>
    </row>
    <row r="34" spans="1:24" ht="30" customHeight="1">
      <c r="A34" s="152">
        <v>2026</v>
      </c>
      <c r="B34" s="153" t="s">
        <v>125</v>
      </c>
      <c r="C34" s="152">
        <v>145047</v>
      </c>
      <c r="D34" s="152" t="s">
        <v>517</v>
      </c>
      <c r="E34" s="152" t="s">
        <v>518</v>
      </c>
      <c r="F34" s="153" t="s">
        <v>521</v>
      </c>
      <c r="G34" s="152" t="s">
        <v>522</v>
      </c>
      <c r="H34" s="153" t="s">
        <v>136</v>
      </c>
      <c r="I34" s="153" t="s">
        <v>525</v>
      </c>
      <c r="J34" s="152" t="s">
        <v>7450</v>
      </c>
      <c r="K34" s="152">
        <v>80186585</v>
      </c>
      <c r="L34" s="153" t="s">
        <v>130</v>
      </c>
      <c r="M34" s="152"/>
      <c r="N34" s="152"/>
      <c r="O34" s="152"/>
      <c r="P34" s="152"/>
      <c r="Q34" s="152" t="s">
        <v>171</v>
      </c>
      <c r="R34" s="154">
        <v>46030</v>
      </c>
      <c r="S34" s="154">
        <v>46031</v>
      </c>
      <c r="T34" s="155">
        <v>87109000</v>
      </c>
      <c r="U34" s="156">
        <v>46038</v>
      </c>
      <c r="V34" s="156">
        <v>46371</v>
      </c>
      <c r="W34" s="156">
        <v>46371</v>
      </c>
      <c r="X34" s="157">
        <v>87109000</v>
      </c>
    </row>
    <row r="35" spans="1:24" ht="30" customHeight="1">
      <c r="A35" s="152">
        <v>2026</v>
      </c>
      <c r="B35" s="153" t="s">
        <v>125</v>
      </c>
      <c r="C35" s="152">
        <v>145047</v>
      </c>
      <c r="D35" s="152" t="s">
        <v>517</v>
      </c>
      <c r="E35" s="152" t="s">
        <v>530</v>
      </c>
      <c r="F35" s="153" t="s">
        <v>533</v>
      </c>
      <c r="G35" s="152" t="s">
        <v>522</v>
      </c>
      <c r="H35" s="153" t="s">
        <v>136</v>
      </c>
      <c r="I35" s="153" t="s">
        <v>525</v>
      </c>
      <c r="J35" s="152" t="s">
        <v>7450</v>
      </c>
      <c r="K35" s="152">
        <v>80189483</v>
      </c>
      <c r="L35" s="153" t="s">
        <v>130</v>
      </c>
      <c r="M35" s="152"/>
      <c r="N35" s="152"/>
      <c r="O35" s="152"/>
      <c r="P35" s="152"/>
      <c r="Q35" s="152" t="s">
        <v>171</v>
      </c>
      <c r="R35" s="154">
        <v>46030</v>
      </c>
      <c r="S35" s="154">
        <v>46031</v>
      </c>
      <c r="T35" s="155">
        <v>87109000</v>
      </c>
      <c r="U35" s="156">
        <v>46038</v>
      </c>
      <c r="V35" s="156">
        <v>46371</v>
      </c>
      <c r="W35" s="156">
        <v>46371</v>
      </c>
      <c r="X35" s="157">
        <v>87109000</v>
      </c>
    </row>
    <row r="36" spans="1:24" ht="30" customHeight="1">
      <c r="A36" s="152">
        <v>2026</v>
      </c>
      <c r="B36" s="153" t="s">
        <v>125</v>
      </c>
      <c r="C36" s="152">
        <v>145544</v>
      </c>
      <c r="D36" s="152" t="s">
        <v>538</v>
      </c>
      <c r="E36" s="152" t="s">
        <v>539</v>
      </c>
      <c r="F36" s="153" t="s">
        <v>542</v>
      </c>
      <c r="G36" s="152" t="s">
        <v>543</v>
      </c>
      <c r="H36" s="153" t="s">
        <v>136</v>
      </c>
      <c r="I36" s="153" t="s">
        <v>546</v>
      </c>
      <c r="J36" s="152" t="s">
        <v>7450</v>
      </c>
      <c r="K36" s="152">
        <v>1020762698</v>
      </c>
      <c r="L36" s="152" t="s">
        <v>145</v>
      </c>
      <c r="M36" s="152"/>
      <c r="N36" s="152"/>
      <c r="O36" s="152"/>
      <c r="P36" s="152"/>
      <c r="Q36" s="152" t="s">
        <v>146</v>
      </c>
      <c r="R36" s="154">
        <v>46032</v>
      </c>
      <c r="S36" s="154">
        <v>46032</v>
      </c>
      <c r="T36" s="155">
        <v>127974000</v>
      </c>
      <c r="U36" s="156">
        <v>46038</v>
      </c>
      <c r="V36" s="156">
        <v>46371</v>
      </c>
      <c r="W36" s="156">
        <v>46371</v>
      </c>
      <c r="X36" s="157">
        <v>127974000</v>
      </c>
    </row>
    <row r="37" spans="1:24" ht="30" customHeight="1">
      <c r="A37" s="152">
        <v>2026</v>
      </c>
      <c r="B37" s="153" t="s">
        <v>125</v>
      </c>
      <c r="C37" s="152">
        <v>145577</v>
      </c>
      <c r="D37" s="152" t="s">
        <v>552</v>
      </c>
      <c r="E37" s="152" t="s">
        <v>553</v>
      </c>
      <c r="F37" s="153" t="s">
        <v>556</v>
      </c>
      <c r="G37" s="152" t="s">
        <v>557</v>
      </c>
      <c r="H37" s="153" t="s">
        <v>136</v>
      </c>
      <c r="I37" s="153" t="s">
        <v>560</v>
      </c>
      <c r="J37" s="152" t="s">
        <v>7450</v>
      </c>
      <c r="K37" s="152">
        <v>53064832</v>
      </c>
      <c r="L37" s="153" t="s">
        <v>145</v>
      </c>
      <c r="M37" s="152"/>
      <c r="N37" s="152"/>
      <c r="O37" s="152"/>
      <c r="P37" s="152"/>
      <c r="Q37" s="152" t="s">
        <v>146</v>
      </c>
      <c r="R37" s="154">
        <v>46032</v>
      </c>
      <c r="S37" s="154">
        <v>46033</v>
      </c>
      <c r="T37" s="155">
        <v>127974000</v>
      </c>
      <c r="U37" s="156">
        <v>46038</v>
      </c>
      <c r="V37" s="156">
        <v>46371</v>
      </c>
      <c r="W37" s="156">
        <v>46371</v>
      </c>
      <c r="X37" s="157">
        <v>127974000</v>
      </c>
    </row>
    <row r="38" spans="1:24" ht="30" customHeight="1">
      <c r="A38" s="152">
        <v>2026</v>
      </c>
      <c r="B38" s="153" t="s">
        <v>125</v>
      </c>
      <c r="C38" s="152">
        <v>145593</v>
      </c>
      <c r="D38" s="152" t="s">
        <v>566</v>
      </c>
      <c r="E38" s="152" t="s">
        <v>567</v>
      </c>
      <c r="F38" s="153" t="s">
        <v>570</v>
      </c>
      <c r="G38" s="159" t="s">
        <v>571</v>
      </c>
      <c r="H38" s="153" t="s">
        <v>136</v>
      </c>
      <c r="I38" s="153" t="s">
        <v>574</v>
      </c>
      <c r="J38" s="152" t="s">
        <v>7450</v>
      </c>
      <c r="K38" s="152">
        <v>52410879</v>
      </c>
      <c r="L38" s="153" t="s">
        <v>145</v>
      </c>
      <c r="M38" s="152"/>
      <c r="N38" s="152"/>
      <c r="O38" s="152"/>
      <c r="P38" s="152"/>
      <c r="Q38" s="152" t="s">
        <v>146</v>
      </c>
      <c r="R38" s="154">
        <v>46032</v>
      </c>
      <c r="S38" s="154">
        <v>46033</v>
      </c>
      <c r="T38" s="155">
        <v>99000000</v>
      </c>
      <c r="U38" s="156">
        <v>46037</v>
      </c>
      <c r="V38" s="156">
        <v>46370</v>
      </c>
      <c r="W38" s="156">
        <v>46370</v>
      </c>
      <c r="X38" s="157">
        <v>99000000</v>
      </c>
    </row>
    <row r="39" spans="1:24" ht="30" customHeight="1">
      <c r="A39" s="152">
        <v>2026</v>
      </c>
      <c r="B39" s="153" t="s">
        <v>125</v>
      </c>
      <c r="C39" s="152">
        <v>145623</v>
      </c>
      <c r="D39" s="152" t="s">
        <v>579</v>
      </c>
      <c r="E39" s="152" t="s">
        <v>580</v>
      </c>
      <c r="F39" s="153" t="s">
        <v>583</v>
      </c>
      <c r="G39" s="152" t="s">
        <v>584</v>
      </c>
      <c r="H39" s="153" t="s">
        <v>460</v>
      </c>
      <c r="I39" s="153" t="s">
        <v>587</v>
      </c>
      <c r="J39" s="152" t="s">
        <v>7450</v>
      </c>
      <c r="K39" s="152">
        <v>1019015826</v>
      </c>
      <c r="L39" s="152" t="s">
        <v>145</v>
      </c>
      <c r="M39" s="152"/>
      <c r="N39" s="152"/>
      <c r="O39" s="152"/>
      <c r="P39" s="152"/>
      <c r="Q39" s="152" t="s">
        <v>146</v>
      </c>
      <c r="R39" s="154">
        <v>46032</v>
      </c>
      <c r="S39" s="154">
        <v>46032</v>
      </c>
      <c r="T39" s="155">
        <v>56254000</v>
      </c>
      <c r="U39" s="156">
        <v>46038</v>
      </c>
      <c r="V39" s="156">
        <v>46371</v>
      </c>
      <c r="W39" s="156">
        <v>46371</v>
      </c>
      <c r="X39" s="157">
        <v>56254000</v>
      </c>
    </row>
    <row r="40" spans="1:24" ht="30" customHeight="1">
      <c r="A40" s="152">
        <v>2026</v>
      </c>
      <c r="B40" s="153" t="s">
        <v>125</v>
      </c>
      <c r="C40" s="152">
        <v>145638</v>
      </c>
      <c r="D40" s="152" t="s">
        <v>594</v>
      </c>
      <c r="E40" s="152" t="s">
        <v>595</v>
      </c>
      <c r="F40" s="153" t="s">
        <v>598</v>
      </c>
      <c r="G40" s="152" t="s">
        <v>599</v>
      </c>
      <c r="H40" s="153" t="s">
        <v>460</v>
      </c>
      <c r="I40" s="153" t="s">
        <v>602</v>
      </c>
      <c r="J40" s="152" t="s">
        <v>7450</v>
      </c>
      <c r="K40" s="152">
        <v>9398950</v>
      </c>
      <c r="L40" s="152" t="s">
        <v>145</v>
      </c>
      <c r="M40" s="152"/>
      <c r="N40" s="152"/>
      <c r="O40" s="152"/>
      <c r="P40" s="152"/>
      <c r="Q40" s="152" t="s">
        <v>146</v>
      </c>
      <c r="R40" s="154">
        <v>46032</v>
      </c>
      <c r="S40" s="154">
        <v>46033</v>
      </c>
      <c r="T40" s="155">
        <v>34045000</v>
      </c>
      <c r="U40" s="156">
        <v>46038</v>
      </c>
      <c r="V40" s="156">
        <v>46371</v>
      </c>
      <c r="W40" s="156">
        <v>46371</v>
      </c>
      <c r="X40" s="157">
        <v>34045000</v>
      </c>
    </row>
    <row r="41" spans="1:24" ht="30" customHeight="1">
      <c r="A41" s="152">
        <v>2026</v>
      </c>
      <c r="B41" s="153" t="s">
        <v>125</v>
      </c>
      <c r="C41" s="152">
        <v>145654</v>
      </c>
      <c r="D41" s="152" t="s">
        <v>608</v>
      </c>
      <c r="E41" s="152" t="s">
        <v>609</v>
      </c>
      <c r="F41" s="153" t="s">
        <v>612</v>
      </c>
      <c r="G41" s="152" t="s">
        <v>613</v>
      </c>
      <c r="H41" s="153" t="s">
        <v>460</v>
      </c>
      <c r="I41" s="153" t="s">
        <v>616</v>
      </c>
      <c r="J41" s="152" t="s">
        <v>7450</v>
      </c>
      <c r="K41" s="152">
        <v>52345761</v>
      </c>
      <c r="L41" s="152" t="s">
        <v>145</v>
      </c>
      <c r="M41" s="152"/>
      <c r="N41" s="152"/>
      <c r="O41" s="152"/>
      <c r="P41" s="152"/>
      <c r="Q41" s="152" t="s">
        <v>146</v>
      </c>
      <c r="R41" s="154">
        <v>46032</v>
      </c>
      <c r="S41" s="154">
        <v>46033</v>
      </c>
      <c r="T41" s="155">
        <v>51557000</v>
      </c>
      <c r="U41" s="156">
        <v>46038</v>
      </c>
      <c r="V41" s="156">
        <v>46371</v>
      </c>
      <c r="W41" s="156">
        <v>46371</v>
      </c>
      <c r="X41" s="157">
        <v>51557000</v>
      </c>
    </row>
    <row r="42" spans="1:24" ht="30" customHeight="1">
      <c r="A42" s="152">
        <v>2026</v>
      </c>
      <c r="B42" s="153" t="s">
        <v>125</v>
      </c>
      <c r="C42" s="152">
        <v>145654</v>
      </c>
      <c r="D42" s="152" t="s">
        <v>608</v>
      </c>
      <c r="E42" s="152" t="s">
        <v>623</v>
      </c>
      <c r="F42" s="153" t="s">
        <v>626</v>
      </c>
      <c r="G42" s="152" t="s">
        <v>613</v>
      </c>
      <c r="H42" s="153" t="s">
        <v>460</v>
      </c>
      <c r="I42" s="153" t="s">
        <v>616</v>
      </c>
      <c r="J42" s="152" t="s">
        <v>7450</v>
      </c>
      <c r="K42" s="152">
        <v>1016060861</v>
      </c>
      <c r="L42" s="152" t="s">
        <v>145</v>
      </c>
      <c r="M42" s="152"/>
      <c r="N42" s="152"/>
      <c r="O42" s="152"/>
      <c r="P42" s="152"/>
      <c r="Q42" s="152" t="s">
        <v>146</v>
      </c>
      <c r="R42" s="154">
        <v>46032</v>
      </c>
      <c r="S42" s="154">
        <v>46032</v>
      </c>
      <c r="T42" s="155">
        <v>51557000</v>
      </c>
      <c r="U42" s="156">
        <v>46038</v>
      </c>
      <c r="V42" s="156">
        <v>46371</v>
      </c>
      <c r="W42" s="156">
        <v>46371</v>
      </c>
      <c r="X42" s="157">
        <v>51557000</v>
      </c>
    </row>
    <row r="43" spans="1:24" ht="30" customHeight="1">
      <c r="A43" s="152">
        <v>2026</v>
      </c>
      <c r="B43" s="153" t="s">
        <v>125</v>
      </c>
      <c r="C43" s="152">
        <v>145675</v>
      </c>
      <c r="D43" s="152" t="s">
        <v>631</v>
      </c>
      <c r="E43" s="152" t="s">
        <v>632</v>
      </c>
      <c r="F43" s="153" t="s">
        <v>635</v>
      </c>
      <c r="G43" s="152" t="s">
        <v>636</v>
      </c>
      <c r="H43" s="153" t="s">
        <v>136</v>
      </c>
      <c r="I43" s="153" t="s">
        <v>639</v>
      </c>
      <c r="J43" s="152" t="s">
        <v>7450</v>
      </c>
      <c r="K43" s="152">
        <v>51968149</v>
      </c>
      <c r="L43" s="152" t="s">
        <v>145</v>
      </c>
      <c r="M43" s="152"/>
      <c r="N43" s="152"/>
      <c r="O43" s="152"/>
      <c r="P43" s="152"/>
      <c r="Q43" s="152" t="s">
        <v>146</v>
      </c>
      <c r="R43" s="154">
        <v>46032</v>
      </c>
      <c r="S43" s="154">
        <v>46033</v>
      </c>
      <c r="T43" s="155">
        <v>64460000</v>
      </c>
      <c r="U43" s="156">
        <v>46038</v>
      </c>
      <c r="V43" s="156">
        <v>46371</v>
      </c>
      <c r="W43" s="156">
        <v>46371</v>
      </c>
      <c r="X43" s="157">
        <v>64460000</v>
      </c>
    </row>
    <row r="44" spans="1:24" ht="30" customHeight="1">
      <c r="A44" s="152">
        <v>2026</v>
      </c>
      <c r="B44" s="153" t="s">
        <v>125</v>
      </c>
      <c r="C44" s="152">
        <v>144831</v>
      </c>
      <c r="D44" s="152" t="s">
        <v>645</v>
      </c>
      <c r="E44" s="152" t="s">
        <v>646</v>
      </c>
      <c r="F44" s="153" t="s">
        <v>649</v>
      </c>
      <c r="G44" s="152" t="s">
        <v>650</v>
      </c>
      <c r="H44" s="153" t="s">
        <v>136</v>
      </c>
      <c r="I44" s="153" t="s">
        <v>653</v>
      </c>
      <c r="J44" s="152" t="s">
        <v>7450</v>
      </c>
      <c r="K44" s="152">
        <v>1030533128</v>
      </c>
      <c r="L44" s="153" t="s">
        <v>656</v>
      </c>
      <c r="M44" s="152"/>
      <c r="N44" s="152"/>
      <c r="O44" s="152"/>
      <c r="P44" s="152"/>
      <c r="Q44" s="152" t="s">
        <v>658</v>
      </c>
      <c r="R44" s="154">
        <v>46032</v>
      </c>
      <c r="S44" s="154">
        <v>46032</v>
      </c>
      <c r="T44" s="155">
        <v>87109000</v>
      </c>
      <c r="U44" s="156">
        <v>46038</v>
      </c>
      <c r="V44" s="156">
        <v>46371</v>
      </c>
      <c r="W44" s="156">
        <v>46371</v>
      </c>
      <c r="X44" s="157">
        <v>87109000</v>
      </c>
    </row>
    <row r="45" spans="1:24" ht="30" customHeight="1">
      <c r="A45" s="152">
        <v>2026</v>
      </c>
      <c r="B45" s="153" t="s">
        <v>125</v>
      </c>
      <c r="C45" s="152">
        <v>144831</v>
      </c>
      <c r="D45" s="152" t="s">
        <v>645</v>
      </c>
      <c r="E45" s="152" t="s">
        <v>662</v>
      </c>
      <c r="F45" s="153" t="s">
        <v>665</v>
      </c>
      <c r="G45" s="152" t="s">
        <v>650</v>
      </c>
      <c r="H45" s="153" t="s">
        <v>136</v>
      </c>
      <c r="I45" s="153" t="s">
        <v>653</v>
      </c>
      <c r="J45" s="152" t="s">
        <v>7450</v>
      </c>
      <c r="K45" s="152">
        <v>11794982</v>
      </c>
      <c r="L45" s="153" t="s">
        <v>656</v>
      </c>
      <c r="M45" s="152"/>
      <c r="N45" s="152"/>
      <c r="O45" s="152"/>
      <c r="P45" s="152"/>
      <c r="Q45" s="152" t="s">
        <v>658</v>
      </c>
      <c r="R45" s="154">
        <v>46032</v>
      </c>
      <c r="S45" s="154">
        <v>46032</v>
      </c>
      <c r="T45" s="155">
        <v>87109000</v>
      </c>
      <c r="U45" s="156">
        <v>46038</v>
      </c>
      <c r="V45" s="156">
        <v>46371</v>
      </c>
      <c r="W45" s="156">
        <v>46371</v>
      </c>
      <c r="X45" s="157">
        <v>87109000</v>
      </c>
    </row>
    <row r="46" spans="1:24" ht="30" customHeight="1">
      <c r="A46" s="152">
        <v>2026</v>
      </c>
      <c r="B46" s="153" t="s">
        <v>125</v>
      </c>
      <c r="C46" s="152">
        <v>144831</v>
      </c>
      <c r="D46" s="152" t="s">
        <v>645</v>
      </c>
      <c r="E46" s="152" t="s">
        <v>671</v>
      </c>
      <c r="F46" s="153" t="s">
        <v>674</v>
      </c>
      <c r="G46" s="152" t="s">
        <v>650</v>
      </c>
      <c r="H46" s="153" t="s">
        <v>136</v>
      </c>
      <c r="I46" s="153" t="s">
        <v>653</v>
      </c>
      <c r="J46" s="152" t="s">
        <v>7450</v>
      </c>
      <c r="K46" s="152">
        <v>33702741</v>
      </c>
      <c r="L46" s="153" t="s">
        <v>656</v>
      </c>
      <c r="M46" s="152"/>
      <c r="N46" s="152"/>
      <c r="O46" s="152"/>
      <c r="P46" s="152"/>
      <c r="Q46" s="152" t="s">
        <v>658</v>
      </c>
      <c r="R46" s="154">
        <v>46032</v>
      </c>
      <c r="S46" s="154">
        <v>46033</v>
      </c>
      <c r="T46" s="155">
        <v>87109000</v>
      </c>
      <c r="U46" s="156">
        <v>46038</v>
      </c>
      <c r="V46" s="156">
        <v>46371</v>
      </c>
      <c r="W46" s="156">
        <v>46371</v>
      </c>
      <c r="X46" s="157">
        <v>87109000</v>
      </c>
    </row>
    <row r="47" spans="1:24" ht="30" customHeight="1">
      <c r="A47" s="152">
        <v>2026</v>
      </c>
      <c r="B47" s="153" t="s">
        <v>125</v>
      </c>
      <c r="C47" s="152">
        <v>144833</v>
      </c>
      <c r="D47" s="152" t="s">
        <v>680</v>
      </c>
      <c r="E47" s="152" t="s">
        <v>681</v>
      </c>
      <c r="F47" s="153" t="s">
        <v>684</v>
      </c>
      <c r="G47" s="152" t="s">
        <v>685</v>
      </c>
      <c r="H47" s="153" t="s">
        <v>136</v>
      </c>
      <c r="I47" s="153" t="s">
        <v>688</v>
      </c>
      <c r="J47" s="152" t="s">
        <v>7450</v>
      </c>
      <c r="K47" s="152">
        <v>1015426758</v>
      </c>
      <c r="L47" s="153" t="s">
        <v>656</v>
      </c>
      <c r="M47" s="152"/>
      <c r="N47" s="152"/>
      <c r="O47" s="152"/>
      <c r="P47" s="152"/>
      <c r="Q47" s="152" t="s">
        <v>658</v>
      </c>
      <c r="R47" s="154">
        <v>46032</v>
      </c>
      <c r="S47" s="154">
        <v>46033</v>
      </c>
      <c r="T47" s="155">
        <v>87109000</v>
      </c>
      <c r="U47" s="156">
        <v>46038</v>
      </c>
      <c r="V47" s="156">
        <v>46371</v>
      </c>
      <c r="W47" s="156">
        <v>46371</v>
      </c>
      <c r="X47" s="157">
        <v>87109000</v>
      </c>
    </row>
    <row r="48" spans="1:24" ht="30" customHeight="1">
      <c r="A48" s="152">
        <v>2026</v>
      </c>
      <c r="B48" s="153" t="s">
        <v>125</v>
      </c>
      <c r="C48" s="152">
        <v>144841</v>
      </c>
      <c r="D48" s="152" t="s">
        <v>694</v>
      </c>
      <c r="E48" s="152" t="s">
        <v>695</v>
      </c>
      <c r="F48" s="153" t="s">
        <v>698</v>
      </c>
      <c r="G48" s="152" t="s">
        <v>699</v>
      </c>
      <c r="H48" s="153" t="s">
        <v>460</v>
      </c>
      <c r="I48" s="153" t="s">
        <v>702</v>
      </c>
      <c r="J48" s="152" t="s">
        <v>7450</v>
      </c>
      <c r="K48" s="152">
        <v>80016712</v>
      </c>
      <c r="L48" s="153" t="s">
        <v>656</v>
      </c>
      <c r="M48" s="152"/>
      <c r="N48" s="152"/>
      <c r="O48" s="152"/>
      <c r="P48" s="152"/>
      <c r="Q48" s="152" t="s">
        <v>658</v>
      </c>
      <c r="R48" s="154">
        <v>46032</v>
      </c>
      <c r="S48" s="154">
        <v>46033</v>
      </c>
      <c r="T48" s="155">
        <v>47514000</v>
      </c>
      <c r="U48" s="156">
        <v>46038</v>
      </c>
      <c r="V48" s="156">
        <v>46218</v>
      </c>
      <c r="W48" s="156">
        <v>46218</v>
      </c>
      <c r="X48" s="157">
        <v>47514000</v>
      </c>
    </row>
    <row r="49" spans="1:24" ht="30" customHeight="1">
      <c r="A49" s="152">
        <v>2026</v>
      </c>
      <c r="B49" s="153" t="s">
        <v>125</v>
      </c>
      <c r="C49" s="152">
        <v>144843</v>
      </c>
      <c r="D49" s="152" t="s">
        <v>709</v>
      </c>
      <c r="E49" s="152" t="s">
        <v>710</v>
      </c>
      <c r="F49" s="153" t="s">
        <v>713</v>
      </c>
      <c r="G49" s="152" t="s">
        <v>714</v>
      </c>
      <c r="H49" s="153" t="s">
        <v>136</v>
      </c>
      <c r="I49" s="153" t="s">
        <v>717</v>
      </c>
      <c r="J49" s="152" t="s">
        <v>7450</v>
      </c>
      <c r="K49" s="152">
        <v>1016052697</v>
      </c>
      <c r="L49" s="153" t="s">
        <v>656</v>
      </c>
      <c r="M49" s="152"/>
      <c r="N49" s="152"/>
      <c r="O49" s="152"/>
      <c r="P49" s="152"/>
      <c r="Q49" s="152" t="s">
        <v>658</v>
      </c>
      <c r="R49" s="154">
        <v>46032</v>
      </c>
      <c r="S49" s="154">
        <v>46033</v>
      </c>
      <c r="T49" s="155">
        <v>87109000</v>
      </c>
      <c r="U49" s="156">
        <v>46038</v>
      </c>
      <c r="V49" s="156">
        <v>46371</v>
      </c>
      <c r="W49" s="156">
        <v>46371</v>
      </c>
      <c r="X49" s="157">
        <v>87109000</v>
      </c>
    </row>
    <row r="50" spans="1:24" ht="30" customHeight="1">
      <c r="A50" s="152">
        <v>2026</v>
      </c>
      <c r="B50" s="153" t="s">
        <v>125</v>
      </c>
      <c r="C50" s="152">
        <v>144850</v>
      </c>
      <c r="D50" s="152" t="s">
        <v>722</v>
      </c>
      <c r="E50" s="152" t="s">
        <v>723</v>
      </c>
      <c r="F50" s="153" t="s">
        <v>726</v>
      </c>
      <c r="G50" s="152" t="s">
        <v>727</v>
      </c>
      <c r="H50" s="153" t="s">
        <v>460</v>
      </c>
      <c r="I50" s="153" t="s">
        <v>702</v>
      </c>
      <c r="J50" s="152" t="s">
        <v>7450</v>
      </c>
      <c r="K50" s="152">
        <v>1019111592</v>
      </c>
      <c r="L50" s="153" t="s">
        <v>656</v>
      </c>
      <c r="M50" s="152"/>
      <c r="N50" s="152"/>
      <c r="O50" s="152"/>
      <c r="P50" s="152"/>
      <c r="Q50" s="152" t="s">
        <v>658</v>
      </c>
      <c r="R50" s="154">
        <v>46032</v>
      </c>
      <c r="S50" s="154">
        <v>46033</v>
      </c>
      <c r="T50" s="155">
        <v>34824000</v>
      </c>
      <c r="U50" s="156">
        <v>46038</v>
      </c>
      <c r="V50" s="156">
        <v>46218</v>
      </c>
      <c r="W50" s="156">
        <v>46226</v>
      </c>
      <c r="X50" s="157">
        <v>34824000</v>
      </c>
    </row>
    <row r="51" spans="1:24" ht="30" customHeight="1">
      <c r="A51" s="152">
        <v>2026</v>
      </c>
      <c r="B51" s="153" t="s">
        <v>125</v>
      </c>
      <c r="C51" s="152">
        <v>144869</v>
      </c>
      <c r="D51" s="152" t="s">
        <v>734</v>
      </c>
      <c r="E51" s="152" t="s">
        <v>735</v>
      </c>
      <c r="F51" s="153" t="s">
        <v>738</v>
      </c>
      <c r="G51" s="152" t="s">
        <v>739</v>
      </c>
      <c r="H51" s="153" t="s">
        <v>460</v>
      </c>
      <c r="I51" s="153" t="s">
        <v>742</v>
      </c>
      <c r="J51" s="152" t="s">
        <v>7450</v>
      </c>
      <c r="K51" s="152">
        <v>52588770</v>
      </c>
      <c r="L51" s="153" t="s">
        <v>656</v>
      </c>
      <c r="M51" s="152"/>
      <c r="N51" s="152"/>
      <c r="O51" s="152"/>
      <c r="P51" s="152"/>
      <c r="Q51" s="152" t="s">
        <v>658</v>
      </c>
      <c r="R51" s="154">
        <v>46032</v>
      </c>
      <c r="S51" s="154">
        <v>46033</v>
      </c>
      <c r="T51" s="155">
        <v>55715000</v>
      </c>
      <c r="U51" s="156">
        <v>46038</v>
      </c>
      <c r="V51" s="156">
        <v>46371</v>
      </c>
      <c r="W51" s="156">
        <v>46371</v>
      </c>
      <c r="X51" s="157">
        <v>55715000</v>
      </c>
    </row>
    <row r="52" spans="1:24" ht="30" customHeight="1">
      <c r="A52" s="152">
        <v>2026</v>
      </c>
      <c r="B52" s="153" t="s">
        <v>125</v>
      </c>
      <c r="C52" s="152">
        <v>144872</v>
      </c>
      <c r="D52" s="152" t="s">
        <v>748</v>
      </c>
      <c r="E52" s="152" t="s">
        <v>749</v>
      </c>
      <c r="F52" s="153" t="s">
        <v>752</v>
      </c>
      <c r="G52" s="152" t="s">
        <v>753</v>
      </c>
      <c r="H52" s="153" t="s">
        <v>460</v>
      </c>
      <c r="I52" s="153" t="s">
        <v>756</v>
      </c>
      <c r="J52" s="152" t="s">
        <v>7450</v>
      </c>
      <c r="K52" s="152">
        <v>3009987</v>
      </c>
      <c r="L52" s="153" t="s">
        <v>656</v>
      </c>
      <c r="M52" s="152"/>
      <c r="N52" s="152"/>
      <c r="O52" s="152"/>
      <c r="P52" s="152"/>
      <c r="Q52" s="152" t="s">
        <v>658</v>
      </c>
      <c r="R52" s="154">
        <v>46032</v>
      </c>
      <c r="S52" s="154">
        <v>46033</v>
      </c>
      <c r="T52" s="155">
        <v>33715000</v>
      </c>
      <c r="U52" s="156">
        <v>46038</v>
      </c>
      <c r="V52" s="156">
        <v>46371</v>
      </c>
      <c r="W52" s="156">
        <v>46371</v>
      </c>
      <c r="X52" s="157">
        <v>33715000</v>
      </c>
    </row>
    <row r="53" spans="1:24" ht="30" customHeight="1">
      <c r="A53" s="152">
        <v>2026</v>
      </c>
      <c r="B53" s="153" t="s">
        <v>125</v>
      </c>
      <c r="C53" s="152">
        <v>144872</v>
      </c>
      <c r="D53" s="152" t="s">
        <v>748</v>
      </c>
      <c r="E53" s="152" t="s">
        <v>761</v>
      </c>
      <c r="F53" s="153" t="s">
        <v>764</v>
      </c>
      <c r="G53" s="152" t="s">
        <v>753</v>
      </c>
      <c r="H53" s="153" t="s">
        <v>460</v>
      </c>
      <c r="I53" s="153" t="s">
        <v>756</v>
      </c>
      <c r="J53" s="152" t="s">
        <v>7450</v>
      </c>
      <c r="K53" s="152">
        <v>11188726</v>
      </c>
      <c r="L53" s="153" t="s">
        <v>656</v>
      </c>
      <c r="M53" s="152"/>
      <c r="N53" s="152"/>
      <c r="O53" s="152"/>
      <c r="P53" s="152"/>
      <c r="Q53" s="152" t="s">
        <v>658</v>
      </c>
      <c r="R53" s="154">
        <v>46032</v>
      </c>
      <c r="S53" s="154">
        <v>46032</v>
      </c>
      <c r="T53" s="155">
        <v>33715000</v>
      </c>
      <c r="U53" s="156">
        <v>46038</v>
      </c>
      <c r="V53" s="156">
        <v>46371</v>
      </c>
      <c r="W53" s="156">
        <v>46371</v>
      </c>
      <c r="X53" s="157">
        <v>33715000</v>
      </c>
    </row>
    <row r="54" spans="1:24" ht="30" customHeight="1">
      <c r="A54" s="152">
        <v>2026</v>
      </c>
      <c r="B54" s="153" t="s">
        <v>125</v>
      </c>
      <c r="C54" s="152">
        <v>144872</v>
      </c>
      <c r="D54" s="152" t="s">
        <v>748</v>
      </c>
      <c r="E54" s="152" t="s">
        <v>769</v>
      </c>
      <c r="F54" s="153" t="s">
        <v>772</v>
      </c>
      <c r="G54" s="152" t="s">
        <v>753</v>
      </c>
      <c r="H54" s="153" t="s">
        <v>460</v>
      </c>
      <c r="I54" s="153" t="s">
        <v>756</v>
      </c>
      <c r="J54" s="152" t="s">
        <v>7450</v>
      </c>
      <c r="K54" s="152">
        <v>1019072370</v>
      </c>
      <c r="L54" s="153" t="s">
        <v>656</v>
      </c>
      <c r="M54" s="152"/>
      <c r="N54" s="152"/>
      <c r="O54" s="152"/>
      <c r="P54" s="152"/>
      <c r="Q54" s="152" t="s">
        <v>658</v>
      </c>
      <c r="R54" s="154">
        <v>46032</v>
      </c>
      <c r="S54" s="154">
        <v>46034</v>
      </c>
      <c r="T54" s="155">
        <v>33715000</v>
      </c>
      <c r="U54" s="156">
        <v>46038</v>
      </c>
      <c r="V54" s="156">
        <v>46371</v>
      </c>
      <c r="W54" s="156">
        <v>46371</v>
      </c>
      <c r="X54" s="157">
        <v>33715000</v>
      </c>
    </row>
    <row r="55" spans="1:24" ht="30" customHeight="1">
      <c r="A55" s="152">
        <v>2026</v>
      </c>
      <c r="B55" s="153" t="s">
        <v>125</v>
      </c>
      <c r="C55" s="152">
        <v>144872</v>
      </c>
      <c r="D55" s="152" t="s">
        <v>748</v>
      </c>
      <c r="E55" s="152" t="s">
        <v>780</v>
      </c>
      <c r="F55" s="153" t="s">
        <v>783</v>
      </c>
      <c r="G55" s="152" t="s">
        <v>753</v>
      </c>
      <c r="H55" s="153" t="s">
        <v>460</v>
      </c>
      <c r="I55" s="153" t="s">
        <v>756</v>
      </c>
      <c r="J55" s="152" t="s">
        <v>7450</v>
      </c>
      <c r="K55" s="152">
        <v>53154527</v>
      </c>
      <c r="L55" s="153" t="s">
        <v>656</v>
      </c>
      <c r="M55" s="152"/>
      <c r="N55" s="152"/>
      <c r="O55" s="152"/>
      <c r="P55" s="152"/>
      <c r="Q55" s="152" t="s">
        <v>658</v>
      </c>
      <c r="R55" s="154">
        <v>46032</v>
      </c>
      <c r="S55" s="154">
        <v>46033</v>
      </c>
      <c r="T55" s="155">
        <v>33715000</v>
      </c>
      <c r="U55" s="156">
        <v>46038</v>
      </c>
      <c r="V55" s="156">
        <v>46371</v>
      </c>
      <c r="W55" s="156">
        <v>46371</v>
      </c>
      <c r="X55" s="157">
        <v>33715000</v>
      </c>
    </row>
    <row r="56" spans="1:24" ht="30" customHeight="1">
      <c r="A56" s="152">
        <v>2026</v>
      </c>
      <c r="B56" s="153" t="s">
        <v>125</v>
      </c>
      <c r="C56" s="152">
        <v>144872</v>
      </c>
      <c r="D56" s="152" t="s">
        <v>748</v>
      </c>
      <c r="E56" s="152" t="s">
        <v>788</v>
      </c>
      <c r="F56" s="153" t="s">
        <v>791</v>
      </c>
      <c r="G56" s="152" t="s">
        <v>753</v>
      </c>
      <c r="H56" s="153" t="s">
        <v>460</v>
      </c>
      <c r="I56" s="153" t="s">
        <v>756</v>
      </c>
      <c r="J56" s="152" t="s">
        <v>7450</v>
      </c>
      <c r="K56" s="152">
        <v>19429219</v>
      </c>
      <c r="L56" s="153" t="s">
        <v>656</v>
      </c>
      <c r="M56" s="152"/>
      <c r="N56" s="152"/>
      <c r="O56" s="152"/>
      <c r="P56" s="152"/>
      <c r="Q56" s="152" t="s">
        <v>658</v>
      </c>
      <c r="R56" s="154">
        <v>46032</v>
      </c>
      <c r="S56" s="154">
        <v>46034</v>
      </c>
      <c r="T56" s="155">
        <v>33715000</v>
      </c>
      <c r="U56" s="156">
        <v>46038</v>
      </c>
      <c r="V56" s="156">
        <v>46371</v>
      </c>
      <c r="W56" s="156">
        <v>46371</v>
      </c>
      <c r="X56" s="157">
        <v>33715000</v>
      </c>
    </row>
    <row r="57" spans="1:24" ht="30" customHeight="1">
      <c r="A57" s="152">
        <v>2026</v>
      </c>
      <c r="B57" s="153" t="s">
        <v>125</v>
      </c>
      <c r="C57" s="152">
        <v>144872</v>
      </c>
      <c r="D57" s="152" t="s">
        <v>748</v>
      </c>
      <c r="E57" s="152" t="s">
        <v>796</v>
      </c>
      <c r="F57" s="153" t="s">
        <v>7451</v>
      </c>
      <c r="G57" s="152" t="s">
        <v>753</v>
      </c>
      <c r="H57" s="153" t="s">
        <v>460</v>
      </c>
      <c r="I57" s="153" t="s">
        <v>756</v>
      </c>
      <c r="J57" s="152" t="s">
        <v>7450</v>
      </c>
      <c r="K57" s="152">
        <v>1026559022</v>
      </c>
      <c r="L57" s="153" t="s">
        <v>656</v>
      </c>
      <c r="M57" s="152"/>
      <c r="N57" s="152"/>
      <c r="O57" s="152"/>
      <c r="P57" s="152"/>
      <c r="Q57" s="152" t="s">
        <v>658</v>
      </c>
      <c r="R57" s="154">
        <v>46032</v>
      </c>
      <c r="S57" s="154">
        <v>46033</v>
      </c>
      <c r="T57" s="155">
        <v>33715000</v>
      </c>
      <c r="U57" s="156">
        <v>46038</v>
      </c>
      <c r="V57" s="156">
        <v>46371</v>
      </c>
      <c r="W57" s="156">
        <v>46371</v>
      </c>
      <c r="X57" s="157">
        <v>33715000</v>
      </c>
    </row>
    <row r="58" spans="1:24" ht="30" customHeight="1">
      <c r="A58" s="152">
        <v>2026</v>
      </c>
      <c r="B58" s="153" t="s">
        <v>125</v>
      </c>
      <c r="C58" s="152">
        <v>144872</v>
      </c>
      <c r="D58" s="152" t="s">
        <v>748</v>
      </c>
      <c r="E58" s="152" t="s">
        <v>806</v>
      </c>
      <c r="F58" s="153" t="s">
        <v>809</v>
      </c>
      <c r="G58" s="152" t="s">
        <v>753</v>
      </c>
      <c r="H58" s="153" t="s">
        <v>460</v>
      </c>
      <c r="I58" s="153" t="s">
        <v>756</v>
      </c>
      <c r="J58" s="152" t="s">
        <v>7450</v>
      </c>
      <c r="K58" s="152">
        <v>79879817</v>
      </c>
      <c r="L58" s="153" t="s">
        <v>656</v>
      </c>
      <c r="M58" s="152"/>
      <c r="N58" s="152"/>
      <c r="O58" s="152"/>
      <c r="P58" s="152"/>
      <c r="Q58" s="152" t="s">
        <v>658</v>
      </c>
      <c r="R58" s="154">
        <v>46032</v>
      </c>
      <c r="S58" s="154">
        <v>46034</v>
      </c>
      <c r="T58" s="155">
        <v>33715000</v>
      </c>
      <c r="U58" s="156">
        <v>46038</v>
      </c>
      <c r="V58" s="156">
        <v>46371</v>
      </c>
      <c r="W58" s="156">
        <v>46371</v>
      </c>
      <c r="X58" s="157">
        <v>33715000</v>
      </c>
    </row>
    <row r="59" spans="1:24" ht="30" customHeight="1">
      <c r="A59" s="152">
        <v>2026</v>
      </c>
      <c r="B59" s="153" t="s">
        <v>125</v>
      </c>
      <c r="C59" s="152">
        <v>144872</v>
      </c>
      <c r="D59" s="152" t="s">
        <v>748</v>
      </c>
      <c r="E59" s="152" t="s">
        <v>814</v>
      </c>
      <c r="F59" s="153" t="s">
        <v>817</v>
      </c>
      <c r="G59" s="152" t="s">
        <v>753</v>
      </c>
      <c r="H59" s="153" t="s">
        <v>460</v>
      </c>
      <c r="I59" s="153" t="s">
        <v>756</v>
      </c>
      <c r="J59" s="152" t="s">
        <v>7450</v>
      </c>
      <c r="K59" s="152">
        <v>79049993</v>
      </c>
      <c r="L59" s="153" t="s">
        <v>656</v>
      </c>
      <c r="M59" s="152"/>
      <c r="N59" s="152"/>
      <c r="O59" s="152"/>
      <c r="P59" s="152"/>
      <c r="Q59" s="152" t="s">
        <v>658</v>
      </c>
      <c r="R59" s="154">
        <v>46032</v>
      </c>
      <c r="S59" s="154">
        <v>46034</v>
      </c>
      <c r="T59" s="155">
        <v>33715000</v>
      </c>
      <c r="U59" s="156">
        <v>46038</v>
      </c>
      <c r="V59" s="156">
        <v>46371</v>
      </c>
      <c r="W59" s="156">
        <v>46371</v>
      </c>
      <c r="X59" s="157">
        <v>33715000</v>
      </c>
    </row>
    <row r="60" spans="1:24" ht="30" customHeight="1">
      <c r="A60" s="152">
        <v>2026</v>
      </c>
      <c r="B60" s="153" t="s">
        <v>125</v>
      </c>
      <c r="C60" s="152">
        <v>145101</v>
      </c>
      <c r="D60" s="152" t="s">
        <v>823</v>
      </c>
      <c r="E60" s="152" t="s">
        <v>824</v>
      </c>
      <c r="F60" s="153" t="s">
        <v>827</v>
      </c>
      <c r="G60" s="152" t="s">
        <v>828</v>
      </c>
      <c r="H60" s="153" t="s">
        <v>460</v>
      </c>
      <c r="I60" s="153" t="s">
        <v>831</v>
      </c>
      <c r="J60" s="152" t="s">
        <v>7450</v>
      </c>
      <c r="K60" s="152">
        <v>1024475276</v>
      </c>
      <c r="L60" s="153" t="s">
        <v>656</v>
      </c>
      <c r="M60" s="152"/>
      <c r="N60" s="152"/>
      <c r="O60" s="152"/>
      <c r="P60" s="152"/>
      <c r="Q60" s="152" t="s">
        <v>658</v>
      </c>
      <c r="R60" s="154">
        <v>46032</v>
      </c>
      <c r="S60" s="154">
        <v>46033</v>
      </c>
      <c r="T60" s="155">
        <v>55715000</v>
      </c>
      <c r="U60" s="156">
        <v>46038</v>
      </c>
      <c r="V60" s="156">
        <v>46371</v>
      </c>
      <c r="W60" s="156">
        <v>46371</v>
      </c>
      <c r="X60" s="157">
        <v>55715000</v>
      </c>
    </row>
    <row r="61" spans="1:24" ht="30" customHeight="1">
      <c r="A61" s="152">
        <v>2026</v>
      </c>
      <c r="B61" s="153" t="s">
        <v>125</v>
      </c>
      <c r="C61" s="152">
        <v>145108</v>
      </c>
      <c r="D61" s="152" t="s">
        <v>837</v>
      </c>
      <c r="E61" s="152" t="s">
        <v>838</v>
      </c>
      <c r="F61" s="153" t="s">
        <v>841</v>
      </c>
      <c r="G61" s="152" t="s">
        <v>842</v>
      </c>
      <c r="H61" s="153" t="s">
        <v>136</v>
      </c>
      <c r="I61" s="153" t="s">
        <v>845</v>
      </c>
      <c r="J61" s="152" t="s">
        <v>7450</v>
      </c>
      <c r="K61" s="152">
        <v>80240908</v>
      </c>
      <c r="L61" s="153" t="s">
        <v>656</v>
      </c>
      <c r="M61" s="152"/>
      <c r="N61" s="152"/>
      <c r="O61" s="152"/>
      <c r="P61" s="152"/>
      <c r="Q61" s="152" t="s">
        <v>658</v>
      </c>
      <c r="R61" s="154">
        <v>46032</v>
      </c>
      <c r="S61" s="154">
        <v>46035</v>
      </c>
      <c r="T61" s="155">
        <v>63844000</v>
      </c>
      <c r="U61" s="156">
        <v>46038</v>
      </c>
      <c r="V61" s="156">
        <v>46371</v>
      </c>
      <c r="W61" s="156">
        <v>46371</v>
      </c>
      <c r="X61" s="157">
        <v>63844000</v>
      </c>
    </row>
    <row r="62" spans="1:24" ht="30" customHeight="1">
      <c r="A62" s="152">
        <v>2026</v>
      </c>
      <c r="B62" s="153" t="s">
        <v>125</v>
      </c>
      <c r="C62" s="152">
        <v>145381</v>
      </c>
      <c r="D62" s="152" t="s">
        <v>853</v>
      </c>
      <c r="E62" s="152" t="s">
        <v>854</v>
      </c>
      <c r="F62" s="153" t="s">
        <v>857</v>
      </c>
      <c r="G62" s="152" t="s">
        <v>858</v>
      </c>
      <c r="H62" s="153" t="s">
        <v>136</v>
      </c>
      <c r="I62" s="153" t="s">
        <v>861</v>
      </c>
      <c r="J62" s="152" t="s">
        <v>7450</v>
      </c>
      <c r="K62" s="152">
        <v>80034539</v>
      </c>
      <c r="L62" s="152" t="s">
        <v>145</v>
      </c>
      <c r="M62" s="152"/>
      <c r="N62" s="152"/>
      <c r="O62" s="152"/>
      <c r="P62" s="152"/>
      <c r="Q62" s="152" t="s">
        <v>146</v>
      </c>
      <c r="R62" s="154">
        <v>46032</v>
      </c>
      <c r="S62" s="154">
        <v>46033</v>
      </c>
      <c r="T62" s="155">
        <v>127974000</v>
      </c>
      <c r="U62" s="156">
        <v>46038</v>
      </c>
      <c r="V62" s="156">
        <v>46371</v>
      </c>
      <c r="W62" s="156">
        <v>46371</v>
      </c>
      <c r="X62" s="157">
        <v>127974000</v>
      </c>
    </row>
    <row r="63" spans="1:24" ht="30" customHeight="1">
      <c r="A63" s="152">
        <v>2026</v>
      </c>
      <c r="B63" s="153" t="s">
        <v>125</v>
      </c>
      <c r="C63" s="152">
        <v>145200</v>
      </c>
      <c r="D63" s="152" t="s">
        <v>869</v>
      </c>
      <c r="E63" s="152" t="s">
        <v>870</v>
      </c>
      <c r="F63" s="153" t="s">
        <v>873</v>
      </c>
      <c r="G63" s="152" t="s">
        <v>874</v>
      </c>
      <c r="H63" s="153" t="s">
        <v>136</v>
      </c>
      <c r="I63" s="153" t="s">
        <v>877</v>
      </c>
      <c r="J63" s="152" t="s">
        <v>7450</v>
      </c>
      <c r="K63" s="152">
        <v>1024483230</v>
      </c>
      <c r="L63" s="152" t="s">
        <v>145</v>
      </c>
      <c r="M63" s="152"/>
      <c r="N63" s="152"/>
      <c r="O63" s="152"/>
      <c r="P63" s="152"/>
      <c r="Q63" s="152" t="s">
        <v>146</v>
      </c>
      <c r="R63" s="154">
        <v>46032</v>
      </c>
      <c r="S63" s="154">
        <v>46034</v>
      </c>
      <c r="T63" s="155">
        <v>121836000</v>
      </c>
      <c r="U63" s="156">
        <v>46038</v>
      </c>
      <c r="V63" s="156">
        <v>46371</v>
      </c>
      <c r="W63" s="156">
        <v>46371</v>
      </c>
      <c r="X63" s="157">
        <v>121836000</v>
      </c>
    </row>
    <row r="64" spans="1:24" ht="30" customHeight="1">
      <c r="A64" s="152">
        <v>2026</v>
      </c>
      <c r="B64" s="153" t="s">
        <v>125</v>
      </c>
      <c r="C64" s="152">
        <v>145457</v>
      </c>
      <c r="D64" s="152" t="s">
        <v>883</v>
      </c>
      <c r="E64" s="152" t="s">
        <v>884</v>
      </c>
      <c r="F64" s="153" t="s">
        <v>887</v>
      </c>
      <c r="G64" s="152" t="s">
        <v>888</v>
      </c>
      <c r="H64" s="153" t="s">
        <v>136</v>
      </c>
      <c r="I64" s="153" t="s">
        <v>891</v>
      </c>
      <c r="J64" s="152" t="s">
        <v>7450</v>
      </c>
      <c r="K64" s="152">
        <v>1015464011</v>
      </c>
      <c r="L64" s="153" t="s">
        <v>894</v>
      </c>
      <c r="M64" s="152"/>
      <c r="N64" s="152"/>
      <c r="O64" s="152"/>
      <c r="P64" s="152"/>
      <c r="Q64" s="152" t="s">
        <v>896</v>
      </c>
      <c r="R64" s="154">
        <v>46038</v>
      </c>
      <c r="S64" s="154">
        <v>46038</v>
      </c>
      <c r="T64" s="155">
        <v>63844000</v>
      </c>
      <c r="U64" s="156">
        <v>46042</v>
      </c>
      <c r="V64" s="156">
        <v>46375</v>
      </c>
      <c r="W64" s="156">
        <v>46375</v>
      </c>
      <c r="X64" s="157">
        <v>63844000</v>
      </c>
    </row>
    <row r="65" spans="1:24" ht="30" customHeight="1">
      <c r="A65" s="152">
        <v>2026</v>
      </c>
      <c r="B65" s="153" t="s">
        <v>125</v>
      </c>
      <c r="C65" s="152">
        <v>145554</v>
      </c>
      <c r="D65" s="152" t="s">
        <v>900</v>
      </c>
      <c r="E65" s="152" t="s">
        <v>901</v>
      </c>
      <c r="F65" s="153" t="s">
        <v>904</v>
      </c>
      <c r="G65" s="152" t="s">
        <v>905</v>
      </c>
      <c r="H65" s="153" t="s">
        <v>460</v>
      </c>
      <c r="I65" s="153" t="s">
        <v>908</v>
      </c>
      <c r="J65" s="152" t="s">
        <v>7450</v>
      </c>
      <c r="K65" s="152">
        <v>1019099233</v>
      </c>
      <c r="L65" s="153" t="s">
        <v>894</v>
      </c>
      <c r="M65" s="152"/>
      <c r="N65" s="152"/>
      <c r="O65" s="152"/>
      <c r="P65" s="152"/>
      <c r="Q65" s="152" t="s">
        <v>896</v>
      </c>
      <c r="R65" s="154">
        <v>46042</v>
      </c>
      <c r="S65" s="154">
        <v>46043</v>
      </c>
      <c r="T65" s="155">
        <v>55715000</v>
      </c>
      <c r="U65" s="156">
        <v>46048</v>
      </c>
      <c r="V65" s="156">
        <v>46381</v>
      </c>
      <c r="W65" s="156">
        <v>46381</v>
      </c>
      <c r="X65" s="157">
        <v>55715000</v>
      </c>
    </row>
    <row r="66" spans="1:24" ht="30" customHeight="1">
      <c r="A66" s="152">
        <v>2026</v>
      </c>
      <c r="B66" s="153" t="s">
        <v>125</v>
      </c>
      <c r="C66" s="152">
        <v>145537</v>
      </c>
      <c r="D66" s="152" t="s">
        <v>915</v>
      </c>
      <c r="E66" s="152" t="s">
        <v>916</v>
      </c>
      <c r="F66" s="153" t="s">
        <v>919</v>
      </c>
      <c r="G66" s="152" t="s">
        <v>920</v>
      </c>
      <c r="H66" s="153" t="s">
        <v>460</v>
      </c>
      <c r="I66" s="153" t="s">
        <v>923</v>
      </c>
      <c r="J66" s="152" t="s">
        <v>7450</v>
      </c>
      <c r="K66" s="152">
        <v>1019119765</v>
      </c>
      <c r="L66" s="153" t="s">
        <v>926</v>
      </c>
      <c r="M66" s="152"/>
      <c r="N66" s="152"/>
      <c r="O66" s="152"/>
      <c r="P66" s="152"/>
      <c r="Q66" s="152" t="s">
        <v>928</v>
      </c>
      <c r="R66" s="154">
        <v>46032</v>
      </c>
      <c r="S66" s="154">
        <v>46033</v>
      </c>
      <c r="T66" s="155">
        <v>40520000</v>
      </c>
      <c r="U66" s="156">
        <v>46038</v>
      </c>
      <c r="V66" s="156">
        <v>46280</v>
      </c>
      <c r="W66" s="156">
        <v>46280</v>
      </c>
      <c r="X66" s="157">
        <v>40520000</v>
      </c>
    </row>
    <row r="67" spans="1:24" ht="30" customHeight="1">
      <c r="A67" s="152">
        <v>2026</v>
      </c>
      <c r="B67" s="153" t="s">
        <v>125</v>
      </c>
      <c r="C67" s="152">
        <v>145538</v>
      </c>
      <c r="D67" s="152" t="s">
        <v>934</v>
      </c>
      <c r="E67" s="152" t="s">
        <v>935</v>
      </c>
      <c r="F67" s="153" t="s">
        <v>938</v>
      </c>
      <c r="G67" s="152" t="s">
        <v>939</v>
      </c>
      <c r="H67" s="153" t="s">
        <v>460</v>
      </c>
      <c r="I67" s="153" t="s">
        <v>942</v>
      </c>
      <c r="J67" s="152" t="s">
        <v>7450</v>
      </c>
      <c r="K67" s="152">
        <v>1015476536</v>
      </c>
      <c r="L67" s="153" t="s">
        <v>926</v>
      </c>
      <c r="M67" s="152"/>
      <c r="N67" s="152"/>
      <c r="O67" s="152"/>
      <c r="P67" s="152"/>
      <c r="Q67" s="152" t="s">
        <v>928</v>
      </c>
      <c r="R67" s="154">
        <v>46032</v>
      </c>
      <c r="S67" s="154">
        <v>46033</v>
      </c>
      <c r="T67" s="155">
        <v>24520000</v>
      </c>
      <c r="U67" s="156">
        <v>46038</v>
      </c>
      <c r="V67" s="156">
        <v>46280</v>
      </c>
      <c r="W67" s="156">
        <v>46280</v>
      </c>
      <c r="X67" s="157">
        <v>24520000</v>
      </c>
    </row>
    <row r="68" spans="1:24" ht="30" customHeight="1">
      <c r="A68" s="152">
        <v>2026</v>
      </c>
      <c r="B68" s="153" t="s">
        <v>125</v>
      </c>
      <c r="C68" s="152">
        <v>145538</v>
      </c>
      <c r="D68" s="152" t="s">
        <v>934</v>
      </c>
      <c r="E68" s="152" t="s">
        <v>949</v>
      </c>
      <c r="F68" s="153" t="s">
        <v>7452</v>
      </c>
      <c r="G68" s="152" t="s">
        <v>939</v>
      </c>
      <c r="H68" s="153" t="s">
        <v>460</v>
      </c>
      <c r="I68" s="153" t="s">
        <v>942</v>
      </c>
      <c r="J68" s="152" t="s">
        <v>7450</v>
      </c>
      <c r="K68" s="157">
        <v>1011080831</v>
      </c>
      <c r="L68" s="153" t="s">
        <v>926</v>
      </c>
      <c r="M68" s="152"/>
      <c r="N68" s="152"/>
      <c r="O68" s="152"/>
      <c r="P68" s="152"/>
      <c r="Q68" s="152" t="s">
        <v>928</v>
      </c>
      <c r="R68" s="154">
        <v>46032</v>
      </c>
      <c r="S68" s="154">
        <v>46034</v>
      </c>
      <c r="T68" s="155">
        <v>24520000</v>
      </c>
      <c r="U68" s="156">
        <v>46038</v>
      </c>
      <c r="V68" s="156">
        <v>46280</v>
      </c>
      <c r="W68" s="156">
        <v>46280</v>
      </c>
      <c r="X68" s="157">
        <v>24520000</v>
      </c>
    </row>
    <row r="69" spans="1:24" ht="30" customHeight="1">
      <c r="A69" s="152">
        <v>2026</v>
      </c>
      <c r="B69" s="153" t="s">
        <v>125</v>
      </c>
      <c r="C69" s="152">
        <v>145527</v>
      </c>
      <c r="D69" s="152" t="s">
        <v>959</v>
      </c>
      <c r="E69" s="154" t="s">
        <v>960</v>
      </c>
      <c r="F69" s="153" t="s">
        <v>963</v>
      </c>
      <c r="G69" s="152" t="s">
        <v>964</v>
      </c>
      <c r="H69" s="153" t="s">
        <v>136</v>
      </c>
      <c r="I69" s="153" t="s">
        <v>967</v>
      </c>
      <c r="J69" s="152" t="s">
        <v>7450</v>
      </c>
      <c r="K69" s="152">
        <v>1031158759</v>
      </c>
      <c r="L69" s="153" t="s">
        <v>926</v>
      </c>
      <c r="M69" s="152"/>
      <c r="N69" s="152"/>
      <c r="O69" s="152"/>
      <c r="P69" s="152"/>
      <c r="Q69" s="152" t="s">
        <v>928</v>
      </c>
      <c r="R69" s="154">
        <v>46036</v>
      </c>
      <c r="S69" s="154">
        <v>46036</v>
      </c>
      <c r="T69" s="155">
        <v>46432000</v>
      </c>
      <c r="U69" s="156">
        <v>46041</v>
      </c>
      <c r="V69" s="156">
        <v>46283</v>
      </c>
      <c r="W69" s="156">
        <v>46283</v>
      </c>
      <c r="X69" s="157">
        <v>46432000</v>
      </c>
    </row>
    <row r="70" spans="1:24" ht="30" customHeight="1">
      <c r="A70" s="152">
        <v>2026</v>
      </c>
      <c r="B70" s="153" t="s">
        <v>125</v>
      </c>
      <c r="C70" s="152">
        <v>145523</v>
      </c>
      <c r="D70" s="152" t="s">
        <v>973</v>
      </c>
      <c r="E70" s="152" t="s">
        <v>974</v>
      </c>
      <c r="F70" s="153" t="s">
        <v>977</v>
      </c>
      <c r="G70" s="152" t="s">
        <v>978</v>
      </c>
      <c r="H70" s="153" t="s">
        <v>460</v>
      </c>
      <c r="I70" s="153" t="s">
        <v>981</v>
      </c>
      <c r="J70" s="152" t="s">
        <v>7450</v>
      </c>
      <c r="K70" s="152">
        <v>52489642</v>
      </c>
      <c r="L70" s="153" t="s">
        <v>985</v>
      </c>
      <c r="M70" s="152"/>
      <c r="N70" s="152"/>
      <c r="O70" s="152"/>
      <c r="P70" s="152"/>
      <c r="Q70" s="152" t="s">
        <v>987</v>
      </c>
      <c r="R70" s="154">
        <v>46032</v>
      </c>
      <c r="S70" s="154">
        <v>46033</v>
      </c>
      <c r="T70" s="155">
        <v>51062000</v>
      </c>
      <c r="U70" s="156">
        <v>46038</v>
      </c>
      <c r="V70" s="156">
        <v>46371</v>
      </c>
      <c r="W70" s="156">
        <v>46371</v>
      </c>
      <c r="X70" s="157">
        <v>51062000</v>
      </c>
    </row>
    <row r="71" spans="1:24" ht="30" customHeight="1">
      <c r="A71" s="152">
        <v>2026</v>
      </c>
      <c r="B71" s="153" t="s">
        <v>125</v>
      </c>
      <c r="C71" s="152">
        <v>145308</v>
      </c>
      <c r="D71" s="152" t="s">
        <v>992</v>
      </c>
      <c r="E71" s="152" t="s">
        <v>993</v>
      </c>
      <c r="F71" s="153" t="s">
        <v>996</v>
      </c>
      <c r="G71" s="152" t="s">
        <v>997</v>
      </c>
      <c r="H71" s="153" t="s">
        <v>136</v>
      </c>
      <c r="I71" s="153" t="s">
        <v>1000</v>
      </c>
      <c r="J71" s="152" t="s">
        <v>7450</v>
      </c>
      <c r="K71" s="152">
        <v>1032390087</v>
      </c>
      <c r="L71" s="153" t="s">
        <v>985</v>
      </c>
      <c r="M71" s="152"/>
      <c r="N71" s="152"/>
      <c r="O71" s="152"/>
      <c r="P71" s="152"/>
      <c r="Q71" s="152" t="s">
        <v>987</v>
      </c>
      <c r="R71" s="154">
        <v>46032</v>
      </c>
      <c r="S71" s="154">
        <v>46035</v>
      </c>
      <c r="T71" s="155">
        <v>87109000</v>
      </c>
      <c r="U71" s="156">
        <v>46038</v>
      </c>
      <c r="V71" s="156">
        <v>46371</v>
      </c>
      <c r="W71" s="156">
        <v>46371</v>
      </c>
      <c r="X71" s="157">
        <v>87109000</v>
      </c>
    </row>
    <row r="72" spans="1:24" ht="30" customHeight="1">
      <c r="A72" s="152">
        <v>2026</v>
      </c>
      <c r="B72" s="153" t="s">
        <v>125</v>
      </c>
      <c r="C72" s="152">
        <v>145308</v>
      </c>
      <c r="D72" s="152" t="s">
        <v>992</v>
      </c>
      <c r="E72" s="152" t="s">
        <v>1005</v>
      </c>
      <c r="F72" s="153" t="s">
        <v>1008</v>
      </c>
      <c r="G72" s="152" t="s">
        <v>997</v>
      </c>
      <c r="H72" s="153" t="s">
        <v>136</v>
      </c>
      <c r="I72" s="153" t="s">
        <v>1010</v>
      </c>
      <c r="J72" s="152" t="s">
        <v>7450</v>
      </c>
      <c r="K72" s="152">
        <v>79602034</v>
      </c>
      <c r="L72" s="153" t="s">
        <v>985</v>
      </c>
      <c r="M72" s="152"/>
      <c r="N72" s="152"/>
      <c r="O72" s="152"/>
      <c r="P72" s="152"/>
      <c r="Q72" s="152" t="s">
        <v>987</v>
      </c>
      <c r="R72" s="154">
        <v>46032</v>
      </c>
      <c r="S72" s="154">
        <v>46033</v>
      </c>
      <c r="T72" s="155">
        <v>87109000</v>
      </c>
      <c r="U72" s="156">
        <v>46038</v>
      </c>
      <c r="V72" s="156">
        <v>46371</v>
      </c>
      <c r="W72" s="156">
        <v>46371</v>
      </c>
      <c r="X72" s="157">
        <v>87109000</v>
      </c>
    </row>
    <row r="73" spans="1:24" ht="30" customHeight="1">
      <c r="A73" s="152">
        <v>2026</v>
      </c>
      <c r="B73" s="153" t="s">
        <v>125</v>
      </c>
      <c r="C73" s="152">
        <v>145308</v>
      </c>
      <c r="D73" s="152" t="s">
        <v>992</v>
      </c>
      <c r="E73" s="152" t="s">
        <v>1014</v>
      </c>
      <c r="F73" s="153" t="s">
        <v>1017</v>
      </c>
      <c r="G73" s="152" t="s">
        <v>997</v>
      </c>
      <c r="H73" s="153" t="s">
        <v>136</v>
      </c>
      <c r="I73" s="153" t="s">
        <v>1010</v>
      </c>
      <c r="J73" s="152" t="s">
        <v>7450</v>
      </c>
      <c r="K73" s="152">
        <v>1049652057</v>
      </c>
      <c r="L73" s="153" t="s">
        <v>985</v>
      </c>
      <c r="M73" s="152"/>
      <c r="N73" s="152"/>
      <c r="O73" s="152"/>
      <c r="P73" s="152"/>
      <c r="Q73" s="152" t="s">
        <v>987</v>
      </c>
      <c r="R73" s="154">
        <v>46032</v>
      </c>
      <c r="S73" s="154">
        <v>46035</v>
      </c>
      <c r="T73" s="155">
        <v>87109000</v>
      </c>
      <c r="U73" s="156">
        <v>46038</v>
      </c>
      <c r="V73" s="156">
        <v>46371</v>
      </c>
      <c r="W73" s="156">
        <v>46371</v>
      </c>
      <c r="X73" s="157">
        <v>87109000</v>
      </c>
    </row>
    <row r="74" spans="1:24" ht="30" customHeight="1">
      <c r="A74" s="152">
        <v>2026</v>
      </c>
      <c r="B74" s="153" t="s">
        <v>125</v>
      </c>
      <c r="C74" s="152">
        <v>145249</v>
      </c>
      <c r="D74" s="152" t="s">
        <v>1023</v>
      </c>
      <c r="E74" s="152" t="s">
        <v>1024</v>
      </c>
      <c r="F74" s="153" t="s">
        <v>1027</v>
      </c>
      <c r="G74" s="152" t="s">
        <v>1028</v>
      </c>
      <c r="H74" s="153" t="s">
        <v>136</v>
      </c>
      <c r="I74" s="153" t="s">
        <v>1031</v>
      </c>
      <c r="J74" s="152" t="s">
        <v>7450</v>
      </c>
      <c r="K74" s="152">
        <v>1124169</v>
      </c>
      <c r="L74" s="153" t="s">
        <v>985</v>
      </c>
      <c r="M74" s="152"/>
      <c r="N74" s="152"/>
      <c r="O74" s="152"/>
      <c r="P74" s="152"/>
      <c r="Q74" s="152" t="s">
        <v>987</v>
      </c>
      <c r="R74" s="154">
        <v>46036</v>
      </c>
      <c r="S74" s="154">
        <v>46036</v>
      </c>
      <c r="T74" s="155">
        <v>87109000</v>
      </c>
      <c r="U74" s="156">
        <v>46038</v>
      </c>
      <c r="V74" s="156">
        <v>46371</v>
      </c>
      <c r="W74" s="156">
        <v>46371</v>
      </c>
      <c r="X74" s="157">
        <v>87109000</v>
      </c>
    </row>
    <row r="75" spans="1:24" ht="30" customHeight="1">
      <c r="A75" s="152">
        <v>2026</v>
      </c>
      <c r="B75" s="153" t="s">
        <v>125</v>
      </c>
      <c r="C75" s="152">
        <v>144836</v>
      </c>
      <c r="D75" s="152" t="s">
        <v>1038</v>
      </c>
      <c r="E75" s="152" t="s">
        <v>1039</v>
      </c>
      <c r="F75" s="153" t="s">
        <v>1042</v>
      </c>
      <c r="G75" s="152" t="s">
        <v>1043</v>
      </c>
      <c r="H75" s="153" t="s">
        <v>136</v>
      </c>
      <c r="I75" s="153" t="s">
        <v>1046</v>
      </c>
      <c r="J75" s="152" t="s">
        <v>7450</v>
      </c>
      <c r="K75" s="152">
        <v>79053156</v>
      </c>
      <c r="L75" s="153" t="s">
        <v>1049</v>
      </c>
      <c r="M75" s="152"/>
      <c r="N75" s="152"/>
      <c r="O75" s="152"/>
      <c r="P75" s="152"/>
      <c r="Q75" s="152" t="s">
        <v>1051</v>
      </c>
      <c r="R75" s="154">
        <v>46032</v>
      </c>
      <c r="S75" s="154">
        <v>46035</v>
      </c>
      <c r="T75" s="155">
        <v>72656000</v>
      </c>
      <c r="U75" s="156">
        <v>46038</v>
      </c>
      <c r="V75" s="156">
        <v>46280</v>
      </c>
      <c r="W75" s="156">
        <v>46280</v>
      </c>
      <c r="X75" s="157">
        <v>72656000</v>
      </c>
    </row>
    <row r="76" spans="1:24" ht="30" customHeight="1">
      <c r="A76" s="152">
        <v>2026</v>
      </c>
      <c r="B76" s="153" t="s">
        <v>125</v>
      </c>
      <c r="C76" s="152">
        <v>144879</v>
      </c>
      <c r="D76" s="152" t="s">
        <v>1055</v>
      </c>
      <c r="E76" s="152" t="s">
        <v>1056</v>
      </c>
      <c r="F76" s="153" t="s">
        <v>1059</v>
      </c>
      <c r="G76" s="152" t="s">
        <v>1060</v>
      </c>
      <c r="H76" s="153" t="s">
        <v>136</v>
      </c>
      <c r="I76" s="153" t="s">
        <v>1063</v>
      </c>
      <c r="J76" s="152" t="s">
        <v>7450</v>
      </c>
      <c r="K76" s="152">
        <v>53006221</v>
      </c>
      <c r="L76" s="153" t="s">
        <v>1049</v>
      </c>
      <c r="M76" s="152"/>
      <c r="N76" s="152"/>
      <c r="O76" s="152"/>
      <c r="P76" s="152"/>
      <c r="Q76" s="152" t="s">
        <v>1051</v>
      </c>
      <c r="R76" s="154">
        <v>46032</v>
      </c>
      <c r="S76" s="154">
        <v>46034</v>
      </c>
      <c r="T76" s="155">
        <v>63352000</v>
      </c>
      <c r="U76" s="156">
        <v>46037</v>
      </c>
      <c r="V76" s="156">
        <v>46279</v>
      </c>
      <c r="W76" s="156">
        <v>46279</v>
      </c>
      <c r="X76" s="157">
        <v>63352000</v>
      </c>
    </row>
    <row r="77" spans="1:24" ht="30" customHeight="1">
      <c r="A77" s="152">
        <v>2026</v>
      </c>
      <c r="B77" s="153" t="s">
        <v>125</v>
      </c>
      <c r="C77" s="152">
        <v>144888</v>
      </c>
      <c r="D77" s="152" t="s">
        <v>1071</v>
      </c>
      <c r="E77" s="152" t="s">
        <v>1072</v>
      </c>
      <c r="F77" s="153" t="s">
        <v>1075</v>
      </c>
      <c r="G77" s="152" t="s">
        <v>1076</v>
      </c>
      <c r="H77" s="153" t="s">
        <v>136</v>
      </c>
      <c r="I77" s="153" t="s">
        <v>1079</v>
      </c>
      <c r="J77" s="152" t="s">
        <v>7450</v>
      </c>
      <c r="K77" s="152">
        <v>52503852</v>
      </c>
      <c r="L77" s="153" t="s">
        <v>1049</v>
      </c>
      <c r="M77" s="152"/>
      <c r="N77" s="152"/>
      <c r="O77" s="152"/>
      <c r="P77" s="152"/>
      <c r="Q77" s="152" t="s">
        <v>1051</v>
      </c>
      <c r="R77" s="154">
        <v>46030</v>
      </c>
      <c r="S77" s="154">
        <v>46030</v>
      </c>
      <c r="T77" s="155">
        <v>63352000</v>
      </c>
      <c r="U77" s="156">
        <v>46031</v>
      </c>
      <c r="V77" s="156">
        <v>46273</v>
      </c>
      <c r="W77" s="156">
        <v>46273</v>
      </c>
      <c r="X77" s="157">
        <v>63352000</v>
      </c>
    </row>
    <row r="78" spans="1:24" ht="30" customHeight="1">
      <c r="A78" s="152">
        <v>2026</v>
      </c>
      <c r="B78" s="153" t="s">
        <v>125</v>
      </c>
      <c r="C78" s="152">
        <v>145245</v>
      </c>
      <c r="D78" s="152" t="s">
        <v>1084</v>
      </c>
      <c r="E78" s="152" t="s">
        <v>1085</v>
      </c>
      <c r="F78" s="153" t="s">
        <v>1088</v>
      </c>
      <c r="G78" s="152" t="s">
        <v>1089</v>
      </c>
      <c r="H78" s="153" t="s">
        <v>136</v>
      </c>
      <c r="I78" s="153" t="s">
        <v>1092</v>
      </c>
      <c r="J78" s="152" t="s">
        <v>7450</v>
      </c>
      <c r="K78" s="152">
        <v>1030692697</v>
      </c>
      <c r="L78" s="153" t="s">
        <v>1049</v>
      </c>
      <c r="M78" s="152"/>
      <c r="N78" s="152"/>
      <c r="O78" s="152"/>
      <c r="P78" s="152"/>
      <c r="Q78" s="152" t="s">
        <v>1051</v>
      </c>
      <c r="R78" s="154">
        <v>46032</v>
      </c>
      <c r="S78" s="154">
        <v>46035</v>
      </c>
      <c r="T78" s="155">
        <v>63352000</v>
      </c>
      <c r="U78" s="156">
        <v>46037</v>
      </c>
      <c r="V78" s="156">
        <v>46279</v>
      </c>
      <c r="W78" s="156">
        <v>46279</v>
      </c>
      <c r="X78" s="157">
        <v>63352000</v>
      </c>
    </row>
    <row r="79" spans="1:24" ht="30" customHeight="1">
      <c r="A79" s="152">
        <v>2026</v>
      </c>
      <c r="B79" s="153" t="s">
        <v>125</v>
      </c>
      <c r="C79" s="152">
        <v>145251</v>
      </c>
      <c r="D79" s="152" t="s">
        <v>1098</v>
      </c>
      <c r="E79" s="152" t="s">
        <v>1099</v>
      </c>
      <c r="F79" s="153" t="s">
        <v>1102</v>
      </c>
      <c r="G79" s="152" t="s">
        <v>1103</v>
      </c>
      <c r="H79" s="153" t="s">
        <v>136</v>
      </c>
      <c r="I79" s="153" t="s">
        <v>1106</v>
      </c>
      <c r="J79" s="152" t="s">
        <v>7450</v>
      </c>
      <c r="K79" s="152">
        <v>1019052561</v>
      </c>
      <c r="L79" s="153" t="s">
        <v>1049</v>
      </c>
      <c r="M79" s="152"/>
      <c r="N79" s="152"/>
      <c r="O79" s="152"/>
      <c r="P79" s="152"/>
      <c r="Q79" s="152" t="s">
        <v>1051</v>
      </c>
      <c r="R79" s="154">
        <v>46032</v>
      </c>
      <c r="S79" s="154">
        <v>46042</v>
      </c>
      <c r="T79" s="155">
        <v>46432000</v>
      </c>
      <c r="U79" s="156">
        <v>46044</v>
      </c>
      <c r="V79" s="156">
        <v>46286</v>
      </c>
      <c r="W79" s="156">
        <v>46286</v>
      </c>
      <c r="X79" s="157">
        <v>46432000</v>
      </c>
    </row>
    <row r="80" spans="1:24" ht="30" customHeight="1">
      <c r="A80" s="152">
        <v>2026</v>
      </c>
      <c r="B80" s="160" t="s">
        <v>1112</v>
      </c>
      <c r="C80" s="152">
        <v>145318</v>
      </c>
      <c r="D80" s="152" t="s">
        <v>1113</v>
      </c>
      <c r="E80" s="152" t="s">
        <v>1114</v>
      </c>
      <c r="F80" s="153" t="s">
        <v>1117</v>
      </c>
      <c r="G80" s="152" t="s">
        <v>1118</v>
      </c>
      <c r="H80" s="153" t="s">
        <v>136</v>
      </c>
      <c r="I80" s="153" t="s">
        <v>1121</v>
      </c>
      <c r="J80" s="152" t="s">
        <v>7450</v>
      </c>
      <c r="K80" s="152">
        <v>79939839</v>
      </c>
      <c r="L80" s="153" t="s">
        <v>1049</v>
      </c>
      <c r="M80" s="152"/>
      <c r="N80" s="152"/>
      <c r="O80" s="152"/>
      <c r="P80" s="152"/>
      <c r="Q80" s="152" t="s">
        <v>1051</v>
      </c>
      <c r="R80" s="154">
        <v>46033</v>
      </c>
      <c r="S80" s="154">
        <v>46035</v>
      </c>
      <c r="T80" s="155">
        <v>46432000</v>
      </c>
      <c r="U80" s="156">
        <v>46048</v>
      </c>
      <c r="V80" s="156">
        <v>46052</v>
      </c>
      <c r="W80" s="156">
        <v>46052</v>
      </c>
      <c r="X80" s="157">
        <v>46432000</v>
      </c>
    </row>
    <row r="81" spans="1:24" ht="30" customHeight="1">
      <c r="A81" s="152">
        <v>2026</v>
      </c>
      <c r="B81" s="153" t="s">
        <v>125</v>
      </c>
      <c r="C81" s="152">
        <v>145318</v>
      </c>
      <c r="D81" s="152" t="s">
        <v>1113</v>
      </c>
      <c r="E81" s="152" t="s">
        <v>1127</v>
      </c>
      <c r="F81" s="153" t="s">
        <v>1130</v>
      </c>
      <c r="G81" s="152" t="s">
        <v>1118</v>
      </c>
      <c r="H81" s="153" t="s">
        <v>136</v>
      </c>
      <c r="I81" s="153" t="s">
        <v>1121</v>
      </c>
      <c r="J81" s="152" t="s">
        <v>7450</v>
      </c>
      <c r="K81" s="152">
        <v>1000378752</v>
      </c>
      <c r="L81" s="153" t="s">
        <v>1049</v>
      </c>
      <c r="M81" s="152"/>
      <c r="N81" s="152"/>
      <c r="O81" s="152"/>
      <c r="P81" s="152"/>
      <c r="Q81" s="152" t="s">
        <v>1051</v>
      </c>
      <c r="R81" s="154">
        <v>46033</v>
      </c>
      <c r="S81" s="154">
        <v>46035</v>
      </c>
      <c r="T81" s="155">
        <v>46432000</v>
      </c>
      <c r="U81" s="156">
        <v>46037</v>
      </c>
      <c r="V81" s="156">
        <v>46279</v>
      </c>
      <c r="W81" s="156">
        <v>46279</v>
      </c>
      <c r="X81" s="157">
        <v>46432000</v>
      </c>
    </row>
    <row r="82" spans="1:24" ht="30" customHeight="1">
      <c r="A82" s="152">
        <v>2026</v>
      </c>
      <c r="B82" s="153" t="s">
        <v>125</v>
      </c>
      <c r="C82" s="152">
        <v>145318</v>
      </c>
      <c r="D82" s="152" t="s">
        <v>1113</v>
      </c>
      <c r="E82" s="152" t="s">
        <v>1137</v>
      </c>
      <c r="F82" s="153" t="s">
        <v>1140</v>
      </c>
      <c r="G82" s="152" t="s">
        <v>1118</v>
      </c>
      <c r="H82" s="153" t="s">
        <v>136</v>
      </c>
      <c r="I82" s="153" t="s">
        <v>1142</v>
      </c>
      <c r="J82" s="152" t="s">
        <v>7450</v>
      </c>
      <c r="K82" s="152">
        <v>80829029</v>
      </c>
      <c r="L82" s="153" t="s">
        <v>1049</v>
      </c>
      <c r="M82" s="152"/>
      <c r="N82" s="152"/>
      <c r="O82" s="152"/>
      <c r="P82" s="152"/>
      <c r="Q82" s="152" t="s">
        <v>1051</v>
      </c>
      <c r="R82" s="154">
        <v>46033</v>
      </c>
      <c r="S82" s="154">
        <v>46035</v>
      </c>
      <c r="T82" s="155">
        <v>46432000</v>
      </c>
      <c r="U82" s="156">
        <v>46036</v>
      </c>
      <c r="V82" s="156">
        <v>46278</v>
      </c>
      <c r="W82" s="156">
        <v>46278</v>
      </c>
      <c r="X82" s="157">
        <v>46432000</v>
      </c>
    </row>
    <row r="83" spans="1:24" ht="30" customHeight="1">
      <c r="A83" s="152">
        <v>2026</v>
      </c>
      <c r="B83" s="153" t="s">
        <v>125</v>
      </c>
      <c r="C83" s="152">
        <v>145402</v>
      </c>
      <c r="D83" s="152" t="s">
        <v>1147</v>
      </c>
      <c r="E83" s="152" t="s">
        <v>1148</v>
      </c>
      <c r="F83" s="153" t="s">
        <v>1151</v>
      </c>
      <c r="G83" s="152" t="s">
        <v>1152</v>
      </c>
      <c r="H83" s="153" t="s">
        <v>136</v>
      </c>
      <c r="I83" s="153" t="s">
        <v>1155</v>
      </c>
      <c r="J83" s="152" t="s">
        <v>7450</v>
      </c>
      <c r="K83" s="152">
        <v>46386139</v>
      </c>
      <c r="L83" s="153" t="s">
        <v>1049</v>
      </c>
      <c r="M83" s="152"/>
      <c r="N83" s="152"/>
      <c r="O83" s="152"/>
      <c r="P83" s="152"/>
      <c r="Q83" s="152" t="s">
        <v>1051</v>
      </c>
      <c r="R83" s="154">
        <v>46035</v>
      </c>
      <c r="S83" s="154">
        <v>46036</v>
      </c>
      <c r="T83" s="155">
        <v>46432000</v>
      </c>
      <c r="U83" s="156">
        <v>46042</v>
      </c>
      <c r="V83" s="156">
        <v>46284</v>
      </c>
      <c r="W83" s="156">
        <v>46284</v>
      </c>
      <c r="X83" s="157">
        <v>46432000</v>
      </c>
    </row>
    <row r="84" spans="1:24" ht="30" customHeight="1">
      <c r="A84" s="152">
        <v>2026</v>
      </c>
      <c r="B84" s="153" t="s">
        <v>125</v>
      </c>
      <c r="C84" s="152">
        <v>145402</v>
      </c>
      <c r="D84" s="152" t="s">
        <v>1147</v>
      </c>
      <c r="E84" s="152" t="s">
        <v>1161</v>
      </c>
      <c r="F84" s="153" t="s">
        <v>1164</v>
      </c>
      <c r="G84" s="152" t="s">
        <v>1152</v>
      </c>
      <c r="H84" s="153" t="s">
        <v>136</v>
      </c>
      <c r="I84" s="153" t="s">
        <v>1155</v>
      </c>
      <c r="J84" s="152" t="s">
        <v>7450</v>
      </c>
      <c r="K84" s="152">
        <v>1022325145</v>
      </c>
      <c r="L84" s="153" t="s">
        <v>1049</v>
      </c>
      <c r="M84" s="152"/>
      <c r="N84" s="152"/>
      <c r="O84" s="152"/>
      <c r="P84" s="152"/>
      <c r="Q84" s="152" t="s">
        <v>1051</v>
      </c>
      <c r="R84" s="154">
        <v>46035</v>
      </c>
      <c r="S84" s="154">
        <v>46036</v>
      </c>
      <c r="T84" s="155">
        <v>46432000</v>
      </c>
      <c r="U84" s="156">
        <v>46041</v>
      </c>
      <c r="V84" s="156">
        <v>46283</v>
      </c>
      <c r="W84" s="156">
        <v>46283</v>
      </c>
      <c r="X84" s="157">
        <v>46432000</v>
      </c>
    </row>
    <row r="85" spans="1:24" ht="30" customHeight="1">
      <c r="A85" s="152">
        <v>2026</v>
      </c>
      <c r="B85" s="153" t="s">
        <v>125</v>
      </c>
      <c r="C85" s="152">
        <v>145402</v>
      </c>
      <c r="D85" s="152" t="s">
        <v>1147</v>
      </c>
      <c r="E85" s="152" t="s">
        <v>1170</v>
      </c>
      <c r="F85" s="153" t="s">
        <v>1173</v>
      </c>
      <c r="G85" s="152" t="s">
        <v>1152</v>
      </c>
      <c r="H85" s="153" t="s">
        <v>136</v>
      </c>
      <c r="I85" s="153" t="s">
        <v>1155</v>
      </c>
      <c r="J85" s="152" t="s">
        <v>7450</v>
      </c>
      <c r="K85" s="152">
        <v>1014200533</v>
      </c>
      <c r="L85" s="153" t="s">
        <v>1049</v>
      </c>
      <c r="M85" s="152"/>
      <c r="N85" s="152"/>
      <c r="O85" s="152"/>
      <c r="P85" s="152"/>
      <c r="Q85" s="152" t="s">
        <v>1051</v>
      </c>
      <c r="R85" s="154">
        <v>46035</v>
      </c>
      <c r="S85" s="154">
        <v>46036</v>
      </c>
      <c r="T85" s="155">
        <v>46432000</v>
      </c>
      <c r="U85" s="156">
        <v>46041</v>
      </c>
      <c r="V85" s="156">
        <v>46283</v>
      </c>
      <c r="W85" s="156">
        <v>46283</v>
      </c>
      <c r="X85" s="157">
        <v>46432000</v>
      </c>
    </row>
    <row r="86" spans="1:24" ht="30" customHeight="1">
      <c r="A86" s="152">
        <v>2026</v>
      </c>
      <c r="B86" s="153" t="s">
        <v>125</v>
      </c>
      <c r="C86" s="152">
        <v>145410</v>
      </c>
      <c r="D86" s="152" t="s">
        <v>1180</v>
      </c>
      <c r="E86" s="152" t="s">
        <v>1181</v>
      </c>
      <c r="F86" s="153" t="s">
        <v>1184</v>
      </c>
      <c r="G86" s="152" t="s">
        <v>1185</v>
      </c>
      <c r="H86" s="153" t="s">
        <v>136</v>
      </c>
      <c r="I86" s="153" t="s">
        <v>1188</v>
      </c>
      <c r="J86" s="152" t="s">
        <v>7450</v>
      </c>
      <c r="K86" s="152">
        <v>1013639105</v>
      </c>
      <c r="L86" s="153" t="s">
        <v>1049</v>
      </c>
      <c r="M86" s="152"/>
      <c r="N86" s="152"/>
      <c r="O86" s="152"/>
      <c r="P86" s="152"/>
      <c r="Q86" s="152" t="s">
        <v>1051</v>
      </c>
      <c r="R86" s="154">
        <v>46035</v>
      </c>
      <c r="S86" s="154">
        <v>46036</v>
      </c>
      <c r="T86" s="155">
        <v>46432000</v>
      </c>
      <c r="U86" s="156">
        <v>46041</v>
      </c>
      <c r="V86" s="156">
        <v>46283</v>
      </c>
      <c r="W86" s="156">
        <v>46283</v>
      </c>
      <c r="X86" s="157">
        <v>46432000</v>
      </c>
    </row>
    <row r="87" spans="1:24" ht="30" customHeight="1">
      <c r="A87" s="152">
        <v>2026</v>
      </c>
      <c r="B87" s="153" t="s">
        <v>125</v>
      </c>
      <c r="C87" s="152">
        <v>145410</v>
      </c>
      <c r="D87" s="152" t="s">
        <v>1180</v>
      </c>
      <c r="E87" s="152" t="s">
        <v>1195</v>
      </c>
      <c r="F87" s="153" t="s">
        <v>1198</v>
      </c>
      <c r="G87" s="152" t="s">
        <v>1185</v>
      </c>
      <c r="H87" s="153" t="s">
        <v>136</v>
      </c>
      <c r="I87" s="153" t="s">
        <v>1188</v>
      </c>
      <c r="J87" s="152" t="s">
        <v>7450</v>
      </c>
      <c r="K87" s="152">
        <v>52736698</v>
      </c>
      <c r="L87" s="153" t="s">
        <v>1049</v>
      </c>
      <c r="M87" s="152"/>
      <c r="N87" s="152"/>
      <c r="O87" s="152"/>
      <c r="P87" s="152"/>
      <c r="Q87" s="152" t="s">
        <v>1051</v>
      </c>
      <c r="R87" s="154">
        <v>46035</v>
      </c>
      <c r="S87" s="154">
        <v>46036</v>
      </c>
      <c r="T87" s="155">
        <v>46432000</v>
      </c>
      <c r="U87" s="156">
        <v>46041</v>
      </c>
      <c r="V87" s="156">
        <v>46283</v>
      </c>
      <c r="W87" s="156">
        <v>46283</v>
      </c>
      <c r="X87" s="157">
        <v>46432000</v>
      </c>
    </row>
    <row r="88" spans="1:24" ht="30" customHeight="1">
      <c r="A88" s="152">
        <v>2026</v>
      </c>
      <c r="B88" s="153" t="s">
        <v>125</v>
      </c>
      <c r="C88" s="152">
        <v>145410</v>
      </c>
      <c r="D88" s="152" t="s">
        <v>1180</v>
      </c>
      <c r="E88" s="152" t="s">
        <v>1206</v>
      </c>
      <c r="F88" s="153" t="s">
        <v>1209</v>
      </c>
      <c r="G88" s="152" t="s">
        <v>1185</v>
      </c>
      <c r="H88" s="153" t="s">
        <v>136</v>
      </c>
      <c r="I88" s="153" t="s">
        <v>1188</v>
      </c>
      <c r="J88" s="152" t="s">
        <v>7450</v>
      </c>
      <c r="K88" s="152">
        <v>1023029852</v>
      </c>
      <c r="L88" s="153" t="s">
        <v>1049</v>
      </c>
      <c r="M88" s="152"/>
      <c r="N88" s="152"/>
      <c r="O88" s="152"/>
      <c r="P88" s="152"/>
      <c r="Q88" s="152" t="s">
        <v>1051</v>
      </c>
      <c r="R88" s="154">
        <v>46035</v>
      </c>
      <c r="S88" s="154">
        <v>46036</v>
      </c>
      <c r="T88" s="155">
        <v>46432000</v>
      </c>
      <c r="U88" s="156">
        <v>46041</v>
      </c>
      <c r="V88" s="156">
        <v>46283</v>
      </c>
      <c r="W88" s="156">
        <v>46283</v>
      </c>
      <c r="X88" s="157">
        <v>46432000</v>
      </c>
    </row>
    <row r="89" spans="1:24" ht="30" customHeight="1">
      <c r="A89" s="152">
        <v>2026</v>
      </c>
      <c r="B89" s="153" t="s">
        <v>125</v>
      </c>
      <c r="C89" s="152">
        <v>145410</v>
      </c>
      <c r="D89" s="152" t="s">
        <v>1180</v>
      </c>
      <c r="E89" s="152" t="s">
        <v>1216</v>
      </c>
      <c r="F89" s="153" t="s">
        <v>1219</v>
      </c>
      <c r="G89" s="152" t="s">
        <v>1185</v>
      </c>
      <c r="H89" s="153" t="s">
        <v>136</v>
      </c>
      <c r="I89" s="153" t="s">
        <v>1188</v>
      </c>
      <c r="J89" s="152" t="s">
        <v>7450</v>
      </c>
      <c r="K89" s="152">
        <v>1032492446</v>
      </c>
      <c r="L89" s="153" t="s">
        <v>1049</v>
      </c>
      <c r="M89" s="152"/>
      <c r="N89" s="152"/>
      <c r="O89" s="152"/>
      <c r="P89" s="152"/>
      <c r="Q89" s="152" t="s">
        <v>1051</v>
      </c>
      <c r="R89" s="154">
        <v>46035</v>
      </c>
      <c r="S89" s="154">
        <v>46036</v>
      </c>
      <c r="T89" s="155">
        <v>46432000</v>
      </c>
      <c r="U89" s="156">
        <v>46041</v>
      </c>
      <c r="V89" s="156">
        <v>46283</v>
      </c>
      <c r="W89" s="156">
        <v>46283</v>
      </c>
      <c r="X89" s="157">
        <v>46432000</v>
      </c>
    </row>
    <row r="90" spans="1:24" ht="30" customHeight="1">
      <c r="A90" s="152">
        <v>2026</v>
      </c>
      <c r="B90" s="153" t="s">
        <v>125</v>
      </c>
      <c r="C90" s="152">
        <v>145410</v>
      </c>
      <c r="D90" s="152" t="s">
        <v>1180</v>
      </c>
      <c r="E90" s="152" t="s">
        <v>1225</v>
      </c>
      <c r="F90" s="153" t="s">
        <v>1228</v>
      </c>
      <c r="G90" s="152" t="s">
        <v>1185</v>
      </c>
      <c r="H90" s="153" t="s">
        <v>136</v>
      </c>
      <c r="I90" s="153" t="s">
        <v>1188</v>
      </c>
      <c r="J90" s="152" t="s">
        <v>7450</v>
      </c>
      <c r="K90" s="152">
        <v>22501932</v>
      </c>
      <c r="L90" s="153" t="s">
        <v>1049</v>
      </c>
      <c r="M90" s="152"/>
      <c r="N90" s="152"/>
      <c r="O90" s="152"/>
      <c r="P90" s="152"/>
      <c r="Q90" s="152" t="s">
        <v>1051</v>
      </c>
      <c r="R90" s="154">
        <v>46035</v>
      </c>
      <c r="S90" s="154">
        <v>46036</v>
      </c>
      <c r="T90" s="155">
        <v>46432000</v>
      </c>
      <c r="U90" s="156">
        <v>46041</v>
      </c>
      <c r="V90" s="156">
        <v>46283</v>
      </c>
      <c r="W90" s="156">
        <v>46283</v>
      </c>
      <c r="X90" s="157">
        <v>46432000</v>
      </c>
    </row>
    <row r="91" spans="1:24" ht="30" customHeight="1">
      <c r="A91" s="152">
        <v>2026</v>
      </c>
      <c r="B91" s="153" t="s">
        <v>125</v>
      </c>
      <c r="C91" s="152">
        <v>145410</v>
      </c>
      <c r="D91" s="152" t="s">
        <v>1180</v>
      </c>
      <c r="E91" s="152" t="s">
        <v>1234</v>
      </c>
      <c r="F91" s="153" t="s">
        <v>1237</v>
      </c>
      <c r="G91" s="152" t="s">
        <v>1185</v>
      </c>
      <c r="H91" s="153" t="s">
        <v>136</v>
      </c>
      <c r="I91" s="153" t="s">
        <v>1188</v>
      </c>
      <c r="J91" s="152" t="s">
        <v>7450</v>
      </c>
      <c r="K91" s="152">
        <v>1000006335</v>
      </c>
      <c r="L91" s="153" t="s">
        <v>1049</v>
      </c>
      <c r="M91" s="152"/>
      <c r="N91" s="152"/>
      <c r="O91" s="152"/>
      <c r="P91" s="152"/>
      <c r="Q91" s="152" t="s">
        <v>1051</v>
      </c>
      <c r="R91" s="154">
        <v>46035</v>
      </c>
      <c r="S91" s="154">
        <v>46036</v>
      </c>
      <c r="T91" s="155">
        <v>46432000</v>
      </c>
      <c r="U91" s="156">
        <v>46043</v>
      </c>
      <c r="V91" s="156">
        <v>46285</v>
      </c>
      <c r="W91" s="156">
        <v>46285</v>
      </c>
      <c r="X91" s="157">
        <v>46432000</v>
      </c>
    </row>
    <row r="92" spans="1:24" ht="30" customHeight="1">
      <c r="A92" s="152">
        <v>2026</v>
      </c>
      <c r="B92" s="153" t="s">
        <v>125</v>
      </c>
      <c r="C92" s="152">
        <v>145410</v>
      </c>
      <c r="D92" s="152" t="s">
        <v>1180</v>
      </c>
      <c r="E92" s="152" t="s">
        <v>1243</v>
      </c>
      <c r="F92" s="153" t="s">
        <v>1246</v>
      </c>
      <c r="G92" s="152" t="s">
        <v>1185</v>
      </c>
      <c r="H92" s="153" t="s">
        <v>136</v>
      </c>
      <c r="I92" s="153" t="s">
        <v>1188</v>
      </c>
      <c r="J92" s="152" t="s">
        <v>7450</v>
      </c>
      <c r="K92" s="152">
        <v>49744172</v>
      </c>
      <c r="L92" s="153" t="s">
        <v>1049</v>
      </c>
      <c r="M92" s="152"/>
      <c r="N92" s="152"/>
      <c r="O92" s="152"/>
      <c r="P92" s="152"/>
      <c r="Q92" s="152" t="s">
        <v>1051</v>
      </c>
      <c r="R92" s="154">
        <v>46035</v>
      </c>
      <c r="S92" s="154">
        <v>46036</v>
      </c>
      <c r="T92" s="155">
        <v>46432000</v>
      </c>
      <c r="U92" s="156">
        <v>46041</v>
      </c>
      <c r="V92" s="156">
        <v>46283</v>
      </c>
      <c r="W92" s="156">
        <v>46283</v>
      </c>
      <c r="X92" s="157">
        <v>46432000</v>
      </c>
    </row>
    <row r="93" spans="1:24" ht="30" customHeight="1">
      <c r="A93" s="152">
        <v>2026</v>
      </c>
      <c r="B93" s="153" t="s">
        <v>125</v>
      </c>
      <c r="C93" s="152">
        <v>145410</v>
      </c>
      <c r="D93" s="152" t="s">
        <v>1180</v>
      </c>
      <c r="E93" s="152" t="s">
        <v>1253</v>
      </c>
      <c r="F93" s="153" t="s">
        <v>1256</v>
      </c>
      <c r="G93" s="152" t="s">
        <v>1185</v>
      </c>
      <c r="H93" s="153" t="s">
        <v>136</v>
      </c>
      <c r="I93" s="153" t="s">
        <v>1258</v>
      </c>
      <c r="J93" s="152" t="s">
        <v>7450</v>
      </c>
      <c r="K93" s="152">
        <v>79396373</v>
      </c>
      <c r="L93" s="153" t="s">
        <v>1049</v>
      </c>
      <c r="M93" s="152"/>
      <c r="N93" s="152"/>
      <c r="O93" s="152"/>
      <c r="P93" s="152"/>
      <c r="Q93" s="152" t="s">
        <v>1051</v>
      </c>
      <c r="R93" s="154">
        <v>46035</v>
      </c>
      <c r="S93" s="154">
        <v>46036</v>
      </c>
      <c r="T93" s="155">
        <v>46432000</v>
      </c>
      <c r="U93" s="156">
        <v>46041</v>
      </c>
      <c r="V93" s="156">
        <v>46283</v>
      </c>
      <c r="W93" s="156">
        <v>46283</v>
      </c>
      <c r="X93" s="157">
        <v>46432000</v>
      </c>
    </row>
    <row r="94" spans="1:24" ht="30" customHeight="1">
      <c r="A94" s="152">
        <v>2026</v>
      </c>
      <c r="B94" s="153" t="s">
        <v>125</v>
      </c>
      <c r="C94" s="152">
        <v>145410</v>
      </c>
      <c r="D94" s="152" t="s">
        <v>1180</v>
      </c>
      <c r="E94" s="152" t="s">
        <v>1263</v>
      </c>
      <c r="F94" s="153" t="s">
        <v>1266</v>
      </c>
      <c r="G94" s="152" t="s">
        <v>1185</v>
      </c>
      <c r="H94" s="153" t="s">
        <v>136</v>
      </c>
      <c r="I94" s="153" t="s">
        <v>1258</v>
      </c>
      <c r="J94" s="152" t="s">
        <v>7450</v>
      </c>
      <c r="K94" s="152">
        <v>1002526340</v>
      </c>
      <c r="L94" s="153" t="s">
        <v>1049</v>
      </c>
      <c r="M94" s="152"/>
      <c r="N94" s="152"/>
      <c r="O94" s="152"/>
      <c r="P94" s="152"/>
      <c r="Q94" s="152" t="s">
        <v>1051</v>
      </c>
      <c r="R94" s="154">
        <v>46035</v>
      </c>
      <c r="S94" s="154">
        <v>46036</v>
      </c>
      <c r="T94" s="155">
        <v>46432000</v>
      </c>
      <c r="U94" s="156">
        <v>46045</v>
      </c>
      <c r="V94" s="156">
        <v>46287</v>
      </c>
      <c r="W94" s="156">
        <v>46287</v>
      </c>
      <c r="X94" s="157">
        <v>46432000</v>
      </c>
    </row>
    <row r="95" spans="1:24" ht="30" customHeight="1">
      <c r="A95" s="152">
        <v>2026</v>
      </c>
      <c r="B95" s="153" t="s">
        <v>125</v>
      </c>
      <c r="C95" s="152">
        <v>145410</v>
      </c>
      <c r="D95" s="152" t="s">
        <v>1180</v>
      </c>
      <c r="E95" s="152" t="s">
        <v>1279</v>
      </c>
      <c r="F95" s="153" t="s">
        <v>7453</v>
      </c>
      <c r="G95" s="152" t="s">
        <v>1185</v>
      </c>
      <c r="H95" s="153" t="s">
        <v>136</v>
      </c>
      <c r="I95" s="153" t="s">
        <v>1188</v>
      </c>
      <c r="J95" s="152" t="s">
        <v>7450</v>
      </c>
      <c r="K95" s="152">
        <v>1014195559</v>
      </c>
      <c r="L95" s="153" t="s">
        <v>1049</v>
      </c>
      <c r="M95" s="152"/>
      <c r="N95" s="152"/>
      <c r="O95" s="152"/>
      <c r="P95" s="152"/>
      <c r="Q95" s="152" t="s">
        <v>1051</v>
      </c>
      <c r="R95" s="154">
        <v>46035</v>
      </c>
      <c r="S95" s="154">
        <v>46036</v>
      </c>
      <c r="T95" s="155">
        <v>46432000</v>
      </c>
      <c r="U95" s="156">
        <v>46041</v>
      </c>
      <c r="V95" s="156">
        <v>46283</v>
      </c>
      <c r="W95" s="156">
        <v>46283</v>
      </c>
      <c r="X95" s="157">
        <v>46432000</v>
      </c>
    </row>
    <row r="96" spans="1:24" ht="30" customHeight="1">
      <c r="A96" s="152">
        <v>2026</v>
      </c>
      <c r="B96" s="153" t="s">
        <v>125</v>
      </c>
      <c r="C96" s="152">
        <v>145410</v>
      </c>
      <c r="D96" s="152" t="s">
        <v>1180</v>
      </c>
      <c r="E96" s="152" t="s">
        <v>1288</v>
      </c>
      <c r="F96" s="153" t="s">
        <v>1291</v>
      </c>
      <c r="G96" s="152" t="s">
        <v>1185</v>
      </c>
      <c r="H96" s="153" t="s">
        <v>136</v>
      </c>
      <c r="I96" s="153" t="s">
        <v>1188</v>
      </c>
      <c r="J96" s="152" t="s">
        <v>7450</v>
      </c>
      <c r="K96" s="152">
        <v>1085101057</v>
      </c>
      <c r="L96" s="153" t="s">
        <v>1049</v>
      </c>
      <c r="M96" s="152"/>
      <c r="N96" s="152"/>
      <c r="O96" s="152"/>
      <c r="P96" s="152"/>
      <c r="Q96" s="152" t="s">
        <v>1051</v>
      </c>
      <c r="R96" s="154">
        <v>46035</v>
      </c>
      <c r="S96" s="154">
        <v>46036</v>
      </c>
      <c r="T96" s="155">
        <v>46432000</v>
      </c>
      <c r="U96" s="156">
        <v>46041</v>
      </c>
      <c r="V96" s="156">
        <v>46283</v>
      </c>
      <c r="W96" s="156">
        <v>46283</v>
      </c>
      <c r="X96" s="157">
        <v>46432000</v>
      </c>
    </row>
    <row r="97" spans="1:24" ht="30" customHeight="1">
      <c r="A97" s="152">
        <v>2026</v>
      </c>
      <c r="B97" s="153" t="s">
        <v>125</v>
      </c>
      <c r="C97" s="152">
        <v>145410</v>
      </c>
      <c r="D97" s="152" t="s">
        <v>1180</v>
      </c>
      <c r="E97" s="152" t="s">
        <v>1297</v>
      </c>
      <c r="F97" s="153" t="s">
        <v>1300</v>
      </c>
      <c r="G97" s="152" t="s">
        <v>1185</v>
      </c>
      <c r="H97" s="153" t="s">
        <v>136</v>
      </c>
      <c r="I97" s="153" t="s">
        <v>1258</v>
      </c>
      <c r="J97" s="152" t="s">
        <v>7450</v>
      </c>
      <c r="K97" s="152">
        <v>1098770452</v>
      </c>
      <c r="L97" s="153" t="s">
        <v>1049</v>
      </c>
      <c r="M97" s="152"/>
      <c r="N97" s="152"/>
      <c r="O97" s="152"/>
      <c r="P97" s="152"/>
      <c r="Q97" s="152" t="s">
        <v>1051</v>
      </c>
      <c r="R97" s="154">
        <v>46035</v>
      </c>
      <c r="S97" s="154">
        <v>46036</v>
      </c>
      <c r="T97" s="155">
        <v>46432000</v>
      </c>
      <c r="U97" s="156">
        <v>46041</v>
      </c>
      <c r="V97" s="156">
        <v>46283</v>
      </c>
      <c r="W97" s="156">
        <v>46283</v>
      </c>
      <c r="X97" s="157">
        <v>46432000</v>
      </c>
    </row>
    <row r="98" spans="1:24" ht="30" customHeight="1">
      <c r="A98" s="152">
        <v>2026</v>
      </c>
      <c r="B98" s="153" t="s">
        <v>125</v>
      </c>
      <c r="C98" s="152">
        <v>145423</v>
      </c>
      <c r="D98" s="152" t="s">
        <v>1305</v>
      </c>
      <c r="E98" s="152" t="s">
        <v>1306</v>
      </c>
      <c r="F98" s="153" t="s">
        <v>1309</v>
      </c>
      <c r="G98" s="152" t="s">
        <v>1310</v>
      </c>
      <c r="H98" s="153" t="s">
        <v>460</v>
      </c>
      <c r="I98" s="153" t="s">
        <v>1313</v>
      </c>
      <c r="J98" s="152" t="s">
        <v>7450</v>
      </c>
      <c r="K98" s="152">
        <v>51794695</v>
      </c>
      <c r="L98" s="153" t="s">
        <v>1049</v>
      </c>
      <c r="M98" s="152"/>
      <c r="N98" s="152"/>
      <c r="O98" s="152"/>
      <c r="P98" s="152"/>
      <c r="Q98" s="152" t="s">
        <v>1051</v>
      </c>
      <c r="R98" s="154">
        <v>46032</v>
      </c>
      <c r="S98" s="154">
        <v>46035</v>
      </c>
      <c r="T98" s="155">
        <v>24520000</v>
      </c>
      <c r="U98" s="156">
        <v>46041</v>
      </c>
      <c r="V98" s="156">
        <v>46283</v>
      </c>
      <c r="W98" s="156">
        <v>46283</v>
      </c>
      <c r="X98" s="157">
        <v>24520000</v>
      </c>
    </row>
    <row r="99" spans="1:24" ht="30" customHeight="1">
      <c r="A99" s="152">
        <v>2026</v>
      </c>
      <c r="B99" s="153" t="s">
        <v>125</v>
      </c>
      <c r="C99" s="152">
        <v>145434</v>
      </c>
      <c r="D99" s="152" t="s">
        <v>1319</v>
      </c>
      <c r="E99" s="152" t="s">
        <v>1320</v>
      </c>
      <c r="F99" s="153" t="s">
        <v>1049</v>
      </c>
      <c r="G99" s="152" t="s">
        <v>1323</v>
      </c>
      <c r="H99" s="153" t="s">
        <v>136</v>
      </c>
      <c r="I99" s="153" t="s">
        <v>1326</v>
      </c>
      <c r="J99" s="152" t="s">
        <v>7450</v>
      </c>
      <c r="K99" s="152">
        <v>1010190690</v>
      </c>
      <c r="L99" s="152" t="s">
        <v>145</v>
      </c>
      <c r="M99" s="152"/>
      <c r="N99" s="152"/>
      <c r="O99" s="152"/>
      <c r="P99" s="152"/>
      <c r="Q99" s="152" t="s">
        <v>146</v>
      </c>
      <c r="R99" s="154">
        <v>46032</v>
      </c>
      <c r="S99" s="154">
        <v>46035</v>
      </c>
      <c r="T99" s="155">
        <v>118976000</v>
      </c>
      <c r="U99" s="156">
        <v>46041</v>
      </c>
      <c r="V99" s="156">
        <v>46374</v>
      </c>
      <c r="W99" s="156">
        <v>46374</v>
      </c>
      <c r="X99" s="157">
        <v>118976000</v>
      </c>
    </row>
    <row r="100" spans="1:24" ht="30" customHeight="1">
      <c r="A100" s="152">
        <v>2026</v>
      </c>
      <c r="B100" s="153" t="s">
        <v>125</v>
      </c>
      <c r="C100" s="152">
        <v>150310</v>
      </c>
      <c r="D100" s="152" t="s">
        <v>1332</v>
      </c>
      <c r="E100" s="152" t="s">
        <v>1333</v>
      </c>
      <c r="F100" s="153" t="s">
        <v>1336</v>
      </c>
      <c r="G100" s="152" t="s">
        <v>1337</v>
      </c>
      <c r="H100" s="153" t="s">
        <v>136</v>
      </c>
      <c r="I100" s="153" t="s">
        <v>1341</v>
      </c>
      <c r="J100" s="152" t="s">
        <v>7450</v>
      </c>
      <c r="K100" s="152">
        <v>33377780</v>
      </c>
      <c r="L100" s="152" t="s">
        <v>145</v>
      </c>
      <c r="M100" s="152"/>
      <c r="N100" s="152"/>
      <c r="O100" s="152"/>
      <c r="P100" s="152"/>
      <c r="Q100" s="152" t="s">
        <v>146</v>
      </c>
      <c r="R100" s="154">
        <v>46035</v>
      </c>
      <c r="S100" s="154">
        <v>46036</v>
      </c>
      <c r="T100" s="155">
        <v>118976000</v>
      </c>
      <c r="U100" s="156">
        <v>46041</v>
      </c>
      <c r="V100" s="156">
        <v>46374</v>
      </c>
      <c r="W100" s="156">
        <v>46374</v>
      </c>
      <c r="X100" s="157">
        <v>118976000</v>
      </c>
    </row>
    <row r="101" spans="1:24" ht="30" customHeight="1">
      <c r="A101" s="152">
        <v>2026</v>
      </c>
      <c r="B101" s="153" t="s">
        <v>125</v>
      </c>
      <c r="C101" s="152">
        <v>147113</v>
      </c>
      <c r="D101" s="152" t="s">
        <v>1349</v>
      </c>
      <c r="E101" s="152" t="s">
        <v>1350</v>
      </c>
      <c r="F101" s="153" t="s">
        <v>1353</v>
      </c>
      <c r="G101" s="152" t="s">
        <v>1354</v>
      </c>
      <c r="H101" s="153" t="s">
        <v>136</v>
      </c>
      <c r="I101" s="153" t="s">
        <v>1357</v>
      </c>
      <c r="J101" s="152" t="s">
        <v>7450</v>
      </c>
      <c r="K101" s="152">
        <v>1053347811</v>
      </c>
      <c r="L101" s="153" t="s">
        <v>1360</v>
      </c>
      <c r="M101" s="152"/>
      <c r="N101" s="152"/>
      <c r="O101" s="152"/>
      <c r="P101" s="152"/>
      <c r="Q101" s="152" t="s">
        <v>1362</v>
      </c>
      <c r="R101" s="154">
        <v>46039</v>
      </c>
      <c r="S101" s="154">
        <v>46041</v>
      </c>
      <c r="T101" s="155">
        <v>63352000</v>
      </c>
      <c r="U101" s="156">
        <v>46044</v>
      </c>
      <c r="V101" s="156">
        <v>46286</v>
      </c>
      <c r="W101" s="156">
        <v>46286</v>
      </c>
      <c r="X101" s="157">
        <v>63352000</v>
      </c>
    </row>
    <row r="102" spans="1:24" ht="30" customHeight="1">
      <c r="A102" s="152">
        <v>2026</v>
      </c>
      <c r="B102" s="153" t="s">
        <v>125</v>
      </c>
      <c r="C102" s="152">
        <v>147128</v>
      </c>
      <c r="D102" s="152" t="s">
        <v>1365</v>
      </c>
      <c r="E102" s="152" t="s">
        <v>1366</v>
      </c>
      <c r="F102" s="153" t="s">
        <v>1369</v>
      </c>
      <c r="G102" s="152" t="s">
        <v>1370</v>
      </c>
      <c r="H102" s="153" t="s">
        <v>136</v>
      </c>
      <c r="I102" s="153" t="s">
        <v>1374</v>
      </c>
      <c r="J102" s="152" t="s">
        <v>7450</v>
      </c>
      <c r="K102" s="152">
        <v>1121905594</v>
      </c>
      <c r="L102" s="153" t="s">
        <v>1360</v>
      </c>
      <c r="M102" s="152"/>
      <c r="N102" s="152"/>
      <c r="O102" s="152"/>
      <c r="P102" s="152"/>
      <c r="Q102" s="152" t="s">
        <v>1362</v>
      </c>
      <c r="R102" s="154">
        <v>46032</v>
      </c>
      <c r="S102" s="154">
        <v>46034</v>
      </c>
      <c r="T102" s="155">
        <v>63352000</v>
      </c>
      <c r="U102" s="156">
        <v>46037</v>
      </c>
      <c r="V102" s="156">
        <v>46279</v>
      </c>
      <c r="W102" s="156">
        <v>46279</v>
      </c>
      <c r="X102" s="157">
        <v>63352000</v>
      </c>
    </row>
    <row r="103" spans="1:24" ht="30" customHeight="1">
      <c r="A103" s="152">
        <v>2026</v>
      </c>
      <c r="B103" s="153" t="s">
        <v>125</v>
      </c>
      <c r="C103" s="152">
        <v>147136</v>
      </c>
      <c r="D103" s="152" t="s">
        <v>1382</v>
      </c>
      <c r="E103" s="152" t="s">
        <v>1383</v>
      </c>
      <c r="F103" s="153" t="s">
        <v>1386</v>
      </c>
      <c r="G103" s="152" t="s">
        <v>1387</v>
      </c>
      <c r="H103" s="153" t="s">
        <v>136</v>
      </c>
      <c r="I103" s="153" t="s">
        <v>1390</v>
      </c>
      <c r="J103" s="152" t="s">
        <v>7450</v>
      </c>
      <c r="K103" s="152">
        <v>80073055</v>
      </c>
      <c r="L103" s="153" t="s">
        <v>1360</v>
      </c>
      <c r="M103" s="152"/>
      <c r="N103" s="152"/>
      <c r="O103" s="152"/>
      <c r="P103" s="152"/>
      <c r="Q103" s="152" t="s">
        <v>1362</v>
      </c>
      <c r="R103" s="154">
        <v>46032</v>
      </c>
      <c r="S103" s="154">
        <v>46033</v>
      </c>
      <c r="T103" s="155">
        <v>63352000</v>
      </c>
      <c r="U103" s="156">
        <v>46038</v>
      </c>
      <c r="V103" s="156">
        <v>46280</v>
      </c>
      <c r="W103" s="156">
        <v>46280</v>
      </c>
      <c r="X103" s="157">
        <v>63352000</v>
      </c>
    </row>
    <row r="104" spans="1:24" ht="30" customHeight="1">
      <c r="A104" s="152">
        <v>2026</v>
      </c>
      <c r="B104" s="153" t="s">
        <v>125</v>
      </c>
      <c r="C104" s="152">
        <v>147144</v>
      </c>
      <c r="D104" s="152" t="s">
        <v>1396</v>
      </c>
      <c r="E104" s="152" t="s">
        <v>1397</v>
      </c>
      <c r="F104" s="153" t="s">
        <v>1400</v>
      </c>
      <c r="G104" s="152" t="s">
        <v>1401</v>
      </c>
      <c r="H104" s="153" t="s">
        <v>136</v>
      </c>
      <c r="I104" s="153" t="s">
        <v>1404</v>
      </c>
      <c r="J104" s="152" t="s">
        <v>7450</v>
      </c>
      <c r="K104" s="152">
        <v>1098695857</v>
      </c>
      <c r="L104" s="153" t="s">
        <v>1360</v>
      </c>
      <c r="M104" s="152"/>
      <c r="N104" s="152"/>
      <c r="O104" s="152"/>
      <c r="P104" s="152"/>
      <c r="Q104" s="152" t="s">
        <v>1362</v>
      </c>
      <c r="R104" s="154">
        <v>46032</v>
      </c>
      <c r="S104" s="154">
        <v>46035</v>
      </c>
      <c r="T104" s="155">
        <v>63352000</v>
      </c>
      <c r="U104" s="156">
        <v>46041</v>
      </c>
      <c r="V104" s="156">
        <v>46283</v>
      </c>
      <c r="W104" s="156">
        <v>46283</v>
      </c>
      <c r="X104" s="157">
        <v>63352000</v>
      </c>
    </row>
    <row r="105" spans="1:24" ht="30" customHeight="1">
      <c r="A105" s="152">
        <v>2026</v>
      </c>
      <c r="B105" s="153" t="s">
        <v>125</v>
      </c>
      <c r="C105" s="152">
        <v>147163</v>
      </c>
      <c r="D105" s="152" t="s">
        <v>1409</v>
      </c>
      <c r="E105" s="154" t="s">
        <v>1410</v>
      </c>
      <c r="F105" s="153" t="s">
        <v>1413</v>
      </c>
      <c r="G105" s="152" t="s">
        <v>1414</v>
      </c>
      <c r="H105" s="153" t="s">
        <v>136</v>
      </c>
      <c r="I105" s="153" t="s">
        <v>1417</v>
      </c>
      <c r="J105" s="152" t="s">
        <v>7450</v>
      </c>
      <c r="K105" s="152">
        <v>1022371353</v>
      </c>
      <c r="L105" s="153" t="s">
        <v>1360</v>
      </c>
      <c r="M105" s="152"/>
      <c r="N105" s="152"/>
      <c r="O105" s="152"/>
      <c r="P105" s="152"/>
      <c r="Q105" s="152" t="s">
        <v>1362</v>
      </c>
      <c r="R105" s="154">
        <v>46039</v>
      </c>
      <c r="S105" s="154">
        <v>46042</v>
      </c>
      <c r="T105" s="155">
        <v>46432000</v>
      </c>
      <c r="U105" s="156">
        <v>46044</v>
      </c>
      <c r="V105" s="156">
        <v>46286</v>
      </c>
      <c r="W105" s="156">
        <v>46286</v>
      </c>
      <c r="X105" s="157">
        <v>46432000</v>
      </c>
    </row>
    <row r="106" spans="1:24" ht="30" customHeight="1">
      <c r="A106" s="152">
        <v>2026</v>
      </c>
      <c r="B106" s="153" t="s">
        <v>125</v>
      </c>
      <c r="C106" s="152">
        <v>147168</v>
      </c>
      <c r="D106" s="152" t="s">
        <v>1422</v>
      </c>
      <c r="E106" s="152" t="s">
        <v>1423</v>
      </c>
      <c r="F106" s="153" t="s">
        <v>1426</v>
      </c>
      <c r="G106" s="152" t="s">
        <v>1427</v>
      </c>
      <c r="H106" s="153" t="s">
        <v>136</v>
      </c>
      <c r="I106" s="153" t="s">
        <v>1430</v>
      </c>
      <c r="J106" s="152" t="s">
        <v>7450</v>
      </c>
      <c r="K106" s="152">
        <v>1026585212</v>
      </c>
      <c r="L106" s="153" t="s">
        <v>1360</v>
      </c>
      <c r="M106" s="152"/>
      <c r="N106" s="152"/>
      <c r="O106" s="152"/>
      <c r="P106" s="152"/>
      <c r="Q106" s="152" t="s">
        <v>1362</v>
      </c>
      <c r="R106" s="154">
        <v>46038</v>
      </c>
      <c r="S106" s="154">
        <v>46041</v>
      </c>
      <c r="T106" s="155">
        <v>46432000</v>
      </c>
      <c r="U106" s="156">
        <v>46044</v>
      </c>
      <c r="V106" s="156">
        <v>46286</v>
      </c>
      <c r="W106" s="156">
        <v>46286</v>
      </c>
      <c r="X106" s="157">
        <v>46432000</v>
      </c>
    </row>
    <row r="107" spans="1:24" ht="30" customHeight="1">
      <c r="A107" s="152">
        <v>2026</v>
      </c>
      <c r="B107" s="153" t="s">
        <v>125</v>
      </c>
      <c r="C107" s="152">
        <v>147171</v>
      </c>
      <c r="D107" s="152" t="s">
        <v>1435</v>
      </c>
      <c r="E107" s="152" t="s">
        <v>1436</v>
      </c>
      <c r="F107" s="153" t="s">
        <v>1439</v>
      </c>
      <c r="G107" s="152" t="s">
        <v>1440</v>
      </c>
      <c r="H107" s="153" t="s">
        <v>136</v>
      </c>
      <c r="I107" s="153" t="s">
        <v>1444</v>
      </c>
      <c r="J107" s="152" t="s">
        <v>7450</v>
      </c>
      <c r="K107" s="152">
        <v>52992039</v>
      </c>
      <c r="L107" s="153" t="s">
        <v>1360</v>
      </c>
      <c r="M107" s="152"/>
      <c r="N107" s="152"/>
      <c r="O107" s="152"/>
      <c r="P107" s="152"/>
      <c r="Q107" s="152" t="s">
        <v>1362</v>
      </c>
      <c r="R107" s="154">
        <v>46038</v>
      </c>
      <c r="S107" s="154">
        <v>46039</v>
      </c>
      <c r="T107" s="155">
        <v>46432000</v>
      </c>
      <c r="U107" s="156">
        <v>46042</v>
      </c>
      <c r="V107" s="156">
        <v>46284</v>
      </c>
      <c r="W107" s="156">
        <v>46284</v>
      </c>
      <c r="X107" s="157">
        <v>46432000</v>
      </c>
    </row>
    <row r="108" spans="1:24" ht="30" customHeight="1">
      <c r="A108" s="152">
        <v>2026</v>
      </c>
      <c r="B108" s="153" t="s">
        <v>125</v>
      </c>
      <c r="C108" s="152">
        <v>147180</v>
      </c>
      <c r="D108" s="152" t="s">
        <v>1453</v>
      </c>
      <c r="E108" s="152" t="s">
        <v>1454</v>
      </c>
      <c r="F108" s="153" t="s">
        <v>1457</v>
      </c>
      <c r="G108" s="152" t="s">
        <v>1458</v>
      </c>
      <c r="H108" s="153" t="s">
        <v>136</v>
      </c>
      <c r="I108" s="153" t="s">
        <v>1461</v>
      </c>
      <c r="J108" s="152" t="s">
        <v>7450</v>
      </c>
      <c r="K108" s="152">
        <v>52796567</v>
      </c>
      <c r="L108" s="153" t="s">
        <v>1360</v>
      </c>
      <c r="M108" s="152"/>
      <c r="N108" s="152"/>
      <c r="O108" s="152"/>
      <c r="P108" s="152"/>
      <c r="Q108" s="152" t="s">
        <v>1362</v>
      </c>
      <c r="R108" s="154">
        <v>46039</v>
      </c>
      <c r="S108" s="154">
        <v>46041</v>
      </c>
      <c r="T108" s="155">
        <v>46432000</v>
      </c>
      <c r="U108" s="156">
        <v>46044</v>
      </c>
      <c r="V108" s="156">
        <v>46286</v>
      </c>
      <c r="W108" s="156">
        <v>46286</v>
      </c>
      <c r="X108" s="157">
        <v>46432000</v>
      </c>
    </row>
    <row r="109" spans="1:24" ht="30" customHeight="1">
      <c r="A109" s="152">
        <v>2026</v>
      </c>
      <c r="B109" s="153" t="s">
        <v>125</v>
      </c>
      <c r="C109" s="152">
        <v>147193</v>
      </c>
      <c r="D109" s="152" t="s">
        <v>1469</v>
      </c>
      <c r="E109" s="152" t="s">
        <v>1470</v>
      </c>
      <c r="F109" s="153" t="s">
        <v>1473</v>
      </c>
      <c r="G109" s="152" t="s">
        <v>1474</v>
      </c>
      <c r="H109" s="153" t="s">
        <v>136</v>
      </c>
      <c r="I109" s="153" t="s">
        <v>1477</v>
      </c>
      <c r="J109" s="152" t="s">
        <v>7450</v>
      </c>
      <c r="K109" s="152">
        <v>1129044844</v>
      </c>
      <c r="L109" s="153" t="s">
        <v>1360</v>
      </c>
      <c r="M109" s="152"/>
      <c r="N109" s="152"/>
      <c r="O109" s="152"/>
      <c r="P109" s="152"/>
      <c r="Q109" s="152" t="s">
        <v>1362</v>
      </c>
      <c r="R109" s="154">
        <v>46040</v>
      </c>
      <c r="S109" s="154">
        <v>46041</v>
      </c>
      <c r="T109" s="155">
        <v>46432000</v>
      </c>
      <c r="U109" s="156">
        <v>46044</v>
      </c>
      <c r="V109" s="156">
        <v>46286</v>
      </c>
      <c r="W109" s="156">
        <v>46286</v>
      </c>
      <c r="X109" s="157">
        <v>46432000</v>
      </c>
    </row>
    <row r="110" spans="1:24" ht="30" customHeight="1">
      <c r="A110" s="152">
        <v>2026</v>
      </c>
      <c r="B110" s="153" t="s">
        <v>125</v>
      </c>
      <c r="C110" s="152">
        <v>147205</v>
      </c>
      <c r="D110" s="152" t="s">
        <v>1483</v>
      </c>
      <c r="E110" s="152" t="s">
        <v>1484</v>
      </c>
      <c r="F110" s="153" t="s">
        <v>1487</v>
      </c>
      <c r="G110" s="152" t="s">
        <v>1488</v>
      </c>
      <c r="H110" s="153" t="s">
        <v>136</v>
      </c>
      <c r="I110" s="153" t="s">
        <v>1491</v>
      </c>
      <c r="J110" s="152" t="s">
        <v>7450</v>
      </c>
      <c r="K110" s="152">
        <v>1007409585</v>
      </c>
      <c r="L110" s="153" t="s">
        <v>1360</v>
      </c>
      <c r="M110" s="152"/>
      <c r="N110" s="152"/>
      <c r="O110" s="152"/>
      <c r="P110" s="152"/>
      <c r="Q110" s="152" t="s">
        <v>1362</v>
      </c>
      <c r="R110" s="154">
        <v>46040</v>
      </c>
      <c r="S110" s="154">
        <v>46042</v>
      </c>
      <c r="T110" s="155">
        <v>46432000</v>
      </c>
      <c r="U110" s="156">
        <v>46044</v>
      </c>
      <c r="V110" s="156">
        <v>46286</v>
      </c>
      <c r="W110" s="156">
        <v>46286</v>
      </c>
      <c r="X110" s="157">
        <v>46432000</v>
      </c>
    </row>
    <row r="111" spans="1:24" ht="30" customHeight="1">
      <c r="A111" s="152">
        <v>2026</v>
      </c>
      <c r="B111" s="153" t="s">
        <v>125</v>
      </c>
      <c r="C111" s="152">
        <v>147262</v>
      </c>
      <c r="D111" s="152" t="s">
        <v>1497</v>
      </c>
      <c r="E111" s="152" t="s">
        <v>1498</v>
      </c>
      <c r="F111" s="153" t="s">
        <v>1501</v>
      </c>
      <c r="G111" s="152" t="s">
        <v>1502</v>
      </c>
      <c r="H111" s="153" t="s">
        <v>460</v>
      </c>
      <c r="I111" s="153" t="s">
        <v>1505</v>
      </c>
      <c r="J111" s="152" t="s">
        <v>7450</v>
      </c>
      <c r="K111" s="152">
        <v>1022445211</v>
      </c>
      <c r="L111" s="153" t="s">
        <v>1360</v>
      </c>
      <c r="M111" s="152"/>
      <c r="N111" s="152"/>
      <c r="O111" s="152"/>
      <c r="P111" s="152"/>
      <c r="Q111" s="152" t="s">
        <v>1362</v>
      </c>
      <c r="R111" s="154">
        <v>46032</v>
      </c>
      <c r="S111" s="154">
        <v>46034</v>
      </c>
      <c r="T111" s="155">
        <v>40520000</v>
      </c>
      <c r="U111" s="156">
        <v>46037</v>
      </c>
      <c r="V111" s="156">
        <v>46279</v>
      </c>
      <c r="W111" s="156">
        <v>46279</v>
      </c>
      <c r="X111" s="157">
        <v>40520000</v>
      </c>
    </row>
    <row r="112" spans="1:24" ht="30" customHeight="1">
      <c r="A112" s="152">
        <v>2026</v>
      </c>
      <c r="B112" s="153" t="s">
        <v>125</v>
      </c>
      <c r="C112" s="152">
        <v>147266</v>
      </c>
      <c r="D112" s="152" t="s">
        <v>1510</v>
      </c>
      <c r="E112" s="152" t="s">
        <v>1511</v>
      </c>
      <c r="F112" s="153" t="s">
        <v>1514</v>
      </c>
      <c r="G112" s="152" t="s">
        <v>1515</v>
      </c>
      <c r="H112" s="153" t="s">
        <v>460</v>
      </c>
      <c r="I112" s="153" t="s">
        <v>1518</v>
      </c>
      <c r="J112" s="152" t="s">
        <v>7450</v>
      </c>
      <c r="K112" s="152">
        <v>1019147600</v>
      </c>
      <c r="L112" s="153" t="s">
        <v>1360</v>
      </c>
      <c r="M112" s="152"/>
      <c r="N112" s="152"/>
      <c r="O112" s="152"/>
      <c r="P112" s="152"/>
      <c r="Q112" s="152" t="s">
        <v>1362</v>
      </c>
      <c r="R112" s="154">
        <v>46039</v>
      </c>
      <c r="S112" s="154">
        <v>46041</v>
      </c>
      <c r="T112" s="155">
        <v>40520000</v>
      </c>
      <c r="U112" s="156">
        <v>46044</v>
      </c>
      <c r="V112" s="156">
        <v>46286</v>
      </c>
      <c r="W112" s="156">
        <v>46286</v>
      </c>
      <c r="X112" s="157">
        <v>40520000</v>
      </c>
    </row>
    <row r="113" spans="1:24" ht="30" customHeight="1">
      <c r="A113" s="152">
        <v>2026</v>
      </c>
      <c r="B113" s="153" t="s">
        <v>125</v>
      </c>
      <c r="C113" s="152">
        <v>147271</v>
      </c>
      <c r="D113" s="152" t="s">
        <v>1523</v>
      </c>
      <c r="E113" s="152" t="s">
        <v>1524</v>
      </c>
      <c r="F113" s="153" t="s">
        <v>1527</v>
      </c>
      <c r="G113" s="152" t="s">
        <v>1528</v>
      </c>
      <c r="H113" s="153" t="s">
        <v>460</v>
      </c>
      <c r="I113" s="153" t="s">
        <v>1531</v>
      </c>
      <c r="J113" s="152" t="s">
        <v>7450</v>
      </c>
      <c r="K113" s="152">
        <v>1015447350</v>
      </c>
      <c r="L113" s="153" t="s">
        <v>1360</v>
      </c>
      <c r="M113" s="152"/>
      <c r="N113" s="152"/>
      <c r="O113" s="152"/>
      <c r="P113" s="152"/>
      <c r="Q113" s="152" t="s">
        <v>1362</v>
      </c>
      <c r="R113" s="154">
        <v>46038</v>
      </c>
      <c r="S113" s="154">
        <v>46039</v>
      </c>
      <c r="T113" s="155">
        <v>40520000</v>
      </c>
      <c r="U113" s="156">
        <v>46042</v>
      </c>
      <c r="V113" s="156">
        <v>46284</v>
      </c>
      <c r="W113" s="156">
        <v>46284</v>
      </c>
      <c r="X113" s="157">
        <v>40520000</v>
      </c>
    </row>
    <row r="114" spans="1:24" ht="30" customHeight="1">
      <c r="A114" s="152">
        <v>2026</v>
      </c>
      <c r="B114" s="153" t="s">
        <v>125</v>
      </c>
      <c r="C114" s="152">
        <v>147271</v>
      </c>
      <c r="D114" s="152" t="s">
        <v>1523</v>
      </c>
      <c r="E114" s="152" t="s">
        <v>1537</v>
      </c>
      <c r="F114" s="153" t="s">
        <v>1540</v>
      </c>
      <c r="G114" s="152" t="s">
        <v>1528</v>
      </c>
      <c r="H114" s="153" t="s">
        <v>460</v>
      </c>
      <c r="I114" s="153" t="s">
        <v>1531</v>
      </c>
      <c r="J114" s="152" t="s">
        <v>7450</v>
      </c>
      <c r="K114" s="152">
        <v>52786137</v>
      </c>
      <c r="L114" s="153" t="s">
        <v>1360</v>
      </c>
      <c r="M114" s="152"/>
      <c r="N114" s="152"/>
      <c r="O114" s="152"/>
      <c r="P114" s="152"/>
      <c r="Q114" s="152" t="s">
        <v>1362</v>
      </c>
      <c r="R114" s="154">
        <v>46038</v>
      </c>
      <c r="S114" s="154">
        <v>46042</v>
      </c>
      <c r="T114" s="155">
        <v>40520000</v>
      </c>
      <c r="U114" s="156">
        <v>46045</v>
      </c>
      <c r="V114" s="156">
        <v>46287</v>
      </c>
      <c r="W114" s="156">
        <v>46287</v>
      </c>
      <c r="X114" s="157">
        <v>40520000</v>
      </c>
    </row>
    <row r="115" spans="1:24" ht="30" customHeight="1">
      <c r="A115" s="152">
        <v>2026</v>
      </c>
      <c r="B115" s="153" t="s">
        <v>125</v>
      </c>
      <c r="C115" s="152">
        <v>147295</v>
      </c>
      <c r="D115" s="152" t="s">
        <v>1545</v>
      </c>
      <c r="E115" s="152" t="s">
        <v>1546</v>
      </c>
      <c r="F115" s="153" t="s">
        <v>1549</v>
      </c>
      <c r="G115" s="152" t="s">
        <v>1550</v>
      </c>
      <c r="H115" s="153" t="s">
        <v>460</v>
      </c>
      <c r="I115" s="153" t="s">
        <v>1553</v>
      </c>
      <c r="J115" s="152" t="s">
        <v>7450</v>
      </c>
      <c r="K115" s="152">
        <v>1022409783</v>
      </c>
      <c r="L115" s="153" t="s">
        <v>1360</v>
      </c>
      <c r="M115" s="152"/>
      <c r="N115" s="152"/>
      <c r="O115" s="152"/>
      <c r="P115" s="152"/>
      <c r="Q115" s="152" t="s">
        <v>1362</v>
      </c>
      <c r="R115" s="154">
        <v>46032</v>
      </c>
      <c r="S115" s="154">
        <v>46035</v>
      </c>
      <c r="T115" s="155">
        <v>37136000</v>
      </c>
      <c r="U115" s="156">
        <v>46038</v>
      </c>
      <c r="V115" s="156">
        <v>46280</v>
      </c>
      <c r="W115" s="156">
        <v>46280</v>
      </c>
      <c r="X115" s="157">
        <v>37136000</v>
      </c>
    </row>
    <row r="116" spans="1:24" ht="30" customHeight="1">
      <c r="A116" s="152">
        <v>2026</v>
      </c>
      <c r="B116" s="153" t="s">
        <v>125</v>
      </c>
      <c r="C116" s="152">
        <v>147166</v>
      </c>
      <c r="D116" s="152" t="s">
        <v>1558</v>
      </c>
      <c r="E116" s="152" t="s">
        <v>1559</v>
      </c>
      <c r="F116" s="153" t="s">
        <v>1562</v>
      </c>
      <c r="G116" s="152" t="s">
        <v>1563</v>
      </c>
      <c r="H116" s="153" t="s">
        <v>136</v>
      </c>
      <c r="I116" s="153" t="s">
        <v>1566</v>
      </c>
      <c r="J116" s="152" t="s">
        <v>7450</v>
      </c>
      <c r="K116" s="152">
        <v>52697415</v>
      </c>
      <c r="L116" s="153" t="s">
        <v>1360</v>
      </c>
      <c r="M116" s="152"/>
      <c r="N116" s="152"/>
      <c r="O116" s="152"/>
      <c r="P116" s="152"/>
      <c r="Q116" s="152" t="s">
        <v>1362</v>
      </c>
      <c r="R116" s="154">
        <v>46032</v>
      </c>
      <c r="S116" s="154">
        <v>46035</v>
      </c>
      <c r="T116" s="155">
        <v>63352000</v>
      </c>
      <c r="U116" s="156">
        <v>46038</v>
      </c>
      <c r="V116" s="156">
        <v>46280</v>
      </c>
      <c r="W116" s="156">
        <v>46280</v>
      </c>
      <c r="X116" s="157">
        <v>63352000</v>
      </c>
    </row>
    <row r="117" spans="1:24" ht="26.25" customHeight="1">
      <c r="A117" s="152">
        <v>2026</v>
      </c>
      <c r="B117" s="153" t="s">
        <v>125</v>
      </c>
      <c r="C117" s="152">
        <v>147177</v>
      </c>
      <c r="D117" s="152" t="s">
        <v>1572</v>
      </c>
      <c r="E117" s="153" t="s">
        <v>1573</v>
      </c>
      <c r="F117" s="153" t="s">
        <v>1576</v>
      </c>
      <c r="G117" s="152" t="s">
        <v>1577</v>
      </c>
      <c r="H117" s="153" t="s">
        <v>136</v>
      </c>
      <c r="I117" s="153" t="s">
        <v>1580</v>
      </c>
      <c r="J117" s="152" t="s">
        <v>7450</v>
      </c>
      <c r="K117" s="152">
        <v>52113577</v>
      </c>
      <c r="L117" s="153" t="s">
        <v>1360</v>
      </c>
      <c r="M117" s="152"/>
      <c r="N117" s="152"/>
      <c r="O117" s="152"/>
      <c r="P117" s="152"/>
      <c r="Q117" s="152" t="s">
        <v>1362</v>
      </c>
      <c r="R117" s="154">
        <v>46040</v>
      </c>
      <c r="S117" s="154">
        <v>46041</v>
      </c>
      <c r="T117" s="155">
        <v>63352000</v>
      </c>
      <c r="U117" s="156">
        <v>46044</v>
      </c>
      <c r="V117" s="156">
        <v>46286</v>
      </c>
      <c r="W117" s="156">
        <v>46286</v>
      </c>
      <c r="X117" s="157">
        <v>63352000</v>
      </c>
    </row>
    <row r="118" spans="1:24" ht="30" customHeight="1">
      <c r="A118" s="152">
        <v>2026</v>
      </c>
      <c r="B118" s="153" t="s">
        <v>125</v>
      </c>
      <c r="C118" s="152">
        <v>147195</v>
      </c>
      <c r="D118" s="152" t="s">
        <v>1586</v>
      </c>
      <c r="E118" s="152" t="s">
        <v>1587</v>
      </c>
      <c r="F118" s="153" t="s">
        <v>1590</v>
      </c>
      <c r="G118" s="152" t="s">
        <v>1591</v>
      </c>
      <c r="H118" s="153" t="s">
        <v>136</v>
      </c>
      <c r="I118" s="153" t="s">
        <v>1594</v>
      </c>
      <c r="J118" s="152" t="s">
        <v>7450</v>
      </c>
      <c r="K118" s="152">
        <v>1015401209</v>
      </c>
      <c r="L118" s="153" t="s">
        <v>1360</v>
      </c>
      <c r="M118" s="152"/>
      <c r="N118" s="152"/>
      <c r="O118" s="152"/>
      <c r="P118" s="152"/>
      <c r="Q118" s="152" t="s">
        <v>1362</v>
      </c>
      <c r="R118" s="154">
        <v>46040</v>
      </c>
      <c r="S118" s="154">
        <v>46041</v>
      </c>
      <c r="T118" s="155">
        <v>63352000</v>
      </c>
      <c r="U118" s="156">
        <v>46044</v>
      </c>
      <c r="V118" s="156">
        <v>46286</v>
      </c>
      <c r="W118" s="156">
        <v>46286</v>
      </c>
      <c r="X118" s="157">
        <v>63352000</v>
      </c>
    </row>
    <row r="119" spans="1:24" ht="30" customHeight="1">
      <c r="A119" s="152">
        <v>2026</v>
      </c>
      <c r="B119" s="153" t="s">
        <v>125</v>
      </c>
      <c r="C119" s="152">
        <v>147199</v>
      </c>
      <c r="D119" s="152" t="s">
        <v>1600</v>
      </c>
      <c r="E119" s="152" t="s">
        <v>1601</v>
      </c>
      <c r="F119" s="153" t="s">
        <v>1604</v>
      </c>
      <c r="G119" s="152" t="s">
        <v>1605</v>
      </c>
      <c r="H119" s="153" t="s">
        <v>136</v>
      </c>
      <c r="I119" s="153" t="s">
        <v>1608</v>
      </c>
      <c r="J119" s="152" t="s">
        <v>7450</v>
      </c>
      <c r="K119" s="152">
        <v>1051288070</v>
      </c>
      <c r="L119" s="153" t="s">
        <v>1360</v>
      </c>
      <c r="M119" s="152"/>
      <c r="N119" s="152"/>
      <c r="O119" s="152"/>
      <c r="P119" s="152"/>
      <c r="Q119" s="152" t="s">
        <v>1362</v>
      </c>
      <c r="R119" s="154">
        <v>46041</v>
      </c>
      <c r="S119" s="154">
        <v>46042</v>
      </c>
      <c r="T119" s="155">
        <v>46432000</v>
      </c>
      <c r="U119" s="156">
        <v>46044</v>
      </c>
      <c r="V119" s="156">
        <v>46286</v>
      </c>
      <c r="W119" s="156">
        <v>46286</v>
      </c>
      <c r="X119" s="157">
        <v>46432000</v>
      </c>
    </row>
    <row r="120" spans="1:24" ht="30" customHeight="1">
      <c r="A120" s="152">
        <v>2026</v>
      </c>
      <c r="B120" s="153" t="s">
        <v>125</v>
      </c>
      <c r="C120" s="152">
        <v>144781</v>
      </c>
      <c r="D120" s="152" t="s">
        <v>1613</v>
      </c>
      <c r="E120" s="152" t="s">
        <v>1614</v>
      </c>
      <c r="F120" s="153" t="s">
        <v>1617</v>
      </c>
      <c r="G120" s="152" t="s">
        <v>1618</v>
      </c>
      <c r="H120" s="153" t="s">
        <v>460</v>
      </c>
      <c r="I120" s="153" t="s">
        <v>1621</v>
      </c>
      <c r="J120" s="152" t="s">
        <v>7450</v>
      </c>
      <c r="K120" s="152">
        <v>1010244911</v>
      </c>
      <c r="L120" s="153" t="s">
        <v>1624</v>
      </c>
      <c r="M120" s="152"/>
      <c r="N120" s="152"/>
      <c r="O120" s="152"/>
      <c r="P120" s="152"/>
      <c r="Q120" s="152" t="s">
        <v>1626</v>
      </c>
      <c r="R120" s="154">
        <v>46035</v>
      </c>
      <c r="S120" s="154">
        <v>46036</v>
      </c>
      <c r="T120" s="155">
        <v>37136000</v>
      </c>
      <c r="U120" s="156">
        <v>46041</v>
      </c>
      <c r="V120" s="156">
        <v>46283</v>
      </c>
      <c r="W120" s="156">
        <v>46283</v>
      </c>
      <c r="X120" s="157">
        <v>37136000</v>
      </c>
    </row>
    <row r="121" spans="1:24" ht="30" customHeight="1">
      <c r="A121" s="152">
        <v>2026</v>
      </c>
      <c r="B121" s="153" t="s">
        <v>125</v>
      </c>
      <c r="C121" s="152">
        <v>144781</v>
      </c>
      <c r="D121" s="152" t="s">
        <v>1613</v>
      </c>
      <c r="E121" s="152" t="s">
        <v>1632</v>
      </c>
      <c r="F121" s="153" t="s">
        <v>1635</v>
      </c>
      <c r="G121" s="152" t="s">
        <v>1618</v>
      </c>
      <c r="H121" s="153" t="s">
        <v>460</v>
      </c>
      <c r="I121" s="153" t="s">
        <v>1621</v>
      </c>
      <c r="J121" s="152" t="s">
        <v>7450</v>
      </c>
      <c r="K121" s="152">
        <v>1022416631</v>
      </c>
      <c r="L121" s="153" t="s">
        <v>1624</v>
      </c>
      <c r="M121" s="152"/>
      <c r="N121" s="152"/>
      <c r="O121" s="152"/>
      <c r="P121" s="152"/>
      <c r="Q121" s="152" t="s">
        <v>1626</v>
      </c>
      <c r="R121" s="154">
        <v>46035</v>
      </c>
      <c r="S121" s="154">
        <v>46036</v>
      </c>
      <c r="T121" s="155">
        <v>37136000</v>
      </c>
      <c r="U121" s="156">
        <v>46041</v>
      </c>
      <c r="V121" s="156">
        <v>46283</v>
      </c>
      <c r="W121" s="156">
        <v>46283</v>
      </c>
      <c r="X121" s="157">
        <v>37136000</v>
      </c>
    </row>
    <row r="122" spans="1:24" ht="30" customHeight="1">
      <c r="A122" s="152">
        <v>2026</v>
      </c>
      <c r="B122" s="153" t="s">
        <v>125</v>
      </c>
      <c r="C122" s="152">
        <v>144804</v>
      </c>
      <c r="D122" s="152" t="s">
        <v>1640</v>
      </c>
      <c r="E122" s="152" t="s">
        <v>1641</v>
      </c>
      <c r="F122" s="153" t="s">
        <v>1644</v>
      </c>
      <c r="G122" s="152" t="s">
        <v>1645</v>
      </c>
      <c r="H122" s="153" t="s">
        <v>136</v>
      </c>
      <c r="I122" s="153" t="s">
        <v>1648</v>
      </c>
      <c r="J122" s="152" t="s">
        <v>7450</v>
      </c>
      <c r="K122" s="152">
        <v>1019127390</v>
      </c>
      <c r="L122" s="153" t="s">
        <v>1624</v>
      </c>
      <c r="M122" s="152"/>
      <c r="N122" s="152"/>
      <c r="O122" s="152"/>
      <c r="P122" s="152"/>
      <c r="Q122" s="152" t="s">
        <v>1626</v>
      </c>
      <c r="R122" s="154">
        <v>46036</v>
      </c>
      <c r="S122" s="154">
        <v>46036</v>
      </c>
      <c r="T122" s="155">
        <v>63352000</v>
      </c>
      <c r="U122" s="156">
        <v>46041</v>
      </c>
      <c r="V122" s="156">
        <v>46283</v>
      </c>
      <c r="W122" s="156">
        <v>46283</v>
      </c>
      <c r="X122" s="157">
        <v>63352000</v>
      </c>
    </row>
    <row r="123" spans="1:24" ht="30" customHeight="1">
      <c r="A123" s="152">
        <v>2026</v>
      </c>
      <c r="B123" s="153" t="s">
        <v>125</v>
      </c>
      <c r="C123" s="152">
        <v>144804</v>
      </c>
      <c r="D123" s="152" t="s">
        <v>1640</v>
      </c>
      <c r="E123" s="152" t="s">
        <v>1654</v>
      </c>
      <c r="F123" s="153" t="s">
        <v>1657</v>
      </c>
      <c r="G123" s="152" t="s">
        <v>1645</v>
      </c>
      <c r="H123" s="153" t="s">
        <v>136</v>
      </c>
      <c r="I123" s="153" t="s">
        <v>1648</v>
      </c>
      <c r="J123" s="152" t="s">
        <v>7450</v>
      </c>
      <c r="K123" s="152">
        <v>29112208</v>
      </c>
      <c r="L123" s="153" t="s">
        <v>1624</v>
      </c>
      <c r="M123" s="152"/>
      <c r="N123" s="152"/>
      <c r="O123" s="152"/>
      <c r="P123" s="152"/>
      <c r="Q123" s="152" t="s">
        <v>1626</v>
      </c>
      <c r="R123" s="154">
        <v>46036</v>
      </c>
      <c r="S123" s="154">
        <v>46036</v>
      </c>
      <c r="T123" s="155">
        <v>63352000</v>
      </c>
      <c r="U123" s="156">
        <v>46045</v>
      </c>
      <c r="V123" s="156">
        <v>46287</v>
      </c>
      <c r="W123" s="156">
        <v>46287</v>
      </c>
      <c r="X123" s="157">
        <v>63352000</v>
      </c>
    </row>
    <row r="124" spans="1:24" ht="30" customHeight="1">
      <c r="A124" s="152">
        <v>2026</v>
      </c>
      <c r="B124" s="153" t="s">
        <v>125</v>
      </c>
      <c r="C124" s="152">
        <v>145143</v>
      </c>
      <c r="D124" s="152" t="s">
        <v>1663</v>
      </c>
      <c r="E124" s="152" t="s">
        <v>1664</v>
      </c>
      <c r="F124" s="153" t="s">
        <v>1667</v>
      </c>
      <c r="G124" s="152" t="s">
        <v>1668</v>
      </c>
      <c r="H124" s="153" t="s">
        <v>136</v>
      </c>
      <c r="I124" s="153" t="s">
        <v>1671</v>
      </c>
      <c r="J124" s="152" t="s">
        <v>7450</v>
      </c>
      <c r="K124" s="152">
        <v>79913908</v>
      </c>
      <c r="L124" s="153" t="s">
        <v>1624</v>
      </c>
      <c r="M124" s="152"/>
      <c r="N124" s="152"/>
      <c r="O124" s="152"/>
      <c r="P124" s="152"/>
      <c r="Q124" s="152" t="s">
        <v>1626</v>
      </c>
      <c r="R124" s="154">
        <v>46032</v>
      </c>
      <c r="S124" s="154">
        <v>46034</v>
      </c>
      <c r="T124" s="155">
        <v>63352000</v>
      </c>
      <c r="U124" s="156">
        <v>46038</v>
      </c>
      <c r="V124" s="156">
        <v>46280</v>
      </c>
      <c r="W124" s="156">
        <v>46280</v>
      </c>
      <c r="X124" s="157">
        <v>63352000</v>
      </c>
    </row>
    <row r="125" spans="1:24" ht="30" customHeight="1">
      <c r="A125" s="152">
        <v>2026</v>
      </c>
      <c r="B125" s="153" t="s">
        <v>125</v>
      </c>
      <c r="C125" s="152">
        <v>144880</v>
      </c>
      <c r="D125" s="152" t="s">
        <v>1677</v>
      </c>
      <c r="E125" s="152" t="s">
        <v>1678</v>
      </c>
      <c r="F125" s="153" t="s">
        <v>1681</v>
      </c>
      <c r="G125" s="152" t="s">
        <v>1682</v>
      </c>
      <c r="H125" s="153" t="s">
        <v>136</v>
      </c>
      <c r="I125" s="153" t="s">
        <v>1685</v>
      </c>
      <c r="J125" s="152" t="s">
        <v>7450</v>
      </c>
      <c r="K125" s="152">
        <v>1015443211</v>
      </c>
      <c r="L125" s="153" t="s">
        <v>1624</v>
      </c>
      <c r="M125" s="152"/>
      <c r="N125" s="152"/>
      <c r="O125" s="152"/>
      <c r="P125" s="152"/>
      <c r="Q125" s="152" t="s">
        <v>1626</v>
      </c>
      <c r="R125" s="154">
        <v>46036</v>
      </c>
      <c r="S125" s="154">
        <v>46036</v>
      </c>
      <c r="T125" s="155">
        <v>63352000</v>
      </c>
      <c r="U125" s="156">
        <v>46041</v>
      </c>
      <c r="V125" s="156">
        <v>46283</v>
      </c>
      <c r="W125" s="156">
        <v>46283</v>
      </c>
      <c r="X125" s="157">
        <v>63352000</v>
      </c>
    </row>
    <row r="126" spans="1:24" ht="30" customHeight="1">
      <c r="A126" s="152">
        <v>2026</v>
      </c>
      <c r="B126" s="153" t="s">
        <v>125</v>
      </c>
      <c r="C126" s="152">
        <v>144995</v>
      </c>
      <c r="D126" s="152" t="s">
        <v>1691</v>
      </c>
      <c r="E126" s="152" t="s">
        <v>1692</v>
      </c>
      <c r="F126" s="153" t="s">
        <v>1695</v>
      </c>
      <c r="G126" s="152" t="s">
        <v>1696</v>
      </c>
      <c r="H126" s="153" t="s">
        <v>136</v>
      </c>
      <c r="I126" s="153" t="s">
        <v>1699</v>
      </c>
      <c r="J126" s="152" t="s">
        <v>7450</v>
      </c>
      <c r="K126" s="152">
        <v>1032446728</v>
      </c>
      <c r="L126" s="153" t="s">
        <v>1624</v>
      </c>
      <c r="M126" s="152"/>
      <c r="N126" s="152"/>
      <c r="O126" s="152"/>
      <c r="P126" s="152"/>
      <c r="Q126" s="152" t="s">
        <v>1626</v>
      </c>
      <c r="R126" s="154">
        <v>46035</v>
      </c>
      <c r="S126" s="154">
        <v>46036</v>
      </c>
      <c r="T126" s="155">
        <v>63352000</v>
      </c>
      <c r="U126" s="156">
        <v>46041</v>
      </c>
      <c r="V126" s="156">
        <v>46283</v>
      </c>
      <c r="W126" s="156">
        <v>46283</v>
      </c>
      <c r="X126" s="157">
        <v>63352000</v>
      </c>
    </row>
    <row r="127" spans="1:24" ht="30" customHeight="1">
      <c r="A127" s="152">
        <v>2026</v>
      </c>
      <c r="B127" s="153" t="s">
        <v>125</v>
      </c>
      <c r="C127" s="152">
        <v>144995</v>
      </c>
      <c r="D127" s="152" t="s">
        <v>1691</v>
      </c>
      <c r="E127" s="152" t="s">
        <v>1706</v>
      </c>
      <c r="F127" s="153" t="s">
        <v>1709</v>
      </c>
      <c r="G127" s="152" t="s">
        <v>1696</v>
      </c>
      <c r="H127" s="153" t="s">
        <v>136</v>
      </c>
      <c r="I127" s="153" t="s">
        <v>1699</v>
      </c>
      <c r="J127" s="152" t="s">
        <v>7450</v>
      </c>
      <c r="K127" s="152">
        <v>1015481535</v>
      </c>
      <c r="L127" s="153" t="s">
        <v>1624</v>
      </c>
      <c r="M127" s="152"/>
      <c r="N127" s="152"/>
      <c r="O127" s="152"/>
      <c r="P127" s="152"/>
      <c r="Q127" s="152" t="s">
        <v>1626</v>
      </c>
      <c r="R127" s="154">
        <v>46035</v>
      </c>
      <c r="S127" s="154">
        <v>46038</v>
      </c>
      <c r="T127" s="155">
        <v>63352000</v>
      </c>
      <c r="U127" s="156">
        <v>46042</v>
      </c>
      <c r="V127" s="156">
        <v>46284</v>
      </c>
      <c r="W127" s="156">
        <v>46284</v>
      </c>
      <c r="X127" s="157">
        <v>63352000</v>
      </c>
    </row>
    <row r="128" spans="1:24" ht="30" customHeight="1">
      <c r="A128" s="152">
        <v>2026</v>
      </c>
      <c r="B128" s="153" t="s">
        <v>125</v>
      </c>
      <c r="C128" s="152">
        <v>144995</v>
      </c>
      <c r="D128" s="152" t="s">
        <v>1691</v>
      </c>
      <c r="E128" s="152" t="s">
        <v>1715</v>
      </c>
      <c r="F128" s="153" t="s">
        <v>1718</v>
      </c>
      <c r="G128" s="152" t="s">
        <v>1696</v>
      </c>
      <c r="H128" s="153" t="s">
        <v>136</v>
      </c>
      <c r="I128" s="153" t="s">
        <v>1699</v>
      </c>
      <c r="J128" s="152" t="s">
        <v>7450</v>
      </c>
      <c r="K128" s="152">
        <v>1020819463</v>
      </c>
      <c r="L128" s="153" t="s">
        <v>1624</v>
      </c>
      <c r="M128" s="152"/>
      <c r="N128" s="152"/>
      <c r="O128" s="152"/>
      <c r="P128" s="152"/>
      <c r="Q128" s="152" t="s">
        <v>1626</v>
      </c>
      <c r="R128" s="154">
        <v>46035</v>
      </c>
      <c r="S128" s="154">
        <v>46036</v>
      </c>
      <c r="T128" s="155">
        <v>63352000</v>
      </c>
      <c r="U128" s="156">
        <v>46041</v>
      </c>
      <c r="V128" s="156">
        <v>46283</v>
      </c>
      <c r="W128" s="156">
        <v>46283</v>
      </c>
      <c r="X128" s="157">
        <v>63352000</v>
      </c>
    </row>
    <row r="129" spans="1:24" ht="30" customHeight="1">
      <c r="A129" s="152">
        <v>2026</v>
      </c>
      <c r="B129" s="153" t="s">
        <v>125</v>
      </c>
      <c r="C129" s="152">
        <v>145221</v>
      </c>
      <c r="D129" s="152" t="s">
        <v>1724</v>
      </c>
      <c r="E129" s="152" t="s">
        <v>1725</v>
      </c>
      <c r="F129" s="153" t="s">
        <v>1728</v>
      </c>
      <c r="G129" s="152" t="s">
        <v>1729</v>
      </c>
      <c r="H129" s="153" t="s">
        <v>136</v>
      </c>
      <c r="I129" s="153" t="s">
        <v>1732</v>
      </c>
      <c r="J129" s="152" t="s">
        <v>7450</v>
      </c>
      <c r="K129" s="152">
        <v>1019095494</v>
      </c>
      <c r="L129" s="153" t="s">
        <v>1624</v>
      </c>
      <c r="M129" s="152"/>
      <c r="N129" s="152"/>
      <c r="O129" s="152"/>
      <c r="P129" s="152"/>
      <c r="Q129" s="152" t="s">
        <v>1626</v>
      </c>
      <c r="R129" s="154">
        <v>46035</v>
      </c>
      <c r="S129" s="154">
        <v>46037</v>
      </c>
      <c r="T129" s="155">
        <v>46432000</v>
      </c>
      <c r="U129" s="156">
        <v>46039</v>
      </c>
      <c r="V129" s="156">
        <v>46281</v>
      </c>
      <c r="W129" s="156">
        <v>46281</v>
      </c>
      <c r="X129" s="157">
        <v>46432000</v>
      </c>
    </row>
    <row r="130" spans="1:24" ht="30" customHeight="1">
      <c r="A130" s="152">
        <v>2026</v>
      </c>
      <c r="B130" s="153" t="s">
        <v>125</v>
      </c>
      <c r="C130" s="152">
        <v>145242</v>
      </c>
      <c r="D130" s="152" t="s">
        <v>1738</v>
      </c>
      <c r="E130" s="152" t="s">
        <v>1739</v>
      </c>
      <c r="F130" s="153" t="s">
        <v>1742</v>
      </c>
      <c r="G130" s="152" t="s">
        <v>1743</v>
      </c>
      <c r="H130" s="153" t="s">
        <v>136</v>
      </c>
      <c r="I130" s="153" t="s">
        <v>1746</v>
      </c>
      <c r="J130" s="152" t="s">
        <v>7450</v>
      </c>
      <c r="K130" s="152">
        <v>1023980498</v>
      </c>
      <c r="L130" s="153" t="s">
        <v>1624</v>
      </c>
      <c r="M130" s="152"/>
      <c r="N130" s="152"/>
      <c r="O130" s="152"/>
      <c r="P130" s="152"/>
      <c r="Q130" s="152" t="s">
        <v>1626</v>
      </c>
      <c r="R130" s="154">
        <v>46036</v>
      </c>
      <c r="S130" s="154">
        <v>46037</v>
      </c>
      <c r="T130" s="155">
        <v>46432000</v>
      </c>
      <c r="U130" s="156">
        <v>46042</v>
      </c>
      <c r="V130" s="156">
        <v>46284</v>
      </c>
      <c r="W130" s="156">
        <v>46284</v>
      </c>
      <c r="X130" s="157">
        <v>46432000</v>
      </c>
    </row>
    <row r="131" spans="1:24" ht="30" customHeight="1">
      <c r="A131" s="152">
        <v>2026</v>
      </c>
      <c r="B131" s="153" t="s">
        <v>125</v>
      </c>
      <c r="C131" s="152">
        <v>145017</v>
      </c>
      <c r="D131" s="152" t="s">
        <v>1751</v>
      </c>
      <c r="E131" s="152" t="s">
        <v>1752</v>
      </c>
      <c r="F131" s="153" t="s">
        <v>1755</v>
      </c>
      <c r="G131" s="152" t="s">
        <v>1756</v>
      </c>
      <c r="H131" s="153" t="s">
        <v>460</v>
      </c>
      <c r="I131" s="153" t="s">
        <v>1759</v>
      </c>
      <c r="J131" s="152" t="s">
        <v>7450</v>
      </c>
      <c r="K131" s="152">
        <v>1014241523</v>
      </c>
      <c r="L131" s="153" t="s">
        <v>1624</v>
      </c>
      <c r="M131" s="152"/>
      <c r="N131" s="152"/>
      <c r="O131" s="152"/>
      <c r="P131" s="152"/>
      <c r="Q131" s="152" t="s">
        <v>1626</v>
      </c>
      <c r="R131" s="154">
        <v>46032</v>
      </c>
      <c r="S131" s="154">
        <v>46033</v>
      </c>
      <c r="T131" s="155">
        <v>37136000</v>
      </c>
      <c r="U131" s="156">
        <v>46037</v>
      </c>
      <c r="V131" s="156">
        <v>46279</v>
      </c>
      <c r="W131" s="156">
        <v>46279</v>
      </c>
      <c r="X131" s="157">
        <v>37136000</v>
      </c>
    </row>
    <row r="132" spans="1:24" ht="30" customHeight="1">
      <c r="A132" s="152">
        <v>2026</v>
      </c>
      <c r="B132" s="153" t="s">
        <v>125</v>
      </c>
      <c r="C132" s="152">
        <v>145145</v>
      </c>
      <c r="D132" s="152" t="s">
        <v>1765</v>
      </c>
      <c r="E132" s="154" t="s">
        <v>1766</v>
      </c>
      <c r="F132" s="153" t="s">
        <v>1769</v>
      </c>
      <c r="G132" s="152" t="s">
        <v>1770</v>
      </c>
      <c r="H132" s="153" t="s">
        <v>136</v>
      </c>
      <c r="I132" s="153" t="s">
        <v>1773</v>
      </c>
      <c r="J132" s="152" t="s">
        <v>7450</v>
      </c>
      <c r="K132" s="152">
        <v>1100686093</v>
      </c>
      <c r="L132" s="153" t="s">
        <v>1624</v>
      </c>
      <c r="M132" s="152"/>
      <c r="N132" s="152"/>
      <c r="O132" s="152"/>
      <c r="P132" s="152"/>
      <c r="Q132" s="152" t="s">
        <v>146</v>
      </c>
      <c r="R132" s="154">
        <v>46036</v>
      </c>
      <c r="S132" s="154">
        <v>46037</v>
      </c>
      <c r="T132" s="155">
        <v>117832000</v>
      </c>
      <c r="U132" s="156">
        <v>46041</v>
      </c>
      <c r="V132" s="156">
        <v>46374</v>
      </c>
      <c r="W132" s="156">
        <v>46374</v>
      </c>
      <c r="X132" s="157">
        <v>117832000</v>
      </c>
    </row>
    <row r="133" spans="1:24" ht="30" customHeight="1">
      <c r="A133" s="152">
        <v>2026</v>
      </c>
      <c r="B133" s="153" t="s">
        <v>125</v>
      </c>
      <c r="C133" s="152">
        <v>144887</v>
      </c>
      <c r="D133" s="152" t="s">
        <v>1779</v>
      </c>
      <c r="E133" s="152" t="s">
        <v>1780</v>
      </c>
      <c r="F133" s="153" t="s">
        <v>7454</v>
      </c>
      <c r="G133" s="152" t="s">
        <v>1784</v>
      </c>
      <c r="H133" s="153" t="s">
        <v>136</v>
      </c>
      <c r="I133" s="153" t="s">
        <v>1787</v>
      </c>
      <c r="J133" s="152" t="s">
        <v>7450</v>
      </c>
      <c r="K133" s="152">
        <v>1007408087</v>
      </c>
      <c r="L133" s="153" t="s">
        <v>1790</v>
      </c>
      <c r="M133" s="152"/>
      <c r="N133" s="152"/>
      <c r="O133" s="152"/>
      <c r="P133" s="152"/>
      <c r="Q133" s="152" t="s">
        <v>1792</v>
      </c>
      <c r="R133" s="154">
        <v>46031</v>
      </c>
      <c r="S133" s="154">
        <v>46031</v>
      </c>
      <c r="T133" s="155">
        <v>63352000</v>
      </c>
      <c r="U133" s="156">
        <v>46038</v>
      </c>
      <c r="V133" s="156">
        <v>46280</v>
      </c>
      <c r="W133" s="156">
        <v>46280</v>
      </c>
      <c r="X133" s="157">
        <v>63352000</v>
      </c>
    </row>
    <row r="134" spans="1:24" ht="30" customHeight="1">
      <c r="A134" s="152">
        <v>2026</v>
      </c>
      <c r="B134" s="153" t="s">
        <v>125</v>
      </c>
      <c r="C134" s="152">
        <v>144902</v>
      </c>
      <c r="D134" s="152" t="s">
        <v>1796</v>
      </c>
      <c r="E134" s="152" t="s">
        <v>1797</v>
      </c>
      <c r="F134" s="153" t="s">
        <v>1800</v>
      </c>
      <c r="G134" s="152" t="s">
        <v>1801</v>
      </c>
      <c r="H134" s="153" t="s">
        <v>136</v>
      </c>
      <c r="I134" s="153" t="s">
        <v>1804</v>
      </c>
      <c r="J134" s="152" t="s">
        <v>7450</v>
      </c>
      <c r="K134" s="152">
        <v>1032453867</v>
      </c>
      <c r="L134" s="153" t="s">
        <v>1790</v>
      </c>
      <c r="M134" s="152"/>
      <c r="N134" s="152"/>
      <c r="O134" s="152"/>
      <c r="P134" s="152"/>
      <c r="Q134" s="152" t="s">
        <v>1792</v>
      </c>
      <c r="R134" s="154">
        <v>46031</v>
      </c>
      <c r="S134" s="154">
        <v>46031</v>
      </c>
      <c r="T134" s="155">
        <v>46432000</v>
      </c>
      <c r="U134" s="156">
        <v>46037</v>
      </c>
      <c r="V134" s="156">
        <v>46279</v>
      </c>
      <c r="W134" s="156">
        <v>46279</v>
      </c>
      <c r="X134" s="157">
        <v>46432000</v>
      </c>
    </row>
    <row r="135" spans="1:24" ht="30" customHeight="1">
      <c r="A135" s="152">
        <v>2026</v>
      </c>
      <c r="B135" s="153" t="s">
        <v>125</v>
      </c>
      <c r="C135" s="152">
        <v>144902</v>
      </c>
      <c r="D135" s="152" t="s">
        <v>1796</v>
      </c>
      <c r="E135" s="152" t="s">
        <v>1809</v>
      </c>
      <c r="F135" s="153" t="s">
        <v>1812</v>
      </c>
      <c r="G135" s="152" t="s">
        <v>1801</v>
      </c>
      <c r="H135" s="153" t="s">
        <v>136</v>
      </c>
      <c r="I135" s="153" t="s">
        <v>1804</v>
      </c>
      <c r="J135" s="152" t="s">
        <v>7450</v>
      </c>
      <c r="K135" s="152">
        <v>1014197222</v>
      </c>
      <c r="L135" s="153" t="s">
        <v>1790</v>
      </c>
      <c r="M135" s="152"/>
      <c r="N135" s="152"/>
      <c r="O135" s="152"/>
      <c r="P135" s="152"/>
      <c r="Q135" s="152" t="s">
        <v>1792</v>
      </c>
      <c r="R135" s="154">
        <v>46031</v>
      </c>
      <c r="S135" s="154">
        <v>46031</v>
      </c>
      <c r="T135" s="155">
        <v>46432000</v>
      </c>
      <c r="U135" s="156">
        <v>46038</v>
      </c>
      <c r="V135" s="156">
        <v>46280</v>
      </c>
      <c r="W135" s="156">
        <v>46280</v>
      </c>
      <c r="X135" s="157">
        <v>46432000</v>
      </c>
    </row>
    <row r="136" spans="1:24" ht="30" customHeight="1">
      <c r="A136" s="152">
        <v>2026</v>
      </c>
      <c r="B136" s="153" t="s">
        <v>125</v>
      </c>
      <c r="C136" s="152">
        <v>144902</v>
      </c>
      <c r="D136" s="152" t="s">
        <v>1796</v>
      </c>
      <c r="E136" s="152" t="s">
        <v>1818</v>
      </c>
      <c r="F136" s="153" t="s">
        <v>7455</v>
      </c>
      <c r="G136" s="152" t="s">
        <v>1801</v>
      </c>
      <c r="H136" s="153" t="s">
        <v>136</v>
      </c>
      <c r="I136" s="153" t="s">
        <v>1823</v>
      </c>
      <c r="J136" s="152" t="s">
        <v>7450</v>
      </c>
      <c r="K136" s="152">
        <v>21148162</v>
      </c>
      <c r="L136" s="153" t="s">
        <v>1790</v>
      </c>
      <c r="M136" s="152"/>
      <c r="N136" s="152"/>
      <c r="O136" s="152"/>
      <c r="P136" s="152"/>
      <c r="Q136" s="152" t="s">
        <v>1792</v>
      </c>
      <c r="R136" s="154">
        <v>46031</v>
      </c>
      <c r="S136" s="154">
        <v>46049</v>
      </c>
      <c r="T136" s="155">
        <v>46432000</v>
      </c>
      <c r="U136" s="156">
        <v>46052</v>
      </c>
      <c r="V136" s="156">
        <v>46294</v>
      </c>
      <c r="W136" s="156">
        <v>46294</v>
      </c>
      <c r="X136" s="157">
        <v>46432000</v>
      </c>
    </row>
    <row r="137" spans="1:24" ht="30" customHeight="1">
      <c r="A137" s="152">
        <v>2026</v>
      </c>
      <c r="B137" s="153" t="s">
        <v>125</v>
      </c>
      <c r="C137" s="152">
        <v>144910</v>
      </c>
      <c r="D137" s="152" t="s">
        <v>1828</v>
      </c>
      <c r="E137" s="152" t="s">
        <v>1829</v>
      </c>
      <c r="F137" s="153" t="s">
        <v>1832</v>
      </c>
      <c r="G137" s="161" t="s">
        <v>7456</v>
      </c>
      <c r="H137" s="153" t="s">
        <v>460</v>
      </c>
      <c r="I137" s="153" t="s">
        <v>1836</v>
      </c>
      <c r="J137" s="152" t="s">
        <v>7450</v>
      </c>
      <c r="K137" s="152">
        <v>1019069178</v>
      </c>
      <c r="L137" s="153" t="s">
        <v>1790</v>
      </c>
      <c r="M137" s="152"/>
      <c r="N137" s="152"/>
      <c r="O137" s="152"/>
      <c r="P137" s="152"/>
      <c r="Q137" s="152" t="s">
        <v>1792</v>
      </c>
      <c r="R137" s="154">
        <v>46031</v>
      </c>
      <c r="S137" s="154">
        <v>46032</v>
      </c>
      <c r="T137" s="155">
        <v>37136000</v>
      </c>
      <c r="U137" s="156">
        <v>46038</v>
      </c>
      <c r="V137" s="156">
        <v>46280</v>
      </c>
      <c r="W137" s="156">
        <v>46280</v>
      </c>
      <c r="X137" s="157">
        <v>37136000</v>
      </c>
    </row>
    <row r="138" spans="1:24" ht="30" customHeight="1">
      <c r="A138" s="152">
        <v>2026</v>
      </c>
      <c r="B138" s="153" t="s">
        <v>125</v>
      </c>
      <c r="C138" s="152">
        <v>144910</v>
      </c>
      <c r="D138" s="152" t="s">
        <v>1828</v>
      </c>
      <c r="E138" s="152" t="s">
        <v>1842</v>
      </c>
      <c r="F138" s="153" t="s">
        <v>1845</v>
      </c>
      <c r="G138" s="152" t="s">
        <v>1833</v>
      </c>
      <c r="H138" s="153" t="s">
        <v>460</v>
      </c>
      <c r="I138" s="153" t="s">
        <v>1836</v>
      </c>
      <c r="J138" s="152" t="s">
        <v>7450</v>
      </c>
      <c r="K138" s="152">
        <v>1023928325</v>
      </c>
      <c r="L138" s="153" t="s">
        <v>1790</v>
      </c>
      <c r="M138" s="152"/>
      <c r="N138" s="152"/>
      <c r="O138" s="152"/>
      <c r="P138" s="152"/>
      <c r="Q138" s="152" t="s">
        <v>1792</v>
      </c>
      <c r="R138" s="154">
        <v>46031</v>
      </c>
      <c r="S138" s="154">
        <v>46031</v>
      </c>
      <c r="T138" s="155">
        <v>37136000</v>
      </c>
      <c r="U138" s="156">
        <v>46037</v>
      </c>
      <c r="V138" s="156">
        <v>46279</v>
      </c>
      <c r="W138" s="156">
        <v>46279</v>
      </c>
      <c r="X138" s="157">
        <v>37136000</v>
      </c>
    </row>
    <row r="139" spans="1:24" ht="30" customHeight="1">
      <c r="A139" s="152">
        <v>2026</v>
      </c>
      <c r="B139" s="153" t="s">
        <v>125</v>
      </c>
      <c r="C139" s="152">
        <v>146374</v>
      </c>
      <c r="D139" s="152" t="s">
        <v>1851</v>
      </c>
      <c r="E139" s="152" t="s">
        <v>1852</v>
      </c>
      <c r="F139" s="153" t="s">
        <v>1855</v>
      </c>
      <c r="G139" s="152" t="s">
        <v>1856</v>
      </c>
      <c r="H139" s="153" t="s">
        <v>460</v>
      </c>
      <c r="I139" s="153" t="s">
        <v>1860</v>
      </c>
      <c r="J139" s="152" t="s">
        <v>7450</v>
      </c>
      <c r="K139" s="152">
        <v>79512321</v>
      </c>
      <c r="L139" s="153" t="s">
        <v>1863</v>
      </c>
      <c r="M139" s="152"/>
      <c r="N139" s="152"/>
      <c r="O139" s="152"/>
      <c r="P139" s="152"/>
      <c r="Q139" s="152" t="s">
        <v>1865</v>
      </c>
      <c r="R139" s="154">
        <v>46031</v>
      </c>
      <c r="S139" s="154">
        <v>46032</v>
      </c>
      <c r="T139" s="155">
        <v>24520000</v>
      </c>
      <c r="U139" s="156">
        <v>46037</v>
      </c>
      <c r="V139" s="156">
        <v>46279</v>
      </c>
      <c r="W139" s="156">
        <v>46279</v>
      </c>
      <c r="X139" s="157">
        <v>24520000</v>
      </c>
    </row>
    <row r="140" spans="1:24" ht="30" customHeight="1">
      <c r="A140" s="152">
        <v>2026</v>
      </c>
      <c r="B140" s="153" t="s">
        <v>125</v>
      </c>
      <c r="C140" s="152">
        <v>146374</v>
      </c>
      <c r="D140" s="152" t="s">
        <v>1851</v>
      </c>
      <c r="E140" s="152" t="s">
        <v>1870</v>
      </c>
      <c r="F140" s="153" t="s">
        <v>1873</v>
      </c>
      <c r="G140" s="152" t="s">
        <v>1856</v>
      </c>
      <c r="H140" s="153" t="s">
        <v>460</v>
      </c>
      <c r="I140" s="153" t="s">
        <v>1860</v>
      </c>
      <c r="J140" s="152" t="s">
        <v>7450</v>
      </c>
      <c r="K140" s="152">
        <v>79870166</v>
      </c>
      <c r="L140" s="153" t="s">
        <v>1863</v>
      </c>
      <c r="M140" s="152"/>
      <c r="N140" s="152"/>
      <c r="O140" s="152"/>
      <c r="P140" s="152"/>
      <c r="Q140" s="152" t="s">
        <v>1865</v>
      </c>
      <c r="R140" s="154">
        <v>46031</v>
      </c>
      <c r="S140" s="154">
        <v>46035</v>
      </c>
      <c r="T140" s="155">
        <v>24520000</v>
      </c>
      <c r="U140" s="156">
        <v>46037</v>
      </c>
      <c r="V140" s="156">
        <v>46279</v>
      </c>
      <c r="W140" s="156">
        <v>46279</v>
      </c>
      <c r="X140" s="157">
        <v>24520000</v>
      </c>
    </row>
    <row r="141" spans="1:24" ht="30" customHeight="1">
      <c r="A141" s="152">
        <v>2026</v>
      </c>
      <c r="B141" s="153" t="s">
        <v>125</v>
      </c>
      <c r="C141" s="152">
        <v>146412</v>
      </c>
      <c r="D141" s="152" t="s">
        <v>1879</v>
      </c>
      <c r="E141" s="152" t="s">
        <v>1880</v>
      </c>
      <c r="F141" s="153" t="s">
        <v>1863</v>
      </c>
      <c r="G141" s="152" t="s">
        <v>1883</v>
      </c>
      <c r="H141" s="153" t="s">
        <v>136</v>
      </c>
      <c r="I141" s="153" t="s">
        <v>1886</v>
      </c>
      <c r="J141" s="152" t="s">
        <v>7450</v>
      </c>
      <c r="K141" s="152">
        <v>93376179</v>
      </c>
      <c r="L141" s="153" t="s">
        <v>1863</v>
      </c>
      <c r="M141" s="152"/>
      <c r="N141" s="152"/>
      <c r="O141" s="152"/>
      <c r="P141" s="152"/>
      <c r="Q141" s="152" t="s">
        <v>146</v>
      </c>
      <c r="R141" s="154">
        <v>46031</v>
      </c>
      <c r="S141" s="154">
        <v>46032</v>
      </c>
      <c r="T141" s="155">
        <v>127974000</v>
      </c>
      <c r="U141" s="156">
        <v>46038</v>
      </c>
      <c r="V141" s="156">
        <v>46371</v>
      </c>
      <c r="W141" s="156">
        <v>46371</v>
      </c>
      <c r="X141" s="157">
        <v>127974000</v>
      </c>
    </row>
    <row r="142" spans="1:24" ht="30" customHeight="1">
      <c r="A142" s="152">
        <v>2026</v>
      </c>
      <c r="B142" s="153" t="s">
        <v>125</v>
      </c>
      <c r="C142" s="152">
        <v>146449</v>
      </c>
      <c r="D142" s="152" t="s">
        <v>1892</v>
      </c>
      <c r="E142" s="152" t="s">
        <v>1893</v>
      </c>
      <c r="F142" s="153" t="s">
        <v>1896</v>
      </c>
      <c r="G142" s="152" t="s">
        <v>1897</v>
      </c>
      <c r="H142" s="153" t="s">
        <v>136</v>
      </c>
      <c r="I142" s="153" t="s">
        <v>1901</v>
      </c>
      <c r="J142" s="152" t="s">
        <v>7450</v>
      </c>
      <c r="K142" s="152">
        <v>52412962</v>
      </c>
      <c r="L142" s="153" t="s">
        <v>1863</v>
      </c>
      <c r="M142" s="152"/>
      <c r="N142" s="152"/>
      <c r="O142" s="152"/>
      <c r="P142" s="152"/>
      <c r="Q142" s="152" t="s">
        <v>1865</v>
      </c>
      <c r="R142" s="154">
        <v>46029</v>
      </c>
      <c r="S142" s="154">
        <v>46030</v>
      </c>
      <c r="T142" s="155">
        <v>72656000</v>
      </c>
      <c r="U142" s="156">
        <v>46031</v>
      </c>
      <c r="V142" s="156">
        <v>46273</v>
      </c>
      <c r="W142" s="156">
        <v>46273</v>
      </c>
      <c r="X142" s="157">
        <v>72656000</v>
      </c>
    </row>
    <row r="143" spans="1:24" ht="30" customHeight="1">
      <c r="A143" s="152">
        <v>2026</v>
      </c>
      <c r="B143" s="153" t="s">
        <v>125</v>
      </c>
      <c r="C143" s="152">
        <v>146449</v>
      </c>
      <c r="D143" s="152" t="s">
        <v>1892</v>
      </c>
      <c r="E143" s="152" t="s">
        <v>1908</v>
      </c>
      <c r="F143" s="153" t="s">
        <v>1911</v>
      </c>
      <c r="G143" s="152" t="s">
        <v>1897</v>
      </c>
      <c r="H143" s="153" t="s">
        <v>136</v>
      </c>
      <c r="I143" s="153" t="s">
        <v>1901</v>
      </c>
      <c r="J143" s="152" t="s">
        <v>7450</v>
      </c>
      <c r="K143" s="152">
        <v>1018469980</v>
      </c>
      <c r="L143" s="153" t="s">
        <v>1863</v>
      </c>
      <c r="M143" s="152"/>
      <c r="N143" s="152"/>
      <c r="O143" s="152"/>
      <c r="P143" s="152"/>
      <c r="Q143" s="152" t="s">
        <v>1865</v>
      </c>
      <c r="R143" s="154">
        <v>46029</v>
      </c>
      <c r="S143" s="154">
        <v>46030</v>
      </c>
      <c r="T143" s="155">
        <v>72656000</v>
      </c>
      <c r="U143" s="156">
        <v>46031</v>
      </c>
      <c r="V143" s="156">
        <v>46273</v>
      </c>
      <c r="W143" s="156">
        <v>46273</v>
      </c>
      <c r="X143" s="157">
        <v>72656000</v>
      </c>
    </row>
    <row r="144" spans="1:24" ht="30" customHeight="1">
      <c r="A144" s="152">
        <v>2026</v>
      </c>
      <c r="B144" s="153" t="s">
        <v>125</v>
      </c>
      <c r="C144" s="152">
        <v>146461</v>
      </c>
      <c r="D144" s="152" t="s">
        <v>1916</v>
      </c>
      <c r="E144" s="152" t="s">
        <v>1917</v>
      </c>
      <c r="F144" s="153" t="s">
        <v>1920</v>
      </c>
      <c r="G144" s="152" t="s">
        <v>1921</v>
      </c>
      <c r="H144" s="153" t="s">
        <v>136</v>
      </c>
      <c r="I144" s="153" t="s">
        <v>1924</v>
      </c>
      <c r="J144" s="152" t="s">
        <v>7450</v>
      </c>
      <c r="K144" s="152">
        <v>85154567</v>
      </c>
      <c r="L144" s="153" t="s">
        <v>1863</v>
      </c>
      <c r="M144" s="152"/>
      <c r="N144" s="152"/>
      <c r="O144" s="152"/>
      <c r="P144" s="152"/>
      <c r="Q144" s="152" t="s">
        <v>1865</v>
      </c>
      <c r="R144" s="154">
        <v>46031</v>
      </c>
      <c r="S144" s="154">
        <v>46033</v>
      </c>
      <c r="T144" s="155">
        <v>72656000</v>
      </c>
      <c r="U144" s="156">
        <v>46038</v>
      </c>
      <c r="V144" s="156">
        <v>46280</v>
      </c>
      <c r="W144" s="156">
        <v>46280</v>
      </c>
      <c r="X144" s="157">
        <v>72656000</v>
      </c>
    </row>
    <row r="145" spans="1:24" ht="30" customHeight="1">
      <c r="A145" s="152">
        <v>2026</v>
      </c>
      <c r="B145" s="153" t="s">
        <v>125</v>
      </c>
      <c r="C145" s="152">
        <v>146476</v>
      </c>
      <c r="D145" s="152" t="s">
        <v>1931</v>
      </c>
      <c r="E145" s="152" t="s">
        <v>1932</v>
      </c>
      <c r="F145" s="153" t="s">
        <v>1935</v>
      </c>
      <c r="G145" s="152" t="s">
        <v>1936</v>
      </c>
      <c r="H145" s="153" t="s">
        <v>136</v>
      </c>
      <c r="I145" s="153" t="s">
        <v>1939</v>
      </c>
      <c r="J145" s="152" t="s">
        <v>7450</v>
      </c>
      <c r="K145" s="152">
        <v>52228310</v>
      </c>
      <c r="L145" s="153" t="s">
        <v>1863</v>
      </c>
      <c r="M145" s="152"/>
      <c r="N145" s="152"/>
      <c r="O145" s="152"/>
      <c r="P145" s="152"/>
      <c r="Q145" s="152" t="s">
        <v>1865</v>
      </c>
      <c r="R145" s="154">
        <v>46031</v>
      </c>
      <c r="S145" s="154">
        <v>46033</v>
      </c>
      <c r="T145" s="155">
        <v>63352000</v>
      </c>
      <c r="U145" s="156">
        <v>46037</v>
      </c>
      <c r="V145" s="156">
        <v>46279</v>
      </c>
      <c r="W145" s="156">
        <v>46279</v>
      </c>
      <c r="X145" s="157">
        <v>63352000</v>
      </c>
    </row>
    <row r="146" spans="1:24" ht="30" customHeight="1">
      <c r="A146" s="152">
        <v>2026</v>
      </c>
      <c r="B146" s="153" t="s">
        <v>125</v>
      </c>
      <c r="C146" s="152">
        <v>146574</v>
      </c>
      <c r="D146" s="152" t="s">
        <v>1946</v>
      </c>
      <c r="E146" s="152" t="s">
        <v>1947</v>
      </c>
      <c r="F146" s="153" t="s">
        <v>1950</v>
      </c>
      <c r="G146" s="152" t="s">
        <v>1951</v>
      </c>
      <c r="H146" s="153" t="s">
        <v>460</v>
      </c>
      <c r="I146" s="153" t="s">
        <v>1954</v>
      </c>
      <c r="J146" s="152" t="s">
        <v>7450</v>
      </c>
      <c r="K146" s="152">
        <v>1015405308</v>
      </c>
      <c r="L146" s="153" t="s">
        <v>1863</v>
      </c>
      <c r="M146" s="152"/>
      <c r="N146" s="152"/>
      <c r="O146" s="152"/>
      <c r="P146" s="152"/>
      <c r="Q146" s="152" t="s">
        <v>1865</v>
      </c>
      <c r="R146" s="154">
        <v>46037</v>
      </c>
      <c r="S146" s="154">
        <v>46038</v>
      </c>
      <c r="T146" s="155">
        <v>24520000</v>
      </c>
      <c r="U146" s="156">
        <v>46041</v>
      </c>
      <c r="V146" s="156">
        <v>46283</v>
      </c>
      <c r="W146" s="156">
        <v>46283</v>
      </c>
      <c r="X146" s="157">
        <v>24520000</v>
      </c>
    </row>
    <row r="147" spans="1:24" ht="30" customHeight="1">
      <c r="A147" s="152">
        <v>2026</v>
      </c>
      <c r="B147" s="153" t="s">
        <v>125</v>
      </c>
      <c r="C147" s="152">
        <v>146575</v>
      </c>
      <c r="D147" s="152" t="s">
        <v>1960</v>
      </c>
      <c r="E147" s="152" t="s">
        <v>1961</v>
      </c>
      <c r="F147" s="153" t="s">
        <v>1964</v>
      </c>
      <c r="G147" s="152" t="s">
        <v>1965</v>
      </c>
      <c r="H147" s="153" t="s">
        <v>460</v>
      </c>
      <c r="I147" s="153" t="s">
        <v>1968</v>
      </c>
      <c r="J147" s="152" t="s">
        <v>7450</v>
      </c>
      <c r="K147" s="152">
        <v>80179342</v>
      </c>
      <c r="L147" s="153" t="s">
        <v>1863</v>
      </c>
      <c r="M147" s="152"/>
      <c r="N147" s="152"/>
      <c r="O147" s="152"/>
      <c r="P147" s="152"/>
      <c r="Q147" s="152" t="s">
        <v>1865</v>
      </c>
      <c r="R147" s="154">
        <v>46042</v>
      </c>
      <c r="S147" s="154">
        <v>46043</v>
      </c>
      <c r="T147" s="155">
        <v>24520000</v>
      </c>
      <c r="U147" s="156">
        <v>46045</v>
      </c>
      <c r="V147" s="156">
        <v>46287</v>
      </c>
      <c r="W147" s="156">
        <v>46287</v>
      </c>
      <c r="X147" s="157">
        <v>24520000</v>
      </c>
    </row>
    <row r="148" spans="1:24" ht="30" customHeight="1">
      <c r="A148" s="152">
        <v>2026</v>
      </c>
      <c r="B148" s="153" t="s">
        <v>125</v>
      </c>
      <c r="C148" s="152">
        <v>147142</v>
      </c>
      <c r="D148" s="152" t="s">
        <v>1975</v>
      </c>
      <c r="E148" s="152" t="s">
        <v>1976</v>
      </c>
      <c r="F148" s="153" t="s">
        <v>1979</v>
      </c>
      <c r="G148" s="152" t="s">
        <v>1980</v>
      </c>
      <c r="H148" s="153" t="s">
        <v>460</v>
      </c>
      <c r="I148" s="153" t="s">
        <v>1983</v>
      </c>
      <c r="J148" s="152" t="s">
        <v>7450</v>
      </c>
      <c r="K148" s="152">
        <v>52440208</v>
      </c>
      <c r="L148" s="153" t="s">
        <v>1863</v>
      </c>
      <c r="M148" s="152"/>
      <c r="N148" s="152"/>
      <c r="O148" s="152"/>
      <c r="P148" s="152"/>
      <c r="Q148" s="152" t="s">
        <v>1865</v>
      </c>
      <c r="R148" s="154">
        <v>46035</v>
      </c>
      <c r="S148" s="154">
        <v>46036</v>
      </c>
      <c r="T148" s="155">
        <v>40520000</v>
      </c>
      <c r="U148" s="156">
        <v>46041</v>
      </c>
      <c r="V148" s="156">
        <v>46283</v>
      </c>
      <c r="W148" s="156">
        <v>46283</v>
      </c>
      <c r="X148" s="157">
        <v>40520000</v>
      </c>
    </row>
    <row r="149" spans="1:24" ht="30" customHeight="1">
      <c r="A149" s="152">
        <v>2026</v>
      </c>
      <c r="B149" s="153" t="s">
        <v>125</v>
      </c>
      <c r="C149" s="152">
        <v>147142</v>
      </c>
      <c r="D149" s="152" t="s">
        <v>1975</v>
      </c>
      <c r="E149" s="152" t="s">
        <v>1989</v>
      </c>
      <c r="F149" s="153" t="s">
        <v>1992</v>
      </c>
      <c r="G149" s="152" t="s">
        <v>1980</v>
      </c>
      <c r="H149" s="153" t="s">
        <v>460</v>
      </c>
      <c r="I149" s="153" t="s">
        <v>1983</v>
      </c>
      <c r="J149" s="152" t="s">
        <v>7450</v>
      </c>
      <c r="K149" s="152">
        <v>1070957316</v>
      </c>
      <c r="L149" s="153" t="s">
        <v>1863</v>
      </c>
      <c r="M149" s="152"/>
      <c r="N149" s="152"/>
      <c r="O149" s="152"/>
      <c r="P149" s="152"/>
      <c r="Q149" s="152" t="s">
        <v>1865</v>
      </c>
      <c r="R149" s="154">
        <v>46035</v>
      </c>
      <c r="S149" s="154">
        <v>46036</v>
      </c>
      <c r="T149" s="155">
        <v>40520000</v>
      </c>
      <c r="U149" s="156">
        <v>46041</v>
      </c>
      <c r="V149" s="156">
        <v>46283</v>
      </c>
      <c r="W149" s="156">
        <v>46283</v>
      </c>
      <c r="X149" s="157">
        <v>40520000</v>
      </c>
    </row>
    <row r="150" spans="1:24" ht="30" customHeight="1">
      <c r="A150" s="152">
        <v>2026</v>
      </c>
      <c r="B150" s="153" t="s">
        <v>125</v>
      </c>
      <c r="C150" s="152">
        <v>147155</v>
      </c>
      <c r="D150" s="152" t="s">
        <v>1997</v>
      </c>
      <c r="E150" s="152" t="s">
        <v>1998</v>
      </c>
      <c r="F150" s="153" t="s">
        <v>2001</v>
      </c>
      <c r="G150" s="152" t="s">
        <v>2002</v>
      </c>
      <c r="H150" s="153" t="s">
        <v>460</v>
      </c>
      <c r="I150" s="153" t="s">
        <v>2005</v>
      </c>
      <c r="J150" s="152" t="s">
        <v>7450</v>
      </c>
      <c r="K150" s="152">
        <v>1022399500</v>
      </c>
      <c r="L150" s="153" t="s">
        <v>1863</v>
      </c>
      <c r="M150" s="152"/>
      <c r="N150" s="152"/>
      <c r="O150" s="152"/>
      <c r="P150" s="152"/>
      <c r="Q150" s="152" t="s">
        <v>1865</v>
      </c>
      <c r="R150" s="154">
        <v>46031</v>
      </c>
      <c r="S150" s="154">
        <v>46036</v>
      </c>
      <c r="T150" s="155">
        <v>40520000</v>
      </c>
      <c r="U150" s="156">
        <v>46041</v>
      </c>
      <c r="V150" s="156">
        <v>46283</v>
      </c>
      <c r="W150" s="156">
        <v>46283</v>
      </c>
      <c r="X150" s="157">
        <v>40520000</v>
      </c>
    </row>
    <row r="151" spans="1:24" ht="30" customHeight="1">
      <c r="A151" s="152">
        <v>2026</v>
      </c>
      <c r="B151" s="153" t="s">
        <v>125</v>
      </c>
      <c r="C151" s="152">
        <v>147293</v>
      </c>
      <c r="D151" s="152" t="s">
        <v>2013</v>
      </c>
      <c r="E151" s="152" t="s">
        <v>2014</v>
      </c>
      <c r="F151" s="153" t="s">
        <v>2017</v>
      </c>
      <c r="G151" s="152" t="s">
        <v>2018</v>
      </c>
      <c r="H151" s="153" t="s">
        <v>136</v>
      </c>
      <c r="I151" s="153" t="s">
        <v>2021</v>
      </c>
      <c r="J151" s="152" t="s">
        <v>7450</v>
      </c>
      <c r="K151" s="152">
        <v>1019092324</v>
      </c>
      <c r="L151" s="153" t="s">
        <v>1863</v>
      </c>
      <c r="M151" s="152"/>
      <c r="N151" s="152"/>
      <c r="O151" s="152"/>
      <c r="P151" s="152"/>
      <c r="Q151" s="152" t="s">
        <v>1865</v>
      </c>
      <c r="R151" s="154">
        <v>46035</v>
      </c>
      <c r="S151" s="154">
        <v>46036</v>
      </c>
      <c r="T151" s="155">
        <v>46432000</v>
      </c>
      <c r="U151" s="156">
        <v>46041</v>
      </c>
      <c r="V151" s="156">
        <v>46283</v>
      </c>
      <c r="W151" s="156">
        <v>46283</v>
      </c>
      <c r="X151" s="157">
        <v>46432000</v>
      </c>
    </row>
    <row r="152" spans="1:24" ht="30" customHeight="1">
      <c r="A152" s="152">
        <v>2026</v>
      </c>
      <c r="B152" s="153" t="s">
        <v>125</v>
      </c>
      <c r="C152" s="152">
        <v>147186</v>
      </c>
      <c r="D152" s="152" t="s">
        <v>2027</v>
      </c>
      <c r="E152" s="152" t="s">
        <v>2028</v>
      </c>
      <c r="F152" s="153" t="s">
        <v>2031</v>
      </c>
      <c r="G152" s="152" t="s">
        <v>2032</v>
      </c>
      <c r="H152" s="153" t="s">
        <v>136</v>
      </c>
      <c r="I152" s="153" t="s">
        <v>2035</v>
      </c>
      <c r="J152" s="152" t="s">
        <v>7450</v>
      </c>
      <c r="K152" s="152">
        <v>1014263066</v>
      </c>
      <c r="L152" s="153" t="s">
        <v>1863</v>
      </c>
      <c r="M152" s="152"/>
      <c r="N152" s="152"/>
      <c r="O152" s="152"/>
      <c r="P152" s="152"/>
      <c r="Q152" s="152" t="s">
        <v>1865</v>
      </c>
      <c r="R152" s="154">
        <v>46036</v>
      </c>
      <c r="S152" s="154">
        <v>46037</v>
      </c>
      <c r="T152" s="155">
        <v>46432000</v>
      </c>
      <c r="U152" s="156">
        <v>46041</v>
      </c>
      <c r="V152" s="156">
        <v>46283</v>
      </c>
      <c r="W152" s="156">
        <v>46283</v>
      </c>
      <c r="X152" s="157">
        <v>46432000</v>
      </c>
    </row>
    <row r="153" spans="1:24" ht="30" customHeight="1">
      <c r="A153" s="152">
        <v>2026</v>
      </c>
      <c r="B153" s="153" t="s">
        <v>125</v>
      </c>
      <c r="C153" s="152">
        <v>147186</v>
      </c>
      <c r="D153" s="152" t="s">
        <v>2027</v>
      </c>
      <c r="E153" s="152" t="s">
        <v>2040</v>
      </c>
      <c r="F153" s="153" t="s">
        <v>2043</v>
      </c>
      <c r="G153" s="152" t="s">
        <v>2032</v>
      </c>
      <c r="H153" s="153" t="s">
        <v>136</v>
      </c>
      <c r="I153" s="153" t="s">
        <v>2035</v>
      </c>
      <c r="J153" s="152" t="s">
        <v>7450</v>
      </c>
      <c r="K153" s="152">
        <v>1016096301</v>
      </c>
      <c r="L153" s="153" t="s">
        <v>1863</v>
      </c>
      <c r="M153" s="152"/>
      <c r="N153" s="152"/>
      <c r="O153" s="152"/>
      <c r="P153" s="152"/>
      <c r="Q153" s="152" t="s">
        <v>1865</v>
      </c>
      <c r="R153" s="154">
        <v>46036</v>
      </c>
      <c r="S153" s="154">
        <v>46037</v>
      </c>
      <c r="T153" s="155">
        <v>46432000</v>
      </c>
      <c r="U153" s="156">
        <v>46041</v>
      </c>
      <c r="V153" s="156">
        <v>46283</v>
      </c>
      <c r="W153" s="156">
        <v>46283</v>
      </c>
      <c r="X153" s="157">
        <v>46432000</v>
      </c>
    </row>
    <row r="154" spans="1:24" ht="30" customHeight="1">
      <c r="A154" s="152">
        <v>2026</v>
      </c>
      <c r="B154" s="153" t="s">
        <v>125</v>
      </c>
      <c r="C154" s="152">
        <v>147186</v>
      </c>
      <c r="D154" s="152" t="s">
        <v>2027</v>
      </c>
      <c r="E154" s="152" t="s">
        <v>2048</v>
      </c>
      <c r="F154" s="153" t="s">
        <v>7457</v>
      </c>
      <c r="G154" s="152" t="s">
        <v>2032</v>
      </c>
      <c r="H154" s="153" t="s">
        <v>136</v>
      </c>
      <c r="I154" s="153" t="s">
        <v>2035</v>
      </c>
      <c r="J154" s="152" t="s">
        <v>7450</v>
      </c>
      <c r="K154" s="152">
        <v>1026586743</v>
      </c>
      <c r="L154" s="153" t="s">
        <v>1863</v>
      </c>
      <c r="M154" s="152"/>
      <c r="N154" s="152"/>
      <c r="O154" s="152"/>
      <c r="P154" s="152"/>
      <c r="Q154" s="152" t="s">
        <v>1865</v>
      </c>
      <c r="R154" s="154">
        <v>46036</v>
      </c>
      <c r="S154" s="154">
        <v>46050</v>
      </c>
      <c r="T154" s="155">
        <v>46432000</v>
      </c>
      <c r="U154" s="156">
        <v>46052</v>
      </c>
      <c r="V154" s="156">
        <v>46294</v>
      </c>
      <c r="W154" s="156">
        <v>46294</v>
      </c>
      <c r="X154" s="157">
        <v>46432000</v>
      </c>
    </row>
    <row r="155" spans="1:24" ht="30" customHeight="1">
      <c r="A155" s="152">
        <v>2026</v>
      </c>
      <c r="B155" s="153" t="s">
        <v>125</v>
      </c>
      <c r="C155" s="152">
        <v>147186</v>
      </c>
      <c r="D155" s="152" t="s">
        <v>2027</v>
      </c>
      <c r="E155" s="152" t="s">
        <v>2057</v>
      </c>
      <c r="F155" s="153" t="s">
        <v>2060</v>
      </c>
      <c r="G155" s="152" t="s">
        <v>2032</v>
      </c>
      <c r="H155" s="153" t="s">
        <v>136</v>
      </c>
      <c r="I155" s="153" t="s">
        <v>2035</v>
      </c>
      <c r="J155" s="152" t="s">
        <v>7450</v>
      </c>
      <c r="K155" s="152">
        <v>1010247767</v>
      </c>
      <c r="L155" s="153" t="s">
        <v>1863</v>
      </c>
      <c r="M155" s="152"/>
      <c r="N155" s="152"/>
      <c r="O155" s="152"/>
      <c r="P155" s="152"/>
      <c r="Q155" s="152" t="s">
        <v>1865</v>
      </c>
      <c r="R155" s="154">
        <v>46036</v>
      </c>
      <c r="S155" s="154">
        <v>46037</v>
      </c>
      <c r="T155" s="155">
        <v>46432000</v>
      </c>
      <c r="U155" s="156">
        <v>46041</v>
      </c>
      <c r="V155" s="156">
        <v>46283</v>
      </c>
      <c r="W155" s="156">
        <v>46283</v>
      </c>
      <c r="X155" s="157">
        <v>46432000</v>
      </c>
    </row>
    <row r="156" spans="1:24" ht="30" customHeight="1">
      <c r="A156" s="152">
        <v>2026</v>
      </c>
      <c r="B156" s="153" t="s">
        <v>125</v>
      </c>
      <c r="C156" s="152">
        <v>147186</v>
      </c>
      <c r="D156" s="152" t="s">
        <v>2027</v>
      </c>
      <c r="E156" s="152" t="s">
        <v>2066</v>
      </c>
      <c r="F156" s="153" t="s">
        <v>2069</v>
      </c>
      <c r="G156" s="158" t="s">
        <v>2032</v>
      </c>
      <c r="H156" s="153" t="s">
        <v>136</v>
      </c>
      <c r="I156" s="153" t="s">
        <v>2035</v>
      </c>
      <c r="J156" s="152" t="s">
        <v>7450</v>
      </c>
      <c r="K156" s="152">
        <v>1013637730</v>
      </c>
      <c r="L156" s="153" t="s">
        <v>1863</v>
      </c>
      <c r="M156" s="152"/>
      <c r="N156" s="152"/>
      <c r="O156" s="152"/>
      <c r="P156" s="152"/>
      <c r="Q156" s="152" t="s">
        <v>1865</v>
      </c>
      <c r="R156" s="154">
        <v>46036</v>
      </c>
      <c r="S156" s="154">
        <v>46037</v>
      </c>
      <c r="T156" s="155">
        <v>46432000</v>
      </c>
      <c r="U156" s="156">
        <v>46041</v>
      </c>
      <c r="V156" s="156">
        <v>46283</v>
      </c>
      <c r="W156" s="156">
        <v>46283</v>
      </c>
      <c r="X156" s="157">
        <v>46432000</v>
      </c>
    </row>
    <row r="157" spans="1:24" ht="30" customHeight="1">
      <c r="A157" s="152">
        <v>2026</v>
      </c>
      <c r="B157" s="153" t="s">
        <v>125</v>
      </c>
      <c r="C157" s="152">
        <v>147202</v>
      </c>
      <c r="D157" s="152" t="s">
        <v>2075</v>
      </c>
      <c r="E157" s="152" t="s">
        <v>2076</v>
      </c>
      <c r="F157" s="153" t="s">
        <v>2079</v>
      </c>
      <c r="G157" s="158" t="s">
        <v>2080</v>
      </c>
      <c r="H157" s="153" t="s">
        <v>136</v>
      </c>
      <c r="I157" s="153" t="s">
        <v>2083</v>
      </c>
      <c r="J157" s="152" t="s">
        <v>7450</v>
      </c>
      <c r="K157" s="152">
        <v>1019060266</v>
      </c>
      <c r="L157" s="153" t="s">
        <v>1863</v>
      </c>
      <c r="M157" s="152"/>
      <c r="N157" s="152"/>
      <c r="O157" s="152"/>
      <c r="P157" s="152"/>
      <c r="Q157" s="152" t="s">
        <v>1865</v>
      </c>
      <c r="R157" s="154">
        <v>46036</v>
      </c>
      <c r="S157" s="154">
        <v>46037</v>
      </c>
      <c r="T157" s="155">
        <v>46432000</v>
      </c>
      <c r="U157" s="156">
        <v>46041</v>
      </c>
      <c r="V157" s="156">
        <v>46283</v>
      </c>
      <c r="W157" s="156">
        <v>46283</v>
      </c>
      <c r="X157" s="157">
        <v>46432000</v>
      </c>
    </row>
    <row r="158" spans="1:24" ht="30" customHeight="1">
      <c r="A158" s="152">
        <v>2026</v>
      </c>
      <c r="B158" s="153" t="s">
        <v>125</v>
      </c>
      <c r="C158" s="152">
        <v>147160</v>
      </c>
      <c r="D158" s="152" t="s">
        <v>2089</v>
      </c>
      <c r="E158" s="152" t="s">
        <v>2090</v>
      </c>
      <c r="F158" s="153" t="s">
        <v>2093</v>
      </c>
      <c r="G158" s="158" t="s">
        <v>2094</v>
      </c>
      <c r="H158" s="153" t="s">
        <v>136</v>
      </c>
      <c r="I158" s="153" t="s">
        <v>2097</v>
      </c>
      <c r="J158" s="152" t="s">
        <v>7450</v>
      </c>
      <c r="K158" s="152">
        <v>1001281834</v>
      </c>
      <c r="L158" s="153" t="s">
        <v>1863</v>
      </c>
      <c r="M158" s="152"/>
      <c r="N158" s="152"/>
      <c r="O158" s="152"/>
      <c r="P158" s="152"/>
      <c r="Q158" s="152" t="s">
        <v>1865</v>
      </c>
      <c r="R158" s="154">
        <v>46036</v>
      </c>
      <c r="S158" s="154">
        <v>46037</v>
      </c>
      <c r="T158" s="155">
        <v>63352000</v>
      </c>
      <c r="U158" s="156">
        <v>46041</v>
      </c>
      <c r="V158" s="156">
        <v>46283</v>
      </c>
      <c r="W158" s="156">
        <v>46283</v>
      </c>
      <c r="X158" s="157">
        <v>63352000</v>
      </c>
    </row>
    <row r="159" spans="1:24" ht="30" customHeight="1">
      <c r="A159" s="152">
        <v>2026</v>
      </c>
      <c r="B159" s="153" t="s">
        <v>125</v>
      </c>
      <c r="C159" s="152">
        <v>147160</v>
      </c>
      <c r="D159" s="152" t="s">
        <v>2089</v>
      </c>
      <c r="E159" s="152" t="s">
        <v>2104</v>
      </c>
      <c r="F159" s="153" t="s">
        <v>2107</v>
      </c>
      <c r="G159" s="158" t="s">
        <v>2094</v>
      </c>
      <c r="H159" s="153" t="s">
        <v>136</v>
      </c>
      <c r="I159" s="153" t="s">
        <v>2097</v>
      </c>
      <c r="J159" s="152" t="s">
        <v>7450</v>
      </c>
      <c r="K159" s="152">
        <v>1019053755</v>
      </c>
      <c r="L159" s="153" t="s">
        <v>1863</v>
      </c>
      <c r="M159" s="152"/>
      <c r="N159" s="152"/>
      <c r="O159" s="152"/>
      <c r="P159" s="152"/>
      <c r="Q159" s="152" t="s">
        <v>1865</v>
      </c>
      <c r="R159" s="154">
        <v>46036</v>
      </c>
      <c r="S159" s="154">
        <v>46036</v>
      </c>
      <c r="T159" s="155">
        <v>63352000</v>
      </c>
      <c r="U159" s="156">
        <v>46041</v>
      </c>
      <c r="V159" s="156">
        <v>46283</v>
      </c>
      <c r="W159" s="156">
        <v>46283</v>
      </c>
      <c r="X159" s="157">
        <v>63352000</v>
      </c>
    </row>
    <row r="160" spans="1:24" ht="30" customHeight="1">
      <c r="A160" s="152">
        <v>2026</v>
      </c>
      <c r="B160" s="153" t="s">
        <v>125</v>
      </c>
      <c r="C160" s="152">
        <v>147160</v>
      </c>
      <c r="D160" s="152" t="s">
        <v>2089</v>
      </c>
      <c r="E160" s="152" t="s">
        <v>2113</v>
      </c>
      <c r="F160" s="153" t="s">
        <v>2116</v>
      </c>
      <c r="G160" s="158" t="s">
        <v>2094</v>
      </c>
      <c r="H160" s="153" t="s">
        <v>136</v>
      </c>
      <c r="I160" s="153" t="s">
        <v>2097</v>
      </c>
      <c r="J160" s="152" t="s">
        <v>7450</v>
      </c>
      <c r="K160" s="152">
        <v>7181761</v>
      </c>
      <c r="L160" s="153" t="s">
        <v>1863</v>
      </c>
      <c r="M160" s="152"/>
      <c r="N160" s="152"/>
      <c r="O160" s="152"/>
      <c r="P160" s="152"/>
      <c r="Q160" s="152" t="s">
        <v>1865</v>
      </c>
      <c r="R160" s="154">
        <v>46036</v>
      </c>
      <c r="S160" s="154">
        <v>46037</v>
      </c>
      <c r="T160" s="155">
        <v>63352000</v>
      </c>
      <c r="U160" s="156">
        <v>46041</v>
      </c>
      <c r="V160" s="156">
        <v>46283</v>
      </c>
      <c r="W160" s="156">
        <v>46283</v>
      </c>
      <c r="X160" s="157">
        <v>63352000</v>
      </c>
    </row>
    <row r="161" spans="1:24" ht="30" customHeight="1">
      <c r="A161" s="152">
        <v>2026</v>
      </c>
      <c r="B161" s="153" t="s">
        <v>125</v>
      </c>
      <c r="C161" s="152">
        <v>147160</v>
      </c>
      <c r="D161" s="152" t="s">
        <v>2089</v>
      </c>
      <c r="E161" s="152" t="s">
        <v>2121</v>
      </c>
      <c r="F161" s="153" t="s">
        <v>2124</v>
      </c>
      <c r="G161" s="158" t="s">
        <v>2094</v>
      </c>
      <c r="H161" s="153" t="s">
        <v>136</v>
      </c>
      <c r="I161" s="153" t="s">
        <v>2097</v>
      </c>
      <c r="J161" s="152" t="s">
        <v>7450</v>
      </c>
      <c r="K161" s="152">
        <v>79169164</v>
      </c>
      <c r="L161" s="153" t="s">
        <v>1863</v>
      </c>
      <c r="M161" s="152"/>
      <c r="N161" s="152"/>
      <c r="O161" s="152"/>
      <c r="P161" s="152"/>
      <c r="Q161" s="152" t="s">
        <v>1865</v>
      </c>
      <c r="R161" s="154">
        <v>46036</v>
      </c>
      <c r="S161" s="154">
        <v>46037</v>
      </c>
      <c r="T161" s="155">
        <v>63352000</v>
      </c>
      <c r="U161" s="156">
        <v>46041</v>
      </c>
      <c r="V161" s="156">
        <v>46283</v>
      </c>
      <c r="W161" s="156">
        <v>46283</v>
      </c>
      <c r="X161" s="157">
        <v>63352000</v>
      </c>
    </row>
    <row r="162" spans="1:24" ht="30" customHeight="1">
      <c r="A162" s="152">
        <v>2026</v>
      </c>
      <c r="B162" s="153" t="s">
        <v>125</v>
      </c>
      <c r="C162" s="152">
        <v>147160</v>
      </c>
      <c r="D162" s="152" t="s">
        <v>2089</v>
      </c>
      <c r="E162" s="152" t="s">
        <v>2130</v>
      </c>
      <c r="F162" s="153" t="s">
        <v>2133</v>
      </c>
      <c r="G162" s="158" t="s">
        <v>2094</v>
      </c>
      <c r="H162" s="153" t="s">
        <v>136</v>
      </c>
      <c r="I162" s="153" t="s">
        <v>2097</v>
      </c>
      <c r="J162" s="152" t="s">
        <v>7450</v>
      </c>
      <c r="K162" s="152">
        <v>1019119947</v>
      </c>
      <c r="L162" s="153" t="s">
        <v>1863</v>
      </c>
      <c r="M162" s="152"/>
      <c r="N162" s="152"/>
      <c r="O162" s="152"/>
      <c r="P162" s="152"/>
      <c r="Q162" s="152" t="s">
        <v>1865</v>
      </c>
      <c r="R162" s="154">
        <v>46036</v>
      </c>
      <c r="S162" s="154">
        <v>46037</v>
      </c>
      <c r="T162" s="155">
        <v>63352000</v>
      </c>
      <c r="U162" s="156">
        <v>46041</v>
      </c>
      <c r="V162" s="156">
        <v>46283</v>
      </c>
      <c r="W162" s="156">
        <v>46283</v>
      </c>
      <c r="X162" s="157">
        <v>63352000</v>
      </c>
    </row>
    <row r="163" spans="1:24" ht="30" customHeight="1">
      <c r="A163" s="152">
        <v>2026</v>
      </c>
      <c r="B163" s="153" t="s">
        <v>125</v>
      </c>
      <c r="C163" s="152">
        <v>147160</v>
      </c>
      <c r="D163" s="152" t="s">
        <v>2089</v>
      </c>
      <c r="E163" s="152" t="s">
        <v>2139</v>
      </c>
      <c r="F163" s="153" t="s">
        <v>2142</v>
      </c>
      <c r="G163" s="158" t="s">
        <v>2094</v>
      </c>
      <c r="H163" s="153" t="s">
        <v>136</v>
      </c>
      <c r="I163" s="153" t="s">
        <v>2097</v>
      </c>
      <c r="J163" s="152" t="s">
        <v>7450</v>
      </c>
      <c r="K163" s="152">
        <v>79244137</v>
      </c>
      <c r="L163" s="153" t="s">
        <v>1863</v>
      </c>
      <c r="M163" s="152"/>
      <c r="N163" s="152"/>
      <c r="O163" s="152"/>
      <c r="P163" s="152"/>
      <c r="Q163" s="152" t="s">
        <v>1865</v>
      </c>
      <c r="R163" s="154">
        <v>46036</v>
      </c>
      <c r="S163" s="154">
        <v>46037</v>
      </c>
      <c r="T163" s="155">
        <v>63352000</v>
      </c>
      <c r="U163" s="156">
        <v>46041</v>
      </c>
      <c r="V163" s="156">
        <v>46283</v>
      </c>
      <c r="W163" s="156">
        <v>46283</v>
      </c>
      <c r="X163" s="157">
        <v>63352000</v>
      </c>
    </row>
    <row r="164" spans="1:24" ht="30" customHeight="1">
      <c r="A164" s="152">
        <v>2026</v>
      </c>
      <c r="B164" s="153" t="s">
        <v>125</v>
      </c>
      <c r="C164" s="152">
        <v>147162</v>
      </c>
      <c r="D164" s="152" t="s">
        <v>2147</v>
      </c>
      <c r="E164" s="152" t="s">
        <v>2148</v>
      </c>
      <c r="F164" s="153" t="s">
        <v>2151</v>
      </c>
      <c r="G164" s="158" t="s">
        <v>2152</v>
      </c>
      <c r="H164" s="153" t="s">
        <v>460</v>
      </c>
      <c r="I164" s="153" t="s">
        <v>2155</v>
      </c>
      <c r="J164" s="152" t="s">
        <v>7450</v>
      </c>
      <c r="K164" s="152">
        <v>36300765</v>
      </c>
      <c r="L164" s="153" t="s">
        <v>1863</v>
      </c>
      <c r="M164" s="152"/>
      <c r="N164" s="152"/>
      <c r="O164" s="152"/>
      <c r="P164" s="152"/>
      <c r="Q164" s="152" t="s">
        <v>1865</v>
      </c>
      <c r="R164" s="154">
        <v>46035</v>
      </c>
      <c r="S164" s="154">
        <v>46036</v>
      </c>
      <c r="T164" s="155">
        <v>28840000</v>
      </c>
      <c r="U164" s="156">
        <v>46041</v>
      </c>
      <c r="V164" s="156">
        <v>46283</v>
      </c>
      <c r="W164" s="156">
        <v>46283</v>
      </c>
      <c r="X164" s="157">
        <v>28840000</v>
      </c>
    </row>
    <row r="165" spans="1:24" ht="30" customHeight="1">
      <c r="A165" s="152">
        <v>2026</v>
      </c>
      <c r="B165" s="153" t="s">
        <v>125</v>
      </c>
      <c r="C165" s="152">
        <v>147179</v>
      </c>
      <c r="D165" s="152" t="s">
        <v>2160</v>
      </c>
      <c r="E165" s="152" t="s">
        <v>2161</v>
      </c>
      <c r="F165" s="153" t="s">
        <v>2164</v>
      </c>
      <c r="G165" s="158" t="s">
        <v>2165</v>
      </c>
      <c r="H165" s="153" t="s">
        <v>136</v>
      </c>
      <c r="I165" s="153" t="s">
        <v>1924</v>
      </c>
      <c r="J165" s="152" t="s">
        <v>7450</v>
      </c>
      <c r="K165" s="152">
        <v>79316990</v>
      </c>
      <c r="L165" s="153" t="s">
        <v>1863</v>
      </c>
      <c r="M165" s="152"/>
      <c r="N165" s="152"/>
      <c r="O165" s="152"/>
      <c r="P165" s="152"/>
      <c r="Q165" s="152" t="s">
        <v>1865</v>
      </c>
      <c r="R165" s="154">
        <v>46035</v>
      </c>
      <c r="S165" s="154">
        <v>46036</v>
      </c>
      <c r="T165" s="155">
        <v>63352000</v>
      </c>
      <c r="U165" s="156">
        <v>46041</v>
      </c>
      <c r="V165" s="156">
        <v>46283</v>
      </c>
      <c r="W165" s="156">
        <v>46283</v>
      </c>
      <c r="X165" s="157">
        <v>63352000</v>
      </c>
    </row>
    <row r="166" spans="1:24" ht="30" customHeight="1">
      <c r="A166" s="152">
        <v>2026</v>
      </c>
      <c r="B166" s="153" t="s">
        <v>125</v>
      </c>
      <c r="C166" s="152">
        <v>145499</v>
      </c>
      <c r="D166" s="152" t="s">
        <v>2171</v>
      </c>
      <c r="E166" s="152" t="s">
        <v>2172</v>
      </c>
      <c r="F166" s="153" t="s">
        <v>2175</v>
      </c>
      <c r="G166" s="158" t="s">
        <v>2176</v>
      </c>
      <c r="H166" s="153" t="s">
        <v>136</v>
      </c>
      <c r="I166" s="153" t="s">
        <v>2179</v>
      </c>
      <c r="J166" s="152" t="s">
        <v>7450</v>
      </c>
      <c r="K166" s="152">
        <v>24332666</v>
      </c>
      <c r="L166" s="153" t="s">
        <v>2182</v>
      </c>
      <c r="M166" s="152"/>
      <c r="N166" s="152"/>
      <c r="O166" s="152"/>
      <c r="P166" s="152"/>
      <c r="Q166" s="152" t="s">
        <v>2184</v>
      </c>
      <c r="R166" s="154">
        <v>46030</v>
      </c>
      <c r="S166" s="154">
        <v>46030</v>
      </c>
      <c r="T166" s="155">
        <v>63352000</v>
      </c>
      <c r="U166" s="156">
        <v>46035</v>
      </c>
      <c r="V166" s="156">
        <v>46277</v>
      </c>
      <c r="W166" s="156">
        <v>46277</v>
      </c>
      <c r="X166" s="157">
        <v>63352000</v>
      </c>
    </row>
    <row r="167" spans="1:24" ht="30" customHeight="1">
      <c r="A167" s="152">
        <v>2026</v>
      </c>
      <c r="B167" s="153" t="s">
        <v>125</v>
      </c>
      <c r="C167" s="152">
        <v>145499</v>
      </c>
      <c r="D167" s="152" t="s">
        <v>2171</v>
      </c>
      <c r="E167" s="152" t="s">
        <v>2188</v>
      </c>
      <c r="F167" s="153" t="s">
        <v>2191</v>
      </c>
      <c r="G167" s="158" t="s">
        <v>2176</v>
      </c>
      <c r="H167" s="153" t="s">
        <v>460</v>
      </c>
      <c r="I167" s="153" t="s">
        <v>2179</v>
      </c>
      <c r="J167" s="152" t="s">
        <v>7450</v>
      </c>
      <c r="K167" s="152">
        <v>80154746</v>
      </c>
      <c r="L167" s="153" t="s">
        <v>2195</v>
      </c>
      <c r="M167" s="152"/>
      <c r="N167" s="152"/>
      <c r="O167" s="152"/>
      <c r="P167" s="152"/>
      <c r="Q167" s="152" t="s">
        <v>2197</v>
      </c>
      <c r="R167" s="154">
        <v>46030</v>
      </c>
      <c r="S167" s="154">
        <v>46031</v>
      </c>
      <c r="T167" s="155">
        <v>63352000</v>
      </c>
      <c r="U167" s="156">
        <v>46041</v>
      </c>
      <c r="V167" s="156">
        <v>46283</v>
      </c>
      <c r="W167" s="156">
        <v>46283</v>
      </c>
      <c r="X167" s="157">
        <v>63352000</v>
      </c>
    </row>
    <row r="168" spans="1:24" ht="30" customHeight="1">
      <c r="A168" s="152">
        <v>2026</v>
      </c>
      <c r="B168" s="153" t="s">
        <v>125</v>
      </c>
      <c r="C168" s="152">
        <v>145499</v>
      </c>
      <c r="D168" s="152" t="s">
        <v>2171</v>
      </c>
      <c r="E168" s="152" t="s">
        <v>2199</v>
      </c>
      <c r="F168" s="153" t="s">
        <v>7458</v>
      </c>
      <c r="G168" s="158" t="s">
        <v>2176</v>
      </c>
      <c r="H168" s="153" t="s">
        <v>136</v>
      </c>
      <c r="I168" s="153" t="s">
        <v>2179</v>
      </c>
      <c r="J168" s="152" t="s">
        <v>7450</v>
      </c>
      <c r="K168" s="152">
        <v>52622131</v>
      </c>
      <c r="L168" s="153" t="s">
        <v>2206</v>
      </c>
      <c r="M168" s="152"/>
      <c r="N168" s="152"/>
      <c r="O168" s="152"/>
      <c r="P168" s="152"/>
      <c r="Q168" s="152" t="s">
        <v>2208</v>
      </c>
      <c r="R168" s="154">
        <v>46030</v>
      </c>
      <c r="S168" s="154">
        <v>46031</v>
      </c>
      <c r="T168" s="155">
        <v>63352000</v>
      </c>
      <c r="U168" s="156">
        <v>46035</v>
      </c>
      <c r="V168" s="156">
        <v>46277</v>
      </c>
      <c r="W168" s="156">
        <v>46277</v>
      </c>
      <c r="X168" s="157">
        <v>63352000</v>
      </c>
    </row>
    <row r="169" spans="1:24" ht="30" customHeight="1">
      <c r="A169" s="152">
        <v>2026</v>
      </c>
      <c r="B169" s="153" t="s">
        <v>125</v>
      </c>
      <c r="C169" s="152">
        <v>145499</v>
      </c>
      <c r="D169" s="152" t="s">
        <v>2171</v>
      </c>
      <c r="E169" s="152" t="s">
        <v>2211</v>
      </c>
      <c r="F169" s="153" t="s">
        <v>2214</v>
      </c>
      <c r="G169" s="158" t="s">
        <v>2176</v>
      </c>
      <c r="H169" s="153" t="s">
        <v>136</v>
      </c>
      <c r="I169" s="153" t="s">
        <v>2179</v>
      </c>
      <c r="J169" s="152" t="s">
        <v>7450</v>
      </c>
      <c r="K169" s="152">
        <v>1018422753</v>
      </c>
      <c r="L169" s="153" t="s">
        <v>2220</v>
      </c>
      <c r="M169" s="152"/>
      <c r="N169" s="152"/>
      <c r="O169" s="152"/>
      <c r="P169" s="152"/>
      <c r="Q169" s="152" t="s">
        <v>2222</v>
      </c>
      <c r="R169" s="154">
        <v>46030</v>
      </c>
      <c r="S169" s="154">
        <v>46030</v>
      </c>
      <c r="T169" s="155">
        <v>63352000</v>
      </c>
      <c r="U169" s="156">
        <v>46035</v>
      </c>
      <c r="V169" s="156">
        <v>46277</v>
      </c>
      <c r="W169" s="156">
        <v>46277</v>
      </c>
      <c r="X169" s="157">
        <v>63352000</v>
      </c>
    </row>
    <row r="170" spans="1:24" ht="30" customHeight="1">
      <c r="A170" s="152">
        <v>2026</v>
      </c>
      <c r="B170" s="153" t="s">
        <v>125</v>
      </c>
      <c r="C170" s="152">
        <v>145499</v>
      </c>
      <c r="D170" s="152" t="s">
        <v>2171</v>
      </c>
      <c r="E170" s="152" t="s">
        <v>2225</v>
      </c>
      <c r="F170" s="153" t="s">
        <v>2228</v>
      </c>
      <c r="G170" s="158" t="s">
        <v>2176</v>
      </c>
      <c r="H170" s="153" t="s">
        <v>136</v>
      </c>
      <c r="I170" s="153" t="s">
        <v>2179</v>
      </c>
      <c r="J170" s="152" t="s">
        <v>7450</v>
      </c>
      <c r="K170" s="152">
        <v>80183656</v>
      </c>
      <c r="L170" s="153" t="s">
        <v>2233</v>
      </c>
      <c r="M170" s="152"/>
      <c r="N170" s="152"/>
      <c r="O170" s="152"/>
      <c r="P170" s="152"/>
      <c r="Q170" s="152" t="s">
        <v>2235</v>
      </c>
      <c r="R170" s="154">
        <v>46030</v>
      </c>
      <c r="S170" s="154">
        <v>46037</v>
      </c>
      <c r="T170" s="155">
        <v>63352000</v>
      </c>
      <c r="U170" s="156">
        <v>46041</v>
      </c>
      <c r="V170" s="156">
        <v>46283</v>
      </c>
      <c r="W170" s="156">
        <v>46283</v>
      </c>
      <c r="X170" s="157">
        <v>63352000</v>
      </c>
    </row>
    <row r="171" spans="1:24" ht="30" customHeight="1">
      <c r="A171" s="152">
        <v>2026</v>
      </c>
      <c r="B171" s="153" t="s">
        <v>125</v>
      </c>
      <c r="C171" s="152">
        <v>145499</v>
      </c>
      <c r="D171" s="152" t="s">
        <v>2171</v>
      </c>
      <c r="E171" s="152" t="s">
        <v>2238</v>
      </c>
      <c r="F171" s="153" t="s">
        <v>2241</v>
      </c>
      <c r="G171" s="158" t="s">
        <v>2176</v>
      </c>
      <c r="H171" s="153" t="s">
        <v>136</v>
      </c>
      <c r="I171" s="153" t="s">
        <v>2179</v>
      </c>
      <c r="J171" s="152" t="s">
        <v>7450</v>
      </c>
      <c r="K171" s="152">
        <v>1057893214</v>
      </c>
      <c r="L171" s="153" t="s">
        <v>2220</v>
      </c>
      <c r="M171" s="152"/>
      <c r="N171" s="152"/>
      <c r="O171" s="152"/>
      <c r="P171" s="152"/>
      <c r="Q171" s="152" t="s">
        <v>2245</v>
      </c>
      <c r="R171" s="154">
        <v>46030</v>
      </c>
      <c r="S171" s="154">
        <v>46031</v>
      </c>
      <c r="T171" s="155">
        <v>63352000</v>
      </c>
      <c r="U171" s="156">
        <v>46035</v>
      </c>
      <c r="V171" s="156">
        <v>46277</v>
      </c>
      <c r="W171" s="156">
        <v>46277</v>
      </c>
      <c r="X171" s="157">
        <v>63352000</v>
      </c>
    </row>
    <row r="172" spans="1:24" ht="30" customHeight="1">
      <c r="A172" s="152">
        <v>2026</v>
      </c>
      <c r="B172" s="153" t="s">
        <v>125</v>
      </c>
      <c r="C172" s="152">
        <v>145499</v>
      </c>
      <c r="D172" s="152" t="s">
        <v>2171</v>
      </c>
      <c r="E172" s="152" t="s">
        <v>2247</v>
      </c>
      <c r="F172" s="153" t="s">
        <v>2250</v>
      </c>
      <c r="G172" s="158" t="s">
        <v>2176</v>
      </c>
      <c r="H172" s="153" t="s">
        <v>136</v>
      </c>
      <c r="I172" s="153" t="s">
        <v>2179</v>
      </c>
      <c r="J172" s="152" t="s">
        <v>7450</v>
      </c>
      <c r="K172" s="152">
        <v>1013639789</v>
      </c>
      <c r="L172" s="153" t="s">
        <v>2195</v>
      </c>
      <c r="M172" s="152"/>
      <c r="N172" s="152"/>
      <c r="O172" s="152"/>
      <c r="P172" s="152"/>
      <c r="Q172" s="152" t="s">
        <v>2197</v>
      </c>
      <c r="R172" s="154">
        <v>46030</v>
      </c>
      <c r="S172" s="154">
        <v>46031</v>
      </c>
      <c r="T172" s="155">
        <v>63352000</v>
      </c>
      <c r="U172" s="156">
        <v>46036</v>
      </c>
      <c r="V172" s="156">
        <v>46278</v>
      </c>
      <c r="W172" s="156">
        <v>46278</v>
      </c>
      <c r="X172" s="157">
        <v>63352000</v>
      </c>
    </row>
    <row r="173" spans="1:24" ht="30" customHeight="1">
      <c r="A173" s="152">
        <v>2026</v>
      </c>
      <c r="B173" s="153" t="s">
        <v>125</v>
      </c>
      <c r="C173" s="152">
        <v>145499</v>
      </c>
      <c r="D173" s="152" t="s">
        <v>2171</v>
      </c>
      <c r="E173" s="152" t="s">
        <v>2256</v>
      </c>
      <c r="F173" s="153" t="s">
        <v>2259</v>
      </c>
      <c r="G173" s="158" t="s">
        <v>2176</v>
      </c>
      <c r="H173" s="153" t="s">
        <v>136</v>
      </c>
      <c r="I173" s="153" t="s">
        <v>2179</v>
      </c>
      <c r="J173" s="152" t="s">
        <v>7450</v>
      </c>
      <c r="K173" s="152">
        <v>52889696</v>
      </c>
      <c r="L173" s="153" t="s">
        <v>2263</v>
      </c>
      <c r="M173" s="152"/>
      <c r="N173" s="152"/>
      <c r="O173" s="152"/>
      <c r="P173" s="152"/>
      <c r="Q173" s="152" t="s">
        <v>2265</v>
      </c>
      <c r="R173" s="154">
        <v>46030</v>
      </c>
      <c r="S173" s="154">
        <v>46036</v>
      </c>
      <c r="T173" s="155">
        <v>63352000</v>
      </c>
      <c r="U173" s="156">
        <v>46041</v>
      </c>
      <c r="V173" s="156">
        <v>46283</v>
      </c>
      <c r="W173" s="156">
        <v>46283</v>
      </c>
      <c r="X173" s="157">
        <v>63352000</v>
      </c>
    </row>
    <row r="174" spans="1:24" ht="30" customHeight="1">
      <c r="A174" s="152">
        <v>2026</v>
      </c>
      <c r="B174" s="153" t="s">
        <v>125</v>
      </c>
      <c r="C174" s="152">
        <v>145499</v>
      </c>
      <c r="D174" s="152" t="s">
        <v>2171</v>
      </c>
      <c r="E174" s="152" t="s">
        <v>2267</v>
      </c>
      <c r="F174" s="153" t="s">
        <v>2270</v>
      </c>
      <c r="G174" s="158" t="s">
        <v>2176</v>
      </c>
      <c r="H174" s="153" t="s">
        <v>136</v>
      </c>
      <c r="I174" s="153" t="s">
        <v>2179</v>
      </c>
      <c r="J174" s="152" t="s">
        <v>7450</v>
      </c>
      <c r="K174" s="152">
        <v>1053328094</v>
      </c>
      <c r="L174" s="153" t="s">
        <v>2220</v>
      </c>
      <c r="M174" s="152"/>
      <c r="N174" s="152"/>
      <c r="O174" s="152"/>
      <c r="P174" s="152"/>
      <c r="Q174" s="152" t="s">
        <v>2245</v>
      </c>
      <c r="R174" s="154">
        <v>46030</v>
      </c>
      <c r="S174" s="154">
        <v>46031</v>
      </c>
      <c r="T174" s="155">
        <v>63352000</v>
      </c>
      <c r="U174" s="156">
        <v>46035</v>
      </c>
      <c r="V174" s="156">
        <v>46277</v>
      </c>
      <c r="W174" s="156">
        <v>46277</v>
      </c>
      <c r="X174" s="157">
        <v>63352000</v>
      </c>
    </row>
    <row r="175" spans="1:24" ht="30" customHeight="1">
      <c r="A175" s="152">
        <v>2026</v>
      </c>
      <c r="B175" s="153" t="s">
        <v>125</v>
      </c>
      <c r="C175" s="152">
        <v>145499</v>
      </c>
      <c r="D175" s="152" t="s">
        <v>2171</v>
      </c>
      <c r="E175" s="152" t="s">
        <v>2276</v>
      </c>
      <c r="F175" s="153" t="s">
        <v>2279</v>
      </c>
      <c r="G175" s="158" t="s">
        <v>2176</v>
      </c>
      <c r="H175" s="153" t="s">
        <v>136</v>
      </c>
      <c r="I175" s="153" t="s">
        <v>2179</v>
      </c>
      <c r="J175" s="152" t="s">
        <v>7450</v>
      </c>
      <c r="K175" s="152">
        <v>1090435721</v>
      </c>
      <c r="L175" s="153" t="s">
        <v>2206</v>
      </c>
      <c r="M175" s="152"/>
      <c r="N175" s="152"/>
      <c r="O175" s="152"/>
      <c r="P175" s="152"/>
      <c r="Q175" s="152" t="s">
        <v>2208</v>
      </c>
      <c r="R175" s="154">
        <v>46030</v>
      </c>
      <c r="S175" s="154">
        <v>46031</v>
      </c>
      <c r="T175" s="155">
        <v>63352000</v>
      </c>
      <c r="U175" s="156">
        <v>46037</v>
      </c>
      <c r="V175" s="156">
        <v>46279</v>
      </c>
      <c r="W175" s="156">
        <v>46279</v>
      </c>
      <c r="X175" s="157">
        <v>63352000</v>
      </c>
    </row>
    <row r="176" spans="1:24" ht="30" customHeight="1">
      <c r="A176" s="152">
        <v>2026</v>
      </c>
      <c r="B176" s="153" t="s">
        <v>125</v>
      </c>
      <c r="C176" s="152">
        <v>145499</v>
      </c>
      <c r="D176" s="152" t="s">
        <v>2171</v>
      </c>
      <c r="E176" s="152" t="s">
        <v>2285</v>
      </c>
      <c r="F176" s="153" t="s">
        <v>2288</v>
      </c>
      <c r="G176" s="158" t="s">
        <v>2176</v>
      </c>
      <c r="H176" s="153" t="s">
        <v>136</v>
      </c>
      <c r="I176" s="153" t="s">
        <v>2179</v>
      </c>
      <c r="J176" s="152" t="s">
        <v>7450</v>
      </c>
      <c r="K176" s="152">
        <v>40395737</v>
      </c>
      <c r="L176" s="153" t="s">
        <v>2292</v>
      </c>
      <c r="M176" s="152"/>
      <c r="N176" s="152"/>
      <c r="O176" s="152"/>
      <c r="P176" s="152"/>
      <c r="Q176" s="152" t="s">
        <v>2294</v>
      </c>
      <c r="R176" s="154">
        <v>46030</v>
      </c>
      <c r="S176" s="154">
        <v>46031</v>
      </c>
      <c r="T176" s="155">
        <v>63352000</v>
      </c>
      <c r="U176" s="156">
        <v>46037</v>
      </c>
      <c r="V176" s="156">
        <v>46279</v>
      </c>
      <c r="W176" s="156">
        <v>46279</v>
      </c>
      <c r="X176" s="157">
        <v>63352000</v>
      </c>
    </row>
    <row r="177" spans="1:24" ht="30" customHeight="1">
      <c r="A177" s="152">
        <v>2026</v>
      </c>
      <c r="B177" s="153" t="s">
        <v>125</v>
      </c>
      <c r="C177" s="152">
        <v>145499</v>
      </c>
      <c r="D177" s="152" t="s">
        <v>2171</v>
      </c>
      <c r="E177" s="152" t="s">
        <v>2297</v>
      </c>
      <c r="F177" s="153" t="s">
        <v>2300</v>
      </c>
      <c r="G177" s="158" t="s">
        <v>2176</v>
      </c>
      <c r="H177" s="153" t="s">
        <v>136</v>
      </c>
      <c r="I177" s="153" t="s">
        <v>2179</v>
      </c>
      <c r="J177" s="152" t="s">
        <v>7450</v>
      </c>
      <c r="K177" s="152">
        <v>79151959</v>
      </c>
      <c r="L177" s="153" t="s">
        <v>2263</v>
      </c>
      <c r="M177" s="152"/>
      <c r="N177" s="152"/>
      <c r="O177" s="152"/>
      <c r="P177" s="152"/>
      <c r="Q177" s="152" t="s">
        <v>2265</v>
      </c>
      <c r="R177" s="154">
        <v>46030</v>
      </c>
      <c r="S177" s="154">
        <v>46031</v>
      </c>
      <c r="T177" s="155">
        <v>63352000</v>
      </c>
      <c r="U177" s="156">
        <v>46035</v>
      </c>
      <c r="V177" s="156">
        <v>46277</v>
      </c>
      <c r="W177" s="156">
        <v>46277</v>
      </c>
      <c r="X177" s="157">
        <v>63352000</v>
      </c>
    </row>
    <row r="178" spans="1:24" ht="30" customHeight="1">
      <c r="A178" s="152">
        <v>2026</v>
      </c>
      <c r="B178" s="153" t="s">
        <v>125</v>
      </c>
      <c r="C178" s="152">
        <v>145510</v>
      </c>
      <c r="D178" s="152" t="s">
        <v>2305</v>
      </c>
      <c r="E178" s="152" t="s">
        <v>2306</v>
      </c>
      <c r="F178" s="153" t="s">
        <v>2309</v>
      </c>
      <c r="G178" s="158" t="s">
        <v>2310</v>
      </c>
      <c r="H178" s="153" t="s">
        <v>136</v>
      </c>
      <c r="I178" s="153" t="s">
        <v>2313</v>
      </c>
      <c r="J178" s="152" t="s">
        <v>7450</v>
      </c>
      <c r="K178" s="152">
        <v>1102836251</v>
      </c>
      <c r="L178" s="153" t="s">
        <v>2220</v>
      </c>
      <c r="M178" s="152"/>
      <c r="N178" s="152"/>
      <c r="O178" s="152"/>
      <c r="P178" s="152"/>
      <c r="Q178" s="152" t="s">
        <v>2245</v>
      </c>
      <c r="R178" s="154">
        <v>46036</v>
      </c>
      <c r="S178" s="154">
        <v>46036</v>
      </c>
      <c r="T178" s="155">
        <v>63352000</v>
      </c>
      <c r="U178" s="156">
        <v>46041</v>
      </c>
      <c r="V178" s="156">
        <v>46283</v>
      </c>
      <c r="W178" s="156">
        <v>46283</v>
      </c>
      <c r="X178" s="157">
        <v>63352000</v>
      </c>
    </row>
    <row r="179" spans="1:24" ht="30" customHeight="1">
      <c r="A179" s="152">
        <v>2026</v>
      </c>
      <c r="B179" s="153" t="s">
        <v>125</v>
      </c>
      <c r="C179" s="152">
        <v>145515</v>
      </c>
      <c r="D179" s="152" t="s">
        <v>2320</v>
      </c>
      <c r="E179" s="152" t="s">
        <v>2321</v>
      </c>
      <c r="F179" s="153" t="s">
        <v>2324</v>
      </c>
      <c r="G179" s="158" t="s">
        <v>2325</v>
      </c>
      <c r="H179" s="153" t="s">
        <v>136</v>
      </c>
      <c r="I179" s="153" t="s">
        <v>2328</v>
      </c>
      <c r="J179" s="152" t="s">
        <v>7450</v>
      </c>
      <c r="K179" s="152">
        <v>1032439657</v>
      </c>
      <c r="L179" s="153" t="s">
        <v>2233</v>
      </c>
      <c r="M179" s="152"/>
      <c r="N179" s="152"/>
      <c r="O179" s="152"/>
      <c r="P179" s="152"/>
      <c r="Q179" s="152" t="s">
        <v>2235</v>
      </c>
      <c r="R179" s="154">
        <v>46036</v>
      </c>
      <c r="S179" s="154">
        <v>46038</v>
      </c>
      <c r="T179" s="155">
        <v>46432000</v>
      </c>
      <c r="U179" s="156">
        <v>46042</v>
      </c>
      <c r="V179" s="156">
        <v>46284</v>
      </c>
      <c r="W179" s="156">
        <v>46284</v>
      </c>
      <c r="X179" s="157">
        <v>46432000</v>
      </c>
    </row>
    <row r="180" spans="1:24" ht="30" customHeight="1">
      <c r="A180" s="152">
        <v>2026</v>
      </c>
      <c r="B180" s="153" t="s">
        <v>125</v>
      </c>
      <c r="C180" s="152">
        <v>145515</v>
      </c>
      <c r="D180" s="152" t="s">
        <v>2320</v>
      </c>
      <c r="E180" s="152" t="s">
        <v>2335</v>
      </c>
      <c r="F180" s="153" t="s">
        <v>2338</v>
      </c>
      <c r="G180" s="158" t="s">
        <v>2325</v>
      </c>
      <c r="H180" s="153" t="s">
        <v>136</v>
      </c>
      <c r="I180" s="153" t="s">
        <v>2340</v>
      </c>
      <c r="J180" s="152" t="s">
        <v>7450</v>
      </c>
      <c r="K180" s="152">
        <v>19311755</v>
      </c>
      <c r="L180" s="153" t="s">
        <v>2206</v>
      </c>
      <c r="M180" s="152"/>
      <c r="N180" s="152"/>
      <c r="O180" s="152"/>
      <c r="P180" s="152"/>
      <c r="Q180" s="152" t="s">
        <v>2208</v>
      </c>
      <c r="R180" s="154">
        <v>46036</v>
      </c>
      <c r="S180" s="154">
        <v>46038</v>
      </c>
      <c r="T180" s="155">
        <v>46432000</v>
      </c>
      <c r="U180" s="156">
        <v>46044</v>
      </c>
      <c r="V180" s="156" t="s">
        <v>7459</v>
      </c>
      <c r="W180" s="156">
        <v>46286</v>
      </c>
      <c r="X180" s="157">
        <v>46432000</v>
      </c>
    </row>
    <row r="181" spans="1:24" ht="30" customHeight="1">
      <c r="A181" s="152">
        <v>2026</v>
      </c>
      <c r="B181" s="153" t="s">
        <v>125</v>
      </c>
      <c r="C181" s="152">
        <v>145515</v>
      </c>
      <c r="D181" s="152" t="s">
        <v>2320</v>
      </c>
      <c r="E181" s="152" t="s">
        <v>2345</v>
      </c>
      <c r="F181" s="153" t="s">
        <v>2348</v>
      </c>
      <c r="G181" s="158" t="s">
        <v>2325</v>
      </c>
      <c r="H181" s="153" t="s">
        <v>136</v>
      </c>
      <c r="I181" s="153" t="s">
        <v>2340</v>
      </c>
      <c r="J181" s="152" t="s">
        <v>7450</v>
      </c>
      <c r="K181" s="152">
        <v>53000999</v>
      </c>
      <c r="L181" s="153" t="s">
        <v>2195</v>
      </c>
      <c r="M181" s="152"/>
      <c r="N181" s="152"/>
      <c r="O181" s="152"/>
      <c r="P181" s="152"/>
      <c r="Q181" s="152" t="s">
        <v>2197</v>
      </c>
      <c r="R181" s="154">
        <v>46036</v>
      </c>
      <c r="S181" s="154">
        <v>46038</v>
      </c>
      <c r="T181" s="155">
        <v>46432000</v>
      </c>
      <c r="U181" s="156">
        <v>46042</v>
      </c>
      <c r="V181" s="156">
        <v>46284</v>
      </c>
      <c r="W181" s="156">
        <v>46284</v>
      </c>
      <c r="X181" s="157">
        <v>46432000</v>
      </c>
    </row>
    <row r="182" spans="1:24" ht="30" customHeight="1">
      <c r="A182" s="152">
        <v>2026</v>
      </c>
      <c r="B182" s="153" t="s">
        <v>125</v>
      </c>
      <c r="C182" s="152">
        <v>145515</v>
      </c>
      <c r="D182" s="152" t="s">
        <v>2320</v>
      </c>
      <c r="E182" s="152" t="s">
        <v>2353</v>
      </c>
      <c r="F182" s="153" t="s">
        <v>2356</v>
      </c>
      <c r="G182" s="158" t="s">
        <v>2325</v>
      </c>
      <c r="H182" s="153" t="s">
        <v>136</v>
      </c>
      <c r="I182" s="153" t="s">
        <v>2340</v>
      </c>
      <c r="J182" s="152" t="s">
        <v>7450</v>
      </c>
      <c r="K182" s="152">
        <v>1032500065</v>
      </c>
      <c r="L182" s="153" t="s">
        <v>2292</v>
      </c>
      <c r="M182" s="152"/>
      <c r="N182" s="152"/>
      <c r="O182" s="152"/>
      <c r="P182" s="152"/>
      <c r="Q182" s="152" t="s">
        <v>2294</v>
      </c>
      <c r="R182" s="154">
        <v>46036</v>
      </c>
      <c r="S182" s="154">
        <v>46038</v>
      </c>
      <c r="T182" s="155">
        <v>46432000</v>
      </c>
      <c r="U182" s="156">
        <v>46042</v>
      </c>
      <c r="V182" s="156" t="s">
        <v>7460</v>
      </c>
      <c r="W182" s="156">
        <v>46284</v>
      </c>
      <c r="X182" s="157">
        <v>46432000</v>
      </c>
    </row>
    <row r="183" spans="1:24" ht="30" customHeight="1">
      <c r="A183" s="152">
        <v>2026</v>
      </c>
      <c r="B183" s="153" t="s">
        <v>125</v>
      </c>
      <c r="C183" s="152">
        <v>145515</v>
      </c>
      <c r="D183" s="152" t="s">
        <v>2320</v>
      </c>
      <c r="E183" s="152" t="s">
        <v>2361</v>
      </c>
      <c r="F183" s="153" t="s">
        <v>2364</v>
      </c>
      <c r="G183" s="158" t="s">
        <v>2325</v>
      </c>
      <c r="H183" s="153" t="s">
        <v>136</v>
      </c>
      <c r="I183" s="153" t="s">
        <v>2340</v>
      </c>
      <c r="J183" s="152" t="s">
        <v>7450</v>
      </c>
      <c r="K183" s="152">
        <v>1015418908</v>
      </c>
      <c r="L183" s="153" t="s">
        <v>2206</v>
      </c>
      <c r="M183" s="152"/>
      <c r="N183" s="152"/>
      <c r="O183" s="152"/>
      <c r="P183" s="152"/>
      <c r="Q183" s="152" t="s">
        <v>2208</v>
      </c>
      <c r="R183" s="154">
        <v>46036</v>
      </c>
      <c r="S183" s="154">
        <v>46038</v>
      </c>
      <c r="T183" s="155">
        <v>46432000</v>
      </c>
      <c r="U183" s="156">
        <v>46044</v>
      </c>
      <c r="V183" s="156">
        <v>46286</v>
      </c>
      <c r="W183" s="156">
        <v>46286</v>
      </c>
      <c r="X183" s="157">
        <v>46432000</v>
      </c>
    </row>
    <row r="184" spans="1:24" ht="30" customHeight="1">
      <c r="A184" s="152">
        <v>2026</v>
      </c>
      <c r="B184" s="153" t="s">
        <v>125</v>
      </c>
      <c r="C184" s="152">
        <v>145515</v>
      </c>
      <c r="D184" s="152" t="s">
        <v>2320</v>
      </c>
      <c r="E184" s="152" t="s">
        <v>2369</v>
      </c>
      <c r="F184" s="153" t="s">
        <v>2372</v>
      </c>
      <c r="G184" s="158" t="s">
        <v>2325</v>
      </c>
      <c r="H184" s="153" t="s">
        <v>136</v>
      </c>
      <c r="I184" s="153" t="s">
        <v>2340</v>
      </c>
      <c r="J184" s="152" t="s">
        <v>7450</v>
      </c>
      <c r="K184" s="152">
        <v>53014544</v>
      </c>
      <c r="L184" s="153" t="s">
        <v>2182</v>
      </c>
      <c r="M184" s="152"/>
      <c r="N184" s="152"/>
      <c r="O184" s="152"/>
      <c r="P184" s="152"/>
      <c r="Q184" s="152" t="s">
        <v>2184</v>
      </c>
      <c r="R184" s="154">
        <v>46036</v>
      </c>
      <c r="S184" s="154">
        <v>46038</v>
      </c>
      <c r="T184" s="155">
        <v>46432000</v>
      </c>
      <c r="U184" s="156">
        <v>46042</v>
      </c>
      <c r="V184" s="156">
        <v>46284</v>
      </c>
      <c r="W184" s="156">
        <v>46284</v>
      </c>
      <c r="X184" s="157">
        <v>46432000</v>
      </c>
    </row>
    <row r="185" spans="1:24" ht="30" customHeight="1">
      <c r="A185" s="152">
        <v>2026</v>
      </c>
      <c r="B185" s="153" t="s">
        <v>125</v>
      </c>
      <c r="C185" s="152">
        <v>145515</v>
      </c>
      <c r="D185" s="152" t="s">
        <v>2320</v>
      </c>
      <c r="E185" s="152" t="s">
        <v>2377</v>
      </c>
      <c r="F185" s="153" t="s">
        <v>2380</v>
      </c>
      <c r="G185" s="158" t="s">
        <v>2325</v>
      </c>
      <c r="H185" s="153" t="s">
        <v>136</v>
      </c>
      <c r="I185" s="153" t="s">
        <v>2340</v>
      </c>
      <c r="J185" s="152" t="s">
        <v>7450</v>
      </c>
      <c r="K185" s="152">
        <v>39618121</v>
      </c>
      <c r="L185" s="153" t="s">
        <v>2220</v>
      </c>
      <c r="M185" s="152"/>
      <c r="N185" s="152"/>
      <c r="O185" s="152"/>
      <c r="P185" s="152"/>
      <c r="Q185" s="152" t="s">
        <v>2245</v>
      </c>
      <c r="R185" s="154">
        <v>46036</v>
      </c>
      <c r="S185" s="154">
        <v>46038</v>
      </c>
      <c r="T185" s="155">
        <v>46432000</v>
      </c>
      <c r="U185" s="156">
        <v>46042</v>
      </c>
      <c r="V185" s="156">
        <v>46284</v>
      </c>
      <c r="W185" s="156">
        <v>46284</v>
      </c>
      <c r="X185" s="157">
        <v>46432000</v>
      </c>
    </row>
    <row r="186" spans="1:24" ht="30" customHeight="1">
      <c r="A186" s="152">
        <v>2026</v>
      </c>
      <c r="B186" s="153" t="s">
        <v>125</v>
      </c>
      <c r="C186" s="152">
        <v>145515</v>
      </c>
      <c r="D186" s="152" t="s">
        <v>2320</v>
      </c>
      <c r="E186" s="152" t="s">
        <v>2385</v>
      </c>
      <c r="F186" s="153" t="s">
        <v>2388</v>
      </c>
      <c r="G186" s="158" t="s">
        <v>2325</v>
      </c>
      <c r="H186" s="153" t="s">
        <v>136</v>
      </c>
      <c r="I186" s="153" t="s">
        <v>2340</v>
      </c>
      <c r="J186" s="152" t="s">
        <v>7450</v>
      </c>
      <c r="K186" s="152">
        <v>1015431124</v>
      </c>
      <c r="L186" s="153" t="s">
        <v>2292</v>
      </c>
      <c r="M186" s="152"/>
      <c r="N186" s="152"/>
      <c r="O186" s="152"/>
      <c r="P186" s="152"/>
      <c r="Q186" s="152" t="s">
        <v>2294</v>
      </c>
      <c r="R186" s="154">
        <v>46036</v>
      </c>
      <c r="S186" s="154">
        <v>46038</v>
      </c>
      <c r="T186" s="155">
        <v>46432000</v>
      </c>
      <c r="U186" s="156">
        <v>46044</v>
      </c>
      <c r="V186" s="156">
        <v>46286</v>
      </c>
      <c r="W186" s="156">
        <v>46286</v>
      </c>
      <c r="X186" s="157">
        <v>46432000</v>
      </c>
    </row>
    <row r="187" spans="1:24" ht="30" customHeight="1">
      <c r="A187" s="152">
        <v>2026</v>
      </c>
      <c r="B187" s="153" t="s">
        <v>125</v>
      </c>
      <c r="C187" s="152">
        <v>145515</v>
      </c>
      <c r="D187" s="152" t="s">
        <v>2320</v>
      </c>
      <c r="E187" s="152" t="s">
        <v>2393</v>
      </c>
      <c r="F187" s="153" t="s">
        <v>2396</v>
      </c>
      <c r="G187" s="158" t="s">
        <v>2325</v>
      </c>
      <c r="H187" s="153" t="s">
        <v>136</v>
      </c>
      <c r="I187" s="153" t="s">
        <v>2340</v>
      </c>
      <c r="J187" s="152" t="s">
        <v>7450</v>
      </c>
      <c r="K187" s="152">
        <v>52962591</v>
      </c>
      <c r="L187" s="153" t="s">
        <v>2220</v>
      </c>
      <c r="M187" s="152"/>
      <c r="N187" s="152"/>
      <c r="O187" s="152"/>
      <c r="P187" s="152"/>
      <c r="Q187" s="152" t="s">
        <v>2222</v>
      </c>
      <c r="R187" s="154">
        <v>46036</v>
      </c>
      <c r="S187" s="154">
        <v>46038</v>
      </c>
      <c r="T187" s="155">
        <v>46432000</v>
      </c>
      <c r="U187" s="156">
        <v>46042</v>
      </c>
      <c r="V187" s="156">
        <v>46284</v>
      </c>
      <c r="W187" s="156">
        <v>46284</v>
      </c>
      <c r="X187" s="157">
        <v>46432000</v>
      </c>
    </row>
    <row r="188" spans="1:24" ht="30" customHeight="1">
      <c r="A188" s="152">
        <v>2026</v>
      </c>
      <c r="B188" s="153" t="s">
        <v>125</v>
      </c>
      <c r="C188" s="152">
        <v>145515</v>
      </c>
      <c r="D188" s="152" t="s">
        <v>2320</v>
      </c>
      <c r="E188" s="152" t="s">
        <v>2402</v>
      </c>
      <c r="F188" s="153" t="s">
        <v>2405</v>
      </c>
      <c r="G188" s="158" t="s">
        <v>2325</v>
      </c>
      <c r="H188" s="153" t="s">
        <v>136</v>
      </c>
      <c r="I188" s="153" t="s">
        <v>2340</v>
      </c>
      <c r="J188" s="152" t="s">
        <v>7450</v>
      </c>
      <c r="K188" s="152">
        <v>51941894</v>
      </c>
      <c r="L188" s="153" t="s">
        <v>2220</v>
      </c>
      <c r="M188" s="152"/>
      <c r="N188" s="152"/>
      <c r="O188" s="152"/>
      <c r="P188" s="152"/>
      <c r="Q188" s="152" t="s">
        <v>2245</v>
      </c>
      <c r="R188" s="154">
        <v>46036</v>
      </c>
      <c r="S188" s="154">
        <v>46038</v>
      </c>
      <c r="T188" s="155">
        <v>46432000</v>
      </c>
      <c r="U188" s="156">
        <v>46042</v>
      </c>
      <c r="V188" s="156" t="s">
        <v>7460</v>
      </c>
      <c r="W188" s="156">
        <v>46284</v>
      </c>
      <c r="X188" s="157">
        <v>46432000</v>
      </c>
    </row>
    <row r="189" spans="1:24" ht="30" customHeight="1">
      <c r="A189" s="152">
        <v>2026</v>
      </c>
      <c r="B189" s="153" t="s">
        <v>125</v>
      </c>
      <c r="C189" s="152">
        <v>145515</v>
      </c>
      <c r="D189" s="152" t="s">
        <v>2320</v>
      </c>
      <c r="E189" s="152" t="s">
        <v>2411</v>
      </c>
      <c r="F189" s="153" t="s">
        <v>2414</v>
      </c>
      <c r="G189" s="158" t="s">
        <v>2325</v>
      </c>
      <c r="H189" s="153" t="s">
        <v>136</v>
      </c>
      <c r="I189" s="153" t="s">
        <v>2340</v>
      </c>
      <c r="J189" s="152" t="s">
        <v>7450</v>
      </c>
      <c r="K189" s="152">
        <v>1074132196</v>
      </c>
      <c r="L189" s="153" t="s">
        <v>2220</v>
      </c>
      <c r="M189" s="152"/>
      <c r="N189" s="152"/>
      <c r="O189" s="152"/>
      <c r="P189" s="152"/>
      <c r="Q189" s="152" t="s">
        <v>2222</v>
      </c>
      <c r="R189" s="154">
        <v>46036</v>
      </c>
      <c r="S189" s="154">
        <v>46038</v>
      </c>
      <c r="T189" s="155">
        <v>46432000</v>
      </c>
      <c r="U189" s="156">
        <v>46049</v>
      </c>
      <c r="V189" s="156">
        <v>46291</v>
      </c>
      <c r="W189" s="156">
        <v>46291</v>
      </c>
      <c r="X189" s="157">
        <v>46432000</v>
      </c>
    </row>
    <row r="190" spans="1:24" ht="30" customHeight="1">
      <c r="A190" s="152">
        <v>2026</v>
      </c>
      <c r="B190" s="153" t="s">
        <v>125</v>
      </c>
      <c r="C190" s="152">
        <v>145515</v>
      </c>
      <c r="D190" s="152" t="s">
        <v>2320</v>
      </c>
      <c r="E190" s="152" t="s">
        <v>2420</v>
      </c>
      <c r="F190" s="153" t="s">
        <v>2423</v>
      </c>
      <c r="G190" s="158" t="s">
        <v>2325</v>
      </c>
      <c r="H190" s="153" t="s">
        <v>136</v>
      </c>
      <c r="I190" s="153" t="s">
        <v>2340</v>
      </c>
      <c r="J190" s="152" t="s">
        <v>7450</v>
      </c>
      <c r="K190" s="152">
        <v>1033769482</v>
      </c>
      <c r="L190" s="153" t="s">
        <v>2220</v>
      </c>
      <c r="M190" s="152"/>
      <c r="N190" s="152"/>
      <c r="O190" s="152"/>
      <c r="P190" s="152"/>
      <c r="Q190" s="152" t="s">
        <v>2245</v>
      </c>
      <c r="R190" s="154">
        <v>46036</v>
      </c>
      <c r="S190" s="154">
        <v>46038</v>
      </c>
      <c r="T190" s="155">
        <v>46432000</v>
      </c>
      <c r="U190" s="156">
        <v>46044</v>
      </c>
      <c r="V190" s="156">
        <v>46286</v>
      </c>
      <c r="W190" s="156">
        <v>46286</v>
      </c>
      <c r="X190" s="157">
        <v>46432000</v>
      </c>
    </row>
    <row r="191" spans="1:24" ht="30" customHeight="1">
      <c r="A191" s="152">
        <v>2026</v>
      </c>
      <c r="B191" s="153" t="s">
        <v>125</v>
      </c>
      <c r="C191" s="152">
        <v>145515</v>
      </c>
      <c r="D191" s="152" t="s">
        <v>2320</v>
      </c>
      <c r="E191" s="152" t="s">
        <v>2430</v>
      </c>
      <c r="F191" s="153" t="s">
        <v>2433</v>
      </c>
      <c r="G191" s="158" t="s">
        <v>2325</v>
      </c>
      <c r="H191" s="153" t="s">
        <v>136</v>
      </c>
      <c r="I191" s="153" t="s">
        <v>2340</v>
      </c>
      <c r="J191" s="152" t="s">
        <v>7450</v>
      </c>
      <c r="K191" s="152">
        <v>20573232</v>
      </c>
      <c r="L191" s="153" t="s">
        <v>2263</v>
      </c>
      <c r="M191" s="152"/>
      <c r="N191" s="152"/>
      <c r="O191" s="152"/>
      <c r="P191" s="152"/>
      <c r="Q191" s="152" t="s">
        <v>2265</v>
      </c>
      <c r="R191" s="154">
        <v>46036</v>
      </c>
      <c r="S191" s="154">
        <v>46039</v>
      </c>
      <c r="T191" s="155">
        <v>46432000</v>
      </c>
      <c r="U191" s="156">
        <v>46043</v>
      </c>
      <c r="V191" s="156" t="s">
        <v>7461</v>
      </c>
      <c r="W191" s="156">
        <v>46285</v>
      </c>
      <c r="X191" s="157">
        <v>46432000</v>
      </c>
    </row>
    <row r="192" spans="1:24" ht="30" customHeight="1">
      <c r="A192" s="152">
        <v>2026</v>
      </c>
      <c r="B192" s="153" t="s">
        <v>125</v>
      </c>
      <c r="C192" s="152">
        <v>145515</v>
      </c>
      <c r="D192" s="152" t="s">
        <v>2320</v>
      </c>
      <c r="E192" s="152" t="s">
        <v>2439</v>
      </c>
      <c r="F192" s="153" t="s">
        <v>2442</v>
      </c>
      <c r="G192" s="158" t="s">
        <v>2325</v>
      </c>
      <c r="H192" s="153" t="s">
        <v>136</v>
      </c>
      <c r="I192" s="153" t="s">
        <v>2340</v>
      </c>
      <c r="J192" s="152" t="s">
        <v>7450</v>
      </c>
      <c r="K192" s="152">
        <v>1070921121</v>
      </c>
      <c r="L192" s="153" t="s">
        <v>2220</v>
      </c>
      <c r="M192" s="152"/>
      <c r="N192" s="152"/>
      <c r="O192" s="152"/>
      <c r="P192" s="152"/>
      <c r="Q192" s="152" t="s">
        <v>2245</v>
      </c>
      <c r="R192" s="154">
        <v>46036</v>
      </c>
      <c r="S192" s="154">
        <v>46038</v>
      </c>
      <c r="T192" s="155">
        <v>46432000</v>
      </c>
      <c r="U192" s="156">
        <v>46044</v>
      </c>
      <c r="V192" s="156">
        <v>46286</v>
      </c>
      <c r="W192" s="156">
        <v>46286</v>
      </c>
      <c r="X192" s="157">
        <v>46432000</v>
      </c>
    </row>
    <row r="193" spans="1:24" ht="30" customHeight="1">
      <c r="A193" s="152">
        <v>2026</v>
      </c>
      <c r="B193" s="153" t="s">
        <v>125</v>
      </c>
      <c r="C193" s="152">
        <v>145522</v>
      </c>
      <c r="D193" s="152" t="s">
        <v>2448</v>
      </c>
      <c r="E193" s="152" t="s">
        <v>2449</v>
      </c>
      <c r="F193" s="153" t="s">
        <v>2452</v>
      </c>
      <c r="G193" s="158" t="s">
        <v>2453</v>
      </c>
      <c r="H193" s="153" t="s">
        <v>460</v>
      </c>
      <c r="I193" s="153" t="s">
        <v>2456</v>
      </c>
      <c r="J193" s="152" t="s">
        <v>7450</v>
      </c>
      <c r="K193" s="152">
        <v>79339001</v>
      </c>
      <c r="L193" s="153" t="s">
        <v>2263</v>
      </c>
      <c r="M193" s="152"/>
      <c r="N193" s="152"/>
      <c r="O193" s="152"/>
      <c r="P193" s="152"/>
      <c r="Q193" s="152" t="s">
        <v>2265</v>
      </c>
      <c r="R193" s="154">
        <v>46032</v>
      </c>
      <c r="S193" s="154">
        <v>46038</v>
      </c>
      <c r="T193" s="155">
        <v>24520000</v>
      </c>
      <c r="U193" s="156">
        <v>46048</v>
      </c>
      <c r="V193" s="156">
        <v>46290</v>
      </c>
      <c r="W193" s="156">
        <v>46290</v>
      </c>
      <c r="X193" s="157">
        <v>24520000</v>
      </c>
    </row>
    <row r="194" spans="1:24" ht="30" customHeight="1">
      <c r="A194" s="152">
        <v>2026</v>
      </c>
      <c r="B194" s="153" t="s">
        <v>125</v>
      </c>
      <c r="C194" s="152">
        <v>145522</v>
      </c>
      <c r="D194" s="152" t="s">
        <v>2448</v>
      </c>
      <c r="E194" s="152" t="s">
        <v>2465</v>
      </c>
      <c r="F194" s="153" t="s">
        <v>2468</v>
      </c>
      <c r="G194" s="158" t="s">
        <v>2453</v>
      </c>
      <c r="H194" s="153" t="s">
        <v>460</v>
      </c>
      <c r="I194" s="153" t="s">
        <v>2456</v>
      </c>
      <c r="J194" s="152" t="s">
        <v>7450</v>
      </c>
      <c r="K194" s="152">
        <v>52150029</v>
      </c>
      <c r="L194" s="153" t="s">
        <v>2233</v>
      </c>
      <c r="M194" s="152"/>
      <c r="N194" s="152"/>
      <c r="O194" s="152"/>
      <c r="P194" s="152"/>
      <c r="Q194" s="152" t="s">
        <v>2235</v>
      </c>
      <c r="R194" s="154">
        <v>46032</v>
      </c>
      <c r="S194" s="154">
        <v>46036</v>
      </c>
      <c r="T194" s="155">
        <v>24520000</v>
      </c>
      <c r="U194" s="156">
        <v>46041</v>
      </c>
      <c r="V194" s="156">
        <v>46283</v>
      </c>
      <c r="W194" s="156">
        <v>46283</v>
      </c>
      <c r="X194" s="157">
        <v>24520000</v>
      </c>
    </row>
    <row r="195" spans="1:24" ht="30" customHeight="1">
      <c r="A195" s="152">
        <v>2026</v>
      </c>
      <c r="B195" s="153" t="s">
        <v>125</v>
      </c>
      <c r="C195" s="152">
        <v>145522</v>
      </c>
      <c r="D195" s="152" t="s">
        <v>2448</v>
      </c>
      <c r="E195" s="152" t="s">
        <v>2474</v>
      </c>
      <c r="F195" s="153" t="s">
        <v>2477</v>
      </c>
      <c r="G195" s="158" t="s">
        <v>2453</v>
      </c>
      <c r="H195" s="153" t="s">
        <v>460</v>
      </c>
      <c r="I195" s="153" t="s">
        <v>2456</v>
      </c>
      <c r="J195" s="152" t="s">
        <v>7450</v>
      </c>
      <c r="K195" s="152">
        <v>1019071525</v>
      </c>
      <c r="L195" s="153" t="s">
        <v>2233</v>
      </c>
      <c r="M195" s="152"/>
      <c r="N195" s="152"/>
      <c r="O195" s="152"/>
      <c r="P195" s="152"/>
      <c r="Q195" s="152" t="s">
        <v>2235</v>
      </c>
      <c r="R195" s="154">
        <v>46032</v>
      </c>
      <c r="S195" s="154">
        <v>46038</v>
      </c>
      <c r="T195" s="155">
        <v>24520000</v>
      </c>
      <c r="U195" s="156">
        <v>46041</v>
      </c>
      <c r="V195" s="156">
        <v>46283</v>
      </c>
      <c r="W195" s="156">
        <v>46283</v>
      </c>
      <c r="X195" s="157">
        <v>24520000</v>
      </c>
    </row>
    <row r="196" spans="1:24" ht="30" customHeight="1">
      <c r="A196" s="152">
        <v>2026</v>
      </c>
      <c r="B196" s="153" t="s">
        <v>125</v>
      </c>
      <c r="C196" s="152">
        <v>145522</v>
      </c>
      <c r="D196" s="152" t="s">
        <v>2448</v>
      </c>
      <c r="E196" s="152" t="s">
        <v>2483</v>
      </c>
      <c r="F196" s="153" t="s">
        <v>2486</v>
      </c>
      <c r="G196" s="158" t="s">
        <v>2453</v>
      </c>
      <c r="H196" s="153" t="s">
        <v>460</v>
      </c>
      <c r="I196" s="153" t="s">
        <v>2456</v>
      </c>
      <c r="J196" s="152" t="s">
        <v>7450</v>
      </c>
      <c r="K196" s="152">
        <v>1019109828</v>
      </c>
      <c r="L196" s="153" t="s">
        <v>2206</v>
      </c>
      <c r="M196" s="152"/>
      <c r="N196" s="152"/>
      <c r="O196" s="152"/>
      <c r="P196" s="152"/>
      <c r="Q196" s="152" t="s">
        <v>2208</v>
      </c>
      <c r="R196" s="154">
        <v>46032</v>
      </c>
      <c r="S196" s="154">
        <v>46036</v>
      </c>
      <c r="T196" s="155">
        <v>24520000</v>
      </c>
      <c r="U196" s="156">
        <v>46041</v>
      </c>
      <c r="V196" s="156">
        <v>46283</v>
      </c>
      <c r="W196" s="156">
        <v>46283</v>
      </c>
      <c r="X196" s="157">
        <v>24520000</v>
      </c>
    </row>
    <row r="197" spans="1:24" ht="30" customHeight="1">
      <c r="A197" s="152">
        <v>2026</v>
      </c>
      <c r="B197" s="153" t="s">
        <v>125</v>
      </c>
      <c r="C197" s="152">
        <v>145522</v>
      </c>
      <c r="D197" s="152" t="s">
        <v>2448</v>
      </c>
      <c r="E197" s="152" t="s">
        <v>2491</v>
      </c>
      <c r="F197" s="153" t="s">
        <v>2494</v>
      </c>
      <c r="G197" s="158" t="s">
        <v>2453</v>
      </c>
      <c r="H197" s="153" t="s">
        <v>460</v>
      </c>
      <c r="I197" s="153" t="s">
        <v>2456</v>
      </c>
      <c r="J197" s="152" t="s">
        <v>7450</v>
      </c>
      <c r="K197" s="152">
        <v>53115883</v>
      </c>
      <c r="L197" s="153" t="s">
        <v>2220</v>
      </c>
      <c r="M197" s="152"/>
      <c r="N197" s="152"/>
      <c r="O197" s="152"/>
      <c r="P197" s="152"/>
      <c r="Q197" s="152" t="s">
        <v>2222</v>
      </c>
      <c r="R197" s="154">
        <v>46032</v>
      </c>
      <c r="S197" s="154">
        <v>46041</v>
      </c>
      <c r="T197" s="155">
        <v>24520000</v>
      </c>
      <c r="U197" s="156">
        <v>46048</v>
      </c>
      <c r="V197" s="156">
        <v>46290</v>
      </c>
      <c r="W197" s="156">
        <v>46290</v>
      </c>
      <c r="X197" s="157">
        <v>24520000</v>
      </c>
    </row>
    <row r="198" spans="1:24" ht="30" customHeight="1">
      <c r="A198" s="152">
        <v>2026</v>
      </c>
      <c r="B198" s="153" t="s">
        <v>125</v>
      </c>
      <c r="C198" s="152">
        <v>145522</v>
      </c>
      <c r="D198" s="152" t="s">
        <v>2448</v>
      </c>
      <c r="E198" s="152" t="s">
        <v>2501</v>
      </c>
      <c r="F198" s="153" t="s">
        <v>2504</v>
      </c>
      <c r="G198" s="158" t="s">
        <v>2453</v>
      </c>
      <c r="H198" s="153" t="s">
        <v>460</v>
      </c>
      <c r="I198" s="153" t="s">
        <v>2456</v>
      </c>
      <c r="J198" s="152" t="s">
        <v>7450</v>
      </c>
      <c r="K198" s="152">
        <v>1023963505</v>
      </c>
      <c r="L198" s="153" t="s">
        <v>2263</v>
      </c>
      <c r="M198" s="152"/>
      <c r="N198" s="152"/>
      <c r="O198" s="152"/>
      <c r="P198" s="152"/>
      <c r="Q198" s="152" t="s">
        <v>2265</v>
      </c>
      <c r="R198" s="154">
        <v>46032</v>
      </c>
      <c r="S198" s="154">
        <v>46041</v>
      </c>
      <c r="T198" s="155">
        <v>24520000</v>
      </c>
      <c r="U198" s="156">
        <v>46048</v>
      </c>
      <c r="V198" s="156">
        <v>46290</v>
      </c>
      <c r="W198" s="156">
        <v>46290</v>
      </c>
      <c r="X198" s="157">
        <v>24520000</v>
      </c>
    </row>
    <row r="199" spans="1:24" ht="30" customHeight="1">
      <c r="A199" s="152">
        <v>2026</v>
      </c>
      <c r="B199" s="153" t="s">
        <v>125</v>
      </c>
      <c r="C199" s="152">
        <v>145522</v>
      </c>
      <c r="D199" s="152" t="s">
        <v>2448</v>
      </c>
      <c r="E199" s="152" t="s">
        <v>2509</v>
      </c>
      <c r="F199" s="153" t="s">
        <v>2512</v>
      </c>
      <c r="G199" s="158" t="s">
        <v>2453</v>
      </c>
      <c r="H199" s="153" t="s">
        <v>460</v>
      </c>
      <c r="I199" s="153" t="s">
        <v>2456</v>
      </c>
      <c r="J199" s="152" t="s">
        <v>7450</v>
      </c>
      <c r="K199" s="152">
        <v>79642411</v>
      </c>
      <c r="L199" s="153" t="s">
        <v>2182</v>
      </c>
      <c r="M199" s="152"/>
      <c r="N199" s="152"/>
      <c r="O199" s="152"/>
      <c r="P199" s="152"/>
      <c r="Q199" s="152" t="s">
        <v>2184</v>
      </c>
      <c r="R199" s="154">
        <v>46032</v>
      </c>
      <c r="S199" s="154">
        <v>46041</v>
      </c>
      <c r="T199" s="155">
        <v>24520000</v>
      </c>
      <c r="U199" s="156">
        <v>46048</v>
      </c>
      <c r="V199" s="156">
        <v>46290</v>
      </c>
      <c r="W199" s="156">
        <v>46290</v>
      </c>
      <c r="X199" s="157">
        <v>24520000</v>
      </c>
    </row>
    <row r="200" spans="1:24" ht="30" customHeight="1">
      <c r="A200" s="152">
        <v>2026</v>
      </c>
      <c r="B200" s="153" t="s">
        <v>125</v>
      </c>
      <c r="C200" s="152">
        <v>145522</v>
      </c>
      <c r="D200" s="152" t="s">
        <v>2448</v>
      </c>
      <c r="E200" s="152" t="s">
        <v>2517</v>
      </c>
      <c r="F200" s="153" t="s">
        <v>2520</v>
      </c>
      <c r="G200" s="158" t="s">
        <v>2453</v>
      </c>
      <c r="H200" s="153" t="s">
        <v>460</v>
      </c>
      <c r="I200" s="153" t="s">
        <v>2456</v>
      </c>
      <c r="J200" s="152" t="s">
        <v>7450</v>
      </c>
      <c r="K200" s="152">
        <v>79344333</v>
      </c>
      <c r="L200" s="153" t="s">
        <v>2182</v>
      </c>
      <c r="M200" s="152"/>
      <c r="N200" s="152"/>
      <c r="O200" s="152"/>
      <c r="P200" s="152"/>
      <c r="Q200" s="152" t="s">
        <v>2184</v>
      </c>
      <c r="R200" s="154">
        <v>46032</v>
      </c>
      <c r="S200" s="154">
        <v>46033</v>
      </c>
      <c r="T200" s="155">
        <v>24520000</v>
      </c>
      <c r="U200" s="156">
        <v>46039</v>
      </c>
      <c r="V200" s="156">
        <v>46281</v>
      </c>
      <c r="W200" s="156">
        <v>46281</v>
      </c>
      <c r="X200" s="157">
        <v>24520000</v>
      </c>
    </row>
    <row r="201" spans="1:24" ht="30" customHeight="1">
      <c r="A201" s="152">
        <v>2026</v>
      </c>
      <c r="B201" s="153" t="s">
        <v>125</v>
      </c>
      <c r="C201" s="152">
        <v>145522</v>
      </c>
      <c r="D201" s="152" t="s">
        <v>2448</v>
      </c>
      <c r="E201" s="152" t="s">
        <v>2526</v>
      </c>
      <c r="F201" s="153" t="s">
        <v>2529</v>
      </c>
      <c r="G201" s="158" t="s">
        <v>2453</v>
      </c>
      <c r="H201" s="153" t="s">
        <v>460</v>
      </c>
      <c r="I201" s="153" t="s">
        <v>2456</v>
      </c>
      <c r="J201" s="152" t="s">
        <v>7450</v>
      </c>
      <c r="K201" s="152">
        <v>1000005525</v>
      </c>
      <c r="L201" s="153" t="s">
        <v>2292</v>
      </c>
      <c r="M201" s="152"/>
      <c r="N201" s="152"/>
      <c r="O201" s="152"/>
      <c r="P201" s="152"/>
      <c r="Q201" s="152" t="s">
        <v>2294</v>
      </c>
      <c r="R201" s="154">
        <v>46032</v>
      </c>
      <c r="S201" s="154">
        <v>46033</v>
      </c>
      <c r="T201" s="155">
        <v>24520000</v>
      </c>
      <c r="U201" s="156">
        <v>46039</v>
      </c>
      <c r="V201" s="156">
        <v>46281</v>
      </c>
      <c r="W201" s="156">
        <v>46281</v>
      </c>
      <c r="X201" s="157">
        <v>24520000</v>
      </c>
    </row>
    <row r="202" spans="1:24" ht="30" customHeight="1">
      <c r="A202" s="152">
        <v>2026</v>
      </c>
      <c r="B202" s="153" t="s">
        <v>125</v>
      </c>
      <c r="C202" s="152">
        <v>145522</v>
      </c>
      <c r="D202" s="152" t="s">
        <v>2448</v>
      </c>
      <c r="E202" s="152" t="s">
        <v>2534</v>
      </c>
      <c r="F202" s="153" t="s">
        <v>2537</v>
      </c>
      <c r="G202" s="158" t="s">
        <v>2453</v>
      </c>
      <c r="H202" s="153" t="s">
        <v>460</v>
      </c>
      <c r="I202" s="153" t="s">
        <v>2539</v>
      </c>
      <c r="J202" s="152" t="s">
        <v>7450</v>
      </c>
      <c r="K202" s="152">
        <v>17990466</v>
      </c>
      <c r="L202" s="153" t="s">
        <v>2292</v>
      </c>
      <c r="M202" s="152"/>
      <c r="N202" s="152"/>
      <c r="O202" s="152"/>
      <c r="P202" s="152"/>
      <c r="Q202" s="152" t="s">
        <v>2294</v>
      </c>
      <c r="R202" s="154">
        <v>46032</v>
      </c>
      <c r="S202" s="154">
        <v>46036</v>
      </c>
      <c r="T202" s="155">
        <v>24520000</v>
      </c>
      <c r="U202" s="156">
        <v>46041</v>
      </c>
      <c r="V202" s="156">
        <v>46283</v>
      </c>
      <c r="W202" s="156">
        <v>46283</v>
      </c>
      <c r="X202" s="157">
        <v>24520000</v>
      </c>
    </row>
    <row r="203" spans="1:24" ht="30" customHeight="1">
      <c r="A203" s="152">
        <v>2026</v>
      </c>
      <c r="B203" s="153" t="s">
        <v>125</v>
      </c>
      <c r="C203" s="152">
        <v>145522</v>
      </c>
      <c r="D203" s="152" t="s">
        <v>2448</v>
      </c>
      <c r="E203" s="152" t="s">
        <v>2544</v>
      </c>
      <c r="F203" s="153" t="s">
        <v>2547</v>
      </c>
      <c r="G203" s="158" t="s">
        <v>2453</v>
      </c>
      <c r="H203" s="153" t="s">
        <v>460</v>
      </c>
      <c r="I203" s="153" t="s">
        <v>2539</v>
      </c>
      <c r="J203" s="152" t="s">
        <v>7450</v>
      </c>
      <c r="K203" s="152">
        <v>52992405</v>
      </c>
      <c r="L203" s="153" t="s">
        <v>2233</v>
      </c>
      <c r="M203" s="152"/>
      <c r="N203" s="152"/>
      <c r="O203" s="152"/>
      <c r="P203" s="152"/>
      <c r="Q203" s="152" t="s">
        <v>2235</v>
      </c>
      <c r="R203" s="154">
        <v>46032</v>
      </c>
      <c r="S203" s="154">
        <v>46036</v>
      </c>
      <c r="T203" s="155">
        <v>24520000</v>
      </c>
      <c r="U203" s="156">
        <v>46038</v>
      </c>
      <c r="V203" s="156">
        <v>46280</v>
      </c>
      <c r="W203" s="156">
        <v>46280</v>
      </c>
      <c r="X203" s="157">
        <v>24520000</v>
      </c>
    </row>
    <row r="204" spans="1:24" ht="30" customHeight="1">
      <c r="A204" s="152">
        <v>2026</v>
      </c>
      <c r="B204" s="153" t="s">
        <v>125</v>
      </c>
      <c r="C204" s="152">
        <v>145522</v>
      </c>
      <c r="D204" s="152" t="s">
        <v>2448</v>
      </c>
      <c r="E204" s="152" t="s">
        <v>2552</v>
      </c>
      <c r="F204" s="153" t="s">
        <v>2555</v>
      </c>
      <c r="G204" s="158" t="s">
        <v>2453</v>
      </c>
      <c r="H204" s="153" t="s">
        <v>460</v>
      </c>
      <c r="I204" s="153" t="s">
        <v>2539</v>
      </c>
      <c r="J204" s="152" t="s">
        <v>7450</v>
      </c>
      <c r="K204" s="152">
        <v>1014291739</v>
      </c>
      <c r="L204" s="153" t="s">
        <v>2195</v>
      </c>
      <c r="M204" s="152"/>
      <c r="N204" s="152"/>
      <c r="O204" s="152"/>
      <c r="P204" s="152"/>
      <c r="Q204" s="152" t="s">
        <v>2197</v>
      </c>
      <c r="R204" s="154">
        <v>46032</v>
      </c>
      <c r="S204" s="154">
        <v>46036</v>
      </c>
      <c r="T204" s="155">
        <v>24520000</v>
      </c>
      <c r="U204" s="156">
        <v>46038</v>
      </c>
      <c r="V204" s="156">
        <v>46280</v>
      </c>
      <c r="W204" s="156">
        <v>46280</v>
      </c>
      <c r="X204" s="157">
        <v>24520000</v>
      </c>
    </row>
    <row r="205" spans="1:24" ht="30" customHeight="1">
      <c r="A205" s="152">
        <v>2026</v>
      </c>
      <c r="B205" s="153" t="s">
        <v>125</v>
      </c>
      <c r="C205" s="152">
        <v>145522</v>
      </c>
      <c r="D205" s="152" t="s">
        <v>2448</v>
      </c>
      <c r="E205" s="152" t="s">
        <v>2560</v>
      </c>
      <c r="F205" s="153" t="s">
        <v>2563</v>
      </c>
      <c r="G205" s="158" t="s">
        <v>2453</v>
      </c>
      <c r="H205" s="153" t="s">
        <v>460</v>
      </c>
      <c r="I205" s="153" t="s">
        <v>2539</v>
      </c>
      <c r="J205" s="152" t="s">
        <v>7450</v>
      </c>
      <c r="K205" s="152">
        <v>1019072645</v>
      </c>
      <c r="L205" s="153" t="s">
        <v>2195</v>
      </c>
      <c r="M205" s="152"/>
      <c r="N205" s="152"/>
      <c r="O205" s="152"/>
      <c r="P205" s="152"/>
      <c r="Q205" s="152" t="s">
        <v>2197</v>
      </c>
      <c r="R205" s="154">
        <v>46032</v>
      </c>
      <c r="S205" s="154">
        <v>46036</v>
      </c>
      <c r="T205" s="155">
        <v>24520000</v>
      </c>
      <c r="U205" s="156">
        <v>46038</v>
      </c>
      <c r="V205" s="156">
        <v>46280</v>
      </c>
      <c r="W205" s="156">
        <v>46280</v>
      </c>
      <c r="X205" s="157">
        <v>24520000</v>
      </c>
    </row>
    <row r="206" spans="1:24" ht="30" customHeight="1">
      <c r="A206" s="152">
        <v>2026</v>
      </c>
      <c r="B206" s="153" t="s">
        <v>125</v>
      </c>
      <c r="C206" s="152">
        <v>145522</v>
      </c>
      <c r="D206" s="152" t="s">
        <v>2448</v>
      </c>
      <c r="E206" s="152" t="s">
        <v>2569</v>
      </c>
      <c r="F206" s="153" t="s">
        <v>2572</v>
      </c>
      <c r="G206" s="158" t="s">
        <v>2453</v>
      </c>
      <c r="H206" s="153" t="s">
        <v>460</v>
      </c>
      <c r="I206" s="153" t="s">
        <v>2456</v>
      </c>
      <c r="J206" s="152" t="s">
        <v>7450</v>
      </c>
      <c r="K206" s="152">
        <v>1233898090</v>
      </c>
      <c r="L206" s="153" t="s">
        <v>2220</v>
      </c>
      <c r="M206" s="152"/>
      <c r="N206" s="152"/>
      <c r="O206" s="152"/>
      <c r="P206" s="152"/>
      <c r="Q206" s="152" t="s">
        <v>2245</v>
      </c>
      <c r="R206" s="154">
        <v>46032</v>
      </c>
      <c r="S206" s="154">
        <v>46036</v>
      </c>
      <c r="T206" s="155">
        <v>24520000</v>
      </c>
      <c r="U206" s="156">
        <v>46039</v>
      </c>
      <c r="V206" s="156">
        <v>46281</v>
      </c>
      <c r="W206" s="156">
        <v>46281</v>
      </c>
      <c r="X206" s="157">
        <v>24520000</v>
      </c>
    </row>
    <row r="207" spans="1:24" ht="30" customHeight="1">
      <c r="A207" s="152">
        <v>2026</v>
      </c>
      <c r="B207" s="153" t="s">
        <v>125</v>
      </c>
      <c r="C207" s="152">
        <v>145522</v>
      </c>
      <c r="D207" s="152" t="s">
        <v>2448</v>
      </c>
      <c r="E207" s="152" t="s">
        <v>2578</v>
      </c>
      <c r="F207" s="153" t="s">
        <v>2581</v>
      </c>
      <c r="G207" s="158" t="s">
        <v>2453</v>
      </c>
      <c r="H207" s="153" t="s">
        <v>460</v>
      </c>
      <c r="I207" s="153" t="s">
        <v>2456</v>
      </c>
      <c r="J207" s="152" t="s">
        <v>7450</v>
      </c>
      <c r="K207" s="152">
        <v>1031126684</v>
      </c>
      <c r="L207" s="153" t="s">
        <v>2220</v>
      </c>
      <c r="M207" s="152"/>
      <c r="N207" s="152"/>
      <c r="O207" s="152"/>
      <c r="P207" s="152"/>
      <c r="Q207" s="152" t="s">
        <v>2222</v>
      </c>
      <c r="R207" s="154">
        <v>46032</v>
      </c>
      <c r="S207" s="154">
        <v>46036</v>
      </c>
      <c r="T207" s="155">
        <v>24520000</v>
      </c>
      <c r="U207" s="156">
        <v>46038</v>
      </c>
      <c r="V207" s="156">
        <v>46280</v>
      </c>
      <c r="W207" s="156">
        <v>46280</v>
      </c>
      <c r="X207" s="157">
        <v>24520000</v>
      </c>
    </row>
    <row r="208" spans="1:24" ht="30" customHeight="1">
      <c r="A208" s="152">
        <v>2026</v>
      </c>
      <c r="B208" s="153" t="s">
        <v>125</v>
      </c>
      <c r="C208" s="152">
        <v>145522</v>
      </c>
      <c r="D208" s="152" t="s">
        <v>2448</v>
      </c>
      <c r="E208" s="152" t="s">
        <v>2587</v>
      </c>
      <c r="F208" s="153" t="s">
        <v>2590</v>
      </c>
      <c r="G208" s="158" t="s">
        <v>2453</v>
      </c>
      <c r="H208" s="153" t="s">
        <v>460</v>
      </c>
      <c r="I208" s="153" t="s">
        <v>2456</v>
      </c>
      <c r="J208" s="152" t="s">
        <v>7450</v>
      </c>
      <c r="K208" s="152">
        <v>52008314</v>
      </c>
      <c r="L208" s="153" t="s">
        <v>2195</v>
      </c>
      <c r="M208" s="152"/>
      <c r="N208" s="152"/>
      <c r="O208" s="152"/>
      <c r="P208" s="152"/>
      <c r="Q208" s="152" t="s">
        <v>2197</v>
      </c>
      <c r="R208" s="154">
        <v>46032</v>
      </c>
      <c r="S208" s="154">
        <v>46036</v>
      </c>
      <c r="T208" s="155">
        <v>24520000</v>
      </c>
      <c r="U208" s="156">
        <v>46038</v>
      </c>
      <c r="V208" s="156">
        <v>46280</v>
      </c>
      <c r="W208" s="156">
        <v>46280</v>
      </c>
      <c r="X208" s="157">
        <v>24520000</v>
      </c>
    </row>
    <row r="209" spans="1:24" ht="30" customHeight="1">
      <c r="A209" s="152">
        <v>2026</v>
      </c>
      <c r="B209" s="153" t="s">
        <v>125</v>
      </c>
      <c r="C209" s="152">
        <v>145522</v>
      </c>
      <c r="D209" s="152" t="s">
        <v>2448</v>
      </c>
      <c r="E209" s="152" t="s">
        <v>2597</v>
      </c>
      <c r="F209" s="153" t="s">
        <v>7462</v>
      </c>
      <c r="G209" s="158" t="s">
        <v>2453</v>
      </c>
      <c r="H209" s="153" t="s">
        <v>460</v>
      </c>
      <c r="I209" s="153" t="s">
        <v>2456</v>
      </c>
      <c r="J209" s="152" t="s">
        <v>7450</v>
      </c>
      <c r="K209" s="152">
        <v>42824608</v>
      </c>
      <c r="L209" s="153" t="s">
        <v>2292</v>
      </c>
      <c r="M209" s="152"/>
      <c r="N209" s="152"/>
      <c r="O209" s="152"/>
      <c r="P209" s="152"/>
      <c r="Q209" s="152" t="s">
        <v>2294</v>
      </c>
      <c r="R209" s="154">
        <v>46032</v>
      </c>
      <c r="S209" s="154">
        <v>46033</v>
      </c>
      <c r="T209" s="155">
        <v>24520000</v>
      </c>
      <c r="U209" s="156">
        <v>46039</v>
      </c>
      <c r="V209" s="156">
        <v>46281</v>
      </c>
      <c r="W209" s="156">
        <v>46281</v>
      </c>
      <c r="X209" s="157">
        <v>24520000</v>
      </c>
    </row>
    <row r="210" spans="1:24" ht="30" customHeight="1">
      <c r="A210" s="152">
        <v>2026</v>
      </c>
      <c r="B210" s="153" t="s">
        <v>125</v>
      </c>
      <c r="C210" s="152">
        <v>145522</v>
      </c>
      <c r="D210" s="152" t="s">
        <v>2448</v>
      </c>
      <c r="E210" s="152" t="s">
        <v>2605</v>
      </c>
      <c r="F210" s="153" t="s">
        <v>2608</v>
      </c>
      <c r="G210" s="158" t="s">
        <v>2453</v>
      </c>
      <c r="H210" s="153" t="s">
        <v>460</v>
      </c>
      <c r="I210" s="153" t="s">
        <v>2456</v>
      </c>
      <c r="J210" s="152" t="s">
        <v>7450</v>
      </c>
      <c r="K210" s="152">
        <v>13716393</v>
      </c>
      <c r="L210" s="153" t="s">
        <v>2182</v>
      </c>
      <c r="M210" s="152"/>
      <c r="N210" s="152"/>
      <c r="O210" s="152"/>
      <c r="P210" s="152"/>
      <c r="Q210" s="152" t="s">
        <v>2184</v>
      </c>
      <c r="R210" s="154">
        <v>46032</v>
      </c>
      <c r="S210" s="154">
        <v>46035</v>
      </c>
      <c r="T210" s="155">
        <v>24520000</v>
      </c>
      <c r="U210" s="156">
        <v>46041</v>
      </c>
      <c r="V210" s="156">
        <v>46283</v>
      </c>
      <c r="W210" s="156">
        <v>46283</v>
      </c>
      <c r="X210" s="157">
        <v>24520000</v>
      </c>
    </row>
    <row r="211" spans="1:24" ht="30" customHeight="1">
      <c r="A211" s="152">
        <v>2026</v>
      </c>
      <c r="B211" s="153" t="s">
        <v>125</v>
      </c>
      <c r="C211" s="152">
        <v>145522</v>
      </c>
      <c r="D211" s="152" t="s">
        <v>2448</v>
      </c>
      <c r="E211" s="152" t="s">
        <v>2613</v>
      </c>
      <c r="F211" s="153" t="s">
        <v>2616</v>
      </c>
      <c r="G211" s="158" t="s">
        <v>2453</v>
      </c>
      <c r="H211" s="153" t="s">
        <v>460</v>
      </c>
      <c r="I211" s="153" t="s">
        <v>2456</v>
      </c>
      <c r="J211" s="152" t="s">
        <v>7450</v>
      </c>
      <c r="K211" s="152">
        <v>52391447</v>
      </c>
      <c r="L211" s="153" t="s">
        <v>2206</v>
      </c>
      <c r="M211" s="152"/>
      <c r="N211" s="152"/>
      <c r="O211" s="152"/>
      <c r="P211" s="152"/>
      <c r="Q211" s="152" t="s">
        <v>2208</v>
      </c>
      <c r="R211" s="154">
        <v>46032</v>
      </c>
      <c r="S211" s="154">
        <v>46033</v>
      </c>
      <c r="T211" s="155">
        <v>24520000</v>
      </c>
      <c r="U211" s="156">
        <v>46038</v>
      </c>
      <c r="V211" s="156">
        <v>46280</v>
      </c>
      <c r="W211" s="156">
        <v>46280</v>
      </c>
      <c r="X211" s="157">
        <v>24520000</v>
      </c>
    </row>
    <row r="212" spans="1:24" ht="30" customHeight="1">
      <c r="A212" s="152">
        <v>2026</v>
      </c>
      <c r="B212" s="153" t="s">
        <v>125</v>
      </c>
      <c r="C212" s="152">
        <v>145522</v>
      </c>
      <c r="D212" s="152" t="s">
        <v>2448</v>
      </c>
      <c r="E212" s="152" t="s">
        <v>2621</v>
      </c>
      <c r="F212" s="153" t="s">
        <v>2624</v>
      </c>
      <c r="G212" s="158" t="s">
        <v>2453</v>
      </c>
      <c r="H212" s="153" t="s">
        <v>460</v>
      </c>
      <c r="I212" s="153" t="s">
        <v>2456</v>
      </c>
      <c r="J212" s="152" t="s">
        <v>7450</v>
      </c>
      <c r="K212" s="152">
        <v>80213821</v>
      </c>
      <c r="L212" s="153" t="s">
        <v>2263</v>
      </c>
      <c r="M212" s="152"/>
      <c r="N212" s="152"/>
      <c r="O212" s="152"/>
      <c r="P212" s="152"/>
      <c r="Q212" s="152" t="s">
        <v>2265</v>
      </c>
      <c r="R212" s="154">
        <v>46032</v>
      </c>
      <c r="S212" s="154">
        <v>46033</v>
      </c>
      <c r="T212" s="155">
        <v>24520000</v>
      </c>
      <c r="U212" s="156">
        <v>46038</v>
      </c>
      <c r="V212" s="156">
        <v>46280</v>
      </c>
      <c r="W212" s="156">
        <v>46280</v>
      </c>
      <c r="X212" s="157">
        <v>24520000</v>
      </c>
    </row>
    <row r="213" spans="1:24" ht="30" customHeight="1">
      <c r="A213" s="152">
        <v>2026</v>
      </c>
      <c r="B213" s="153" t="s">
        <v>125</v>
      </c>
      <c r="C213" s="152">
        <v>145529</v>
      </c>
      <c r="D213" s="152" t="s">
        <v>2629</v>
      </c>
      <c r="E213" s="152" t="s">
        <v>2630</v>
      </c>
      <c r="F213" s="153" t="s">
        <v>2633</v>
      </c>
      <c r="G213" s="158" t="s">
        <v>2634</v>
      </c>
      <c r="H213" s="153" t="s">
        <v>136</v>
      </c>
      <c r="I213" s="153" t="s">
        <v>2637</v>
      </c>
      <c r="J213" s="152" t="s">
        <v>7450</v>
      </c>
      <c r="K213" s="152">
        <v>79693760</v>
      </c>
      <c r="L213" s="152" t="s">
        <v>145</v>
      </c>
      <c r="M213" s="152"/>
      <c r="N213" s="152"/>
      <c r="O213" s="152"/>
      <c r="P213" s="152"/>
      <c r="Q213" s="152" t="s">
        <v>146</v>
      </c>
      <c r="R213" s="154">
        <v>46032</v>
      </c>
      <c r="S213" s="154">
        <v>46034</v>
      </c>
      <c r="T213" s="155">
        <v>118976000</v>
      </c>
      <c r="U213" s="156">
        <v>46038</v>
      </c>
      <c r="V213" s="156">
        <v>46371</v>
      </c>
      <c r="W213" s="156">
        <v>46371</v>
      </c>
      <c r="X213" s="157">
        <v>118976000</v>
      </c>
    </row>
    <row r="214" spans="1:24" ht="30" customHeight="1">
      <c r="A214" s="152">
        <v>2026</v>
      </c>
      <c r="B214" s="153" t="s">
        <v>125</v>
      </c>
      <c r="C214" s="152">
        <v>145532</v>
      </c>
      <c r="D214" s="152" t="s">
        <v>2643</v>
      </c>
      <c r="E214" s="152" t="s">
        <v>2644</v>
      </c>
      <c r="F214" s="153" t="s">
        <v>2647</v>
      </c>
      <c r="G214" s="158" t="s">
        <v>2648</v>
      </c>
      <c r="H214" s="153" t="s">
        <v>136</v>
      </c>
      <c r="I214" s="153" t="s">
        <v>2651</v>
      </c>
      <c r="J214" s="152" t="s">
        <v>7450</v>
      </c>
      <c r="K214" s="152">
        <v>20758841</v>
      </c>
      <c r="L214" s="153" t="s">
        <v>2633</v>
      </c>
      <c r="M214" s="152"/>
      <c r="N214" s="152"/>
      <c r="O214" s="152"/>
      <c r="P214" s="152"/>
      <c r="Q214" s="152" t="s">
        <v>2655</v>
      </c>
      <c r="R214" s="154">
        <v>46032</v>
      </c>
      <c r="S214" s="154">
        <v>46034</v>
      </c>
      <c r="T214" s="155">
        <v>63352000</v>
      </c>
      <c r="U214" s="156">
        <v>46038</v>
      </c>
      <c r="V214" s="156">
        <v>46280</v>
      </c>
      <c r="W214" s="156">
        <v>46280</v>
      </c>
      <c r="X214" s="157">
        <v>63352000</v>
      </c>
    </row>
    <row r="215" spans="1:24" ht="30" customHeight="1">
      <c r="A215" s="152">
        <v>2026</v>
      </c>
      <c r="B215" s="153" t="s">
        <v>125</v>
      </c>
      <c r="C215" s="152">
        <v>145534</v>
      </c>
      <c r="D215" s="152" t="s">
        <v>2659</v>
      </c>
      <c r="E215" s="152" t="s">
        <v>2660</v>
      </c>
      <c r="F215" s="153" t="s">
        <v>2663</v>
      </c>
      <c r="G215" s="158" t="s">
        <v>2664</v>
      </c>
      <c r="H215" s="153" t="s">
        <v>136</v>
      </c>
      <c r="I215" s="153" t="s">
        <v>2667</v>
      </c>
      <c r="J215" s="152" t="s">
        <v>7450</v>
      </c>
      <c r="K215" s="152">
        <v>49789778</v>
      </c>
      <c r="L215" s="153" t="s">
        <v>2633</v>
      </c>
      <c r="M215" s="152"/>
      <c r="N215" s="152"/>
      <c r="O215" s="152"/>
      <c r="P215" s="152"/>
      <c r="Q215" s="152" t="s">
        <v>2655</v>
      </c>
      <c r="R215" s="154">
        <v>46035</v>
      </c>
      <c r="S215" s="154">
        <v>46036</v>
      </c>
      <c r="T215" s="155">
        <v>46432000</v>
      </c>
      <c r="U215" s="156">
        <v>46038</v>
      </c>
      <c r="V215" s="156">
        <v>46280</v>
      </c>
      <c r="W215" s="156">
        <v>46280</v>
      </c>
      <c r="X215" s="157">
        <v>46432000</v>
      </c>
    </row>
    <row r="216" spans="1:24" ht="30" customHeight="1">
      <c r="A216" s="152">
        <v>2026</v>
      </c>
      <c r="B216" s="153" t="s">
        <v>125</v>
      </c>
      <c r="C216" s="152">
        <v>145534</v>
      </c>
      <c r="D216" s="152" t="s">
        <v>2659</v>
      </c>
      <c r="E216" s="152" t="s">
        <v>2673</v>
      </c>
      <c r="F216" s="153" t="s">
        <v>2676</v>
      </c>
      <c r="G216" s="158" t="s">
        <v>2664</v>
      </c>
      <c r="H216" s="153" t="s">
        <v>136</v>
      </c>
      <c r="I216" s="153" t="s">
        <v>2667</v>
      </c>
      <c r="J216" s="152" t="s">
        <v>7450</v>
      </c>
      <c r="K216" s="152">
        <v>52725597</v>
      </c>
      <c r="L216" s="153" t="s">
        <v>2633</v>
      </c>
      <c r="M216" s="152"/>
      <c r="N216" s="152"/>
      <c r="O216" s="152"/>
      <c r="P216" s="152"/>
      <c r="Q216" s="152" t="s">
        <v>2655</v>
      </c>
      <c r="R216" s="154">
        <v>46035</v>
      </c>
      <c r="S216" s="154">
        <v>46036</v>
      </c>
      <c r="T216" s="155">
        <v>46432000</v>
      </c>
      <c r="U216" s="156">
        <v>46038</v>
      </c>
      <c r="V216" s="156">
        <v>46280</v>
      </c>
      <c r="W216" s="156">
        <v>46280</v>
      </c>
      <c r="X216" s="157">
        <v>46432000</v>
      </c>
    </row>
    <row r="217" spans="1:24" ht="30" customHeight="1">
      <c r="A217" s="152">
        <v>2026</v>
      </c>
      <c r="B217" s="153" t="s">
        <v>125</v>
      </c>
      <c r="C217" s="152">
        <v>145534</v>
      </c>
      <c r="D217" s="152" t="s">
        <v>2659</v>
      </c>
      <c r="E217" s="152" t="s">
        <v>2681</v>
      </c>
      <c r="F217" s="153" t="s">
        <v>7463</v>
      </c>
      <c r="G217" s="158" t="s">
        <v>2664</v>
      </c>
      <c r="H217" s="153" t="s">
        <v>136</v>
      </c>
      <c r="I217" s="153" t="s">
        <v>2667</v>
      </c>
      <c r="J217" s="152" t="s">
        <v>7450</v>
      </c>
      <c r="K217" s="152">
        <v>1072261193</v>
      </c>
      <c r="L217" s="153" t="s">
        <v>2633</v>
      </c>
      <c r="M217" s="152"/>
      <c r="N217" s="152"/>
      <c r="O217" s="152"/>
      <c r="P217" s="152"/>
      <c r="Q217" s="152" t="s">
        <v>2655</v>
      </c>
      <c r="R217" s="154">
        <v>46035</v>
      </c>
      <c r="S217" s="154">
        <v>46035</v>
      </c>
      <c r="T217" s="155">
        <v>46432000</v>
      </c>
      <c r="U217" s="156">
        <v>46038</v>
      </c>
      <c r="V217" s="156">
        <v>46280</v>
      </c>
      <c r="W217" s="156">
        <v>46280</v>
      </c>
      <c r="X217" s="157">
        <v>46432000</v>
      </c>
    </row>
    <row r="218" spans="1:24" ht="30" customHeight="1">
      <c r="A218" s="152">
        <v>2026</v>
      </c>
      <c r="B218" s="153" t="s">
        <v>125</v>
      </c>
      <c r="C218" s="152">
        <v>145534</v>
      </c>
      <c r="D218" s="152" t="s">
        <v>2659</v>
      </c>
      <c r="E218" s="152" t="s">
        <v>2689</v>
      </c>
      <c r="F218" s="153" t="s">
        <v>2692</v>
      </c>
      <c r="G218" s="158" t="s">
        <v>2664</v>
      </c>
      <c r="H218" s="153" t="s">
        <v>136</v>
      </c>
      <c r="I218" s="153" t="s">
        <v>2667</v>
      </c>
      <c r="J218" s="152" t="s">
        <v>7450</v>
      </c>
      <c r="K218" s="152">
        <v>1111791373</v>
      </c>
      <c r="L218" s="153" t="s">
        <v>2633</v>
      </c>
      <c r="M218" s="152"/>
      <c r="N218" s="152"/>
      <c r="O218" s="152"/>
      <c r="P218" s="152"/>
      <c r="Q218" s="152" t="s">
        <v>2655</v>
      </c>
      <c r="R218" s="154">
        <v>46035</v>
      </c>
      <c r="S218" s="154">
        <v>46036</v>
      </c>
      <c r="T218" s="155">
        <v>46432000</v>
      </c>
      <c r="U218" s="156">
        <v>46038</v>
      </c>
      <c r="V218" s="156">
        <v>46280</v>
      </c>
      <c r="W218" s="156">
        <v>46280</v>
      </c>
      <c r="X218" s="157">
        <v>46432000</v>
      </c>
    </row>
    <row r="219" spans="1:24" ht="30" customHeight="1">
      <c r="A219" s="152">
        <v>2026</v>
      </c>
      <c r="B219" s="153" t="s">
        <v>125</v>
      </c>
      <c r="C219" s="152">
        <v>145534</v>
      </c>
      <c r="D219" s="152" t="s">
        <v>2659</v>
      </c>
      <c r="E219" s="152" t="s">
        <v>2698</v>
      </c>
      <c r="F219" s="153" t="s">
        <v>2701</v>
      </c>
      <c r="G219" s="158" t="s">
        <v>2664</v>
      </c>
      <c r="H219" s="153" t="s">
        <v>136</v>
      </c>
      <c r="I219" s="153" t="s">
        <v>2667</v>
      </c>
      <c r="J219" s="152" t="s">
        <v>7450</v>
      </c>
      <c r="K219" s="152">
        <v>1022338675</v>
      </c>
      <c r="L219" s="153" t="s">
        <v>2633</v>
      </c>
      <c r="M219" s="152"/>
      <c r="N219" s="152"/>
      <c r="O219" s="152"/>
      <c r="P219" s="152"/>
      <c r="Q219" s="152" t="s">
        <v>2655</v>
      </c>
      <c r="R219" s="154">
        <v>46035</v>
      </c>
      <c r="S219" s="154">
        <v>46036</v>
      </c>
      <c r="T219" s="155">
        <v>46432000</v>
      </c>
      <c r="U219" s="156">
        <v>46038</v>
      </c>
      <c r="V219" s="156">
        <v>46280</v>
      </c>
      <c r="W219" s="156">
        <v>46280</v>
      </c>
      <c r="X219" s="157">
        <v>46432000</v>
      </c>
    </row>
    <row r="220" spans="1:24" ht="30" customHeight="1">
      <c r="A220" s="152">
        <v>2026</v>
      </c>
      <c r="B220" s="153" t="s">
        <v>125</v>
      </c>
      <c r="C220" s="152">
        <v>145534</v>
      </c>
      <c r="D220" s="152" t="s">
        <v>2659</v>
      </c>
      <c r="E220" s="152" t="s">
        <v>2707</v>
      </c>
      <c r="F220" s="153" t="s">
        <v>2710</v>
      </c>
      <c r="G220" s="158" t="s">
        <v>2664</v>
      </c>
      <c r="H220" s="153" t="s">
        <v>136</v>
      </c>
      <c r="I220" s="153" t="s">
        <v>2712</v>
      </c>
      <c r="J220" s="152" t="s">
        <v>7450</v>
      </c>
      <c r="K220" s="152">
        <v>1022349338</v>
      </c>
      <c r="L220" s="153" t="s">
        <v>2633</v>
      </c>
      <c r="M220" s="152"/>
      <c r="N220" s="152"/>
      <c r="O220" s="152"/>
      <c r="P220" s="152"/>
      <c r="Q220" s="152" t="s">
        <v>2655</v>
      </c>
      <c r="R220" s="154">
        <v>46035</v>
      </c>
      <c r="S220" s="154">
        <v>46036</v>
      </c>
      <c r="T220" s="155">
        <v>46432000</v>
      </c>
      <c r="U220" s="156">
        <v>46041</v>
      </c>
      <c r="V220" s="156">
        <v>46283</v>
      </c>
      <c r="W220" s="156">
        <v>46283</v>
      </c>
      <c r="X220" s="157">
        <v>46432000</v>
      </c>
    </row>
    <row r="221" spans="1:24" ht="30" customHeight="1">
      <c r="A221" s="152">
        <v>2026</v>
      </c>
      <c r="B221" s="153" t="s">
        <v>125</v>
      </c>
      <c r="C221" s="152">
        <v>145535</v>
      </c>
      <c r="D221" s="152" t="s">
        <v>2716</v>
      </c>
      <c r="E221" s="152" t="s">
        <v>2717</v>
      </c>
      <c r="F221" s="153" t="s">
        <v>2720</v>
      </c>
      <c r="G221" s="158" t="s">
        <v>2721</v>
      </c>
      <c r="H221" s="153" t="s">
        <v>460</v>
      </c>
      <c r="I221" s="153" t="s">
        <v>2724</v>
      </c>
      <c r="J221" s="152" t="s">
        <v>7450</v>
      </c>
      <c r="K221" s="152">
        <v>80819978</v>
      </c>
      <c r="L221" s="153" t="s">
        <v>2633</v>
      </c>
      <c r="M221" s="152"/>
      <c r="N221" s="152"/>
      <c r="O221" s="152"/>
      <c r="P221" s="152"/>
      <c r="Q221" s="152" t="s">
        <v>2655</v>
      </c>
      <c r="R221" s="154">
        <v>46032</v>
      </c>
      <c r="S221" s="154">
        <v>46034</v>
      </c>
      <c r="T221" s="155">
        <v>24520000</v>
      </c>
      <c r="U221" s="156">
        <v>46038</v>
      </c>
      <c r="V221" s="156">
        <v>46280</v>
      </c>
      <c r="W221" s="156">
        <v>46280</v>
      </c>
      <c r="X221" s="157">
        <v>24520000</v>
      </c>
    </row>
    <row r="222" spans="1:24" ht="30" customHeight="1">
      <c r="A222" s="152">
        <v>2026</v>
      </c>
      <c r="B222" s="153" t="s">
        <v>125</v>
      </c>
      <c r="C222" s="152">
        <v>145086</v>
      </c>
      <c r="D222" s="152" t="s">
        <v>2729</v>
      </c>
      <c r="E222" s="152" t="s">
        <v>2730</v>
      </c>
      <c r="F222" s="153" t="s">
        <v>2733</v>
      </c>
      <c r="G222" s="158" t="s">
        <v>2734</v>
      </c>
      <c r="H222" s="153" t="s">
        <v>460</v>
      </c>
      <c r="I222" s="153" t="s">
        <v>2737</v>
      </c>
      <c r="J222" s="152" t="s">
        <v>7450</v>
      </c>
      <c r="K222" s="152">
        <v>35512659</v>
      </c>
      <c r="L222" s="153" t="s">
        <v>2740</v>
      </c>
      <c r="M222" s="152"/>
      <c r="N222" s="152"/>
      <c r="O222" s="152"/>
      <c r="P222" s="152"/>
      <c r="Q222" s="152" t="s">
        <v>2741</v>
      </c>
      <c r="R222" s="154">
        <v>46032</v>
      </c>
      <c r="S222" s="154">
        <v>46034</v>
      </c>
      <c r="T222" s="155">
        <v>24520000</v>
      </c>
      <c r="U222" s="156">
        <v>46038</v>
      </c>
      <c r="V222" s="156">
        <v>46280</v>
      </c>
      <c r="W222" s="156">
        <v>46280</v>
      </c>
      <c r="X222" s="157">
        <v>24520000</v>
      </c>
    </row>
    <row r="223" spans="1:24" ht="30" customHeight="1">
      <c r="A223" s="152">
        <v>2026</v>
      </c>
      <c r="B223" s="153" t="s">
        <v>125</v>
      </c>
      <c r="C223" s="152">
        <v>145368</v>
      </c>
      <c r="D223" s="152" t="s">
        <v>2744</v>
      </c>
      <c r="E223" s="152" t="s">
        <v>2745</v>
      </c>
      <c r="F223" s="153" t="s">
        <v>2748</v>
      </c>
      <c r="G223" s="158" t="s">
        <v>2749</v>
      </c>
      <c r="H223" s="153" t="s">
        <v>460</v>
      </c>
      <c r="I223" s="153" t="s">
        <v>2752</v>
      </c>
      <c r="J223" s="152" t="s">
        <v>7450</v>
      </c>
      <c r="K223" s="152">
        <v>52582802</v>
      </c>
      <c r="L223" s="153" t="s">
        <v>2740</v>
      </c>
      <c r="M223" s="152"/>
      <c r="N223" s="152"/>
      <c r="O223" s="152"/>
      <c r="P223" s="152"/>
      <c r="Q223" s="152" t="s">
        <v>2741</v>
      </c>
      <c r="R223" s="154">
        <v>46032</v>
      </c>
      <c r="S223" s="154">
        <v>46044</v>
      </c>
      <c r="T223" s="155">
        <v>24520000</v>
      </c>
      <c r="U223" s="156">
        <v>46045</v>
      </c>
      <c r="V223" s="156">
        <v>46287</v>
      </c>
      <c r="W223" s="156">
        <v>46287</v>
      </c>
      <c r="X223" s="157">
        <v>24520000</v>
      </c>
    </row>
    <row r="224" spans="1:24" ht="30" customHeight="1">
      <c r="A224" s="152">
        <v>2026</v>
      </c>
      <c r="B224" s="153" t="s">
        <v>125</v>
      </c>
      <c r="C224" s="152">
        <v>145368</v>
      </c>
      <c r="D224" s="152" t="s">
        <v>2744</v>
      </c>
      <c r="E224" s="152" t="s">
        <v>2758</v>
      </c>
      <c r="F224" s="153" t="s">
        <v>2761</v>
      </c>
      <c r="G224" s="158" t="s">
        <v>2749</v>
      </c>
      <c r="H224" s="153" t="s">
        <v>460</v>
      </c>
      <c r="I224" s="153" t="s">
        <v>2752</v>
      </c>
      <c r="J224" s="152" t="s">
        <v>7450</v>
      </c>
      <c r="K224" s="152">
        <v>1018431408</v>
      </c>
      <c r="L224" s="153" t="s">
        <v>2740</v>
      </c>
      <c r="M224" s="152"/>
      <c r="N224" s="152"/>
      <c r="O224" s="152"/>
      <c r="P224" s="152"/>
      <c r="Q224" s="152" t="s">
        <v>2741</v>
      </c>
      <c r="R224" s="154">
        <v>46032</v>
      </c>
      <c r="S224" s="154">
        <v>46033</v>
      </c>
      <c r="T224" s="155">
        <v>24520000</v>
      </c>
      <c r="U224" s="156">
        <v>46038</v>
      </c>
      <c r="V224" s="156">
        <v>46280</v>
      </c>
      <c r="W224" s="156">
        <v>46280</v>
      </c>
      <c r="X224" s="157">
        <v>24520000</v>
      </c>
    </row>
    <row r="225" spans="1:24" ht="30" customHeight="1">
      <c r="A225" s="152">
        <v>2026</v>
      </c>
      <c r="B225" s="153" t="s">
        <v>125</v>
      </c>
      <c r="C225" s="152">
        <v>145368</v>
      </c>
      <c r="D225" s="152" t="s">
        <v>2744</v>
      </c>
      <c r="E225" s="152" t="s">
        <v>2767</v>
      </c>
      <c r="F225" s="153" t="s">
        <v>2770</v>
      </c>
      <c r="G225" s="158" t="s">
        <v>2749</v>
      </c>
      <c r="H225" s="153" t="s">
        <v>460</v>
      </c>
      <c r="I225" s="153" t="s">
        <v>2752</v>
      </c>
      <c r="J225" s="152" t="s">
        <v>7450</v>
      </c>
      <c r="K225" s="152">
        <v>39791636</v>
      </c>
      <c r="L225" s="153" t="s">
        <v>2740</v>
      </c>
      <c r="M225" s="152"/>
      <c r="N225" s="152"/>
      <c r="O225" s="152"/>
      <c r="P225" s="152"/>
      <c r="Q225" s="152" t="s">
        <v>2741</v>
      </c>
      <c r="R225" s="154">
        <v>46032</v>
      </c>
      <c r="S225" s="154">
        <v>46033</v>
      </c>
      <c r="T225" s="155">
        <v>24520000</v>
      </c>
      <c r="U225" s="156">
        <v>46041</v>
      </c>
      <c r="V225" s="156">
        <v>46283</v>
      </c>
      <c r="W225" s="156">
        <v>46283</v>
      </c>
      <c r="X225" s="157">
        <v>24520000</v>
      </c>
    </row>
    <row r="226" spans="1:24" ht="30" customHeight="1">
      <c r="A226" s="152">
        <v>2026</v>
      </c>
      <c r="B226" s="153" t="s">
        <v>125</v>
      </c>
      <c r="C226" s="152">
        <v>145368</v>
      </c>
      <c r="D226" s="152" t="s">
        <v>2744</v>
      </c>
      <c r="E226" s="152" t="s">
        <v>2776</v>
      </c>
      <c r="F226" s="153" t="s">
        <v>2779</v>
      </c>
      <c r="G226" s="158" t="s">
        <v>2749</v>
      </c>
      <c r="H226" s="153" t="s">
        <v>460</v>
      </c>
      <c r="I226" s="153" t="s">
        <v>2752</v>
      </c>
      <c r="J226" s="152" t="s">
        <v>7450</v>
      </c>
      <c r="K226" s="152">
        <v>1019044866</v>
      </c>
      <c r="L226" s="153" t="s">
        <v>2740</v>
      </c>
      <c r="M226" s="152"/>
      <c r="N226" s="152"/>
      <c r="O226" s="152"/>
      <c r="P226" s="152"/>
      <c r="Q226" s="152" t="s">
        <v>2741</v>
      </c>
      <c r="R226" s="154">
        <v>46032</v>
      </c>
      <c r="S226" s="154">
        <v>46034</v>
      </c>
      <c r="T226" s="155">
        <v>24520000</v>
      </c>
      <c r="U226" s="156">
        <v>46038</v>
      </c>
      <c r="V226" s="156">
        <v>46280</v>
      </c>
      <c r="W226" s="156">
        <v>46280</v>
      </c>
      <c r="X226" s="157">
        <v>24520000</v>
      </c>
    </row>
    <row r="227" spans="1:24" ht="30" customHeight="1">
      <c r="A227" s="152">
        <v>2026</v>
      </c>
      <c r="B227" s="153" t="s">
        <v>125</v>
      </c>
      <c r="C227" s="152">
        <v>145328</v>
      </c>
      <c r="D227" s="152" t="s">
        <v>2786</v>
      </c>
      <c r="E227" s="152" t="s">
        <v>2787</v>
      </c>
      <c r="F227" s="153" t="s">
        <v>2790</v>
      </c>
      <c r="G227" s="158" t="s">
        <v>2791</v>
      </c>
      <c r="H227" s="153" t="s">
        <v>136</v>
      </c>
      <c r="I227" s="153" t="s">
        <v>2794</v>
      </c>
      <c r="J227" s="152" t="s">
        <v>7450</v>
      </c>
      <c r="K227" s="152">
        <v>51924201</v>
      </c>
      <c r="L227" s="153" t="s">
        <v>2797</v>
      </c>
      <c r="M227" s="152"/>
      <c r="N227" s="152"/>
      <c r="O227" s="152"/>
      <c r="P227" s="152"/>
      <c r="Q227" s="152" t="s">
        <v>2799</v>
      </c>
      <c r="R227" s="154">
        <v>46032</v>
      </c>
      <c r="S227" s="154">
        <v>46035</v>
      </c>
      <c r="T227" s="155">
        <v>87109000</v>
      </c>
      <c r="U227" s="156">
        <v>46038</v>
      </c>
      <c r="V227" s="156">
        <v>46371</v>
      </c>
      <c r="W227" s="156">
        <v>46371</v>
      </c>
      <c r="X227" s="157">
        <v>87109000</v>
      </c>
    </row>
    <row r="228" spans="1:24" ht="30" customHeight="1">
      <c r="A228" s="152">
        <v>2026</v>
      </c>
      <c r="B228" s="153" t="s">
        <v>125</v>
      </c>
      <c r="C228" s="152">
        <v>146510</v>
      </c>
      <c r="D228" s="152" t="s">
        <v>2803</v>
      </c>
      <c r="E228" s="152" t="s">
        <v>2804</v>
      </c>
      <c r="F228" s="153" t="s">
        <v>2807</v>
      </c>
      <c r="G228" s="158" t="s">
        <v>2808</v>
      </c>
      <c r="H228" s="153" t="s">
        <v>136</v>
      </c>
      <c r="I228" s="153" t="s">
        <v>2811</v>
      </c>
      <c r="J228" s="152" t="s">
        <v>7450</v>
      </c>
      <c r="K228" s="152">
        <v>1032418404</v>
      </c>
      <c r="L228" s="153" t="s">
        <v>2797</v>
      </c>
      <c r="M228" s="152"/>
      <c r="N228" s="152"/>
      <c r="O228" s="152"/>
      <c r="P228" s="152"/>
      <c r="Q228" s="152" t="s">
        <v>2799</v>
      </c>
      <c r="R228" s="154">
        <v>46032</v>
      </c>
      <c r="S228" s="154">
        <v>46034</v>
      </c>
      <c r="T228" s="155">
        <v>63844000</v>
      </c>
      <c r="U228" s="156">
        <v>46039</v>
      </c>
      <c r="V228" s="156">
        <v>46372</v>
      </c>
      <c r="W228" s="156">
        <v>46372</v>
      </c>
      <c r="X228" s="157">
        <v>63844000</v>
      </c>
    </row>
    <row r="229" spans="1:24" ht="30" customHeight="1">
      <c r="A229" s="152">
        <v>2026</v>
      </c>
      <c r="B229" s="153" t="s">
        <v>125</v>
      </c>
      <c r="C229" s="152">
        <v>144899</v>
      </c>
      <c r="D229" s="152" t="s">
        <v>247</v>
      </c>
      <c r="E229" s="152" t="s">
        <v>2817</v>
      </c>
      <c r="F229" s="153" t="s">
        <v>2820</v>
      </c>
      <c r="G229" s="158" t="s">
        <v>252</v>
      </c>
      <c r="H229" s="153" t="s">
        <v>136</v>
      </c>
      <c r="I229" s="153" t="s">
        <v>255</v>
      </c>
      <c r="J229" s="152" t="s">
        <v>7450</v>
      </c>
      <c r="K229" s="152">
        <v>53161299</v>
      </c>
      <c r="L229" s="153" t="s">
        <v>130</v>
      </c>
      <c r="M229" s="152"/>
      <c r="N229" s="152"/>
      <c r="O229" s="152"/>
      <c r="P229" s="152"/>
      <c r="Q229" s="152" t="s">
        <v>171</v>
      </c>
      <c r="R229" s="154">
        <v>46028</v>
      </c>
      <c r="S229" s="154">
        <v>46033</v>
      </c>
      <c r="T229" s="155">
        <v>87109000</v>
      </c>
      <c r="U229" s="156">
        <v>46038</v>
      </c>
      <c r="V229" s="156">
        <v>46371</v>
      </c>
      <c r="W229" s="156">
        <v>46371</v>
      </c>
      <c r="X229" s="157">
        <v>87109000</v>
      </c>
    </row>
    <row r="230" spans="1:24" ht="30" customHeight="1">
      <c r="A230" s="152">
        <v>2026</v>
      </c>
      <c r="B230" s="153" t="s">
        <v>125</v>
      </c>
      <c r="C230" s="152">
        <v>147152</v>
      </c>
      <c r="D230" s="152" t="s">
        <v>2826</v>
      </c>
      <c r="E230" s="152" t="s">
        <v>2827</v>
      </c>
      <c r="F230" s="153" t="s">
        <v>2830</v>
      </c>
      <c r="G230" s="158" t="s">
        <v>2831</v>
      </c>
      <c r="H230" s="153" t="s">
        <v>136</v>
      </c>
      <c r="I230" s="153" t="s">
        <v>2834</v>
      </c>
      <c r="J230" s="152" t="s">
        <v>7450</v>
      </c>
      <c r="K230" s="152">
        <v>80854180</v>
      </c>
      <c r="L230" s="153" t="s">
        <v>1360</v>
      </c>
      <c r="M230" s="152"/>
      <c r="N230" s="152"/>
      <c r="O230" s="152"/>
      <c r="P230" s="152"/>
      <c r="Q230" s="152" t="s">
        <v>1362</v>
      </c>
      <c r="R230" s="154">
        <v>46032</v>
      </c>
      <c r="S230" s="154">
        <v>46034</v>
      </c>
      <c r="T230" s="155">
        <v>63352000</v>
      </c>
      <c r="U230" s="156">
        <v>46038</v>
      </c>
      <c r="V230" s="156">
        <v>46280</v>
      </c>
      <c r="W230" s="156">
        <v>46280</v>
      </c>
      <c r="X230" s="157">
        <v>63352000</v>
      </c>
    </row>
    <row r="231" spans="1:24" ht="30" customHeight="1">
      <c r="A231" s="152">
        <v>2026</v>
      </c>
      <c r="B231" s="153" t="s">
        <v>125</v>
      </c>
      <c r="C231" s="152">
        <v>146574</v>
      </c>
      <c r="D231" s="152" t="s">
        <v>1946</v>
      </c>
      <c r="E231" s="152" t="s">
        <v>2840</v>
      </c>
      <c r="F231" s="153" t="s">
        <v>2843</v>
      </c>
      <c r="G231" s="158" t="s">
        <v>1951</v>
      </c>
      <c r="H231" s="153" t="s">
        <v>460</v>
      </c>
      <c r="I231" s="153" t="s">
        <v>1954</v>
      </c>
      <c r="J231" s="152" t="s">
        <v>7450</v>
      </c>
      <c r="K231" s="152">
        <v>1015409907</v>
      </c>
      <c r="L231" s="153" t="s">
        <v>1863</v>
      </c>
      <c r="M231" s="152"/>
      <c r="N231" s="152"/>
      <c r="O231" s="152"/>
      <c r="P231" s="152"/>
      <c r="Q231" s="152" t="s">
        <v>1865</v>
      </c>
      <c r="R231" s="154">
        <v>46037</v>
      </c>
      <c r="S231" s="154">
        <v>46039</v>
      </c>
      <c r="T231" s="155">
        <v>24520000</v>
      </c>
      <c r="U231" s="156">
        <v>46043</v>
      </c>
      <c r="V231" s="156">
        <v>46285</v>
      </c>
      <c r="W231" s="156">
        <v>46285</v>
      </c>
      <c r="X231" s="157">
        <v>24520000</v>
      </c>
    </row>
    <row r="232" spans="1:24" ht="30" customHeight="1">
      <c r="A232" s="152">
        <v>2026</v>
      </c>
      <c r="B232" s="153" t="s">
        <v>125</v>
      </c>
      <c r="C232" s="152">
        <v>145326</v>
      </c>
      <c r="D232" s="152" t="s">
        <v>2848</v>
      </c>
      <c r="E232" s="152" t="s">
        <v>2849</v>
      </c>
      <c r="F232" s="153" t="s">
        <v>2852</v>
      </c>
      <c r="G232" s="158" t="s">
        <v>2853</v>
      </c>
      <c r="H232" s="153" t="s">
        <v>136</v>
      </c>
      <c r="I232" s="153" t="s">
        <v>2856</v>
      </c>
      <c r="J232" s="152" t="s">
        <v>7450</v>
      </c>
      <c r="K232" s="152">
        <v>1069739546</v>
      </c>
      <c r="L232" s="153" t="s">
        <v>2859</v>
      </c>
      <c r="M232" s="152"/>
      <c r="N232" s="152"/>
      <c r="O232" s="152"/>
      <c r="P232" s="152"/>
      <c r="Q232" s="152" t="s">
        <v>2860</v>
      </c>
      <c r="R232" s="154">
        <v>46038</v>
      </c>
      <c r="S232" s="154">
        <v>46039</v>
      </c>
      <c r="T232" s="155">
        <v>63352000</v>
      </c>
      <c r="U232" s="156">
        <v>46042</v>
      </c>
      <c r="V232" s="156">
        <v>46284</v>
      </c>
      <c r="W232" s="156">
        <v>46284</v>
      </c>
      <c r="X232" s="157">
        <v>63352000</v>
      </c>
    </row>
    <row r="233" spans="1:24" ht="30" customHeight="1">
      <c r="A233" s="152">
        <v>2026</v>
      </c>
      <c r="B233" s="153" t="s">
        <v>125</v>
      </c>
      <c r="C233" s="152">
        <v>147307</v>
      </c>
      <c r="D233" s="152" t="s">
        <v>2864</v>
      </c>
      <c r="E233" s="152" t="s">
        <v>2865</v>
      </c>
      <c r="F233" s="153" t="s">
        <v>2868</v>
      </c>
      <c r="G233" s="158" t="s">
        <v>2869</v>
      </c>
      <c r="H233" s="153" t="s">
        <v>460</v>
      </c>
      <c r="I233" s="153" t="s">
        <v>2872</v>
      </c>
      <c r="J233" s="152" t="s">
        <v>7450</v>
      </c>
      <c r="K233" s="152">
        <v>52391739</v>
      </c>
      <c r="L233" s="153" t="s">
        <v>2859</v>
      </c>
      <c r="M233" s="152"/>
      <c r="N233" s="152"/>
      <c r="O233" s="152"/>
      <c r="P233" s="152"/>
      <c r="Q233" s="152" t="s">
        <v>2860</v>
      </c>
      <c r="R233" s="154">
        <v>46035</v>
      </c>
      <c r="S233" s="154">
        <v>46036</v>
      </c>
      <c r="T233" s="155">
        <v>24520000</v>
      </c>
      <c r="U233" s="156">
        <v>46042</v>
      </c>
      <c r="V233" s="156">
        <v>46284</v>
      </c>
      <c r="W233" s="156">
        <v>46284</v>
      </c>
      <c r="X233" s="157">
        <v>24520000</v>
      </c>
    </row>
    <row r="234" spans="1:24" ht="30" customHeight="1">
      <c r="A234" s="152">
        <v>2026</v>
      </c>
      <c r="B234" s="153" t="s">
        <v>125</v>
      </c>
      <c r="C234" s="152">
        <v>147307</v>
      </c>
      <c r="D234" s="152" t="s">
        <v>2864</v>
      </c>
      <c r="E234" s="152" t="s">
        <v>2878</v>
      </c>
      <c r="F234" s="153" t="s">
        <v>2881</v>
      </c>
      <c r="G234" s="158" t="s">
        <v>2869</v>
      </c>
      <c r="H234" s="153" t="s">
        <v>460</v>
      </c>
      <c r="I234" s="153" t="s">
        <v>2883</v>
      </c>
      <c r="J234" s="152" t="s">
        <v>7450</v>
      </c>
      <c r="K234" s="152">
        <v>24040547</v>
      </c>
      <c r="L234" s="153" t="s">
        <v>2859</v>
      </c>
      <c r="M234" s="152"/>
      <c r="N234" s="152"/>
      <c r="O234" s="152"/>
      <c r="P234" s="152"/>
      <c r="Q234" s="152" t="s">
        <v>2860</v>
      </c>
      <c r="R234" s="154">
        <v>46035</v>
      </c>
      <c r="S234" s="154">
        <v>46036</v>
      </c>
      <c r="T234" s="155">
        <v>24520000</v>
      </c>
      <c r="U234" s="156">
        <v>46042</v>
      </c>
      <c r="V234" s="156">
        <v>46284</v>
      </c>
      <c r="W234" s="156">
        <v>46284</v>
      </c>
      <c r="X234" s="157">
        <v>24520000</v>
      </c>
    </row>
    <row r="235" spans="1:24" ht="30" customHeight="1">
      <c r="A235" s="152">
        <v>2026</v>
      </c>
      <c r="B235" s="153" t="s">
        <v>125</v>
      </c>
      <c r="C235" s="152">
        <v>147307</v>
      </c>
      <c r="D235" s="152" t="s">
        <v>2864</v>
      </c>
      <c r="E235" s="152" t="s">
        <v>2889</v>
      </c>
      <c r="F235" s="153" t="s">
        <v>2892</v>
      </c>
      <c r="G235" s="158" t="s">
        <v>2869</v>
      </c>
      <c r="H235" s="153" t="s">
        <v>460</v>
      </c>
      <c r="I235" s="153" t="s">
        <v>2894</v>
      </c>
      <c r="J235" s="152" t="s">
        <v>7450</v>
      </c>
      <c r="K235" s="152">
        <v>51586109</v>
      </c>
      <c r="L235" s="153" t="s">
        <v>2859</v>
      </c>
      <c r="M235" s="152"/>
      <c r="N235" s="152"/>
      <c r="O235" s="152"/>
      <c r="P235" s="152"/>
      <c r="Q235" s="152" t="s">
        <v>2860</v>
      </c>
      <c r="R235" s="154">
        <v>46035</v>
      </c>
      <c r="S235" s="154">
        <v>46036</v>
      </c>
      <c r="T235" s="155">
        <v>24520000</v>
      </c>
      <c r="U235" s="156">
        <v>46042</v>
      </c>
      <c r="V235" s="156">
        <v>46284</v>
      </c>
      <c r="W235" s="156">
        <v>46284</v>
      </c>
      <c r="X235" s="157">
        <v>24520000</v>
      </c>
    </row>
    <row r="236" spans="1:24" ht="30" customHeight="1">
      <c r="A236" s="152">
        <v>2026</v>
      </c>
      <c r="B236" s="153" t="s">
        <v>125</v>
      </c>
      <c r="C236" s="152">
        <v>147307</v>
      </c>
      <c r="D236" s="152" t="s">
        <v>2864</v>
      </c>
      <c r="E236" s="152" t="s">
        <v>2899</v>
      </c>
      <c r="F236" s="153" t="s">
        <v>2925</v>
      </c>
      <c r="G236" s="158" t="s">
        <v>2869</v>
      </c>
      <c r="H236" s="153" t="s">
        <v>460</v>
      </c>
      <c r="I236" s="153" t="s">
        <v>2904</v>
      </c>
      <c r="J236" s="152" t="s">
        <v>7450</v>
      </c>
      <c r="K236" s="152">
        <v>1018486250</v>
      </c>
      <c r="L236" s="153" t="s">
        <v>2859</v>
      </c>
      <c r="M236" s="152"/>
      <c r="N236" s="152"/>
      <c r="O236" s="152"/>
      <c r="P236" s="152"/>
      <c r="Q236" s="152" t="s">
        <v>2860</v>
      </c>
      <c r="R236" s="154">
        <v>46035</v>
      </c>
      <c r="S236" s="154">
        <v>46038</v>
      </c>
      <c r="T236" s="155">
        <v>24520000</v>
      </c>
      <c r="U236" s="156">
        <v>46042</v>
      </c>
      <c r="V236" s="156">
        <v>46284</v>
      </c>
      <c r="W236" s="156">
        <v>46284</v>
      </c>
      <c r="X236" s="157">
        <v>24520000</v>
      </c>
    </row>
    <row r="237" spans="1:24" ht="30" customHeight="1">
      <c r="A237" s="152">
        <v>2026</v>
      </c>
      <c r="B237" s="153" t="s">
        <v>125</v>
      </c>
      <c r="C237" s="152">
        <v>144921</v>
      </c>
      <c r="D237" s="152" t="s">
        <v>2908</v>
      </c>
      <c r="E237" s="152" t="s">
        <v>2909</v>
      </c>
      <c r="F237" s="153" t="s">
        <v>2912</v>
      </c>
      <c r="G237" s="158" t="s">
        <v>2913</v>
      </c>
      <c r="H237" s="153" t="s">
        <v>136</v>
      </c>
      <c r="I237" s="153" t="s">
        <v>2916</v>
      </c>
      <c r="J237" s="152" t="s">
        <v>7450</v>
      </c>
      <c r="K237" s="152">
        <v>1019100072</v>
      </c>
      <c r="L237" s="152" t="s">
        <v>145</v>
      </c>
      <c r="M237" s="152"/>
      <c r="N237" s="152"/>
      <c r="O237" s="152"/>
      <c r="P237" s="152"/>
      <c r="Q237" s="152" t="s">
        <v>146</v>
      </c>
      <c r="R237" s="154">
        <v>46035</v>
      </c>
      <c r="S237" s="154">
        <v>46036</v>
      </c>
      <c r="T237" s="155">
        <v>97305000</v>
      </c>
      <c r="U237" s="156">
        <v>46042</v>
      </c>
      <c r="V237" s="156">
        <v>46375</v>
      </c>
      <c r="W237" s="156">
        <v>46375</v>
      </c>
      <c r="X237" s="157">
        <v>97305000</v>
      </c>
    </row>
    <row r="238" spans="1:24" ht="30" customHeight="1">
      <c r="A238" s="152">
        <v>2026</v>
      </c>
      <c r="B238" s="153" t="s">
        <v>125</v>
      </c>
      <c r="C238" s="152">
        <v>145894</v>
      </c>
      <c r="D238" s="152" t="s">
        <v>2921</v>
      </c>
      <c r="E238" s="152" t="s">
        <v>2922</v>
      </c>
      <c r="F238" s="153" t="s">
        <v>4026</v>
      </c>
      <c r="G238" s="158" t="s">
        <v>2926</v>
      </c>
      <c r="H238" s="153" t="s">
        <v>460</v>
      </c>
      <c r="I238" s="153" t="s">
        <v>2929</v>
      </c>
      <c r="J238" s="152" t="s">
        <v>7450</v>
      </c>
      <c r="K238" s="152">
        <v>80175628</v>
      </c>
      <c r="L238" s="153" t="s">
        <v>2932</v>
      </c>
      <c r="M238" s="152"/>
      <c r="N238" s="152"/>
      <c r="O238" s="152"/>
      <c r="P238" s="152"/>
      <c r="Q238" s="152" t="s">
        <v>2934</v>
      </c>
      <c r="R238" s="154">
        <v>46035</v>
      </c>
      <c r="S238" s="154">
        <v>46036</v>
      </c>
      <c r="T238" s="155">
        <v>24520000</v>
      </c>
      <c r="U238" s="156">
        <v>46042</v>
      </c>
      <c r="V238" s="156">
        <v>46284</v>
      </c>
      <c r="W238" s="156">
        <v>46284</v>
      </c>
      <c r="X238" s="157">
        <v>24520000</v>
      </c>
    </row>
    <row r="239" spans="1:24" ht="30" customHeight="1">
      <c r="A239" s="152">
        <v>2026</v>
      </c>
      <c r="B239" s="153" t="s">
        <v>125</v>
      </c>
      <c r="C239" s="152">
        <v>145894</v>
      </c>
      <c r="D239" s="152" t="s">
        <v>2921</v>
      </c>
      <c r="E239" s="152" t="s">
        <v>2938</v>
      </c>
      <c r="F239" s="153" t="s">
        <v>2941</v>
      </c>
      <c r="G239" s="158" t="s">
        <v>2926</v>
      </c>
      <c r="H239" s="153" t="s">
        <v>460</v>
      </c>
      <c r="I239" s="153" t="s">
        <v>2943</v>
      </c>
      <c r="J239" s="152" t="s">
        <v>7450</v>
      </c>
      <c r="K239" s="152">
        <v>1233492979</v>
      </c>
      <c r="L239" s="153" t="s">
        <v>2932</v>
      </c>
      <c r="M239" s="152"/>
      <c r="N239" s="152"/>
      <c r="O239" s="152"/>
      <c r="P239" s="152"/>
      <c r="Q239" s="152" t="s">
        <v>2934</v>
      </c>
      <c r="R239" s="154">
        <v>46035</v>
      </c>
      <c r="S239" s="154">
        <v>46036</v>
      </c>
      <c r="T239" s="155">
        <v>24520000</v>
      </c>
      <c r="U239" s="156">
        <v>46042</v>
      </c>
      <c r="V239" s="156">
        <v>46284</v>
      </c>
      <c r="W239" s="156">
        <v>46284</v>
      </c>
      <c r="X239" s="157">
        <v>24520000</v>
      </c>
    </row>
    <row r="240" spans="1:24" ht="30" customHeight="1">
      <c r="A240" s="152">
        <v>2026</v>
      </c>
      <c r="B240" s="153" t="s">
        <v>125</v>
      </c>
      <c r="C240" s="152">
        <v>145894</v>
      </c>
      <c r="D240" s="152" t="s">
        <v>2921</v>
      </c>
      <c r="E240" s="152" t="s">
        <v>2947</v>
      </c>
      <c r="F240" s="153" t="s">
        <v>2950</v>
      </c>
      <c r="G240" s="158" t="s">
        <v>2926</v>
      </c>
      <c r="H240" s="153" t="s">
        <v>460</v>
      </c>
      <c r="I240" s="153" t="s">
        <v>2943</v>
      </c>
      <c r="J240" s="152" t="s">
        <v>7450</v>
      </c>
      <c r="K240" s="152">
        <v>52809690</v>
      </c>
      <c r="L240" s="153" t="s">
        <v>2932</v>
      </c>
      <c r="M240" s="152"/>
      <c r="N240" s="152"/>
      <c r="O240" s="152"/>
      <c r="P240" s="152"/>
      <c r="Q240" s="152" t="s">
        <v>2934</v>
      </c>
      <c r="R240" s="154">
        <v>46035</v>
      </c>
      <c r="S240" s="154">
        <v>46036</v>
      </c>
      <c r="T240" s="155">
        <v>24520000</v>
      </c>
      <c r="U240" s="156">
        <v>46042</v>
      </c>
      <c r="V240" s="156">
        <v>46284</v>
      </c>
      <c r="W240" s="156">
        <v>46284</v>
      </c>
      <c r="X240" s="157">
        <v>24520000</v>
      </c>
    </row>
    <row r="241" spans="1:24" ht="30" customHeight="1">
      <c r="A241" s="152">
        <v>2026</v>
      </c>
      <c r="B241" s="153" t="s">
        <v>125</v>
      </c>
      <c r="C241" s="152">
        <v>145894</v>
      </c>
      <c r="D241" s="152" t="s">
        <v>2921</v>
      </c>
      <c r="E241" s="152" t="s">
        <v>2956</v>
      </c>
      <c r="F241" s="153" t="s">
        <v>2959</v>
      </c>
      <c r="G241" s="158" t="s">
        <v>2926</v>
      </c>
      <c r="H241" s="153" t="s">
        <v>460</v>
      </c>
      <c r="I241" s="153" t="s">
        <v>2943</v>
      </c>
      <c r="J241" s="152" t="s">
        <v>7450</v>
      </c>
      <c r="K241" s="152">
        <v>1018476368</v>
      </c>
      <c r="L241" s="153" t="s">
        <v>2932</v>
      </c>
      <c r="M241" s="152"/>
      <c r="N241" s="152"/>
      <c r="O241" s="152"/>
      <c r="P241" s="152"/>
      <c r="Q241" s="152" t="s">
        <v>2934</v>
      </c>
      <c r="R241" s="154">
        <v>46035</v>
      </c>
      <c r="S241" s="154">
        <v>46036</v>
      </c>
      <c r="T241" s="155">
        <v>24520000</v>
      </c>
      <c r="U241" s="156">
        <v>46042</v>
      </c>
      <c r="V241" s="156">
        <v>46284</v>
      </c>
      <c r="W241" s="156">
        <v>46284</v>
      </c>
      <c r="X241" s="157">
        <v>24520000</v>
      </c>
    </row>
    <row r="242" spans="1:24" ht="30" customHeight="1">
      <c r="A242" s="152">
        <v>2026</v>
      </c>
      <c r="B242" s="153" t="s">
        <v>125</v>
      </c>
      <c r="C242" s="152">
        <v>145894</v>
      </c>
      <c r="D242" s="152" t="s">
        <v>2921</v>
      </c>
      <c r="E242" s="152" t="s">
        <v>2964</v>
      </c>
      <c r="F242" s="153" t="s">
        <v>2967</v>
      </c>
      <c r="G242" s="158" t="s">
        <v>2926</v>
      </c>
      <c r="H242" s="153" t="s">
        <v>460</v>
      </c>
      <c r="I242" s="153" t="s">
        <v>2943</v>
      </c>
      <c r="J242" s="152" t="s">
        <v>7450</v>
      </c>
      <c r="K242" s="152">
        <v>1020810417</v>
      </c>
      <c r="L242" s="153" t="s">
        <v>2932</v>
      </c>
      <c r="M242" s="152"/>
      <c r="N242" s="152"/>
      <c r="O242" s="152"/>
      <c r="P242" s="152"/>
      <c r="Q242" s="152" t="s">
        <v>2934</v>
      </c>
      <c r="R242" s="154">
        <v>46035</v>
      </c>
      <c r="S242" s="154">
        <v>46036</v>
      </c>
      <c r="T242" s="155">
        <v>24520000</v>
      </c>
      <c r="U242" s="156">
        <v>46042</v>
      </c>
      <c r="V242" s="156">
        <v>46284</v>
      </c>
      <c r="W242" s="156">
        <v>46284</v>
      </c>
      <c r="X242" s="157">
        <v>24520000</v>
      </c>
    </row>
    <row r="243" spans="1:24" ht="30" customHeight="1">
      <c r="A243" s="152">
        <v>2026</v>
      </c>
      <c r="B243" s="153" t="s">
        <v>125</v>
      </c>
      <c r="C243" s="152">
        <v>145894</v>
      </c>
      <c r="D243" s="152" t="s">
        <v>2921</v>
      </c>
      <c r="E243" s="152" t="s">
        <v>2972</v>
      </c>
      <c r="F243" s="153" t="s">
        <v>2975</v>
      </c>
      <c r="G243" s="158" t="s">
        <v>2926</v>
      </c>
      <c r="H243" s="153" t="s">
        <v>460</v>
      </c>
      <c r="I243" s="153" t="s">
        <v>2943</v>
      </c>
      <c r="J243" s="152" t="s">
        <v>7450</v>
      </c>
      <c r="K243" s="152">
        <v>53065732</v>
      </c>
      <c r="L243" s="153" t="s">
        <v>2932</v>
      </c>
      <c r="M243" s="152"/>
      <c r="N243" s="152"/>
      <c r="O243" s="152"/>
      <c r="P243" s="152"/>
      <c r="Q243" s="152" t="s">
        <v>2934</v>
      </c>
      <c r="R243" s="154">
        <v>46035</v>
      </c>
      <c r="S243" s="154">
        <v>46036</v>
      </c>
      <c r="T243" s="155">
        <v>24520000</v>
      </c>
      <c r="U243" s="156">
        <v>46042</v>
      </c>
      <c r="V243" s="156">
        <v>46284</v>
      </c>
      <c r="W243" s="156">
        <v>46284</v>
      </c>
      <c r="X243" s="157">
        <v>24520000</v>
      </c>
    </row>
    <row r="244" spans="1:24" ht="30" customHeight="1">
      <c r="A244" s="152">
        <v>2026</v>
      </c>
      <c r="B244" s="153" t="s">
        <v>125</v>
      </c>
      <c r="C244" s="152">
        <v>146386</v>
      </c>
      <c r="D244" s="152" t="s">
        <v>2980</v>
      </c>
      <c r="E244" s="152" t="s">
        <v>2981</v>
      </c>
      <c r="F244" s="153" t="s">
        <v>2984</v>
      </c>
      <c r="G244" s="158" t="s">
        <v>2985</v>
      </c>
      <c r="H244" s="153" t="s">
        <v>136</v>
      </c>
      <c r="I244" s="153" t="s">
        <v>2989</v>
      </c>
      <c r="J244" s="152" t="s">
        <v>7450</v>
      </c>
      <c r="K244" s="152">
        <v>1063481921</v>
      </c>
      <c r="L244" s="152" t="s">
        <v>145</v>
      </c>
      <c r="M244" s="152"/>
      <c r="N244" s="152"/>
      <c r="O244" s="152"/>
      <c r="P244" s="152"/>
      <c r="Q244" s="152" t="s">
        <v>146</v>
      </c>
      <c r="R244" s="154">
        <v>46035</v>
      </c>
      <c r="S244" s="154">
        <v>46036</v>
      </c>
      <c r="T244" s="155">
        <v>121836000</v>
      </c>
      <c r="U244" s="156">
        <v>46038</v>
      </c>
      <c r="V244" s="156">
        <v>46371</v>
      </c>
      <c r="W244" s="156">
        <v>46371</v>
      </c>
      <c r="X244" s="157">
        <v>121836000</v>
      </c>
    </row>
    <row r="245" spans="1:24" ht="30" customHeight="1">
      <c r="A245" s="152">
        <v>2026</v>
      </c>
      <c r="B245" s="153" t="s">
        <v>125</v>
      </c>
      <c r="C245" s="152">
        <v>146686</v>
      </c>
      <c r="D245" s="152" t="s">
        <v>2996</v>
      </c>
      <c r="E245" s="152" t="s">
        <v>2997</v>
      </c>
      <c r="F245" s="153" t="s">
        <v>3000</v>
      </c>
      <c r="G245" s="158" t="s">
        <v>3001</v>
      </c>
      <c r="H245" s="153" t="s">
        <v>136</v>
      </c>
      <c r="I245" s="153" t="s">
        <v>3004</v>
      </c>
      <c r="J245" s="152" t="s">
        <v>7450</v>
      </c>
      <c r="K245" s="152">
        <v>19202491</v>
      </c>
      <c r="L245" s="153" t="s">
        <v>2984</v>
      </c>
      <c r="M245" s="152"/>
      <c r="N245" s="152"/>
      <c r="O245" s="152"/>
      <c r="P245" s="152"/>
      <c r="Q245" s="152" t="s">
        <v>3008</v>
      </c>
      <c r="R245" s="154">
        <v>46042</v>
      </c>
      <c r="S245" s="154">
        <v>46044</v>
      </c>
      <c r="T245" s="155">
        <v>63352000</v>
      </c>
      <c r="U245" s="156">
        <v>46048</v>
      </c>
      <c r="V245" s="156">
        <v>46290</v>
      </c>
      <c r="W245" s="156">
        <v>46290</v>
      </c>
      <c r="X245" s="157">
        <v>63352000</v>
      </c>
    </row>
    <row r="246" spans="1:24" ht="30" customHeight="1">
      <c r="A246" s="152">
        <v>2026</v>
      </c>
      <c r="B246" s="153" t="s">
        <v>125</v>
      </c>
      <c r="C246" s="152">
        <v>146686</v>
      </c>
      <c r="D246" s="152" t="s">
        <v>2996</v>
      </c>
      <c r="E246" s="152" t="s">
        <v>3012</v>
      </c>
      <c r="F246" s="153" t="s">
        <v>3015</v>
      </c>
      <c r="G246" s="158" t="s">
        <v>3001</v>
      </c>
      <c r="H246" s="153" t="s">
        <v>136</v>
      </c>
      <c r="I246" s="153" t="s">
        <v>3004</v>
      </c>
      <c r="J246" s="152" t="s">
        <v>7450</v>
      </c>
      <c r="K246" s="152">
        <v>1019149919</v>
      </c>
      <c r="L246" s="153" t="s">
        <v>2984</v>
      </c>
      <c r="M246" s="152"/>
      <c r="N246" s="152"/>
      <c r="O246" s="152"/>
      <c r="P246" s="152"/>
      <c r="Q246" s="152" t="s">
        <v>3008</v>
      </c>
      <c r="R246" s="154">
        <v>46042</v>
      </c>
      <c r="S246" s="154">
        <v>46044</v>
      </c>
      <c r="T246" s="155">
        <v>63352000</v>
      </c>
      <c r="U246" s="156">
        <v>46048</v>
      </c>
      <c r="V246" s="156">
        <v>46290</v>
      </c>
      <c r="W246" s="156">
        <v>46290</v>
      </c>
      <c r="X246" s="157">
        <v>63352000</v>
      </c>
    </row>
    <row r="247" spans="1:24" ht="30" customHeight="1">
      <c r="A247" s="152">
        <v>2026</v>
      </c>
      <c r="B247" s="153" t="s">
        <v>125</v>
      </c>
      <c r="C247" s="152">
        <v>146803</v>
      </c>
      <c r="D247" s="152" t="s">
        <v>3020</v>
      </c>
      <c r="E247" s="152" t="s">
        <v>3021</v>
      </c>
      <c r="F247" s="153" t="s">
        <v>3024</v>
      </c>
      <c r="G247" s="158" t="s">
        <v>3025</v>
      </c>
      <c r="H247" s="153" t="s">
        <v>136</v>
      </c>
      <c r="I247" s="153" t="s">
        <v>3029</v>
      </c>
      <c r="J247" s="152" t="s">
        <v>7450</v>
      </c>
      <c r="K247" s="152">
        <v>52526364</v>
      </c>
      <c r="L247" s="153" t="s">
        <v>2984</v>
      </c>
      <c r="M247" s="152"/>
      <c r="N247" s="152"/>
      <c r="O247" s="152"/>
      <c r="P247" s="152"/>
      <c r="Q247" s="152" t="s">
        <v>3008</v>
      </c>
      <c r="R247" s="154">
        <v>46035</v>
      </c>
      <c r="S247" s="154">
        <v>46036</v>
      </c>
      <c r="T247" s="155">
        <v>63352000</v>
      </c>
      <c r="U247" s="156">
        <v>46042</v>
      </c>
      <c r="V247" s="156">
        <v>46284</v>
      </c>
      <c r="W247" s="156">
        <v>46284</v>
      </c>
      <c r="X247" s="157">
        <v>63352000</v>
      </c>
    </row>
    <row r="248" spans="1:24" ht="30" customHeight="1">
      <c r="A248" s="152">
        <v>2026</v>
      </c>
      <c r="B248" s="153" t="s">
        <v>125</v>
      </c>
      <c r="C248" s="152">
        <v>146414</v>
      </c>
      <c r="D248" s="152" t="s">
        <v>3036</v>
      </c>
      <c r="E248" s="152" t="s">
        <v>3037</v>
      </c>
      <c r="F248" s="153" t="s">
        <v>3040</v>
      </c>
      <c r="G248" s="158" t="s">
        <v>3041</v>
      </c>
      <c r="H248" s="153" t="s">
        <v>136</v>
      </c>
      <c r="I248" s="153" t="s">
        <v>3045</v>
      </c>
      <c r="J248" s="152" t="s">
        <v>7450</v>
      </c>
      <c r="K248" s="152">
        <v>52582158</v>
      </c>
      <c r="L248" s="153" t="s">
        <v>2984</v>
      </c>
      <c r="M248" s="152"/>
      <c r="N248" s="152"/>
      <c r="O248" s="152"/>
      <c r="P248" s="152"/>
      <c r="Q248" s="152" t="s">
        <v>3008</v>
      </c>
      <c r="R248" s="154">
        <v>46035</v>
      </c>
      <c r="S248" s="154">
        <v>46038</v>
      </c>
      <c r="T248" s="155">
        <v>63352000</v>
      </c>
      <c r="U248" s="156">
        <v>46042</v>
      </c>
      <c r="V248" s="156">
        <v>46284</v>
      </c>
      <c r="W248" s="156">
        <v>46284</v>
      </c>
      <c r="X248" s="157">
        <v>63352000</v>
      </c>
    </row>
    <row r="249" spans="1:24" ht="30" customHeight="1">
      <c r="A249" s="152">
        <v>2026</v>
      </c>
      <c r="B249" s="153" t="s">
        <v>125</v>
      </c>
      <c r="C249" s="152">
        <v>146426</v>
      </c>
      <c r="D249" s="152" t="s">
        <v>3052</v>
      </c>
      <c r="E249" s="152" t="s">
        <v>3053</v>
      </c>
      <c r="F249" s="153" t="s">
        <v>3056</v>
      </c>
      <c r="G249" s="158" t="s">
        <v>3057</v>
      </c>
      <c r="H249" s="153" t="s">
        <v>136</v>
      </c>
      <c r="I249" s="153" t="s">
        <v>3060</v>
      </c>
      <c r="J249" s="152" t="s">
        <v>7450</v>
      </c>
      <c r="K249" s="152">
        <v>1020718555</v>
      </c>
      <c r="L249" s="153" t="s">
        <v>2984</v>
      </c>
      <c r="M249" s="152"/>
      <c r="N249" s="152"/>
      <c r="O249" s="152"/>
      <c r="P249" s="152"/>
      <c r="Q249" s="152" t="s">
        <v>3008</v>
      </c>
      <c r="R249" s="154">
        <v>46035</v>
      </c>
      <c r="S249" s="154">
        <v>46036</v>
      </c>
      <c r="T249" s="155">
        <v>63352000</v>
      </c>
      <c r="U249" s="156">
        <v>46042</v>
      </c>
      <c r="V249" s="156">
        <v>46284</v>
      </c>
      <c r="W249" s="156">
        <v>46284</v>
      </c>
      <c r="X249" s="157">
        <v>63352000</v>
      </c>
    </row>
    <row r="250" spans="1:24" ht="30" customHeight="1">
      <c r="A250" s="152">
        <v>2026</v>
      </c>
      <c r="B250" s="153" t="s">
        <v>125</v>
      </c>
      <c r="C250" s="152">
        <v>146426</v>
      </c>
      <c r="D250" s="152" t="s">
        <v>3052</v>
      </c>
      <c r="E250" s="152" t="s">
        <v>3065</v>
      </c>
      <c r="F250" s="153" t="s">
        <v>3068</v>
      </c>
      <c r="G250" s="158" t="s">
        <v>3057</v>
      </c>
      <c r="H250" s="153" t="s">
        <v>136</v>
      </c>
      <c r="I250" s="153" t="s">
        <v>3060</v>
      </c>
      <c r="J250" s="152" t="s">
        <v>7450</v>
      </c>
      <c r="K250" s="152">
        <v>1032503152</v>
      </c>
      <c r="L250" s="153" t="s">
        <v>2984</v>
      </c>
      <c r="M250" s="152"/>
      <c r="N250" s="152"/>
      <c r="O250" s="152"/>
      <c r="P250" s="152"/>
      <c r="Q250" s="152" t="s">
        <v>3008</v>
      </c>
      <c r="R250" s="154">
        <v>46035</v>
      </c>
      <c r="S250" s="154">
        <v>46036</v>
      </c>
      <c r="T250" s="155">
        <v>63352000</v>
      </c>
      <c r="U250" s="156">
        <v>46042</v>
      </c>
      <c r="V250" s="156">
        <v>46284</v>
      </c>
      <c r="W250" s="156">
        <v>46284</v>
      </c>
      <c r="X250" s="157">
        <v>63352000</v>
      </c>
    </row>
    <row r="251" spans="1:24" ht="30" customHeight="1">
      <c r="A251" s="152">
        <v>2026</v>
      </c>
      <c r="B251" s="153" t="s">
        <v>125</v>
      </c>
      <c r="C251" s="152">
        <v>150307</v>
      </c>
      <c r="D251" s="152" t="s">
        <v>3074</v>
      </c>
      <c r="E251" s="152" t="s">
        <v>3075</v>
      </c>
      <c r="F251" s="153" t="s">
        <v>3078</v>
      </c>
      <c r="G251" s="158" t="s">
        <v>3079</v>
      </c>
      <c r="H251" s="153" t="s">
        <v>136</v>
      </c>
      <c r="I251" s="153" t="s">
        <v>3083</v>
      </c>
      <c r="J251" s="152" t="s">
        <v>7450</v>
      </c>
      <c r="K251" s="152">
        <v>20701491</v>
      </c>
      <c r="L251" s="153" t="s">
        <v>2984</v>
      </c>
      <c r="M251" s="152"/>
      <c r="N251" s="152"/>
      <c r="O251" s="152"/>
      <c r="P251" s="152"/>
      <c r="Q251" s="152" t="s">
        <v>3008</v>
      </c>
      <c r="R251" s="154">
        <v>46035</v>
      </c>
      <c r="S251" s="154">
        <v>46036</v>
      </c>
      <c r="T251" s="155">
        <v>63352000</v>
      </c>
      <c r="U251" s="156">
        <v>46042</v>
      </c>
      <c r="V251" s="156">
        <v>46284</v>
      </c>
      <c r="W251" s="156">
        <v>46284</v>
      </c>
      <c r="X251" s="157">
        <v>63352000</v>
      </c>
    </row>
    <row r="252" spans="1:24" ht="30" customHeight="1">
      <c r="A252" s="152">
        <v>2026</v>
      </c>
      <c r="B252" s="153" t="s">
        <v>125</v>
      </c>
      <c r="C252" s="152">
        <v>146444</v>
      </c>
      <c r="D252" s="152" t="s">
        <v>3089</v>
      </c>
      <c r="E252" s="152" t="s">
        <v>3090</v>
      </c>
      <c r="F252" s="153" t="s">
        <v>3093</v>
      </c>
      <c r="G252" s="158" t="s">
        <v>3094</v>
      </c>
      <c r="H252" s="153" t="s">
        <v>136</v>
      </c>
      <c r="I252" s="153" t="s">
        <v>3097</v>
      </c>
      <c r="J252" s="152" t="s">
        <v>7450</v>
      </c>
      <c r="K252" s="152">
        <v>1069585156</v>
      </c>
      <c r="L252" s="153" t="s">
        <v>2984</v>
      </c>
      <c r="M252" s="152"/>
      <c r="N252" s="152"/>
      <c r="O252" s="152"/>
      <c r="P252" s="152"/>
      <c r="Q252" s="152" t="s">
        <v>3008</v>
      </c>
      <c r="R252" s="154">
        <v>46035</v>
      </c>
      <c r="S252" s="154">
        <v>46036</v>
      </c>
      <c r="T252" s="155">
        <v>63352000</v>
      </c>
      <c r="U252" s="156">
        <v>46042</v>
      </c>
      <c r="V252" s="156">
        <v>46284</v>
      </c>
      <c r="W252" s="156">
        <v>46284</v>
      </c>
      <c r="X252" s="157">
        <v>63352000</v>
      </c>
    </row>
    <row r="253" spans="1:24" ht="30" customHeight="1">
      <c r="A253" s="152">
        <v>2026</v>
      </c>
      <c r="B253" s="153" t="s">
        <v>125</v>
      </c>
      <c r="C253" s="152">
        <v>146497</v>
      </c>
      <c r="D253" s="152" t="s">
        <v>3104</v>
      </c>
      <c r="E253" s="152" t="s">
        <v>3105</v>
      </c>
      <c r="F253" s="153" t="s">
        <v>3108</v>
      </c>
      <c r="G253" s="158" t="s">
        <v>3109</v>
      </c>
      <c r="H253" s="153" t="s">
        <v>136</v>
      </c>
      <c r="I253" s="153" t="s">
        <v>3113</v>
      </c>
      <c r="J253" s="152" t="s">
        <v>7450</v>
      </c>
      <c r="K253" s="152">
        <v>1010248019</v>
      </c>
      <c r="L253" s="153" t="s">
        <v>2984</v>
      </c>
      <c r="M253" s="152"/>
      <c r="N253" s="152"/>
      <c r="O253" s="152"/>
      <c r="P253" s="152"/>
      <c r="Q253" s="152" t="s">
        <v>3008</v>
      </c>
      <c r="R253" s="154">
        <v>46035</v>
      </c>
      <c r="S253" s="154">
        <v>46036</v>
      </c>
      <c r="T253" s="155">
        <v>63352000</v>
      </c>
      <c r="U253" s="156">
        <v>46038</v>
      </c>
      <c r="V253" s="156">
        <v>46280</v>
      </c>
      <c r="W253" s="156">
        <v>46280</v>
      </c>
      <c r="X253" s="157">
        <v>63352000</v>
      </c>
    </row>
    <row r="254" spans="1:24" ht="30" customHeight="1">
      <c r="A254" s="152">
        <v>2026</v>
      </c>
      <c r="B254" s="153" t="s">
        <v>125</v>
      </c>
      <c r="C254" s="152">
        <v>146503</v>
      </c>
      <c r="D254" s="152" t="s">
        <v>3120</v>
      </c>
      <c r="E254" s="152" t="s">
        <v>3121</v>
      </c>
      <c r="F254" s="153" t="s">
        <v>3124</v>
      </c>
      <c r="G254" s="158" t="s">
        <v>3125</v>
      </c>
      <c r="H254" s="153" t="s">
        <v>136</v>
      </c>
      <c r="I254" s="153" t="s">
        <v>3129</v>
      </c>
      <c r="J254" s="152" t="s">
        <v>7450</v>
      </c>
      <c r="K254" s="152">
        <v>23301545</v>
      </c>
      <c r="L254" s="153" t="s">
        <v>2984</v>
      </c>
      <c r="M254" s="152"/>
      <c r="N254" s="152"/>
      <c r="O254" s="152"/>
      <c r="P254" s="152"/>
      <c r="Q254" s="152" t="s">
        <v>3008</v>
      </c>
      <c r="R254" s="154">
        <v>46035</v>
      </c>
      <c r="S254" s="154">
        <v>46036</v>
      </c>
      <c r="T254" s="155">
        <v>63352000</v>
      </c>
      <c r="U254" s="156">
        <v>46042</v>
      </c>
      <c r="V254" s="156">
        <v>46284</v>
      </c>
      <c r="W254" s="156">
        <v>46284</v>
      </c>
      <c r="X254" s="157">
        <v>63352000</v>
      </c>
    </row>
    <row r="255" spans="1:24" ht="30" customHeight="1">
      <c r="A255" s="152">
        <v>2026</v>
      </c>
      <c r="B255" s="153" t="s">
        <v>125</v>
      </c>
      <c r="C255" s="152">
        <v>146511</v>
      </c>
      <c r="D255" s="152" t="s">
        <v>3136</v>
      </c>
      <c r="E255" s="152" t="s">
        <v>3137</v>
      </c>
      <c r="F255" s="153" t="s">
        <v>3140</v>
      </c>
      <c r="G255" s="158" t="s">
        <v>3141</v>
      </c>
      <c r="H255" s="153" t="s">
        <v>136</v>
      </c>
      <c r="I255" s="153" t="s">
        <v>3129</v>
      </c>
      <c r="J255" s="152" t="s">
        <v>7450</v>
      </c>
      <c r="K255" s="152">
        <v>1026256392</v>
      </c>
      <c r="L255" s="153" t="s">
        <v>2984</v>
      </c>
      <c r="M255" s="152"/>
      <c r="N255" s="152"/>
      <c r="O255" s="152"/>
      <c r="P255" s="152"/>
      <c r="Q255" s="152" t="s">
        <v>3008</v>
      </c>
      <c r="R255" s="154">
        <v>46035</v>
      </c>
      <c r="S255" s="154">
        <v>46038</v>
      </c>
      <c r="T255" s="155">
        <v>46432000</v>
      </c>
      <c r="U255" s="156">
        <v>46042</v>
      </c>
      <c r="V255" s="156">
        <v>46284</v>
      </c>
      <c r="W255" s="156">
        <v>46284</v>
      </c>
      <c r="X255" s="157">
        <v>46432000</v>
      </c>
    </row>
    <row r="256" spans="1:24" ht="30" customHeight="1">
      <c r="A256" s="152">
        <v>2026</v>
      </c>
      <c r="B256" s="153" t="s">
        <v>125</v>
      </c>
      <c r="C256" s="152">
        <v>146704</v>
      </c>
      <c r="D256" s="152" t="s">
        <v>3148</v>
      </c>
      <c r="E256" s="152" t="s">
        <v>3149</v>
      </c>
      <c r="F256" s="153" t="s">
        <v>3152</v>
      </c>
      <c r="G256" s="158" t="s">
        <v>3153</v>
      </c>
      <c r="H256" s="153" t="s">
        <v>136</v>
      </c>
      <c r="I256" s="153" t="s">
        <v>3156</v>
      </c>
      <c r="J256" s="152" t="s">
        <v>7450</v>
      </c>
      <c r="K256" s="152">
        <v>1015457779</v>
      </c>
      <c r="L256" s="153" t="s">
        <v>2984</v>
      </c>
      <c r="M256" s="152"/>
      <c r="N256" s="152"/>
      <c r="O256" s="152"/>
      <c r="P256" s="152"/>
      <c r="Q256" s="152" t="s">
        <v>3008</v>
      </c>
      <c r="R256" s="154">
        <v>46050</v>
      </c>
      <c r="S256" s="154">
        <v>46051</v>
      </c>
      <c r="T256" s="155">
        <v>46432000</v>
      </c>
      <c r="U256" s="156">
        <v>46059</v>
      </c>
      <c r="V256" s="156">
        <v>46300</v>
      </c>
      <c r="W256" s="156">
        <v>46300</v>
      </c>
      <c r="X256" s="157">
        <v>46432000</v>
      </c>
    </row>
    <row r="257" spans="1:24" ht="30" customHeight="1">
      <c r="A257" s="152">
        <v>2026</v>
      </c>
      <c r="B257" s="153" t="s">
        <v>125</v>
      </c>
      <c r="C257" s="152">
        <v>146521</v>
      </c>
      <c r="D257" s="152" t="s">
        <v>3162</v>
      </c>
      <c r="E257" s="152" t="s">
        <v>3163</v>
      </c>
      <c r="F257" s="153" t="s">
        <v>3166</v>
      </c>
      <c r="G257" s="158" t="s">
        <v>3167</v>
      </c>
      <c r="H257" s="153" t="s">
        <v>136</v>
      </c>
      <c r="I257" s="153" t="s">
        <v>3171</v>
      </c>
      <c r="J257" s="152" t="s">
        <v>7450</v>
      </c>
      <c r="K257" s="152">
        <v>1026586267</v>
      </c>
      <c r="L257" s="153" t="s">
        <v>3174</v>
      </c>
      <c r="M257" s="152"/>
      <c r="N257" s="152"/>
      <c r="O257" s="152"/>
      <c r="P257" s="152"/>
      <c r="Q257" s="152" t="s">
        <v>3008</v>
      </c>
      <c r="R257" s="154">
        <v>46031</v>
      </c>
      <c r="S257" s="154">
        <v>46036</v>
      </c>
      <c r="T257" s="155">
        <v>46432000</v>
      </c>
      <c r="U257" s="156">
        <v>46042</v>
      </c>
      <c r="V257" s="156">
        <v>46281</v>
      </c>
      <c r="W257" s="156">
        <v>46284</v>
      </c>
      <c r="X257" s="157">
        <v>46432000</v>
      </c>
    </row>
    <row r="258" spans="1:24" ht="30" customHeight="1">
      <c r="A258" s="152">
        <v>2026</v>
      </c>
      <c r="B258" s="153" t="s">
        <v>125</v>
      </c>
      <c r="C258" s="152">
        <v>146521</v>
      </c>
      <c r="D258" s="152" t="s">
        <v>3162</v>
      </c>
      <c r="E258" s="152" t="s">
        <v>3179</v>
      </c>
      <c r="F258" s="153" t="s">
        <v>3182</v>
      </c>
      <c r="G258" s="158" t="s">
        <v>3167</v>
      </c>
      <c r="H258" s="153" t="s">
        <v>136</v>
      </c>
      <c r="I258" s="153" t="s">
        <v>3184</v>
      </c>
      <c r="J258" s="152" t="s">
        <v>7450</v>
      </c>
      <c r="K258" s="152">
        <v>1015455695</v>
      </c>
      <c r="L258" s="153" t="s">
        <v>3174</v>
      </c>
      <c r="M258" s="152"/>
      <c r="N258" s="152"/>
      <c r="O258" s="152"/>
      <c r="P258" s="152"/>
      <c r="Q258" s="152" t="s">
        <v>3008</v>
      </c>
      <c r="R258" s="154">
        <v>46031</v>
      </c>
      <c r="S258" s="154">
        <v>46044</v>
      </c>
      <c r="T258" s="155">
        <v>46432000</v>
      </c>
      <c r="U258" s="156">
        <v>46049</v>
      </c>
      <c r="V258" s="156">
        <v>46291</v>
      </c>
      <c r="W258" s="156">
        <v>46291</v>
      </c>
      <c r="X258" s="157">
        <v>46432000</v>
      </c>
    </row>
    <row r="259" spans="1:24" ht="30" customHeight="1">
      <c r="A259" s="152">
        <v>2026</v>
      </c>
      <c r="B259" s="153" t="s">
        <v>125</v>
      </c>
      <c r="C259" s="152">
        <v>146521</v>
      </c>
      <c r="D259" s="152" t="s">
        <v>3162</v>
      </c>
      <c r="E259" s="152" t="s">
        <v>3189</v>
      </c>
      <c r="F259" s="153" t="s">
        <v>3192</v>
      </c>
      <c r="G259" s="158" t="s">
        <v>3167</v>
      </c>
      <c r="H259" s="153" t="s">
        <v>136</v>
      </c>
      <c r="I259" s="153" t="s">
        <v>3194</v>
      </c>
      <c r="J259" s="152" t="s">
        <v>7450</v>
      </c>
      <c r="K259" s="152">
        <v>1019142814</v>
      </c>
      <c r="L259" s="153" t="s">
        <v>3174</v>
      </c>
      <c r="M259" s="152"/>
      <c r="N259" s="152"/>
      <c r="O259" s="152"/>
      <c r="P259" s="152"/>
      <c r="Q259" s="152" t="s">
        <v>3008</v>
      </c>
      <c r="R259" s="154">
        <v>46031</v>
      </c>
      <c r="S259" s="154">
        <v>46037</v>
      </c>
      <c r="T259" s="155">
        <v>46432000</v>
      </c>
      <c r="U259" s="156">
        <v>46044</v>
      </c>
      <c r="V259" s="156">
        <v>46286</v>
      </c>
      <c r="W259" s="156">
        <v>46286</v>
      </c>
      <c r="X259" s="157">
        <v>46432000</v>
      </c>
    </row>
    <row r="260" spans="1:24" ht="30" customHeight="1">
      <c r="A260" s="152">
        <v>2026</v>
      </c>
      <c r="B260" s="153" t="s">
        <v>125</v>
      </c>
      <c r="C260" s="152">
        <v>146521</v>
      </c>
      <c r="D260" s="152" t="s">
        <v>3162</v>
      </c>
      <c r="E260" s="152" t="s">
        <v>3198</v>
      </c>
      <c r="F260" s="153" t="s">
        <v>3201</v>
      </c>
      <c r="G260" s="158" t="s">
        <v>3167</v>
      </c>
      <c r="H260" s="153" t="s">
        <v>136</v>
      </c>
      <c r="I260" s="153" t="s">
        <v>3194</v>
      </c>
      <c r="J260" s="152" t="s">
        <v>7450</v>
      </c>
      <c r="K260" s="152">
        <v>1019122200</v>
      </c>
      <c r="L260" s="153" t="s">
        <v>3174</v>
      </c>
      <c r="M260" s="152"/>
      <c r="N260" s="152"/>
      <c r="O260" s="152"/>
      <c r="P260" s="152"/>
      <c r="Q260" s="152" t="s">
        <v>3008</v>
      </c>
      <c r="R260" s="154">
        <v>46031</v>
      </c>
      <c r="S260" s="154">
        <v>46038</v>
      </c>
      <c r="T260" s="155">
        <v>46432000</v>
      </c>
      <c r="U260" s="156">
        <v>46042</v>
      </c>
      <c r="V260" s="156">
        <v>46284</v>
      </c>
      <c r="W260" s="156">
        <v>46284</v>
      </c>
      <c r="X260" s="157">
        <v>46432000</v>
      </c>
    </row>
    <row r="261" spans="1:24" ht="30" customHeight="1">
      <c r="A261" s="152">
        <v>2026</v>
      </c>
      <c r="B261" s="153" t="s">
        <v>125</v>
      </c>
      <c r="C261" s="152">
        <v>146521</v>
      </c>
      <c r="D261" s="152" t="s">
        <v>3162</v>
      </c>
      <c r="E261" s="152" t="s">
        <v>3206</v>
      </c>
      <c r="F261" s="153" t="s">
        <v>3209</v>
      </c>
      <c r="G261" s="158" t="s">
        <v>3167</v>
      </c>
      <c r="H261" s="153" t="s">
        <v>136</v>
      </c>
      <c r="I261" s="153" t="s">
        <v>3184</v>
      </c>
      <c r="J261" s="152" t="s">
        <v>7450</v>
      </c>
      <c r="K261" s="152">
        <v>1020810108</v>
      </c>
      <c r="L261" s="153" t="s">
        <v>3174</v>
      </c>
      <c r="M261" s="152"/>
      <c r="N261" s="152"/>
      <c r="O261" s="152"/>
      <c r="P261" s="152"/>
      <c r="Q261" s="152" t="s">
        <v>3008</v>
      </c>
      <c r="R261" s="154">
        <v>46031</v>
      </c>
      <c r="S261" s="154">
        <v>46037</v>
      </c>
      <c r="T261" s="155">
        <v>46432000</v>
      </c>
      <c r="U261" s="156">
        <v>46042</v>
      </c>
      <c r="V261" s="156">
        <v>46284</v>
      </c>
      <c r="W261" s="156">
        <v>46284</v>
      </c>
      <c r="X261" s="157">
        <v>46432000</v>
      </c>
    </row>
    <row r="262" spans="1:24" ht="30" customHeight="1">
      <c r="A262" s="152">
        <v>2026</v>
      </c>
      <c r="B262" s="153" t="s">
        <v>125</v>
      </c>
      <c r="C262" s="152">
        <v>146521</v>
      </c>
      <c r="D262" s="152" t="s">
        <v>3162</v>
      </c>
      <c r="E262" s="152" t="s">
        <v>3214</v>
      </c>
      <c r="F262" s="153" t="s">
        <v>3217</v>
      </c>
      <c r="G262" s="158" t="s">
        <v>3167</v>
      </c>
      <c r="H262" s="153" t="s">
        <v>136</v>
      </c>
      <c r="I262" s="153" t="s">
        <v>3171</v>
      </c>
      <c r="J262" s="152" t="s">
        <v>7450</v>
      </c>
      <c r="K262" s="152">
        <v>1023011084</v>
      </c>
      <c r="L262" s="153" t="s">
        <v>3174</v>
      </c>
      <c r="M262" s="152"/>
      <c r="N262" s="152"/>
      <c r="O262" s="152"/>
      <c r="P262" s="152"/>
      <c r="Q262" s="152" t="s">
        <v>3008</v>
      </c>
      <c r="R262" s="154">
        <v>46031</v>
      </c>
      <c r="S262" s="154">
        <v>46036</v>
      </c>
      <c r="T262" s="155">
        <v>46432000</v>
      </c>
      <c r="U262" s="156">
        <v>46042</v>
      </c>
      <c r="V262" s="156">
        <v>46284</v>
      </c>
      <c r="W262" s="156">
        <v>46284</v>
      </c>
      <c r="X262" s="157">
        <v>46432000</v>
      </c>
    </row>
    <row r="263" spans="1:24" ht="30" customHeight="1">
      <c r="A263" s="152">
        <v>2026</v>
      </c>
      <c r="B263" s="153" t="s">
        <v>125</v>
      </c>
      <c r="C263" s="152">
        <v>146521</v>
      </c>
      <c r="D263" s="152" t="s">
        <v>3162</v>
      </c>
      <c r="E263" s="152" t="s">
        <v>3223</v>
      </c>
      <c r="F263" s="153" t="s">
        <v>3226</v>
      </c>
      <c r="G263" s="158" t="s">
        <v>3167</v>
      </c>
      <c r="H263" s="153" t="s">
        <v>136</v>
      </c>
      <c r="I263" s="153" t="s">
        <v>3184</v>
      </c>
      <c r="J263" s="152" t="s">
        <v>7450</v>
      </c>
      <c r="K263" s="152">
        <v>1136881104</v>
      </c>
      <c r="L263" s="153" t="s">
        <v>3174</v>
      </c>
      <c r="M263" s="152"/>
      <c r="N263" s="152"/>
      <c r="O263" s="152"/>
      <c r="P263" s="152"/>
      <c r="Q263" s="152" t="s">
        <v>3008</v>
      </c>
      <c r="R263" s="154">
        <v>46031</v>
      </c>
      <c r="S263" s="154">
        <v>46036</v>
      </c>
      <c r="T263" s="155">
        <v>46432000</v>
      </c>
      <c r="U263" s="156">
        <v>46043</v>
      </c>
      <c r="V263" s="156">
        <v>46285</v>
      </c>
      <c r="W263" s="156">
        <v>46285</v>
      </c>
      <c r="X263" s="157">
        <v>46432000</v>
      </c>
    </row>
    <row r="264" spans="1:24" ht="30" customHeight="1">
      <c r="A264" s="152">
        <v>2026</v>
      </c>
      <c r="B264" s="153" t="s">
        <v>125</v>
      </c>
      <c r="C264" s="152">
        <v>146521</v>
      </c>
      <c r="D264" s="152" t="s">
        <v>3162</v>
      </c>
      <c r="E264" s="152" t="s">
        <v>3231</v>
      </c>
      <c r="F264" s="153" t="s">
        <v>3234</v>
      </c>
      <c r="G264" s="158" t="s">
        <v>3167</v>
      </c>
      <c r="H264" s="153" t="s">
        <v>136</v>
      </c>
      <c r="I264" s="153" t="s">
        <v>3236</v>
      </c>
      <c r="J264" s="152" t="s">
        <v>7450</v>
      </c>
      <c r="K264" s="152">
        <v>80098626</v>
      </c>
      <c r="L264" s="153" t="s">
        <v>3174</v>
      </c>
      <c r="M264" s="152"/>
      <c r="N264" s="152"/>
      <c r="O264" s="152"/>
      <c r="P264" s="152"/>
      <c r="Q264" s="152" t="s">
        <v>3008</v>
      </c>
      <c r="R264" s="154">
        <v>46031</v>
      </c>
      <c r="S264" s="154">
        <v>46036</v>
      </c>
      <c r="T264" s="155">
        <v>46432000</v>
      </c>
      <c r="U264" s="156">
        <v>46044</v>
      </c>
      <c r="V264" s="156">
        <v>46286</v>
      </c>
      <c r="W264" s="156">
        <v>46286</v>
      </c>
      <c r="X264" s="157">
        <v>46432000</v>
      </c>
    </row>
    <row r="265" spans="1:24" ht="30" customHeight="1">
      <c r="A265" s="152">
        <v>2026</v>
      </c>
      <c r="B265" s="153" t="s">
        <v>125</v>
      </c>
      <c r="C265" s="152">
        <v>146521</v>
      </c>
      <c r="D265" s="152" t="s">
        <v>3162</v>
      </c>
      <c r="E265" s="152" t="s">
        <v>3240</v>
      </c>
      <c r="F265" s="153" t="s">
        <v>3243</v>
      </c>
      <c r="G265" s="158" t="s">
        <v>3167</v>
      </c>
      <c r="H265" s="153" t="s">
        <v>136</v>
      </c>
      <c r="I265" s="153" t="s">
        <v>3245</v>
      </c>
      <c r="J265" s="152" t="s">
        <v>7450</v>
      </c>
      <c r="K265" s="152">
        <v>87068332</v>
      </c>
      <c r="L265" s="153" t="s">
        <v>3174</v>
      </c>
      <c r="M265" s="152"/>
      <c r="N265" s="152"/>
      <c r="O265" s="152"/>
      <c r="P265" s="152"/>
      <c r="Q265" s="152" t="s">
        <v>3008</v>
      </c>
      <c r="R265" s="154">
        <v>46031</v>
      </c>
      <c r="S265" s="154">
        <v>46035</v>
      </c>
      <c r="T265" s="155">
        <v>46432000</v>
      </c>
      <c r="U265" s="156">
        <v>46038</v>
      </c>
      <c r="V265" s="156">
        <v>46280</v>
      </c>
      <c r="W265" s="156">
        <v>46280</v>
      </c>
      <c r="X265" s="157">
        <v>46432000</v>
      </c>
    </row>
    <row r="266" spans="1:24" ht="30" customHeight="1">
      <c r="A266" s="152">
        <v>2026</v>
      </c>
      <c r="B266" s="153" t="s">
        <v>125</v>
      </c>
      <c r="C266" s="152">
        <v>146521</v>
      </c>
      <c r="D266" s="152" t="s">
        <v>3162</v>
      </c>
      <c r="E266" s="152" t="s">
        <v>3249</v>
      </c>
      <c r="F266" s="153" t="s">
        <v>3252</v>
      </c>
      <c r="G266" s="158" t="s">
        <v>3167</v>
      </c>
      <c r="H266" s="153" t="s">
        <v>136</v>
      </c>
      <c r="I266" s="153" t="s">
        <v>3245</v>
      </c>
      <c r="J266" s="152" t="s">
        <v>7450</v>
      </c>
      <c r="K266" s="152">
        <v>1019087230</v>
      </c>
      <c r="L266" s="153" t="s">
        <v>3174</v>
      </c>
      <c r="M266" s="152"/>
      <c r="N266" s="152"/>
      <c r="O266" s="152"/>
      <c r="P266" s="152"/>
      <c r="Q266" s="152" t="s">
        <v>3008</v>
      </c>
      <c r="R266" s="154">
        <v>46031</v>
      </c>
      <c r="S266" s="154">
        <v>46035</v>
      </c>
      <c r="T266" s="155">
        <v>46432000</v>
      </c>
      <c r="U266" s="156">
        <v>46038</v>
      </c>
      <c r="V266" s="156">
        <v>46280</v>
      </c>
      <c r="W266" s="156">
        <v>46280</v>
      </c>
      <c r="X266" s="157">
        <v>46432000</v>
      </c>
    </row>
    <row r="267" spans="1:24" ht="30" customHeight="1">
      <c r="A267" s="152">
        <v>2026</v>
      </c>
      <c r="B267" s="153" t="s">
        <v>125</v>
      </c>
      <c r="C267" s="152">
        <v>146521</v>
      </c>
      <c r="D267" s="152" t="s">
        <v>3162</v>
      </c>
      <c r="E267" s="152" t="s">
        <v>3257</v>
      </c>
      <c r="F267" s="153" t="s">
        <v>3260</v>
      </c>
      <c r="G267" s="158" t="s">
        <v>3167</v>
      </c>
      <c r="H267" s="153" t="s">
        <v>136</v>
      </c>
      <c r="I267" s="153" t="s">
        <v>3245</v>
      </c>
      <c r="J267" s="152" t="s">
        <v>7450</v>
      </c>
      <c r="K267" s="152">
        <v>1019123372</v>
      </c>
      <c r="L267" s="153" t="s">
        <v>3174</v>
      </c>
      <c r="M267" s="152"/>
      <c r="N267" s="152"/>
      <c r="O267" s="152"/>
      <c r="P267" s="152"/>
      <c r="Q267" s="152" t="s">
        <v>3008</v>
      </c>
      <c r="R267" s="154">
        <v>46031</v>
      </c>
      <c r="S267" s="154">
        <v>46035</v>
      </c>
      <c r="T267" s="155">
        <v>46432000</v>
      </c>
      <c r="U267" s="156">
        <v>46038</v>
      </c>
      <c r="V267" s="156">
        <v>46280</v>
      </c>
      <c r="W267" s="156">
        <v>46280</v>
      </c>
      <c r="X267" s="157">
        <v>46432000</v>
      </c>
    </row>
    <row r="268" spans="1:24" ht="30" customHeight="1">
      <c r="A268" s="152">
        <v>2026</v>
      </c>
      <c r="B268" s="153" t="s">
        <v>125</v>
      </c>
      <c r="C268" s="152">
        <v>146521</v>
      </c>
      <c r="D268" s="152" t="s">
        <v>3162</v>
      </c>
      <c r="E268" s="152" t="s">
        <v>3267</v>
      </c>
      <c r="F268" s="153" t="s">
        <v>3270</v>
      </c>
      <c r="G268" s="158" t="s">
        <v>3167</v>
      </c>
      <c r="H268" s="153" t="s">
        <v>136</v>
      </c>
      <c r="I268" s="153" t="s">
        <v>3245</v>
      </c>
      <c r="J268" s="152" t="s">
        <v>7450</v>
      </c>
      <c r="K268" s="152">
        <v>1019090526</v>
      </c>
      <c r="L268" s="153" t="s">
        <v>3174</v>
      </c>
      <c r="M268" s="152"/>
      <c r="N268" s="152"/>
      <c r="O268" s="152"/>
      <c r="P268" s="152"/>
      <c r="Q268" s="152" t="s">
        <v>3008</v>
      </c>
      <c r="R268" s="154">
        <v>46031</v>
      </c>
      <c r="S268" s="154">
        <v>46035</v>
      </c>
      <c r="T268" s="155">
        <v>46432000</v>
      </c>
      <c r="U268" s="156">
        <v>46038</v>
      </c>
      <c r="V268" s="156">
        <v>46280</v>
      </c>
      <c r="W268" s="156">
        <v>46280</v>
      </c>
      <c r="X268" s="157">
        <v>46432000</v>
      </c>
    </row>
    <row r="269" spans="1:24" ht="30" customHeight="1">
      <c r="A269" s="152">
        <v>2026</v>
      </c>
      <c r="B269" s="153" t="s">
        <v>125</v>
      </c>
      <c r="C269" s="152">
        <v>146521</v>
      </c>
      <c r="D269" s="152" t="s">
        <v>3162</v>
      </c>
      <c r="E269" s="152" t="s">
        <v>3275</v>
      </c>
      <c r="F269" s="153" t="s">
        <v>3278</v>
      </c>
      <c r="G269" s="158" t="s">
        <v>3167</v>
      </c>
      <c r="H269" s="153" t="s">
        <v>136</v>
      </c>
      <c r="I269" s="153" t="s">
        <v>3245</v>
      </c>
      <c r="J269" s="152" t="s">
        <v>7450</v>
      </c>
      <c r="K269" s="152">
        <v>1014196176</v>
      </c>
      <c r="L269" s="153" t="s">
        <v>3174</v>
      </c>
      <c r="M269" s="152"/>
      <c r="N269" s="152"/>
      <c r="O269" s="152"/>
      <c r="P269" s="152"/>
      <c r="Q269" s="152" t="s">
        <v>3008</v>
      </c>
      <c r="R269" s="154">
        <v>46031</v>
      </c>
      <c r="S269" s="154">
        <v>46035</v>
      </c>
      <c r="T269" s="155">
        <v>46432000</v>
      </c>
      <c r="U269" s="156">
        <v>46038</v>
      </c>
      <c r="V269" s="156">
        <v>46280</v>
      </c>
      <c r="W269" s="156">
        <v>46280</v>
      </c>
      <c r="X269" s="157">
        <v>46432000</v>
      </c>
    </row>
    <row r="270" spans="1:24" ht="30" customHeight="1">
      <c r="A270" s="152">
        <v>2026</v>
      </c>
      <c r="B270" s="153" t="s">
        <v>125</v>
      </c>
      <c r="C270" s="152">
        <v>146530</v>
      </c>
      <c r="D270" s="152" t="s">
        <v>3283</v>
      </c>
      <c r="E270" s="152" t="s">
        <v>3284</v>
      </c>
      <c r="F270" s="153" t="s">
        <v>3287</v>
      </c>
      <c r="G270" s="158" t="s">
        <v>3288</v>
      </c>
      <c r="H270" s="153" t="s">
        <v>136</v>
      </c>
      <c r="I270" s="153" t="s">
        <v>3291</v>
      </c>
      <c r="J270" s="152" t="s">
        <v>7450</v>
      </c>
      <c r="K270" s="152">
        <v>1019085682</v>
      </c>
      <c r="L270" s="153" t="s">
        <v>2984</v>
      </c>
      <c r="M270" s="152"/>
      <c r="N270" s="152"/>
      <c r="O270" s="152"/>
      <c r="P270" s="152"/>
      <c r="Q270" s="152" t="s">
        <v>3008</v>
      </c>
      <c r="R270" s="154">
        <v>46044</v>
      </c>
      <c r="S270" s="154">
        <v>46045</v>
      </c>
      <c r="T270" s="155">
        <v>46432000</v>
      </c>
      <c r="U270" s="156">
        <v>46049</v>
      </c>
      <c r="V270" s="156">
        <v>46291</v>
      </c>
      <c r="W270" s="156">
        <v>46291</v>
      </c>
      <c r="X270" s="157">
        <v>46432000</v>
      </c>
    </row>
    <row r="271" spans="1:24" ht="30" customHeight="1">
      <c r="A271" s="152">
        <v>2026</v>
      </c>
      <c r="B271" s="153" t="s">
        <v>125</v>
      </c>
      <c r="C271" s="152">
        <v>146599</v>
      </c>
      <c r="D271" s="152" t="s">
        <v>3297</v>
      </c>
      <c r="E271" s="152" t="s">
        <v>3298</v>
      </c>
      <c r="F271" s="153" t="s">
        <v>3301</v>
      </c>
      <c r="G271" s="158" t="s">
        <v>3302</v>
      </c>
      <c r="H271" s="153" t="s">
        <v>136</v>
      </c>
      <c r="I271" s="153" t="s">
        <v>3305</v>
      </c>
      <c r="J271" s="152" t="s">
        <v>7450</v>
      </c>
      <c r="K271" s="152">
        <v>1019071919</v>
      </c>
      <c r="L271" s="153" t="s">
        <v>2984</v>
      </c>
      <c r="M271" s="152"/>
      <c r="N271" s="152"/>
      <c r="O271" s="152"/>
      <c r="P271" s="152"/>
      <c r="Q271" s="152" t="s">
        <v>3008</v>
      </c>
      <c r="R271" s="154">
        <v>46041</v>
      </c>
      <c r="S271" s="154">
        <v>46042</v>
      </c>
      <c r="T271" s="155">
        <v>46432000</v>
      </c>
      <c r="U271" s="156">
        <v>46057</v>
      </c>
      <c r="V271" s="156">
        <v>46298</v>
      </c>
      <c r="W271" s="156">
        <v>46298</v>
      </c>
      <c r="X271" s="157">
        <v>46432000</v>
      </c>
    </row>
    <row r="272" spans="1:24" ht="30" customHeight="1">
      <c r="A272" s="152">
        <v>2026</v>
      </c>
      <c r="B272" s="153" t="s">
        <v>125</v>
      </c>
      <c r="C272" s="152">
        <v>146991</v>
      </c>
      <c r="D272" s="152" t="s">
        <v>3311</v>
      </c>
      <c r="E272" s="152" t="s">
        <v>3312</v>
      </c>
      <c r="F272" s="153" t="s">
        <v>3315</v>
      </c>
      <c r="G272" s="158" t="s">
        <v>3316</v>
      </c>
      <c r="H272" s="153" t="s">
        <v>136</v>
      </c>
      <c r="I272" s="153" t="s">
        <v>3319</v>
      </c>
      <c r="J272" s="152" t="s">
        <v>7450</v>
      </c>
      <c r="K272" s="152">
        <v>1010133985</v>
      </c>
      <c r="L272" s="153" t="s">
        <v>2984</v>
      </c>
      <c r="M272" s="152"/>
      <c r="N272" s="152"/>
      <c r="O272" s="152"/>
      <c r="P272" s="152"/>
      <c r="Q272" s="152" t="s">
        <v>3008</v>
      </c>
      <c r="R272" s="154">
        <v>46040</v>
      </c>
      <c r="S272" s="154">
        <v>46042</v>
      </c>
      <c r="T272" s="155">
        <v>46432000</v>
      </c>
      <c r="U272" s="156">
        <v>46050</v>
      </c>
      <c r="V272" s="156">
        <v>46292</v>
      </c>
      <c r="W272" s="156">
        <v>46292</v>
      </c>
      <c r="X272" s="157">
        <v>46432000</v>
      </c>
    </row>
    <row r="273" spans="1:24" ht="30" customHeight="1">
      <c r="A273" s="152">
        <v>2026</v>
      </c>
      <c r="B273" s="153" t="s">
        <v>125</v>
      </c>
      <c r="C273" s="152">
        <v>146998</v>
      </c>
      <c r="D273" s="152" t="s">
        <v>3325</v>
      </c>
      <c r="E273" s="152" t="s">
        <v>3326</v>
      </c>
      <c r="F273" s="153" t="s">
        <v>3329</v>
      </c>
      <c r="G273" s="158" t="s">
        <v>3330</v>
      </c>
      <c r="H273" s="153" t="s">
        <v>136</v>
      </c>
      <c r="I273" s="153" t="s">
        <v>3333</v>
      </c>
      <c r="J273" s="152" t="s">
        <v>7450</v>
      </c>
      <c r="K273" s="152">
        <v>52336841</v>
      </c>
      <c r="L273" s="153" t="s">
        <v>2984</v>
      </c>
      <c r="M273" s="152"/>
      <c r="N273" s="152"/>
      <c r="O273" s="152"/>
      <c r="P273" s="152"/>
      <c r="Q273" s="152" t="s">
        <v>3008</v>
      </c>
      <c r="R273" s="154">
        <v>46042</v>
      </c>
      <c r="S273" s="154">
        <v>46043</v>
      </c>
      <c r="T273" s="155">
        <v>46432000</v>
      </c>
      <c r="U273" s="156">
        <v>46049</v>
      </c>
      <c r="V273" s="156">
        <v>46291</v>
      </c>
      <c r="W273" s="156">
        <v>46291</v>
      </c>
      <c r="X273" s="157">
        <v>46432000</v>
      </c>
    </row>
    <row r="274" spans="1:24" ht="30" customHeight="1">
      <c r="A274" s="152">
        <v>2026</v>
      </c>
      <c r="B274" s="153" t="s">
        <v>125</v>
      </c>
      <c r="C274" s="152">
        <v>146603</v>
      </c>
      <c r="D274" s="152" t="s">
        <v>3339</v>
      </c>
      <c r="E274" s="152" t="s">
        <v>3340</v>
      </c>
      <c r="F274" s="153" t="s">
        <v>3343</v>
      </c>
      <c r="G274" s="158" t="s">
        <v>3344</v>
      </c>
      <c r="H274" s="153" t="s">
        <v>136</v>
      </c>
      <c r="I274" s="153" t="s">
        <v>3347</v>
      </c>
      <c r="J274" s="152" t="s">
        <v>7450</v>
      </c>
      <c r="K274" s="152">
        <v>69008042</v>
      </c>
      <c r="L274" s="153" t="s">
        <v>2984</v>
      </c>
      <c r="M274" s="152"/>
      <c r="N274" s="152"/>
      <c r="O274" s="152"/>
      <c r="P274" s="152"/>
      <c r="Q274" s="152" t="s">
        <v>3008</v>
      </c>
      <c r="R274" s="154">
        <v>46037</v>
      </c>
      <c r="S274" s="154">
        <v>46038</v>
      </c>
      <c r="T274" s="155">
        <v>46432000</v>
      </c>
      <c r="U274" s="156">
        <v>46045</v>
      </c>
      <c r="V274" s="156">
        <v>46287</v>
      </c>
      <c r="W274" s="156">
        <v>46287</v>
      </c>
      <c r="X274" s="157">
        <v>46432000</v>
      </c>
    </row>
    <row r="275" spans="1:24" ht="30" customHeight="1">
      <c r="A275" s="152">
        <v>2026</v>
      </c>
      <c r="B275" s="153" t="s">
        <v>125</v>
      </c>
      <c r="C275" s="152">
        <v>146611</v>
      </c>
      <c r="D275" s="152" t="s">
        <v>3352</v>
      </c>
      <c r="E275" s="152" t="s">
        <v>3353</v>
      </c>
      <c r="F275" s="153" t="s">
        <v>3356</v>
      </c>
      <c r="G275" s="158" t="s">
        <v>3357</v>
      </c>
      <c r="H275" s="153" t="s">
        <v>136</v>
      </c>
      <c r="I275" s="153" t="s">
        <v>3360</v>
      </c>
      <c r="J275" s="152" t="s">
        <v>7450</v>
      </c>
      <c r="K275" s="152">
        <v>1019066389</v>
      </c>
      <c r="L275" s="153" t="s">
        <v>2984</v>
      </c>
      <c r="M275" s="152"/>
      <c r="N275" s="152"/>
      <c r="O275" s="152"/>
      <c r="P275" s="152"/>
      <c r="Q275" s="152" t="s">
        <v>3008</v>
      </c>
      <c r="R275" s="154">
        <v>46041</v>
      </c>
      <c r="S275" s="154">
        <v>46042</v>
      </c>
      <c r="T275" s="155">
        <v>46432000</v>
      </c>
      <c r="U275" s="156">
        <v>46045</v>
      </c>
      <c r="V275" s="156">
        <v>46287</v>
      </c>
      <c r="W275" s="156">
        <v>46287</v>
      </c>
      <c r="X275" s="157">
        <v>46432000</v>
      </c>
    </row>
    <row r="276" spans="1:24" ht="30" customHeight="1">
      <c r="A276" s="152">
        <v>2026</v>
      </c>
      <c r="B276" s="153" t="s">
        <v>125</v>
      </c>
      <c r="C276" s="152">
        <v>146623</v>
      </c>
      <c r="D276" s="152" t="s">
        <v>3366</v>
      </c>
      <c r="E276" s="152" t="s">
        <v>3367</v>
      </c>
      <c r="F276" s="153" t="s">
        <v>3370</v>
      </c>
      <c r="G276" s="158" t="s">
        <v>3371</v>
      </c>
      <c r="H276" s="153" t="s">
        <v>136</v>
      </c>
      <c r="I276" s="153" t="s">
        <v>3374</v>
      </c>
      <c r="J276" s="152" t="s">
        <v>7450</v>
      </c>
      <c r="K276" s="152">
        <v>73575098</v>
      </c>
      <c r="L276" s="153" t="s">
        <v>2984</v>
      </c>
      <c r="M276" s="152"/>
      <c r="N276" s="152"/>
      <c r="O276" s="152"/>
      <c r="P276" s="152"/>
      <c r="Q276" s="152" t="s">
        <v>3008</v>
      </c>
      <c r="R276" s="154">
        <v>46042</v>
      </c>
      <c r="S276" s="154">
        <v>46043</v>
      </c>
      <c r="T276" s="155">
        <v>46432000</v>
      </c>
      <c r="U276" s="156">
        <v>46045</v>
      </c>
      <c r="V276" s="156">
        <v>46287</v>
      </c>
      <c r="W276" s="156">
        <v>46287</v>
      </c>
      <c r="X276" s="157">
        <v>46432000</v>
      </c>
    </row>
    <row r="277" spans="1:24" ht="30" customHeight="1">
      <c r="A277" s="152">
        <v>2026</v>
      </c>
      <c r="B277" s="153" t="s">
        <v>125</v>
      </c>
      <c r="C277" s="152">
        <v>146631</v>
      </c>
      <c r="D277" s="152" t="s">
        <v>3380</v>
      </c>
      <c r="E277" s="152" t="s">
        <v>3381</v>
      </c>
      <c r="F277" s="153" t="s">
        <v>3384</v>
      </c>
      <c r="G277" s="158" t="s">
        <v>3385</v>
      </c>
      <c r="H277" s="153" t="s">
        <v>136</v>
      </c>
      <c r="I277" s="153" t="s">
        <v>3388</v>
      </c>
      <c r="J277" s="152" t="s">
        <v>7450</v>
      </c>
      <c r="K277" s="152">
        <v>1052385886</v>
      </c>
      <c r="L277" s="153" t="s">
        <v>2984</v>
      </c>
      <c r="M277" s="152"/>
      <c r="N277" s="152"/>
      <c r="O277" s="152"/>
      <c r="P277" s="152"/>
      <c r="Q277" s="152" t="s">
        <v>3008</v>
      </c>
      <c r="R277" s="154">
        <v>46042</v>
      </c>
      <c r="S277" s="154">
        <v>46045</v>
      </c>
      <c r="T277" s="155">
        <v>40920000</v>
      </c>
      <c r="U277" s="156">
        <v>46051</v>
      </c>
      <c r="V277" s="156">
        <v>46293</v>
      </c>
      <c r="W277" s="156">
        <v>46293</v>
      </c>
      <c r="X277" s="157">
        <v>40920000</v>
      </c>
    </row>
    <row r="278" spans="1:24" ht="30" customHeight="1">
      <c r="A278" s="152">
        <v>2026</v>
      </c>
      <c r="B278" s="153" t="s">
        <v>125</v>
      </c>
      <c r="C278" s="152">
        <v>146631</v>
      </c>
      <c r="D278" s="152" t="s">
        <v>3380</v>
      </c>
      <c r="E278" s="152" t="s">
        <v>3393</v>
      </c>
      <c r="F278" s="153" t="s">
        <v>3396</v>
      </c>
      <c r="G278" s="158" t="s">
        <v>3385</v>
      </c>
      <c r="H278" s="153" t="s">
        <v>136</v>
      </c>
      <c r="I278" s="153" t="s">
        <v>3388</v>
      </c>
      <c r="J278" s="152" t="s">
        <v>7450</v>
      </c>
      <c r="K278" s="152">
        <v>1073245893</v>
      </c>
      <c r="L278" s="153" t="s">
        <v>2984</v>
      </c>
      <c r="M278" s="152"/>
      <c r="N278" s="152"/>
      <c r="O278" s="152"/>
      <c r="P278" s="152"/>
      <c r="Q278" s="152" t="s">
        <v>3008</v>
      </c>
      <c r="R278" s="154">
        <v>46042</v>
      </c>
      <c r="S278" s="154">
        <v>46045</v>
      </c>
      <c r="T278" s="155">
        <v>40920000</v>
      </c>
      <c r="U278" s="156">
        <v>46051</v>
      </c>
      <c r="V278" s="156">
        <v>46293</v>
      </c>
      <c r="W278" s="156">
        <v>46293</v>
      </c>
      <c r="X278" s="157">
        <v>40920000</v>
      </c>
    </row>
    <row r="279" spans="1:24" ht="30" customHeight="1">
      <c r="A279" s="152">
        <v>2026</v>
      </c>
      <c r="B279" s="153" t="s">
        <v>125</v>
      </c>
      <c r="C279" s="152">
        <v>146631</v>
      </c>
      <c r="D279" s="152" t="s">
        <v>3380</v>
      </c>
      <c r="E279" s="152" t="s">
        <v>3401</v>
      </c>
      <c r="F279" s="153" t="s">
        <v>3404</v>
      </c>
      <c r="G279" s="158" t="s">
        <v>3385</v>
      </c>
      <c r="H279" s="153" t="s">
        <v>136</v>
      </c>
      <c r="I279" s="153" t="s">
        <v>3388</v>
      </c>
      <c r="J279" s="152" t="s">
        <v>7450</v>
      </c>
      <c r="K279" s="152">
        <v>1001091531</v>
      </c>
      <c r="L279" s="153" t="s">
        <v>2984</v>
      </c>
      <c r="M279" s="152"/>
      <c r="N279" s="152"/>
      <c r="O279" s="152"/>
      <c r="P279" s="152"/>
      <c r="Q279" s="152" t="s">
        <v>3008</v>
      </c>
      <c r="R279" s="154">
        <v>46042</v>
      </c>
      <c r="S279" s="154">
        <v>46045</v>
      </c>
      <c r="T279" s="155">
        <v>40920000</v>
      </c>
      <c r="U279" s="156">
        <v>46051</v>
      </c>
      <c r="V279" s="156">
        <v>46293</v>
      </c>
      <c r="W279" s="156">
        <v>46293</v>
      </c>
      <c r="X279" s="157">
        <v>40920000</v>
      </c>
    </row>
    <row r="280" spans="1:24" ht="30" customHeight="1">
      <c r="A280" s="152">
        <v>2026</v>
      </c>
      <c r="B280" s="153" t="s">
        <v>125</v>
      </c>
      <c r="C280" s="152">
        <v>146631</v>
      </c>
      <c r="D280" s="152" t="s">
        <v>3380</v>
      </c>
      <c r="E280" s="152" t="s">
        <v>3410</v>
      </c>
      <c r="F280" s="153" t="s">
        <v>3413</v>
      </c>
      <c r="G280" s="158" t="s">
        <v>3385</v>
      </c>
      <c r="H280" s="153" t="s">
        <v>136</v>
      </c>
      <c r="I280" s="153" t="s">
        <v>3388</v>
      </c>
      <c r="J280" s="152" t="s">
        <v>7450</v>
      </c>
      <c r="K280" s="152">
        <v>1019087879</v>
      </c>
      <c r="L280" s="153" t="s">
        <v>2984</v>
      </c>
      <c r="M280" s="152"/>
      <c r="N280" s="152"/>
      <c r="O280" s="152"/>
      <c r="P280" s="152"/>
      <c r="Q280" s="152" t="s">
        <v>3008</v>
      </c>
      <c r="R280" s="154">
        <v>46042</v>
      </c>
      <c r="S280" s="154">
        <v>46045</v>
      </c>
      <c r="T280" s="155">
        <v>40920000</v>
      </c>
      <c r="U280" s="156">
        <v>46051</v>
      </c>
      <c r="V280" s="156">
        <v>46293</v>
      </c>
      <c r="W280" s="156">
        <v>46293</v>
      </c>
      <c r="X280" s="157">
        <v>40920000</v>
      </c>
    </row>
    <row r="281" spans="1:24" ht="30" customHeight="1">
      <c r="A281" s="152">
        <v>2026</v>
      </c>
      <c r="B281" s="153" t="s">
        <v>125</v>
      </c>
      <c r="C281" s="152">
        <v>146631</v>
      </c>
      <c r="D281" s="152" t="s">
        <v>3380</v>
      </c>
      <c r="E281" s="152" t="s">
        <v>3418</v>
      </c>
      <c r="F281" s="153" t="s">
        <v>3421</v>
      </c>
      <c r="G281" s="158" t="s">
        <v>3385</v>
      </c>
      <c r="H281" s="153" t="s">
        <v>136</v>
      </c>
      <c r="I281" s="153" t="s">
        <v>3388</v>
      </c>
      <c r="J281" s="152" t="s">
        <v>7450</v>
      </c>
      <c r="K281" s="152">
        <v>57407119</v>
      </c>
      <c r="L281" s="153" t="s">
        <v>2984</v>
      </c>
      <c r="M281" s="152"/>
      <c r="N281" s="152"/>
      <c r="O281" s="152"/>
      <c r="P281" s="152"/>
      <c r="Q281" s="152" t="s">
        <v>3008</v>
      </c>
      <c r="R281" s="154">
        <v>46042</v>
      </c>
      <c r="S281" s="154">
        <v>46045</v>
      </c>
      <c r="T281" s="155">
        <v>40920000</v>
      </c>
      <c r="U281" s="156">
        <v>46057</v>
      </c>
      <c r="V281" s="156">
        <v>46298</v>
      </c>
      <c r="W281" s="156">
        <v>46298</v>
      </c>
      <c r="X281" s="157">
        <v>40920000</v>
      </c>
    </row>
    <row r="282" spans="1:24" ht="30" customHeight="1">
      <c r="A282" s="152">
        <v>2026</v>
      </c>
      <c r="B282" s="153" t="s">
        <v>125</v>
      </c>
      <c r="C282" s="152">
        <v>146631</v>
      </c>
      <c r="D282" s="152" t="s">
        <v>3380</v>
      </c>
      <c r="E282" s="152" t="s">
        <v>3426</v>
      </c>
      <c r="F282" s="153" t="s">
        <v>3429</v>
      </c>
      <c r="G282" s="158" t="s">
        <v>3385</v>
      </c>
      <c r="H282" s="153" t="s">
        <v>136</v>
      </c>
      <c r="I282" s="153" t="s">
        <v>3388</v>
      </c>
      <c r="J282" s="152" t="s">
        <v>7450</v>
      </c>
      <c r="K282" s="152">
        <v>1102835276</v>
      </c>
      <c r="L282" s="153" t="s">
        <v>2984</v>
      </c>
      <c r="M282" s="152"/>
      <c r="N282" s="152"/>
      <c r="O282" s="152"/>
      <c r="P282" s="152"/>
      <c r="Q282" s="152" t="s">
        <v>3008</v>
      </c>
      <c r="R282" s="154">
        <v>46042</v>
      </c>
      <c r="S282" s="154">
        <v>46045</v>
      </c>
      <c r="T282" s="155">
        <v>40920000</v>
      </c>
      <c r="U282" s="156">
        <v>46051</v>
      </c>
      <c r="V282" s="156">
        <v>46293</v>
      </c>
      <c r="W282" s="156">
        <v>46293</v>
      </c>
      <c r="X282" s="157">
        <v>40920000</v>
      </c>
    </row>
    <row r="283" spans="1:24" ht="30" customHeight="1">
      <c r="A283" s="152">
        <v>2026</v>
      </c>
      <c r="B283" s="153" t="s">
        <v>125</v>
      </c>
      <c r="C283" s="152">
        <v>146631</v>
      </c>
      <c r="D283" s="152" t="s">
        <v>3380</v>
      </c>
      <c r="E283" s="152" t="s">
        <v>3434</v>
      </c>
      <c r="F283" s="153" t="s">
        <v>3437</v>
      </c>
      <c r="G283" s="158" t="s">
        <v>3385</v>
      </c>
      <c r="H283" s="153" t="s">
        <v>136</v>
      </c>
      <c r="I283" s="153" t="s">
        <v>3388</v>
      </c>
      <c r="J283" s="152" t="s">
        <v>7450</v>
      </c>
      <c r="K283" s="152">
        <v>1070924044</v>
      </c>
      <c r="L283" s="153" t="s">
        <v>2984</v>
      </c>
      <c r="M283" s="152"/>
      <c r="N283" s="152"/>
      <c r="O283" s="152"/>
      <c r="P283" s="152"/>
      <c r="Q283" s="152" t="s">
        <v>3008</v>
      </c>
      <c r="R283" s="154">
        <v>46042</v>
      </c>
      <c r="S283" s="154">
        <v>46050</v>
      </c>
      <c r="T283" s="155">
        <v>40920000</v>
      </c>
      <c r="U283" s="156">
        <v>46055</v>
      </c>
      <c r="V283" s="156">
        <v>46296</v>
      </c>
      <c r="W283" s="156">
        <v>46296</v>
      </c>
      <c r="X283" s="157">
        <v>40920000</v>
      </c>
    </row>
    <row r="284" spans="1:24" ht="30" customHeight="1">
      <c r="A284" s="152">
        <v>2026</v>
      </c>
      <c r="B284" s="153" t="s">
        <v>125</v>
      </c>
      <c r="C284" s="152">
        <v>146631</v>
      </c>
      <c r="D284" s="152" t="s">
        <v>3380</v>
      </c>
      <c r="E284" s="152" t="s">
        <v>3442</v>
      </c>
      <c r="F284" s="153" t="s">
        <v>3445</v>
      </c>
      <c r="G284" s="158" t="s">
        <v>3385</v>
      </c>
      <c r="H284" s="153" t="s">
        <v>136</v>
      </c>
      <c r="I284" s="153" t="s">
        <v>3388</v>
      </c>
      <c r="J284" s="152" t="s">
        <v>7450</v>
      </c>
      <c r="K284" s="152">
        <v>1007687711</v>
      </c>
      <c r="L284" s="153" t="s">
        <v>2984</v>
      </c>
      <c r="M284" s="152"/>
      <c r="N284" s="152"/>
      <c r="O284" s="152"/>
      <c r="P284" s="152"/>
      <c r="Q284" s="152" t="s">
        <v>3008</v>
      </c>
      <c r="R284" s="154">
        <v>46042</v>
      </c>
      <c r="S284" s="154">
        <v>46048</v>
      </c>
      <c r="T284" s="155">
        <v>40920000</v>
      </c>
      <c r="U284" s="156">
        <v>46051</v>
      </c>
      <c r="V284" s="156">
        <v>46293</v>
      </c>
      <c r="W284" s="156">
        <v>46302</v>
      </c>
      <c r="X284" s="157">
        <v>40920000</v>
      </c>
    </row>
    <row r="285" spans="1:24" ht="30" customHeight="1">
      <c r="A285" s="152">
        <v>2026</v>
      </c>
      <c r="B285" s="153" t="s">
        <v>125</v>
      </c>
      <c r="C285" s="152">
        <v>146631</v>
      </c>
      <c r="D285" s="152" t="s">
        <v>3380</v>
      </c>
      <c r="E285" s="152" t="s">
        <v>3450</v>
      </c>
      <c r="F285" s="153" t="s">
        <v>7464</v>
      </c>
      <c r="G285" s="158" t="s">
        <v>3385</v>
      </c>
      <c r="H285" s="153" t="s">
        <v>136</v>
      </c>
      <c r="I285" s="153" t="s">
        <v>3388</v>
      </c>
      <c r="J285" s="152" t="s">
        <v>7450</v>
      </c>
      <c r="K285" s="152">
        <v>1022421163</v>
      </c>
      <c r="L285" s="153" t="s">
        <v>2984</v>
      </c>
      <c r="M285" s="152"/>
      <c r="N285" s="152"/>
      <c r="O285" s="152"/>
      <c r="P285" s="152"/>
      <c r="Q285" s="152" t="s">
        <v>3008</v>
      </c>
      <c r="R285" s="154">
        <v>46042</v>
      </c>
      <c r="S285" s="154">
        <v>46048</v>
      </c>
      <c r="T285" s="155">
        <v>40920000</v>
      </c>
      <c r="U285" s="156">
        <v>46056</v>
      </c>
      <c r="V285" s="156">
        <v>46297</v>
      </c>
      <c r="W285" s="156">
        <v>46297</v>
      </c>
      <c r="X285" s="157">
        <v>40920000</v>
      </c>
    </row>
    <row r="286" spans="1:24" ht="30" customHeight="1">
      <c r="A286" s="152">
        <v>2026</v>
      </c>
      <c r="B286" s="153" t="s">
        <v>125</v>
      </c>
      <c r="C286" s="152">
        <v>146631</v>
      </c>
      <c r="D286" s="152" t="s">
        <v>3380</v>
      </c>
      <c r="E286" s="152" t="s">
        <v>3459</v>
      </c>
      <c r="F286" s="153" t="s">
        <v>3462</v>
      </c>
      <c r="G286" s="158" t="s">
        <v>3385</v>
      </c>
      <c r="H286" s="153" t="s">
        <v>136</v>
      </c>
      <c r="I286" s="153" t="s">
        <v>3388</v>
      </c>
      <c r="J286" s="152" t="s">
        <v>7450</v>
      </c>
      <c r="K286" s="152">
        <v>1019071125</v>
      </c>
      <c r="L286" s="153" t="s">
        <v>2984</v>
      </c>
      <c r="M286" s="152"/>
      <c r="N286" s="152"/>
      <c r="O286" s="152"/>
      <c r="P286" s="152"/>
      <c r="Q286" s="152" t="s">
        <v>3008</v>
      </c>
      <c r="R286" s="154">
        <v>46042</v>
      </c>
      <c r="S286" s="154">
        <v>46045</v>
      </c>
      <c r="T286" s="155">
        <v>40920000</v>
      </c>
      <c r="U286" s="156">
        <v>46051</v>
      </c>
      <c r="V286" s="156">
        <v>46293</v>
      </c>
      <c r="W286" s="156">
        <v>46293</v>
      </c>
      <c r="X286" s="157">
        <v>40920000</v>
      </c>
    </row>
    <row r="287" spans="1:24" ht="30" customHeight="1">
      <c r="A287" s="152">
        <v>2026</v>
      </c>
      <c r="B287" s="153" t="s">
        <v>125</v>
      </c>
      <c r="C287" s="152">
        <v>146631</v>
      </c>
      <c r="D287" s="152" t="s">
        <v>3380</v>
      </c>
      <c r="E287" s="152" t="s">
        <v>3467</v>
      </c>
      <c r="F287" s="153" t="s">
        <v>3470</v>
      </c>
      <c r="G287" s="158" t="s">
        <v>3385</v>
      </c>
      <c r="H287" s="153" t="s">
        <v>136</v>
      </c>
      <c r="I287" s="153" t="s">
        <v>3388</v>
      </c>
      <c r="J287" s="152" t="s">
        <v>7450</v>
      </c>
      <c r="K287" s="152">
        <v>1193377790</v>
      </c>
      <c r="L287" s="153" t="s">
        <v>2984</v>
      </c>
      <c r="M287" s="152"/>
      <c r="N287" s="152"/>
      <c r="O287" s="152"/>
      <c r="P287" s="152"/>
      <c r="Q287" s="152" t="s">
        <v>3008</v>
      </c>
      <c r="R287" s="154">
        <v>46042</v>
      </c>
      <c r="S287" s="154">
        <v>46045</v>
      </c>
      <c r="T287" s="155">
        <v>40920000</v>
      </c>
      <c r="U287" s="156">
        <v>46051</v>
      </c>
      <c r="V287" s="156">
        <v>46293</v>
      </c>
      <c r="W287" s="156">
        <v>46293</v>
      </c>
      <c r="X287" s="157">
        <v>40920000</v>
      </c>
    </row>
    <row r="288" spans="1:24" ht="30" customHeight="1">
      <c r="A288" s="152">
        <v>2026</v>
      </c>
      <c r="B288" s="153" t="s">
        <v>125</v>
      </c>
      <c r="C288" s="152">
        <v>146631</v>
      </c>
      <c r="D288" s="152" t="s">
        <v>3380</v>
      </c>
      <c r="E288" s="152" t="s">
        <v>3475</v>
      </c>
      <c r="F288" s="153" t="s">
        <v>3478</v>
      </c>
      <c r="G288" s="158" t="s">
        <v>3385</v>
      </c>
      <c r="H288" s="153" t="s">
        <v>136</v>
      </c>
      <c r="I288" s="153" t="s">
        <v>3480</v>
      </c>
      <c r="J288" s="152" t="s">
        <v>7450</v>
      </c>
      <c r="K288" s="152">
        <v>37328580</v>
      </c>
      <c r="L288" s="153" t="s">
        <v>2984</v>
      </c>
      <c r="M288" s="152"/>
      <c r="N288" s="152"/>
      <c r="O288" s="152"/>
      <c r="P288" s="152"/>
      <c r="Q288" s="152" t="s">
        <v>3008</v>
      </c>
      <c r="R288" s="154">
        <v>46042</v>
      </c>
      <c r="S288" s="154">
        <v>46044</v>
      </c>
      <c r="T288" s="155">
        <v>40920000</v>
      </c>
      <c r="U288" s="156">
        <v>46050</v>
      </c>
      <c r="V288" s="156">
        <v>46292</v>
      </c>
      <c r="W288" s="156">
        <v>46292</v>
      </c>
      <c r="X288" s="157">
        <v>40920000</v>
      </c>
    </row>
    <row r="289" spans="1:24" ht="30" customHeight="1">
      <c r="A289" s="152">
        <v>2026</v>
      </c>
      <c r="B289" s="153" t="s">
        <v>125</v>
      </c>
      <c r="C289" s="152">
        <v>146631</v>
      </c>
      <c r="D289" s="152" t="s">
        <v>3380</v>
      </c>
      <c r="E289" s="152" t="s">
        <v>3485</v>
      </c>
      <c r="F289" s="153" t="s">
        <v>3488</v>
      </c>
      <c r="G289" s="158" t="s">
        <v>3385</v>
      </c>
      <c r="H289" s="153" t="s">
        <v>136</v>
      </c>
      <c r="I289" s="153" t="s">
        <v>3388</v>
      </c>
      <c r="J289" s="152" t="s">
        <v>7450</v>
      </c>
      <c r="K289" s="152">
        <v>39621989</v>
      </c>
      <c r="L289" s="153" t="s">
        <v>2984</v>
      </c>
      <c r="M289" s="152"/>
      <c r="N289" s="152"/>
      <c r="O289" s="152"/>
      <c r="P289" s="152"/>
      <c r="Q289" s="152" t="s">
        <v>3008</v>
      </c>
      <c r="R289" s="154">
        <v>46042</v>
      </c>
      <c r="S289" s="154">
        <v>46045</v>
      </c>
      <c r="T289" s="155">
        <v>40920000</v>
      </c>
      <c r="U289" s="156">
        <v>46051</v>
      </c>
      <c r="V289" s="156">
        <v>46293</v>
      </c>
      <c r="W289" s="156">
        <v>46293</v>
      </c>
      <c r="X289" s="157">
        <v>40920000</v>
      </c>
    </row>
    <row r="290" spans="1:24" ht="30" customHeight="1">
      <c r="A290" s="152">
        <v>2026</v>
      </c>
      <c r="B290" s="153" t="s">
        <v>125</v>
      </c>
      <c r="C290" s="152">
        <v>146670</v>
      </c>
      <c r="D290" s="152" t="s">
        <v>3493</v>
      </c>
      <c r="E290" s="152" t="s">
        <v>3494</v>
      </c>
      <c r="F290" s="153" t="s">
        <v>3497</v>
      </c>
      <c r="G290" s="158" t="s">
        <v>3498</v>
      </c>
      <c r="H290" s="153" t="s">
        <v>460</v>
      </c>
      <c r="I290" s="153" t="s">
        <v>3501</v>
      </c>
      <c r="J290" s="152" t="s">
        <v>7450</v>
      </c>
      <c r="K290" s="152">
        <v>79236015</v>
      </c>
      <c r="L290" s="152" t="s">
        <v>2984</v>
      </c>
      <c r="M290" s="152"/>
      <c r="N290" s="152"/>
      <c r="O290" s="152"/>
      <c r="P290" s="152"/>
      <c r="Q290" s="152" t="s">
        <v>3008</v>
      </c>
      <c r="R290" s="154">
        <v>46035</v>
      </c>
      <c r="S290" s="154">
        <v>46036</v>
      </c>
      <c r="T290" s="155">
        <v>28840000</v>
      </c>
      <c r="U290" s="156">
        <v>46042</v>
      </c>
      <c r="V290" s="156">
        <v>46284</v>
      </c>
      <c r="W290" s="156">
        <v>46284</v>
      </c>
      <c r="X290" s="157">
        <v>28840000</v>
      </c>
    </row>
    <row r="291" spans="1:24" ht="30" customHeight="1">
      <c r="A291" s="152">
        <v>2026</v>
      </c>
      <c r="B291" s="153" t="s">
        <v>125</v>
      </c>
      <c r="C291" s="152">
        <v>146670</v>
      </c>
      <c r="D291" s="152" t="s">
        <v>3493</v>
      </c>
      <c r="E291" s="152" t="s">
        <v>3507</v>
      </c>
      <c r="F291" s="153" t="s">
        <v>3510</v>
      </c>
      <c r="G291" s="158" t="s">
        <v>3498</v>
      </c>
      <c r="H291" s="153" t="s">
        <v>460</v>
      </c>
      <c r="I291" s="153" t="s">
        <v>3501</v>
      </c>
      <c r="J291" s="152" t="s">
        <v>7450</v>
      </c>
      <c r="K291" s="152">
        <v>1073524530</v>
      </c>
      <c r="L291" s="152" t="s">
        <v>2984</v>
      </c>
      <c r="M291" s="152"/>
      <c r="N291" s="152"/>
      <c r="O291" s="152"/>
      <c r="P291" s="152"/>
      <c r="Q291" s="152" t="s">
        <v>3008</v>
      </c>
      <c r="R291" s="154">
        <v>46035</v>
      </c>
      <c r="S291" s="154">
        <v>46035</v>
      </c>
      <c r="T291" s="155">
        <v>28840000</v>
      </c>
      <c r="U291" s="156">
        <v>46042</v>
      </c>
      <c r="V291" s="156">
        <v>46284</v>
      </c>
      <c r="W291" s="156">
        <v>46284</v>
      </c>
      <c r="X291" s="157">
        <v>28840000</v>
      </c>
    </row>
    <row r="292" spans="1:24" ht="30" customHeight="1">
      <c r="A292" s="152">
        <v>2026</v>
      </c>
      <c r="B292" s="153" t="s">
        <v>125</v>
      </c>
      <c r="C292" s="152">
        <v>146670</v>
      </c>
      <c r="D292" s="152" t="s">
        <v>3493</v>
      </c>
      <c r="E292" s="152" t="s">
        <v>3515</v>
      </c>
      <c r="F292" s="153" t="s">
        <v>3518</v>
      </c>
      <c r="G292" s="158" t="s">
        <v>3498</v>
      </c>
      <c r="H292" s="153" t="s">
        <v>460</v>
      </c>
      <c r="I292" s="153" t="s">
        <v>3501</v>
      </c>
      <c r="J292" s="152" t="s">
        <v>7450</v>
      </c>
      <c r="K292" s="152">
        <v>1024462858</v>
      </c>
      <c r="L292" s="152" t="s">
        <v>2984</v>
      </c>
      <c r="M292" s="152"/>
      <c r="N292" s="152"/>
      <c r="O292" s="152"/>
      <c r="P292" s="152"/>
      <c r="Q292" s="152" t="s">
        <v>3008</v>
      </c>
      <c r="R292" s="154">
        <v>46035</v>
      </c>
      <c r="S292" s="154">
        <v>46036</v>
      </c>
      <c r="T292" s="155">
        <v>28840000</v>
      </c>
      <c r="U292" s="156">
        <v>46042</v>
      </c>
      <c r="V292" s="156">
        <v>46284</v>
      </c>
      <c r="W292" s="156">
        <v>46284</v>
      </c>
      <c r="X292" s="157">
        <v>28840000</v>
      </c>
    </row>
    <row r="293" spans="1:24" ht="30" customHeight="1">
      <c r="A293" s="152">
        <v>2026</v>
      </c>
      <c r="B293" s="153" t="s">
        <v>125</v>
      </c>
      <c r="C293" s="152">
        <v>146670</v>
      </c>
      <c r="D293" s="152" t="s">
        <v>3493</v>
      </c>
      <c r="E293" s="152" t="s">
        <v>3523</v>
      </c>
      <c r="F293" s="153" t="s">
        <v>3526</v>
      </c>
      <c r="G293" s="158" t="s">
        <v>3498</v>
      </c>
      <c r="H293" s="153" t="s">
        <v>460</v>
      </c>
      <c r="I293" s="153" t="s">
        <v>3528</v>
      </c>
      <c r="J293" s="152" t="s">
        <v>7450</v>
      </c>
      <c r="K293" s="152">
        <v>1022359230</v>
      </c>
      <c r="L293" s="152" t="s">
        <v>2984</v>
      </c>
      <c r="M293" s="152"/>
      <c r="N293" s="152"/>
      <c r="O293" s="152"/>
      <c r="P293" s="152"/>
      <c r="Q293" s="152" t="s">
        <v>3008</v>
      </c>
      <c r="R293" s="154">
        <v>46035</v>
      </c>
      <c r="S293" s="154">
        <v>46042</v>
      </c>
      <c r="T293" s="155">
        <v>28840000</v>
      </c>
      <c r="U293" s="156">
        <v>46051</v>
      </c>
      <c r="V293" s="156">
        <v>46293</v>
      </c>
      <c r="W293" s="156">
        <v>46293</v>
      </c>
      <c r="X293" s="157">
        <v>28840000</v>
      </c>
    </row>
    <row r="294" spans="1:24" ht="30" customHeight="1">
      <c r="A294" s="152">
        <v>2026</v>
      </c>
      <c r="B294" s="153" t="s">
        <v>125</v>
      </c>
      <c r="C294" s="152">
        <v>146670</v>
      </c>
      <c r="D294" s="152" t="s">
        <v>3493</v>
      </c>
      <c r="E294" s="152" t="s">
        <v>3532</v>
      </c>
      <c r="F294" s="153" t="s">
        <v>3535</v>
      </c>
      <c r="G294" s="158" t="s">
        <v>3498</v>
      </c>
      <c r="H294" s="153" t="s">
        <v>460</v>
      </c>
      <c r="I294" s="153" t="s">
        <v>3501</v>
      </c>
      <c r="J294" s="152" t="s">
        <v>7450</v>
      </c>
      <c r="K294" s="152">
        <v>1073711462</v>
      </c>
      <c r="L294" s="152" t="s">
        <v>2984</v>
      </c>
      <c r="M294" s="152"/>
      <c r="N294" s="152"/>
      <c r="O294" s="152"/>
      <c r="P294" s="152"/>
      <c r="Q294" s="152" t="s">
        <v>3008</v>
      </c>
      <c r="R294" s="154">
        <v>46035</v>
      </c>
      <c r="S294" s="154">
        <v>46036</v>
      </c>
      <c r="T294" s="155">
        <v>28840000</v>
      </c>
      <c r="U294" s="156">
        <v>46043</v>
      </c>
      <c r="V294" s="156">
        <v>46285</v>
      </c>
      <c r="W294" s="156">
        <v>46285</v>
      </c>
      <c r="X294" s="157">
        <v>28840000</v>
      </c>
    </row>
    <row r="295" spans="1:24" ht="30" customHeight="1">
      <c r="A295" s="152">
        <v>2026</v>
      </c>
      <c r="B295" s="153" t="s">
        <v>125</v>
      </c>
      <c r="C295" s="152">
        <v>146670</v>
      </c>
      <c r="D295" s="152" t="s">
        <v>3493</v>
      </c>
      <c r="E295" s="152" t="s">
        <v>3540</v>
      </c>
      <c r="F295" s="153" t="s">
        <v>3543</v>
      </c>
      <c r="G295" s="158" t="s">
        <v>3498</v>
      </c>
      <c r="H295" s="153" t="s">
        <v>460</v>
      </c>
      <c r="I295" s="153" t="s">
        <v>3501</v>
      </c>
      <c r="J295" s="152" t="s">
        <v>7450</v>
      </c>
      <c r="K295" s="152">
        <v>52851449</v>
      </c>
      <c r="L295" s="152" t="s">
        <v>2984</v>
      </c>
      <c r="M295" s="152"/>
      <c r="N295" s="152"/>
      <c r="O295" s="152"/>
      <c r="P295" s="152"/>
      <c r="Q295" s="152" t="s">
        <v>3008</v>
      </c>
      <c r="R295" s="154">
        <v>46035</v>
      </c>
      <c r="S295" s="154">
        <v>46036</v>
      </c>
      <c r="T295" s="155">
        <v>28840000</v>
      </c>
      <c r="U295" s="156">
        <v>46042</v>
      </c>
      <c r="V295" s="156">
        <v>46284</v>
      </c>
      <c r="W295" s="156">
        <v>46284</v>
      </c>
      <c r="X295" s="157">
        <v>28840000</v>
      </c>
    </row>
    <row r="296" spans="1:24" ht="30" customHeight="1">
      <c r="A296" s="152">
        <v>2026</v>
      </c>
      <c r="B296" s="153" t="s">
        <v>125</v>
      </c>
      <c r="C296" s="152">
        <v>146670</v>
      </c>
      <c r="D296" s="152" t="s">
        <v>3493</v>
      </c>
      <c r="E296" s="152" t="s">
        <v>3548</v>
      </c>
      <c r="F296" s="153" t="s">
        <v>3551</v>
      </c>
      <c r="G296" s="158" t="s">
        <v>3498</v>
      </c>
      <c r="H296" s="153" t="s">
        <v>460</v>
      </c>
      <c r="I296" s="153" t="s">
        <v>3501</v>
      </c>
      <c r="J296" s="152" t="s">
        <v>7450</v>
      </c>
      <c r="K296" s="152">
        <v>82383927</v>
      </c>
      <c r="L296" s="152" t="s">
        <v>2984</v>
      </c>
      <c r="M296" s="152"/>
      <c r="N296" s="152"/>
      <c r="O296" s="152"/>
      <c r="P296" s="152"/>
      <c r="Q296" s="152" t="s">
        <v>3008</v>
      </c>
      <c r="R296" s="154">
        <v>46035</v>
      </c>
      <c r="S296" s="154">
        <v>46036</v>
      </c>
      <c r="T296" s="155">
        <v>28840000</v>
      </c>
      <c r="U296" s="156">
        <v>46043</v>
      </c>
      <c r="V296" s="156">
        <v>46285</v>
      </c>
      <c r="W296" s="156">
        <v>46285</v>
      </c>
      <c r="X296" s="157">
        <v>28840000</v>
      </c>
    </row>
    <row r="297" spans="1:24" ht="30" customHeight="1">
      <c r="A297" s="152">
        <v>2026</v>
      </c>
      <c r="B297" s="153" t="s">
        <v>125</v>
      </c>
      <c r="C297" s="152">
        <v>146670</v>
      </c>
      <c r="D297" s="152" t="s">
        <v>3493</v>
      </c>
      <c r="E297" s="152" t="s">
        <v>3556</v>
      </c>
      <c r="F297" s="153" t="s">
        <v>3559</v>
      </c>
      <c r="G297" s="158" t="s">
        <v>3498</v>
      </c>
      <c r="H297" s="153" t="s">
        <v>460</v>
      </c>
      <c r="I297" s="153" t="s">
        <v>3501</v>
      </c>
      <c r="J297" s="152" t="s">
        <v>7450</v>
      </c>
      <c r="K297" s="152">
        <v>1019023081</v>
      </c>
      <c r="L297" s="152" t="s">
        <v>2984</v>
      </c>
      <c r="M297" s="152"/>
      <c r="N297" s="152"/>
      <c r="O297" s="152"/>
      <c r="P297" s="152"/>
      <c r="Q297" s="152" t="s">
        <v>3008</v>
      </c>
      <c r="R297" s="154">
        <v>46035</v>
      </c>
      <c r="S297" s="154">
        <v>46036</v>
      </c>
      <c r="T297" s="155">
        <v>28840000</v>
      </c>
      <c r="U297" s="156">
        <v>46042</v>
      </c>
      <c r="V297" s="156">
        <v>46284</v>
      </c>
      <c r="W297" s="156">
        <v>46284</v>
      </c>
      <c r="X297" s="157">
        <v>28840000</v>
      </c>
    </row>
    <row r="298" spans="1:24" ht="30" customHeight="1">
      <c r="A298" s="152">
        <v>2026</v>
      </c>
      <c r="B298" s="153" t="s">
        <v>125</v>
      </c>
      <c r="C298" s="152">
        <v>146670</v>
      </c>
      <c r="D298" s="152" t="s">
        <v>3493</v>
      </c>
      <c r="E298" s="152" t="s">
        <v>3564</v>
      </c>
      <c r="F298" s="153" t="s">
        <v>3567</v>
      </c>
      <c r="G298" s="158" t="s">
        <v>3498</v>
      </c>
      <c r="H298" s="153" t="s">
        <v>460</v>
      </c>
      <c r="I298" s="153" t="s">
        <v>3569</v>
      </c>
      <c r="J298" s="152" t="s">
        <v>7450</v>
      </c>
      <c r="K298" s="152">
        <v>1233892287</v>
      </c>
      <c r="L298" s="152" t="s">
        <v>2984</v>
      </c>
      <c r="M298" s="152"/>
      <c r="N298" s="152"/>
      <c r="O298" s="152"/>
      <c r="P298" s="152"/>
      <c r="Q298" s="152" t="s">
        <v>3008</v>
      </c>
      <c r="R298" s="154">
        <v>46035</v>
      </c>
      <c r="S298" s="154">
        <v>46037</v>
      </c>
      <c r="T298" s="155">
        <v>28840000</v>
      </c>
      <c r="U298" s="156">
        <v>46042</v>
      </c>
      <c r="V298" s="156">
        <v>46284</v>
      </c>
      <c r="W298" s="156">
        <v>46284</v>
      </c>
      <c r="X298" s="157">
        <v>28840000</v>
      </c>
    </row>
    <row r="299" spans="1:24" ht="30" customHeight="1">
      <c r="A299" s="152">
        <v>2026</v>
      </c>
      <c r="B299" s="153" t="s">
        <v>125</v>
      </c>
      <c r="C299" s="152">
        <v>146670</v>
      </c>
      <c r="D299" s="152" t="s">
        <v>3493</v>
      </c>
      <c r="E299" s="152" t="s">
        <v>3573</v>
      </c>
      <c r="F299" s="153" t="s">
        <v>3576</v>
      </c>
      <c r="G299" s="158" t="s">
        <v>3498</v>
      </c>
      <c r="H299" s="153" t="s">
        <v>460</v>
      </c>
      <c r="I299" s="153" t="s">
        <v>3569</v>
      </c>
      <c r="J299" s="152" t="s">
        <v>7450</v>
      </c>
      <c r="K299" s="152">
        <v>1019077094</v>
      </c>
      <c r="L299" s="152" t="s">
        <v>2984</v>
      </c>
      <c r="M299" s="152"/>
      <c r="N299" s="152"/>
      <c r="O299" s="152"/>
      <c r="P299" s="152"/>
      <c r="Q299" s="152" t="s">
        <v>3008</v>
      </c>
      <c r="R299" s="154">
        <v>46035</v>
      </c>
      <c r="S299" s="154">
        <v>46038</v>
      </c>
      <c r="T299" s="155">
        <v>28840000</v>
      </c>
      <c r="U299" s="156">
        <v>46042</v>
      </c>
      <c r="V299" s="156">
        <v>46284</v>
      </c>
      <c r="W299" s="156">
        <v>46284</v>
      </c>
      <c r="X299" s="157">
        <v>28840000</v>
      </c>
    </row>
    <row r="300" spans="1:24" ht="30" customHeight="1">
      <c r="A300" s="152">
        <v>2026</v>
      </c>
      <c r="B300" s="153" t="s">
        <v>125</v>
      </c>
      <c r="C300" s="152">
        <v>146670</v>
      </c>
      <c r="D300" s="152" t="s">
        <v>3493</v>
      </c>
      <c r="E300" s="152" t="s">
        <v>3582</v>
      </c>
      <c r="F300" s="153" t="s">
        <v>3585</v>
      </c>
      <c r="G300" s="158" t="s">
        <v>3498</v>
      </c>
      <c r="H300" s="153" t="s">
        <v>460</v>
      </c>
      <c r="I300" s="153" t="s">
        <v>3569</v>
      </c>
      <c r="J300" s="152" t="s">
        <v>7450</v>
      </c>
      <c r="K300" s="152">
        <v>52275765</v>
      </c>
      <c r="L300" s="152" t="s">
        <v>2984</v>
      </c>
      <c r="M300" s="152"/>
      <c r="N300" s="152"/>
      <c r="O300" s="152"/>
      <c r="P300" s="152"/>
      <c r="Q300" s="152" t="s">
        <v>3008</v>
      </c>
      <c r="R300" s="154">
        <v>46035</v>
      </c>
      <c r="S300" s="154">
        <v>46037</v>
      </c>
      <c r="T300" s="155">
        <v>28840000</v>
      </c>
      <c r="U300" s="156">
        <v>46042</v>
      </c>
      <c r="V300" s="156">
        <v>46284</v>
      </c>
      <c r="W300" s="156">
        <v>46284</v>
      </c>
      <c r="X300" s="157">
        <v>28840000</v>
      </c>
    </row>
    <row r="301" spans="1:24" ht="30" customHeight="1">
      <c r="A301" s="152">
        <v>2026</v>
      </c>
      <c r="B301" s="153" t="s">
        <v>125</v>
      </c>
      <c r="C301" s="152">
        <v>146670</v>
      </c>
      <c r="D301" s="152" t="s">
        <v>3493</v>
      </c>
      <c r="E301" s="152" t="s">
        <v>3591</v>
      </c>
      <c r="F301" s="153" t="s">
        <v>3594</v>
      </c>
      <c r="G301" s="158" t="s">
        <v>3498</v>
      </c>
      <c r="H301" s="153" t="s">
        <v>460</v>
      </c>
      <c r="I301" s="153" t="s">
        <v>3569</v>
      </c>
      <c r="J301" s="152" t="s">
        <v>7450</v>
      </c>
      <c r="K301" s="152">
        <v>1030623911</v>
      </c>
      <c r="L301" s="152" t="s">
        <v>2984</v>
      </c>
      <c r="M301" s="152"/>
      <c r="N301" s="152"/>
      <c r="O301" s="152"/>
      <c r="P301" s="152"/>
      <c r="Q301" s="152" t="s">
        <v>3008</v>
      </c>
      <c r="R301" s="154">
        <v>46035</v>
      </c>
      <c r="S301" s="154">
        <v>46037</v>
      </c>
      <c r="T301" s="155">
        <v>28840000</v>
      </c>
      <c r="U301" s="156">
        <v>46042</v>
      </c>
      <c r="V301" s="156">
        <v>46284</v>
      </c>
      <c r="W301" s="156">
        <v>46284</v>
      </c>
      <c r="X301" s="157">
        <v>28840000</v>
      </c>
    </row>
    <row r="302" spans="1:24" ht="30" customHeight="1">
      <c r="A302" s="152">
        <v>2026</v>
      </c>
      <c r="B302" s="153" t="s">
        <v>125</v>
      </c>
      <c r="C302" s="152">
        <v>146679</v>
      </c>
      <c r="D302" s="152" t="s">
        <v>3601</v>
      </c>
      <c r="E302" s="152" t="s">
        <v>3602</v>
      </c>
      <c r="F302" s="153" t="s">
        <v>3605</v>
      </c>
      <c r="G302" s="158" t="s">
        <v>3606</v>
      </c>
      <c r="H302" s="153" t="s">
        <v>460</v>
      </c>
      <c r="I302" s="153" t="s">
        <v>3610</v>
      </c>
      <c r="J302" s="152" t="s">
        <v>7450</v>
      </c>
      <c r="K302" s="152">
        <v>1087800199</v>
      </c>
      <c r="L302" s="153" t="s">
        <v>2984</v>
      </c>
      <c r="M302" s="152"/>
      <c r="N302" s="152"/>
      <c r="O302" s="152"/>
      <c r="P302" s="152"/>
      <c r="Q302" s="152" t="s">
        <v>3008</v>
      </c>
      <c r="R302" s="154">
        <v>46038</v>
      </c>
      <c r="S302" s="154">
        <v>46044</v>
      </c>
      <c r="T302" s="155">
        <v>24520000</v>
      </c>
      <c r="U302" s="156">
        <v>46048</v>
      </c>
      <c r="V302" s="156">
        <v>46290</v>
      </c>
      <c r="W302" s="156">
        <v>46290</v>
      </c>
      <c r="X302" s="157">
        <v>24520000</v>
      </c>
    </row>
    <row r="303" spans="1:24" ht="30" customHeight="1">
      <c r="A303" s="152">
        <v>2026</v>
      </c>
      <c r="B303" s="153" t="s">
        <v>125</v>
      </c>
      <c r="C303" s="152">
        <v>146679</v>
      </c>
      <c r="D303" s="152" t="s">
        <v>3601</v>
      </c>
      <c r="E303" s="152" t="s">
        <v>3616</v>
      </c>
      <c r="F303" s="153" t="s">
        <v>3619</v>
      </c>
      <c r="G303" s="158" t="s">
        <v>3606</v>
      </c>
      <c r="H303" s="153" t="s">
        <v>460</v>
      </c>
      <c r="I303" s="153" t="s">
        <v>3610</v>
      </c>
      <c r="J303" s="152" t="s">
        <v>7450</v>
      </c>
      <c r="K303" s="152">
        <v>1007642592</v>
      </c>
      <c r="L303" s="153" t="s">
        <v>2984</v>
      </c>
      <c r="M303" s="152"/>
      <c r="N303" s="152"/>
      <c r="O303" s="152"/>
      <c r="P303" s="152"/>
      <c r="Q303" s="152" t="s">
        <v>3008</v>
      </c>
      <c r="R303" s="154">
        <v>46038</v>
      </c>
      <c r="S303" s="154">
        <v>46048</v>
      </c>
      <c r="T303" s="155">
        <v>24520000</v>
      </c>
      <c r="U303" s="156">
        <v>46050</v>
      </c>
      <c r="V303" s="156">
        <v>46292</v>
      </c>
      <c r="W303" s="156">
        <v>46292</v>
      </c>
      <c r="X303" s="157">
        <v>24520000</v>
      </c>
    </row>
    <row r="304" spans="1:24" ht="30" customHeight="1">
      <c r="A304" s="152">
        <v>2026</v>
      </c>
      <c r="B304" s="153" t="s">
        <v>125</v>
      </c>
      <c r="C304" s="152">
        <v>146679</v>
      </c>
      <c r="D304" s="152" t="s">
        <v>3601</v>
      </c>
      <c r="E304" s="152" t="s">
        <v>3625</v>
      </c>
      <c r="F304" s="153" t="s">
        <v>3628</v>
      </c>
      <c r="G304" s="158" t="s">
        <v>3606</v>
      </c>
      <c r="H304" s="153" t="s">
        <v>460</v>
      </c>
      <c r="I304" s="153" t="s">
        <v>3610</v>
      </c>
      <c r="J304" s="152" t="s">
        <v>7450</v>
      </c>
      <c r="K304" s="152">
        <v>66725902</v>
      </c>
      <c r="L304" s="153" t="s">
        <v>2984</v>
      </c>
      <c r="M304" s="152"/>
      <c r="N304" s="152"/>
      <c r="O304" s="152"/>
      <c r="P304" s="152"/>
      <c r="Q304" s="152" t="s">
        <v>3008</v>
      </c>
      <c r="R304" s="154">
        <v>46038</v>
      </c>
      <c r="S304" s="154">
        <v>46044</v>
      </c>
      <c r="T304" s="155">
        <v>24520000</v>
      </c>
      <c r="U304" s="156">
        <v>46048</v>
      </c>
      <c r="V304" s="156">
        <v>46290</v>
      </c>
      <c r="W304" s="156">
        <v>46290</v>
      </c>
      <c r="X304" s="157">
        <v>24520000</v>
      </c>
    </row>
    <row r="305" spans="1:24" ht="30" customHeight="1">
      <c r="A305" s="152">
        <v>2026</v>
      </c>
      <c r="B305" s="153" t="s">
        <v>125</v>
      </c>
      <c r="C305" s="152">
        <v>146679</v>
      </c>
      <c r="D305" s="152" t="s">
        <v>3601</v>
      </c>
      <c r="E305" s="152" t="s">
        <v>3633</v>
      </c>
      <c r="F305" s="153" t="s">
        <v>3636</v>
      </c>
      <c r="G305" s="158" t="s">
        <v>3606</v>
      </c>
      <c r="H305" s="153" t="s">
        <v>460</v>
      </c>
      <c r="I305" s="153" t="s">
        <v>3610</v>
      </c>
      <c r="J305" s="152" t="s">
        <v>7450</v>
      </c>
      <c r="K305" s="152">
        <v>50912085</v>
      </c>
      <c r="L305" s="153" t="s">
        <v>2984</v>
      </c>
      <c r="M305" s="152"/>
      <c r="N305" s="152"/>
      <c r="O305" s="152"/>
      <c r="P305" s="152"/>
      <c r="Q305" s="152" t="s">
        <v>3008</v>
      </c>
      <c r="R305" s="154">
        <v>46038</v>
      </c>
      <c r="S305" s="154">
        <v>46044</v>
      </c>
      <c r="T305" s="155">
        <v>24520000</v>
      </c>
      <c r="U305" s="156">
        <v>46048</v>
      </c>
      <c r="V305" s="156">
        <v>46290</v>
      </c>
      <c r="W305" s="156">
        <v>46290</v>
      </c>
      <c r="X305" s="157">
        <v>24520000</v>
      </c>
    </row>
    <row r="306" spans="1:24" ht="30" customHeight="1">
      <c r="A306" s="152">
        <v>2026</v>
      </c>
      <c r="B306" s="153" t="s">
        <v>125</v>
      </c>
      <c r="C306" s="152">
        <v>147286</v>
      </c>
      <c r="D306" s="152" t="s">
        <v>3641</v>
      </c>
      <c r="E306" s="152" t="s">
        <v>3642</v>
      </c>
      <c r="F306" s="153" t="s">
        <v>3645</v>
      </c>
      <c r="G306" s="158" t="s">
        <v>3646</v>
      </c>
      <c r="H306" s="153" t="s">
        <v>460</v>
      </c>
      <c r="I306" s="153" t="s">
        <v>3649</v>
      </c>
      <c r="J306" s="152" t="s">
        <v>7450</v>
      </c>
      <c r="K306" s="152">
        <v>15668760</v>
      </c>
      <c r="L306" s="153" t="s">
        <v>2984</v>
      </c>
      <c r="M306" s="152"/>
      <c r="N306" s="152"/>
      <c r="O306" s="152"/>
      <c r="P306" s="152"/>
      <c r="Q306" s="152" t="s">
        <v>3008</v>
      </c>
      <c r="R306" s="154">
        <v>46038</v>
      </c>
      <c r="S306" s="154">
        <v>46038</v>
      </c>
      <c r="T306" s="155">
        <v>24520000</v>
      </c>
      <c r="U306" s="156">
        <v>46043</v>
      </c>
      <c r="V306" s="156">
        <v>46285</v>
      </c>
      <c r="W306" s="156">
        <v>46285</v>
      </c>
      <c r="X306" s="157">
        <v>24520000</v>
      </c>
    </row>
    <row r="307" spans="1:24" ht="30" customHeight="1">
      <c r="A307" s="152">
        <v>2026</v>
      </c>
      <c r="B307" s="153" t="s">
        <v>125</v>
      </c>
      <c r="C307" s="152">
        <v>147286</v>
      </c>
      <c r="D307" s="152" t="s">
        <v>3641</v>
      </c>
      <c r="E307" s="152" t="s">
        <v>3654</v>
      </c>
      <c r="F307" s="153" t="s">
        <v>3657</v>
      </c>
      <c r="G307" s="158" t="s">
        <v>3646</v>
      </c>
      <c r="H307" s="153" t="s">
        <v>460</v>
      </c>
      <c r="I307" s="153" t="s">
        <v>3649</v>
      </c>
      <c r="J307" s="152" t="s">
        <v>7450</v>
      </c>
      <c r="K307" s="152">
        <v>1019020566</v>
      </c>
      <c r="L307" s="153" t="s">
        <v>2984</v>
      </c>
      <c r="M307" s="152"/>
      <c r="N307" s="152"/>
      <c r="O307" s="152"/>
      <c r="P307" s="152"/>
      <c r="Q307" s="152" t="s">
        <v>3008</v>
      </c>
      <c r="R307" s="154">
        <v>46038</v>
      </c>
      <c r="S307" s="154">
        <v>46038</v>
      </c>
      <c r="T307" s="155">
        <v>24520000</v>
      </c>
      <c r="U307" s="156">
        <v>46043</v>
      </c>
      <c r="V307" s="156">
        <v>46285</v>
      </c>
      <c r="W307" s="156">
        <v>46285</v>
      </c>
      <c r="X307" s="157">
        <v>24520000</v>
      </c>
    </row>
    <row r="308" spans="1:24" ht="30" customHeight="1">
      <c r="A308" s="152">
        <v>2026</v>
      </c>
      <c r="B308" s="153" t="s">
        <v>125</v>
      </c>
      <c r="C308" s="152">
        <v>144902</v>
      </c>
      <c r="D308" s="152" t="s">
        <v>1796</v>
      </c>
      <c r="E308" s="152" t="s">
        <v>3662</v>
      </c>
      <c r="F308" s="153" t="s">
        <v>3665</v>
      </c>
      <c r="G308" s="158" t="s">
        <v>1801</v>
      </c>
      <c r="H308" s="153" t="s">
        <v>136</v>
      </c>
      <c r="I308" s="153" t="s">
        <v>1804</v>
      </c>
      <c r="J308" s="152" t="s">
        <v>7450</v>
      </c>
      <c r="K308" s="152">
        <v>1013647190</v>
      </c>
      <c r="L308" s="153" t="s">
        <v>1790</v>
      </c>
      <c r="M308" s="152"/>
      <c r="N308" s="152"/>
      <c r="O308" s="152"/>
      <c r="P308" s="152"/>
      <c r="Q308" s="152" t="s">
        <v>1792</v>
      </c>
      <c r="R308" s="154">
        <v>46031</v>
      </c>
      <c r="S308" s="154">
        <v>46038</v>
      </c>
      <c r="T308" s="155">
        <v>46432000</v>
      </c>
      <c r="U308" s="156">
        <v>46042</v>
      </c>
      <c r="V308" s="156">
        <v>46284</v>
      </c>
      <c r="W308" s="156">
        <v>46284</v>
      </c>
      <c r="X308" s="157">
        <v>46432000</v>
      </c>
    </row>
    <row r="309" spans="1:24" ht="30" customHeight="1">
      <c r="A309" s="152">
        <v>2026</v>
      </c>
      <c r="B309" s="153" t="s">
        <v>125</v>
      </c>
      <c r="C309" s="152">
        <v>147286</v>
      </c>
      <c r="D309" s="152" t="s">
        <v>3641</v>
      </c>
      <c r="E309" s="152" t="s">
        <v>3671</v>
      </c>
      <c r="F309" s="153" t="s">
        <v>3674</v>
      </c>
      <c r="G309" s="158" t="s">
        <v>3646</v>
      </c>
      <c r="H309" s="153" t="s">
        <v>460</v>
      </c>
      <c r="I309" s="153" t="s">
        <v>3649</v>
      </c>
      <c r="J309" s="152" t="s">
        <v>7450</v>
      </c>
      <c r="K309" s="152">
        <v>1018445475</v>
      </c>
      <c r="L309" s="153" t="s">
        <v>2984</v>
      </c>
      <c r="M309" s="152"/>
      <c r="N309" s="152"/>
      <c r="O309" s="152"/>
      <c r="P309" s="152"/>
      <c r="Q309" s="152" t="s">
        <v>3008</v>
      </c>
      <c r="R309" s="154">
        <v>46038</v>
      </c>
      <c r="S309" s="154">
        <v>46038</v>
      </c>
      <c r="T309" s="155">
        <v>24520000</v>
      </c>
      <c r="U309" s="156">
        <v>46043</v>
      </c>
      <c r="V309" s="156">
        <v>46285</v>
      </c>
      <c r="W309" s="156">
        <v>46285</v>
      </c>
      <c r="X309" s="157">
        <v>24520000</v>
      </c>
    </row>
    <row r="310" spans="1:24" ht="30" customHeight="1">
      <c r="A310" s="152">
        <v>2026</v>
      </c>
      <c r="B310" s="153" t="s">
        <v>125</v>
      </c>
      <c r="C310" s="152">
        <v>145894</v>
      </c>
      <c r="D310" s="152" t="s">
        <v>2921</v>
      </c>
      <c r="E310" s="152" t="s">
        <v>3679</v>
      </c>
      <c r="F310" s="153" t="s">
        <v>3682</v>
      </c>
      <c r="G310" s="158" t="s">
        <v>2926</v>
      </c>
      <c r="H310" s="153" t="s">
        <v>460</v>
      </c>
      <c r="I310" s="153" t="s">
        <v>2943</v>
      </c>
      <c r="J310" s="152" t="s">
        <v>7450</v>
      </c>
      <c r="K310" s="152">
        <v>52928159</v>
      </c>
      <c r="L310" s="153" t="s">
        <v>2932</v>
      </c>
      <c r="M310" s="152"/>
      <c r="N310" s="152"/>
      <c r="O310" s="152"/>
      <c r="P310" s="152"/>
      <c r="Q310" s="152" t="s">
        <v>2934</v>
      </c>
      <c r="R310" s="154">
        <v>46035</v>
      </c>
      <c r="S310" s="154">
        <v>46039</v>
      </c>
      <c r="T310" s="155">
        <v>24520000</v>
      </c>
      <c r="U310" s="156">
        <v>46043</v>
      </c>
      <c r="V310" s="156">
        <v>46285</v>
      </c>
      <c r="W310" s="156">
        <v>46285</v>
      </c>
      <c r="X310" s="157">
        <v>24520000</v>
      </c>
    </row>
    <row r="311" spans="1:24" ht="30" customHeight="1">
      <c r="A311" s="152">
        <v>2026</v>
      </c>
      <c r="B311" s="153" t="s">
        <v>125</v>
      </c>
      <c r="C311" s="152">
        <v>147281</v>
      </c>
      <c r="D311" s="152" t="s">
        <v>3687</v>
      </c>
      <c r="E311" s="152" t="s">
        <v>3688</v>
      </c>
      <c r="F311" s="153" t="s">
        <v>3691</v>
      </c>
      <c r="G311" s="158" t="s">
        <v>3692</v>
      </c>
      <c r="H311" s="153" t="s">
        <v>136</v>
      </c>
      <c r="I311" s="153" t="s">
        <v>3695</v>
      </c>
      <c r="J311" s="152" t="s">
        <v>7450</v>
      </c>
      <c r="K311" s="152">
        <v>79553844</v>
      </c>
      <c r="L311" s="152" t="s">
        <v>145</v>
      </c>
      <c r="M311" s="152"/>
      <c r="N311" s="152"/>
      <c r="O311" s="152"/>
      <c r="P311" s="152"/>
      <c r="Q311" s="152" t="s">
        <v>146</v>
      </c>
      <c r="R311" s="154">
        <v>46038</v>
      </c>
      <c r="S311" s="154">
        <v>46038</v>
      </c>
      <c r="T311" s="155">
        <v>127974000</v>
      </c>
      <c r="U311" s="156">
        <v>46039</v>
      </c>
      <c r="V311" s="156">
        <v>46372</v>
      </c>
      <c r="W311" s="156">
        <v>46372</v>
      </c>
      <c r="X311" s="157">
        <v>127974000</v>
      </c>
    </row>
    <row r="312" spans="1:24" ht="30" customHeight="1">
      <c r="A312" s="152">
        <v>2026</v>
      </c>
      <c r="B312" s="153" t="s">
        <v>125</v>
      </c>
      <c r="C312" s="152">
        <v>152147</v>
      </c>
      <c r="D312" s="152" t="s">
        <v>3701</v>
      </c>
      <c r="E312" s="152" t="s">
        <v>3702</v>
      </c>
      <c r="F312" s="153" t="s">
        <v>3705</v>
      </c>
      <c r="G312" s="158" t="s">
        <v>3706</v>
      </c>
      <c r="H312" s="153" t="s">
        <v>136</v>
      </c>
      <c r="I312" s="153" t="s">
        <v>3709</v>
      </c>
      <c r="J312" s="152" t="s">
        <v>7450</v>
      </c>
      <c r="K312" s="152">
        <v>1136888268</v>
      </c>
      <c r="L312" s="153" t="s">
        <v>3712</v>
      </c>
      <c r="M312" s="152"/>
      <c r="N312" s="152"/>
      <c r="O312" s="152"/>
      <c r="P312" s="152"/>
      <c r="Q312" s="152" t="s">
        <v>3714</v>
      </c>
      <c r="R312" s="154">
        <v>46043</v>
      </c>
      <c r="S312" s="154">
        <v>46044</v>
      </c>
      <c r="T312" s="155">
        <v>50400000</v>
      </c>
      <c r="U312" s="156">
        <v>46048</v>
      </c>
      <c r="V312" s="156">
        <v>46290</v>
      </c>
      <c r="W312" s="156">
        <v>46290</v>
      </c>
      <c r="X312" s="157">
        <v>50400000</v>
      </c>
    </row>
    <row r="313" spans="1:24" ht="30" customHeight="1">
      <c r="A313" s="152">
        <v>2026</v>
      </c>
      <c r="B313" s="153" t="s">
        <v>125</v>
      </c>
      <c r="C313" s="152">
        <v>147318</v>
      </c>
      <c r="D313" s="152" t="s">
        <v>3717</v>
      </c>
      <c r="E313" s="152" t="s">
        <v>3718</v>
      </c>
      <c r="F313" s="153" t="s">
        <v>3721</v>
      </c>
      <c r="G313" s="158" t="s">
        <v>3722</v>
      </c>
      <c r="H313" s="153" t="s">
        <v>136</v>
      </c>
      <c r="I313" s="153" t="s">
        <v>3725</v>
      </c>
      <c r="J313" s="152" t="s">
        <v>7450</v>
      </c>
      <c r="K313" s="152">
        <v>1080934931</v>
      </c>
      <c r="L313" s="153" t="s">
        <v>3712</v>
      </c>
      <c r="M313" s="152"/>
      <c r="N313" s="152"/>
      <c r="O313" s="152"/>
      <c r="P313" s="152"/>
      <c r="Q313" s="152" t="s">
        <v>3714</v>
      </c>
      <c r="R313" s="154">
        <v>46038</v>
      </c>
      <c r="S313" s="154">
        <v>46038</v>
      </c>
      <c r="T313" s="155">
        <v>63352000</v>
      </c>
      <c r="U313" s="156">
        <v>46042</v>
      </c>
      <c r="V313" s="156">
        <v>46284</v>
      </c>
      <c r="W313" s="156">
        <v>46284</v>
      </c>
      <c r="X313" s="157">
        <v>63352000</v>
      </c>
    </row>
    <row r="314" spans="1:24" ht="30" customHeight="1">
      <c r="A314" s="152">
        <v>2026</v>
      </c>
      <c r="B314" s="153" t="s">
        <v>125</v>
      </c>
      <c r="C314" s="152">
        <v>147318</v>
      </c>
      <c r="D314" s="152" t="s">
        <v>3717</v>
      </c>
      <c r="E314" s="152" t="s">
        <v>3731</v>
      </c>
      <c r="F314" s="153" t="s">
        <v>3734</v>
      </c>
      <c r="G314" s="158" t="s">
        <v>3722</v>
      </c>
      <c r="H314" s="153" t="s">
        <v>136</v>
      </c>
      <c r="I314" s="153" t="s">
        <v>3725</v>
      </c>
      <c r="J314" s="152" t="s">
        <v>7450</v>
      </c>
      <c r="K314" s="152">
        <v>1019136929</v>
      </c>
      <c r="L314" s="153" t="s">
        <v>3712</v>
      </c>
      <c r="M314" s="152"/>
      <c r="N314" s="152"/>
      <c r="O314" s="152"/>
      <c r="P314" s="152"/>
      <c r="Q314" s="152" t="s">
        <v>3714</v>
      </c>
      <c r="R314" s="154">
        <v>46038</v>
      </c>
      <c r="S314" s="154">
        <v>46038</v>
      </c>
      <c r="T314" s="155">
        <v>63352000</v>
      </c>
      <c r="U314" s="156">
        <v>46042</v>
      </c>
      <c r="V314" s="156">
        <v>46284</v>
      </c>
      <c r="W314" s="156">
        <v>46284</v>
      </c>
      <c r="X314" s="157">
        <v>63352000</v>
      </c>
    </row>
    <row r="315" spans="1:24" ht="30" customHeight="1">
      <c r="A315" s="152">
        <v>2026</v>
      </c>
      <c r="B315" s="153" t="s">
        <v>125</v>
      </c>
      <c r="C315" s="152">
        <v>147350</v>
      </c>
      <c r="D315" s="152" t="s">
        <v>3740</v>
      </c>
      <c r="E315" s="152" t="s">
        <v>3741</v>
      </c>
      <c r="F315" s="153" t="s">
        <v>3744</v>
      </c>
      <c r="G315" s="158" t="s">
        <v>3745</v>
      </c>
      <c r="H315" s="153" t="s">
        <v>460</v>
      </c>
      <c r="I315" s="153" t="s">
        <v>3748</v>
      </c>
      <c r="J315" s="152" t="s">
        <v>7450</v>
      </c>
      <c r="K315" s="152">
        <v>1016945159</v>
      </c>
      <c r="L315" s="153" t="s">
        <v>3712</v>
      </c>
      <c r="M315" s="152"/>
      <c r="N315" s="152"/>
      <c r="O315" s="152"/>
      <c r="P315" s="152"/>
      <c r="Q315" s="152" t="s">
        <v>3714</v>
      </c>
      <c r="R315" s="154">
        <v>46031</v>
      </c>
      <c r="S315" s="154">
        <v>46031</v>
      </c>
      <c r="T315" s="155">
        <v>17000000</v>
      </c>
      <c r="U315" s="156">
        <v>46035</v>
      </c>
      <c r="V315" s="156">
        <v>46277</v>
      </c>
      <c r="W315" s="156">
        <v>46277</v>
      </c>
      <c r="X315" s="157">
        <v>17000000</v>
      </c>
    </row>
    <row r="316" spans="1:24" ht="30" customHeight="1">
      <c r="A316" s="152">
        <v>2026</v>
      </c>
      <c r="B316" s="153" t="s">
        <v>125</v>
      </c>
      <c r="C316" s="152">
        <v>147350</v>
      </c>
      <c r="D316" s="152" t="s">
        <v>3740</v>
      </c>
      <c r="E316" s="152" t="s">
        <v>3755</v>
      </c>
      <c r="F316" s="153" t="s">
        <v>3758</v>
      </c>
      <c r="G316" s="158" t="s">
        <v>3745</v>
      </c>
      <c r="H316" s="153" t="s">
        <v>460</v>
      </c>
      <c r="I316" s="153" t="s">
        <v>3760</v>
      </c>
      <c r="J316" s="152" t="s">
        <v>7450</v>
      </c>
      <c r="K316" s="152">
        <v>1233904720</v>
      </c>
      <c r="L316" s="153" t="s">
        <v>3712</v>
      </c>
      <c r="M316" s="152"/>
      <c r="N316" s="152"/>
      <c r="O316" s="152"/>
      <c r="P316" s="152"/>
      <c r="Q316" s="152" t="s">
        <v>3714</v>
      </c>
      <c r="R316" s="154">
        <v>46031</v>
      </c>
      <c r="S316" s="154">
        <v>46031</v>
      </c>
      <c r="T316" s="155">
        <v>17000000</v>
      </c>
      <c r="U316" s="156">
        <v>46035</v>
      </c>
      <c r="V316" s="156">
        <v>46277</v>
      </c>
      <c r="W316" s="156">
        <v>46277</v>
      </c>
      <c r="X316" s="157">
        <v>17000000</v>
      </c>
    </row>
    <row r="317" spans="1:24" ht="30" customHeight="1">
      <c r="A317" s="152">
        <v>2026</v>
      </c>
      <c r="B317" s="153" t="s">
        <v>125</v>
      </c>
      <c r="C317" s="152">
        <v>147350</v>
      </c>
      <c r="D317" s="152" t="s">
        <v>3740</v>
      </c>
      <c r="E317" s="152" t="s">
        <v>3765</v>
      </c>
      <c r="F317" s="153" t="s">
        <v>3768</v>
      </c>
      <c r="G317" s="158" t="s">
        <v>3745</v>
      </c>
      <c r="H317" s="153" t="s">
        <v>460</v>
      </c>
      <c r="I317" s="153" t="s">
        <v>3760</v>
      </c>
      <c r="J317" s="152" t="s">
        <v>7450</v>
      </c>
      <c r="K317" s="152">
        <v>1014480001</v>
      </c>
      <c r="L317" s="153" t="s">
        <v>3712</v>
      </c>
      <c r="M317" s="152"/>
      <c r="N317" s="152"/>
      <c r="O317" s="152"/>
      <c r="P317" s="152"/>
      <c r="Q317" s="152" t="s">
        <v>3714</v>
      </c>
      <c r="R317" s="154">
        <v>46031</v>
      </c>
      <c r="S317" s="154">
        <v>46031</v>
      </c>
      <c r="T317" s="155">
        <v>17000000</v>
      </c>
      <c r="U317" s="156">
        <v>46035</v>
      </c>
      <c r="V317" s="156">
        <v>46277</v>
      </c>
      <c r="W317" s="156">
        <v>46277</v>
      </c>
      <c r="X317" s="157">
        <v>17000000</v>
      </c>
    </row>
    <row r="318" spans="1:24" ht="30" customHeight="1">
      <c r="A318" s="152">
        <v>2026</v>
      </c>
      <c r="B318" s="153" t="s">
        <v>125</v>
      </c>
      <c r="C318" s="152">
        <v>147350</v>
      </c>
      <c r="D318" s="152" t="s">
        <v>3740</v>
      </c>
      <c r="E318" s="152" t="s">
        <v>3773</v>
      </c>
      <c r="F318" s="153" t="s">
        <v>3776</v>
      </c>
      <c r="G318" s="158" t="s">
        <v>3745</v>
      </c>
      <c r="H318" s="153" t="s">
        <v>460</v>
      </c>
      <c r="I318" s="153" t="s">
        <v>3778</v>
      </c>
      <c r="J318" s="152" t="s">
        <v>7450</v>
      </c>
      <c r="K318" s="152">
        <v>1031806725</v>
      </c>
      <c r="L318" s="153" t="s">
        <v>3712</v>
      </c>
      <c r="M318" s="152"/>
      <c r="N318" s="152"/>
      <c r="O318" s="152"/>
      <c r="P318" s="152"/>
      <c r="Q318" s="152" t="s">
        <v>3714</v>
      </c>
      <c r="R318" s="154">
        <v>46031</v>
      </c>
      <c r="S318" s="154">
        <v>46031</v>
      </c>
      <c r="T318" s="155">
        <v>17000000</v>
      </c>
      <c r="U318" s="156">
        <v>46035</v>
      </c>
      <c r="V318" s="156">
        <v>46277</v>
      </c>
      <c r="W318" s="156">
        <v>46277</v>
      </c>
      <c r="X318" s="157">
        <v>17000000</v>
      </c>
    </row>
    <row r="319" spans="1:24" ht="30" customHeight="1">
      <c r="A319" s="152">
        <v>2026</v>
      </c>
      <c r="B319" s="153" t="s">
        <v>125</v>
      </c>
      <c r="C319" s="152">
        <v>147350</v>
      </c>
      <c r="D319" s="152" t="s">
        <v>3740</v>
      </c>
      <c r="E319" s="152" t="s">
        <v>3782</v>
      </c>
      <c r="F319" s="153" t="s">
        <v>3785</v>
      </c>
      <c r="G319" s="158" t="s">
        <v>3745</v>
      </c>
      <c r="H319" s="153" t="s">
        <v>460</v>
      </c>
      <c r="I319" s="153" t="s">
        <v>3778</v>
      </c>
      <c r="J319" s="152" t="s">
        <v>7450</v>
      </c>
      <c r="K319" s="152">
        <v>1031650224</v>
      </c>
      <c r="L319" s="153" t="s">
        <v>3712</v>
      </c>
      <c r="M319" s="152"/>
      <c r="N319" s="152"/>
      <c r="O319" s="152"/>
      <c r="P319" s="152"/>
      <c r="Q319" s="152" t="s">
        <v>3714</v>
      </c>
      <c r="R319" s="154">
        <v>46031</v>
      </c>
      <c r="S319" s="154">
        <v>46031</v>
      </c>
      <c r="T319" s="155">
        <v>17000000</v>
      </c>
      <c r="U319" s="156">
        <v>46035</v>
      </c>
      <c r="V319" s="156">
        <v>46277</v>
      </c>
      <c r="W319" s="156">
        <v>46277</v>
      </c>
      <c r="X319" s="157">
        <v>17000000</v>
      </c>
    </row>
    <row r="320" spans="1:24" ht="30" customHeight="1">
      <c r="A320" s="152">
        <v>2026</v>
      </c>
      <c r="B320" s="153" t="s">
        <v>125</v>
      </c>
      <c r="C320" s="152">
        <v>147350</v>
      </c>
      <c r="D320" s="152" t="s">
        <v>3740</v>
      </c>
      <c r="E320" s="152" t="s">
        <v>3791</v>
      </c>
      <c r="F320" s="153" t="s">
        <v>3794</v>
      </c>
      <c r="G320" s="158" t="s">
        <v>3745</v>
      </c>
      <c r="H320" s="153" t="s">
        <v>460</v>
      </c>
      <c r="I320" s="153" t="s">
        <v>3778</v>
      </c>
      <c r="J320" s="152" t="s">
        <v>7450</v>
      </c>
      <c r="K320" s="152">
        <v>1117019360</v>
      </c>
      <c r="L320" s="153" t="s">
        <v>3712</v>
      </c>
      <c r="M320" s="152"/>
      <c r="N320" s="152"/>
      <c r="O320" s="152"/>
      <c r="P320" s="152"/>
      <c r="Q320" s="152" t="s">
        <v>3714</v>
      </c>
      <c r="R320" s="154">
        <v>46031</v>
      </c>
      <c r="S320" s="154">
        <v>46031</v>
      </c>
      <c r="T320" s="155">
        <v>17000000</v>
      </c>
      <c r="U320" s="156">
        <v>46035</v>
      </c>
      <c r="V320" s="156">
        <v>46277</v>
      </c>
      <c r="W320" s="156">
        <v>46277</v>
      </c>
      <c r="X320" s="157">
        <v>17000000</v>
      </c>
    </row>
    <row r="321" spans="1:24" ht="30" customHeight="1">
      <c r="A321" s="152">
        <v>2026</v>
      </c>
      <c r="B321" s="153" t="s">
        <v>125</v>
      </c>
      <c r="C321" s="152">
        <v>147350</v>
      </c>
      <c r="D321" s="152" t="s">
        <v>3740</v>
      </c>
      <c r="E321" s="152" t="s">
        <v>3800</v>
      </c>
      <c r="F321" s="153" t="s">
        <v>3803</v>
      </c>
      <c r="G321" s="158" t="s">
        <v>3745</v>
      </c>
      <c r="H321" s="153" t="s">
        <v>460</v>
      </c>
      <c r="I321" s="153" t="s">
        <v>3778</v>
      </c>
      <c r="J321" s="152" t="s">
        <v>7450</v>
      </c>
      <c r="K321" s="152">
        <v>1028660673</v>
      </c>
      <c r="L321" s="153" t="s">
        <v>3712</v>
      </c>
      <c r="M321" s="152"/>
      <c r="N321" s="152"/>
      <c r="O321" s="152"/>
      <c r="P321" s="152"/>
      <c r="Q321" s="152" t="s">
        <v>3714</v>
      </c>
      <c r="R321" s="154">
        <v>46031</v>
      </c>
      <c r="S321" s="154">
        <v>46031</v>
      </c>
      <c r="T321" s="155">
        <v>17000000</v>
      </c>
      <c r="U321" s="156">
        <v>46035</v>
      </c>
      <c r="V321" s="156">
        <v>46277</v>
      </c>
      <c r="W321" s="156">
        <v>46277</v>
      </c>
      <c r="X321" s="157">
        <v>17000000</v>
      </c>
    </row>
    <row r="322" spans="1:24" ht="30" customHeight="1">
      <c r="A322" s="152">
        <v>2026</v>
      </c>
      <c r="B322" s="153" t="s">
        <v>125</v>
      </c>
      <c r="C322" s="152">
        <v>147350</v>
      </c>
      <c r="D322" s="152" t="s">
        <v>3740</v>
      </c>
      <c r="E322" s="152" t="s">
        <v>3808</v>
      </c>
      <c r="F322" s="153" t="s">
        <v>3811</v>
      </c>
      <c r="G322" s="158" t="s">
        <v>3745</v>
      </c>
      <c r="H322" s="153" t="s">
        <v>460</v>
      </c>
      <c r="I322" s="153" t="s">
        <v>3778</v>
      </c>
      <c r="J322" s="152" t="s">
        <v>7450</v>
      </c>
      <c r="K322" s="152">
        <v>1030540337</v>
      </c>
      <c r="L322" s="153" t="s">
        <v>3712</v>
      </c>
      <c r="M322" s="152"/>
      <c r="N322" s="152"/>
      <c r="O322" s="152"/>
      <c r="P322" s="152"/>
      <c r="Q322" s="152" t="s">
        <v>3714</v>
      </c>
      <c r="R322" s="154">
        <v>46031</v>
      </c>
      <c r="S322" s="154">
        <v>46031</v>
      </c>
      <c r="T322" s="155">
        <v>17000000</v>
      </c>
      <c r="U322" s="156">
        <v>46035</v>
      </c>
      <c r="V322" s="156">
        <v>46277</v>
      </c>
      <c r="W322" s="156">
        <v>46277</v>
      </c>
      <c r="X322" s="157">
        <v>17000000</v>
      </c>
    </row>
    <row r="323" spans="1:24" ht="30" customHeight="1">
      <c r="A323" s="152">
        <v>2026</v>
      </c>
      <c r="B323" s="153" t="s">
        <v>125</v>
      </c>
      <c r="C323" s="152">
        <v>147350</v>
      </c>
      <c r="D323" s="152" t="s">
        <v>3740</v>
      </c>
      <c r="E323" s="152" t="s">
        <v>3817</v>
      </c>
      <c r="F323" s="153" t="s">
        <v>3820</v>
      </c>
      <c r="G323" s="158" t="s">
        <v>3745</v>
      </c>
      <c r="H323" s="153" t="s">
        <v>460</v>
      </c>
      <c r="I323" s="153" t="s">
        <v>3778</v>
      </c>
      <c r="J323" s="152" t="s">
        <v>7450</v>
      </c>
      <c r="K323" s="152">
        <v>1233911424</v>
      </c>
      <c r="L323" s="153" t="s">
        <v>3712</v>
      </c>
      <c r="M323" s="152"/>
      <c r="N323" s="152"/>
      <c r="O323" s="152"/>
      <c r="P323" s="152"/>
      <c r="Q323" s="152" t="s">
        <v>3714</v>
      </c>
      <c r="R323" s="154">
        <v>46031</v>
      </c>
      <c r="S323" s="154">
        <v>46031</v>
      </c>
      <c r="T323" s="155">
        <v>17000000</v>
      </c>
      <c r="U323" s="156">
        <v>46035</v>
      </c>
      <c r="V323" s="156">
        <v>46277</v>
      </c>
      <c r="W323" s="156">
        <v>46277</v>
      </c>
      <c r="X323" s="157">
        <v>17000000</v>
      </c>
    </row>
    <row r="324" spans="1:24" ht="30" customHeight="1">
      <c r="A324" s="152">
        <v>2026</v>
      </c>
      <c r="B324" s="153" t="s">
        <v>125</v>
      </c>
      <c r="C324" s="152">
        <v>147350</v>
      </c>
      <c r="D324" s="152" t="s">
        <v>3740</v>
      </c>
      <c r="E324" s="152" t="s">
        <v>3826</v>
      </c>
      <c r="F324" s="153" t="s">
        <v>3829</v>
      </c>
      <c r="G324" s="158" t="s">
        <v>3745</v>
      </c>
      <c r="H324" s="153" t="s">
        <v>460</v>
      </c>
      <c r="I324" s="153" t="s">
        <v>3778</v>
      </c>
      <c r="J324" s="152" t="s">
        <v>7450</v>
      </c>
      <c r="K324" s="152">
        <v>80250350</v>
      </c>
      <c r="L324" s="153" t="s">
        <v>3712</v>
      </c>
      <c r="M324" s="152"/>
      <c r="N324" s="152"/>
      <c r="O324" s="152"/>
      <c r="P324" s="152"/>
      <c r="Q324" s="152" t="s">
        <v>3714</v>
      </c>
      <c r="R324" s="154">
        <v>46031</v>
      </c>
      <c r="S324" s="154">
        <v>46031</v>
      </c>
      <c r="T324" s="155">
        <v>17000000</v>
      </c>
      <c r="U324" s="156">
        <v>46035</v>
      </c>
      <c r="V324" s="156">
        <v>46277</v>
      </c>
      <c r="W324" s="156">
        <v>46277</v>
      </c>
      <c r="X324" s="157">
        <v>17000000</v>
      </c>
    </row>
    <row r="325" spans="1:24" ht="30" customHeight="1">
      <c r="A325" s="152">
        <v>2026</v>
      </c>
      <c r="B325" s="153" t="s">
        <v>125</v>
      </c>
      <c r="C325" s="152">
        <v>147365</v>
      </c>
      <c r="D325" s="152" t="s">
        <v>3836</v>
      </c>
      <c r="E325" s="152" t="s">
        <v>3837</v>
      </c>
      <c r="F325" s="153" t="s">
        <v>3840</v>
      </c>
      <c r="G325" s="158" t="s">
        <v>3841</v>
      </c>
      <c r="H325" s="153" t="s">
        <v>460</v>
      </c>
      <c r="I325" s="153" t="s">
        <v>3778</v>
      </c>
      <c r="J325" s="152" t="s">
        <v>7450</v>
      </c>
      <c r="K325" s="152">
        <v>1019130103</v>
      </c>
      <c r="L325" s="153" t="s">
        <v>3712</v>
      </c>
      <c r="M325" s="152"/>
      <c r="N325" s="152"/>
      <c r="O325" s="152"/>
      <c r="P325" s="152"/>
      <c r="Q325" s="152" t="s">
        <v>3714</v>
      </c>
      <c r="R325" s="154">
        <v>46031</v>
      </c>
      <c r="S325" s="154">
        <v>46031</v>
      </c>
      <c r="T325" s="155">
        <v>24520000</v>
      </c>
      <c r="U325" s="156">
        <v>46035</v>
      </c>
      <c r="V325" s="156">
        <v>46277</v>
      </c>
      <c r="W325" s="156">
        <v>46277</v>
      </c>
      <c r="X325" s="157">
        <v>24520000</v>
      </c>
    </row>
    <row r="326" spans="1:24" ht="30" customHeight="1">
      <c r="A326" s="152">
        <v>2026</v>
      </c>
      <c r="B326" s="153" t="s">
        <v>125</v>
      </c>
      <c r="C326" s="152">
        <v>147365</v>
      </c>
      <c r="D326" s="152" t="s">
        <v>3836</v>
      </c>
      <c r="E326" s="152" t="s">
        <v>3848</v>
      </c>
      <c r="F326" s="153" t="s">
        <v>3851</v>
      </c>
      <c r="G326" s="158" t="s">
        <v>3841</v>
      </c>
      <c r="H326" s="153" t="s">
        <v>460</v>
      </c>
      <c r="I326" s="153" t="s">
        <v>3778</v>
      </c>
      <c r="J326" s="152" t="s">
        <v>7450</v>
      </c>
      <c r="K326" s="152">
        <v>1019081112</v>
      </c>
      <c r="L326" s="153" t="s">
        <v>3712</v>
      </c>
      <c r="M326" s="152"/>
      <c r="N326" s="152"/>
      <c r="O326" s="152"/>
      <c r="P326" s="152"/>
      <c r="Q326" s="152" t="s">
        <v>3714</v>
      </c>
      <c r="R326" s="154">
        <v>46031</v>
      </c>
      <c r="S326" s="154">
        <v>46031</v>
      </c>
      <c r="T326" s="155">
        <v>24520000</v>
      </c>
      <c r="U326" s="156">
        <v>46035</v>
      </c>
      <c r="V326" s="156">
        <v>46277</v>
      </c>
      <c r="W326" s="156">
        <v>46277</v>
      </c>
      <c r="X326" s="157">
        <v>24520000</v>
      </c>
    </row>
    <row r="327" spans="1:24" ht="30" customHeight="1">
      <c r="A327" s="152">
        <v>2026</v>
      </c>
      <c r="B327" s="153" t="s">
        <v>125</v>
      </c>
      <c r="C327" s="152">
        <v>147365</v>
      </c>
      <c r="D327" s="152" t="s">
        <v>3836</v>
      </c>
      <c r="E327" s="152" t="s">
        <v>3857</v>
      </c>
      <c r="F327" s="153" t="s">
        <v>3860</v>
      </c>
      <c r="G327" s="158" t="s">
        <v>3841</v>
      </c>
      <c r="H327" s="153" t="s">
        <v>460</v>
      </c>
      <c r="I327" s="153" t="s">
        <v>3778</v>
      </c>
      <c r="J327" s="152" t="s">
        <v>7450</v>
      </c>
      <c r="K327" s="152">
        <v>79573265</v>
      </c>
      <c r="L327" s="153" t="s">
        <v>3712</v>
      </c>
      <c r="M327" s="152"/>
      <c r="N327" s="152"/>
      <c r="O327" s="152"/>
      <c r="P327" s="152"/>
      <c r="Q327" s="152" t="s">
        <v>3714</v>
      </c>
      <c r="R327" s="154">
        <v>46031</v>
      </c>
      <c r="S327" s="154">
        <v>46031</v>
      </c>
      <c r="T327" s="155">
        <v>24520000</v>
      </c>
      <c r="U327" s="156">
        <v>46035</v>
      </c>
      <c r="V327" s="156">
        <v>46277</v>
      </c>
      <c r="W327" s="156">
        <v>46277</v>
      </c>
      <c r="X327" s="157">
        <v>24520000</v>
      </c>
    </row>
    <row r="328" spans="1:24" ht="30" customHeight="1">
      <c r="A328" s="152">
        <v>2026</v>
      </c>
      <c r="B328" s="153" t="s">
        <v>125</v>
      </c>
      <c r="C328" s="152">
        <v>147365</v>
      </c>
      <c r="D328" s="152" t="s">
        <v>3836</v>
      </c>
      <c r="E328" s="152" t="s">
        <v>3869</v>
      </c>
      <c r="F328" s="153" t="s">
        <v>3872</v>
      </c>
      <c r="G328" s="158" t="s">
        <v>3841</v>
      </c>
      <c r="H328" s="153" t="s">
        <v>460</v>
      </c>
      <c r="I328" s="153" t="s">
        <v>3778</v>
      </c>
      <c r="J328" s="152" t="s">
        <v>7450</v>
      </c>
      <c r="K328" s="152">
        <v>1019028360</v>
      </c>
      <c r="L328" s="153" t="s">
        <v>3712</v>
      </c>
      <c r="M328" s="152"/>
      <c r="N328" s="152"/>
      <c r="O328" s="152"/>
      <c r="P328" s="152"/>
      <c r="Q328" s="152" t="s">
        <v>3714</v>
      </c>
      <c r="R328" s="154">
        <v>46031</v>
      </c>
      <c r="S328" s="154">
        <v>46031</v>
      </c>
      <c r="T328" s="155">
        <v>24520000</v>
      </c>
      <c r="U328" s="156">
        <v>46035</v>
      </c>
      <c r="V328" s="156">
        <v>46277</v>
      </c>
      <c r="W328" s="156">
        <v>46277</v>
      </c>
      <c r="X328" s="157">
        <v>24520000</v>
      </c>
    </row>
    <row r="329" spans="1:24" ht="30" customHeight="1">
      <c r="A329" s="152">
        <v>2026</v>
      </c>
      <c r="B329" s="153" t="s">
        <v>125</v>
      </c>
      <c r="C329" s="152">
        <v>147365</v>
      </c>
      <c r="D329" s="152" t="s">
        <v>3836</v>
      </c>
      <c r="E329" s="152" t="s">
        <v>3878</v>
      </c>
      <c r="F329" s="153" t="s">
        <v>3881</v>
      </c>
      <c r="G329" s="158" t="s">
        <v>3841</v>
      </c>
      <c r="H329" s="153" t="s">
        <v>460</v>
      </c>
      <c r="I329" s="153" t="s">
        <v>3778</v>
      </c>
      <c r="J329" s="152" t="s">
        <v>7450</v>
      </c>
      <c r="K329" s="152">
        <v>1001196773</v>
      </c>
      <c r="L329" s="153" t="s">
        <v>3712</v>
      </c>
      <c r="M329" s="152"/>
      <c r="N329" s="152"/>
      <c r="O329" s="152"/>
      <c r="P329" s="152"/>
      <c r="Q329" s="152" t="s">
        <v>3714</v>
      </c>
      <c r="R329" s="154">
        <v>46031</v>
      </c>
      <c r="S329" s="154">
        <v>46031</v>
      </c>
      <c r="T329" s="155">
        <v>24520000</v>
      </c>
      <c r="U329" s="156">
        <v>46035</v>
      </c>
      <c r="V329" s="156">
        <v>46277</v>
      </c>
      <c r="W329" s="156">
        <v>46277</v>
      </c>
      <c r="X329" s="157">
        <v>24520000</v>
      </c>
    </row>
    <row r="330" spans="1:24" ht="30" customHeight="1">
      <c r="A330" s="152">
        <v>2026</v>
      </c>
      <c r="B330" s="153" t="s">
        <v>125</v>
      </c>
      <c r="C330" s="152">
        <v>147365</v>
      </c>
      <c r="D330" s="152" t="s">
        <v>3836</v>
      </c>
      <c r="E330" s="152" t="s">
        <v>3886</v>
      </c>
      <c r="F330" s="153" t="s">
        <v>3889</v>
      </c>
      <c r="G330" s="158" t="s">
        <v>3841</v>
      </c>
      <c r="H330" s="153" t="s">
        <v>460</v>
      </c>
      <c r="I330" s="153" t="s">
        <v>3778</v>
      </c>
      <c r="J330" s="152" t="s">
        <v>7450</v>
      </c>
      <c r="K330" s="152">
        <v>1000575275</v>
      </c>
      <c r="L330" s="153" t="s">
        <v>3712</v>
      </c>
      <c r="M330" s="152"/>
      <c r="N330" s="152"/>
      <c r="O330" s="152"/>
      <c r="P330" s="152"/>
      <c r="Q330" s="152" t="s">
        <v>3714</v>
      </c>
      <c r="R330" s="154">
        <v>46031</v>
      </c>
      <c r="S330" s="154">
        <v>46031</v>
      </c>
      <c r="T330" s="155">
        <v>24520000</v>
      </c>
      <c r="U330" s="156">
        <v>46035</v>
      </c>
      <c r="V330" s="156">
        <v>46277</v>
      </c>
      <c r="W330" s="156">
        <v>46277</v>
      </c>
      <c r="X330" s="157">
        <v>24520000</v>
      </c>
    </row>
    <row r="331" spans="1:24" ht="30" customHeight="1">
      <c r="A331" s="152">
        <v>2026</v>
      </c>
      <c r="B331" s="153" t="s">
        <v>125</v>
      </c>
      <c r="C331" s="152">
        <v>147365</v>
      </c>
      <c r="D331" s="152" t="s">
        <v>3836</v>
      </c>
      <c r="E331" s="152" t="s">
        <v>3895</v>
      </c>
      <c r="F331" s="153" t="s">
        <v>3898</v>
      </c>
      <c r="G331" s="158" t="s">
        <v>3841</v>
      </c>
      <c r="H331" s="153" t="s">
        <v>460</v>
      </c>
      <c r="I331" s="153" t="s">
        <v>3748</v>
      </c>
      <c r="J331" s="152" t="s">
        <v>7450</v>
      </c>
      <c r="K331" s="152">
        <v>1012445138</v>
      </c>
      <c r="L331" s="153" t="s">
        <v>3712</v>
      </c>
      <c r="M331" s="152"/>
      <c r="N331" s="152"/>
      <c r="O331" s="152"/>
      <c r="P331" s="152"/>
      <c r="Q331" s="152" t="s">
        <v>3714</v>
      </c>
      <c r="R331" s="154">
        <v>46031</v>
      </c>
      <c r="S331" s="154">
        <v>46032</v>
      </c>
      <c r="T331" s="155">
        <v>24520000</v>
      </c>
      <c r="U331" s="156">
        <v>46035</v>
      </c>
      <c r="V331" s="156">
        <v>46277</v>
      </c>
      <c r="W331" s="156">
        <v>46277</v>
      </c>
      <c r="X331" s="157">
        <v>24520000</v>
      </c>
    </row>
    <row r="332" spans="1:24" ht="30" customHeight="1">
      <c r="A332" s="152">
        <v>2026</v>
      </c>
      <c r="B332" s="153" t="s">
        <v>125</v>
      </c>
      <c r="C332" s="152">
        <v>147365</v>
      </c>
      <c r="D332" s="152" t="s">
        <v>3836</v>
      </c>
      <c r="E332" s="152" t="s">
        <v>3903</v>
      </c>
      <c r="F332" s="153" t="s">
        <v>3906</v>
      </c>
      <c r="G332" s="158" t="s">
        <v>3841</v>
      </c>
      <c r="H332" s="153" t="s">
        <v>460</v>
      </c>
      <c r="I332" s="153" t="s">
        <v>3748</v>
      </c>
      <c r="J332" s="152" t="s">
        <v>7450</v>
      </c>
      <c r="K332" s="152">
        <v>1020781915</v>
      </c>
      <c r="L332" s="153" t="s">
        <v>3712</v>
      </c>
      <c r="M332" s="152"/>
      <c r="N332" s="152"/>
      <c r="O332" s="152"/>
      <c r="P332" s="152"/>
      <c r="Q332" s="152" t="s">
        <v>3714</v>
      </c>
      <c r="R332" s="154">
        <v>46031</v>
      </c>
      <c r="S332" s="154">
        <v>46032</v>
      </c>
      <c r="T332" s="155">
        <v>24520000</v>
      </c>
      <c r="U332" s="156">
        <v>46036</v>
      </c>
      <c r="V332" s="156">
        <v>46278</v>
      </c>
      <c r="W332" s="156">
        <v>46278</v>
      </c>
      <c r="X332" s="157">
        <v>24520000</v>
      </c>
    </row>
    <row r="333" spans="1:24" ht="30" customHeight="1">
      <c r="A333" s="152">
        <v>2026</v>
      </c>
      <c r="B333" s="153" t="s">
        <v>125</v>
      </c>
      <c r="C333" s="152">
        <v>147365</v>
      </c>
      <c r="D333" s="152" t="s">
        <v>3836</v>
      </c>
      <c r="E333" s="152" t="s">
        <v>3913</v>
      </c>
      <c r="F333" s="153" t="s">
        <v>3916</v>
      </c>
      <c r="G333" s="158" t="s">
        <v>3841</v>
      </c>
      <c r="H333" s="153" t="s">
        <v>460</v>
      </c>
      <c r="I333" s="153" t="s">
        <v>3748</v>
      </c>
      <c r="J333" s="152" t="s">
        <v>7450</v>
      </c>
      <c r="K333" s="152">
        <v>1019109735</v>
      </c>
      <c r="L333" s="153" t="s">
        <v>3712</v>
      </c>
      <c r="M333" s="152"/>
      <c r="N333" s="152"/>
      <c r="O333" s="152"/>
      <c r="P333" s="152"/>
      <c r="Q333" s="152" t="s">
        <v>3714</v>
      </c>
      <c r="R333" s="154">
        <v>46031</v>
      </c>
      <c r="S333" s="154">
        <v>46032</v>
      </c>
      <c r="T333" s="155">
        <v>24520000</v>
      </c>
      <c r="U333" s="156">
        <v>46035</v>
      </c>
      <c r="V333" s="156">
        <v>46277</v>
      </c>
      <c r="W333" s="156">
        <v>46277</v>
      </c>
      <c r="X333" s="157">
        <v>24520000</v>
      </c>
    </row>
    <row r="334" spans="1:24" ht="30" customHeight="1">
      <c r="A334" s="152">
        <v>2026</v>
      </c>
      <c r="B334" s="153" t="s">
        <v>125</v>
      </c>
      <c r="C334" s="152">
        <v>147365</v>
      </c>
      <c r="D334" s="152" t="s">
        <v>3836</v>
      </c>
      <c r="E334" s="152" t="s">
        <v>3921</v>
      </c>
      <c r="F334" s="153" t="s">
        <v>3924</v>
      </c>
      <c r="G334" s="158" t="s">
        <v>3841</v>
      </c>
      <c r="H334" s="153" t="s">
        <v>460</v>
      </c>
      <c r="I334" s="153" t="s">
        <v>3748</v>
      </c>
      <c r="J334" s="152" t="s">
        <v>7450</v>
      </c>
      <c r="K334" s="152">
        <v>52586736</v>
      </c>
      <c r="L334" s="153" t="s">
        <v>3712</v>
      </c>
      <c r="M334" s="152"/>
      <c r="N334" s="152"/>
      <c r="O334" s="152"/>
      <c r="P334" s="152"/>
      <c r="Q334" s="152" t="s">
        <v>3714</v>
      </c>
      <c r="R334" s="154">
        <v>46031</v>
      </c>
      <c r="S334" s="154">
        <v>46032</v>
      </c>
      <c r="T334" s="155">
        <v>24520000</v>
      </c>
      <c r="U334" s="156">
        <v>46035</v>
      </c>
      <c r="V334" s="156">
        <v>46277</v>
      </c>
      <c r="W334" s="156">
        <v>46277</v>
      </c>
      <c r="X334" s="157">
        <v>24520000</v>
      </c>
    </row>
    <row r="335" spans="1:24" ht="30" customHeight="1">
      <c r="A335" s="152">
        <v>2026</v>
      </c>
      <c r="B335" s="153" t="s">
        <v>125</v>
      </c>
      <c r="C335" s="152">
        <v>147365</v>
      </c>
      <c r="D335" s="152" t="s">
        <v>3836</v>
      </c>
      <c r="E335" s="152" t="s">
        <v>3929</v>
      </c>
      <c r="F335" s="153" t="s">
        <v>3932</v>
      </c>
      <c r="G335" s="158" t="s">
        <v>3841</v>
      </c>
      <c r="H335" s="153" t="s">
        <v>460</v>
      </c>
      <c r="I335" s="153" t="s">
        <v>3748</v>
      </c>
      <c r="J335" s="152" t="s">
        <v>7450</v>
      </c>
      <c r="K335" s="152">
        <v>79620012</v>
      </c>
      <c r="L335" s="153" t="s">
        <v>3712</v>
      </c>
      <c r="M335" s="152"/>
      <c r="N335" s="152"/>
      <c r="O335" s="152"/>
      <c r="P335" s="152"/>
      <c r="Q335" s="152" t="s">
        <v>3714</v>
      </c>
      <c r="R335" s="154">
        <v>46031</v>
      </c>
      <c r="S335" s="154">
        <v>46032</v>
      </c>
      <c r="T335" s="155">
        <v>24520000</v>
      </c>
      <c r="U335" s="156">
        <v>46035</v>
      </c>
      <c r="V335" s="156">
        <v>46277</v>
      </c>
      <c r="W335" s="156">
        <v>46277</v>
      </c>
      <c r="X335" s="157">
        <v>24520000</v>
      </c>
    </row>
    <row r="336" spans="1:24" ht="30" customHeight="1">
      <c r="A336" s="152">
        <v>2026</v>
      </c>
      <c r="B336" s="153" t="s">
        <v>125</v>
      </c>
      <c r="C336" s="152">
        <v>147365</v>
      </c>
      <c r="D336" s="152" t="s">
        <v>3836</v>
      </c>
      <c r="E336" s="152" t="s">
        <v>3937</v>
      </c>
      <c r="F336" s="153" t="s">
        <v>3940</v>
      </c>
      <c r="G336" s="158" t="s">
        <v>3841</v>
      </c>
      <c r="H336" s="153" t="s">
        <v>460</v>
      </c>
      <c r="I336" s="153" t="s">
        <v>3748</v>
      </c>
      <c r="J336" s="152" t="s">
        <v>7450</v>
      </c>
      <c r="K336" s="152">
        <v>79372964</v>
      </c>
      <c r="L336" s="153" t="s">
        <v>3712</v>
      </c>
      <c r="M336" s="152"/>
      <c r="N336" s="152"/>
      <c r="O336" s="152"/>
      <c r="P336" s="152"/>
      <c r="Q336" s="152" t="s">
        <v>3714</v>
      </c>
      <c r="R336" s="154">
        <v>46031</v>
      </c>
      <c r="S336" s="154">
        <v>46032</v>
      </c>
      <c r="T336" s="155">
        <v>24520000</v>
      </c>
      <c r="U336" s="156">
        <v>46036</v>
      </c>
      <c r="V336" s="156">
        <v>46278</v>
      </c>
      <c r="W336" s="156">
        <v>46278</v>
      </c>
      <c r="X336" s="157">
        <v>24520000</v>
      </c>
    </row>
    <row r="337" spans="1:24" ht="30" customHeight="1">
      <c r="A337" s="152">
        <v>2026</v>
      </c>
      <c r="B337" s="153" t="s">
        <v>125</v>
      </c>
      <c r="C337" s="152">
        <v>147365</v>
      </c>
      <c r="D337" s="152" t="s">
        <v>3836</v>
      </c>
      <c r="E337" s="152" t="s">
        <v>3946</v>
      </c>
      <c r="F337" s="153" t="s">
        <v>3949</v>
      </c>
      <c r="G337" s="158" t="s">
        <v>3841</v>
      </c>
      <c r="H337" s="153" t="s">
        <v>460</v>
      </c>
      <c r="I337" s="153" t="s">
        <v>3748</v>
      </c>
      <c r="J337" s="152" t="s">
        <v>7450</v>
      </c>
      <c r="K337" s="152">
        <v>87942747</v>
      </c>
      <c r="L337" s="153" t="s">
        <v>3712</v>
      </c>
      <c r="M337" s="152"/>
      <c r="N337" s="152"/>
      <c r="O337" s="152"/>
      <c r="P337" s="152"/>
      <c r="Q337" s="152" t="s">
        <v>3714</v>
      </c>
      <c r="R337" s="154">
        <v>46031</v>
      </c>
      <c r="S337" s="154">
        <v>46032</v>
      </c>
      <c r="T337" s="155">
        <v>24520000</v>
      </c>
      <c r="U337" s="156">
        <v>46035</v>
      </c>
      <c r="V337" s="156">
        <v>46277</v>
      </c>
      <c r="W337" s="156">
        <v>46277</v>
      </c>
      <c r="X337" s="157">
        <v>24520000</v>
      </c>
    </row>
    <row r="338" spans="1:24" ht="30" customHeight="1">
      <c r="A338" s="152">
        <v>2026</v>
      </c>
      <c r="B338" s="153" t="s">
        <v>125</v>
      </c>
      <c r="C338" s="152">
        <v>147365</v>
      </c>
      <c r="D338" s="152" t="s">
        <v>3836</v>
      </c>
      <c r="E338" s="152" t="s">
        <v>3955</v>
      </c>
      <c r="F338" s="153" t="s">
        <v>3958</v>
      </c>
      <c r="G338" s="158" t="s">
        <v>3841</v>
      </c>
      <c r="H338" s="153" t="s">
        <v>460</v>
      </c>
      <c r="I338" s="153" t="s">
        <v>3748</v>
      </c>
      <c r="J338" s="152" t="s">
        <v>7450</v>
      </c>
      <c r="K338" s="152">
        <v>1015444103</v>
      </c>
      <c r="L338" s="153" t="s">
        <v>3712</v>
      </c>
      <c r="M338" s="152"/>
      <c r="N338" s="152"/>
      <c r="O338" s="152"/>
      <c r="P338" s="152"/>
      <c r="Q338" s="152" t="s">
        <v>3714</v>
      </c>
      <c r="R338" s="154">
        <v>46031</v>
      </c>
      <c r="S338" s="154">
        <v>46032</v>
      </c>
      <c r="T338" s="155">
        <v>24520000</v>
      </c>
      <c r="U338" s="156">
        <v>46036</v>
      </c>
      <c r="V338" s="156" t="s">
        <v>7465</v>
      </c>
      <c r="W338" s="156">
        <v>46285</v>
      </c>
      <c r="X338" s="157">
        <v>24520000</v>
      </c>
    </row>
    <row r="339" spans="1:24" ht="30" customHeight="1">
      <c r="A339" s="152">
        <v>2026</v>
      </c>
      <c r="B339" s="153" t="s">
        <v>125</v>
      </c>
      <c r="C339" s="152">
        <v>147365</v>
      </c>
      <c r="D339" s="152" t="s">
        <v>3836</v>
      </c>
      <c r="E339" s="152" t="s">
        <v>3963</v>
      </c>
      <c r="F339" s="153" t="s">
        <v>3966</v>
      </c>
      <c r="G339" s="158" t="s">
        <v>3841</v>
      </c>
      <c r="H339" s="153" t="s">
        <v>460</v>
      </c>
      <c r="I339" s="153" t="s">
        <v>3748</v>
      </c>
      <c r="J339" s="152" t="s">
        <v>7450</v>
      </c>
      <c r="K339" s="152">
        <v>52064851</v>
      </c>
      <c r="L339" s="153" t="s">
        <v>3712</v>
      </c>
      <c r="M339" s="152"/>
      <c r="N339" s="152"/>
      <c r="O339" s="152"/>
      <c r="P339" s="152"/>
      <c r="Q339" s="152" t="s">
        <v>3714</v>
      </c>
      <c r="R339" s="154">
        <v>46031</v>
      </c>
      <c r="S339" s="154">
        <v>46032</v>
      </c>
      <c r="T339" s="155">
        <v>24520000</v>
      </c>
      <c r="U339" s="156">
        <v>46035</v>
      </c>
      <c r="V339" s="156">
        <v>46277</v>
      </c>
      <c r="W339" s="156">
        <v>46277</v>
      </c>
      <c r="X339" s="157">
        <v>24520000</v>
      </c>
    </row>
    <row r="340" spans="1:24" ht="30" customHeight="1">
      <c r="A340" s="152">
        <v>2026</v>
      </c>
      <c r="B340" s="153" t="s">
        <v>125</v>
      </c>
      <c r="C340" s="152">
        <v>147365</v>
      </c>
      <c r="D340" s="152" t="s">
        <v>3836</v>
      </c>
      <c r="E340" s="152" t="s">
        <v>3972</v>
      </c>
      <c r="F340" s="153" t="s">
        <v>3975</v>
      </c>
      <c r="G340" s="158" t="s">
        <v>3841</v>
      </c>
      <c r="H340" s="153" t="s">
        <v>460</v>
      </c>
      <c r="I340" s="153" t="s">
        <v>3748</v>
      </c>
      <c r="J340" s="152" t="s">
        <v>7450</v>
      </c>
      <c r="K340" s="152">
        <v>1099208734</v>
      </c>
      <c r="L340" s="153" t="s">
        <v>3712</v>
      </c>
      <c r="M340" s="152"/>
      <c r="N340" s="152"/>
      <c r="O340" s="152"/>
      <c r="P340" s="152"/>
      <c r="Q340" s="152" t="s">
        <v>3714</v>
      </c>
      <c r="R340" s="154">
        <v>46031</v>
      </c>
      <c r="S340" s="154">
        <v>46032</v>
      </c>
      <c r="T340" s="155">
        <v>24520000</v>
      </c>
      <c r="U340" s="156">
        <v>46035</v>
      </c>
      <c r="V340" s="156">
        <v>46277</v>
      </c>
      <c r="W340" s="156">
        <v>46277</v>
      </c>
      <c r="X340" s="157">
        <v>24520000</v>
      </c>
    </row>
    <row r="341" spans="1:24" ht="30" customHeight="1">
      <c r="A341" s="152">
        <v>2026</v>
      </c>
      <c r="B341" s="153" t="s">
        <v>125</v>
      </c>
      <c r="C341" s="152">
        <v>147365</v>
      </c>
      <c r="D341" s="152" t="s">
        <v>3836</v>
      </c>
      <c r="E341" s="152" t="s">
        <v>3980</v>
      </c>
      <c r="F341" s="153" t="s">
        <v>3983</v>
      </c>
      <c r="G341" s="158" t="s">
        <v>3841</v>
      </c>
      <c r="H341" s="153" t="s">
        <v>460</v>
      </c>
      <c r="I341" s="153" t="s">
        <v>3748</v>
      </c>
      <c r="J341" s="152" t="s">
        <v>7450</v>
      </c>
      <c r="K341" s="152">
        <v>1015416350</v>
      </c>
      <c r="L341" s="153" t="s">
        <v>3712</v>
      </c>
      <c r="M341" s="152"/>
      <c r="N341" s="152"/>
      <c r="O341" s="152"/>
      <c r="P341" s="152"/>
      <c r="Q341" s="152" t="s">
        <v>3714</v>
      </c>
      <c r="R341" s="154">
        <v>46031</v>
      </c>
      <c r="S341" s="154">
        <v>46032</v>
      </c>
      <c r="T341" s="155">
        <v>24520000</v>
      </c>
      <c r="U341" s="156">
        <v>46035</v>
      </c>
      <c r="V341" s="156">
        <v>46277</v>
      </c>
      <c r="W341" s="156">
        <v>46277</v>
      </c>
      <c r="X341" s="157">
        <v>24520000</v>
      </c>
    </row>
    <row r="342" spans="1:24" ht="30" customHeight="1">
      <c r="A342" s="152">
        <v>2026</v>
      </c>
      <c r="B342" s="153" t="s">
        <v>125</v>
      </c>
      <c r="C342" s="152">
        <v>147365</v>
      </c>
      <c r="D342" s="152" t="s">
        <v>3836</v>
      </c>
      <c r="E342" s="152" t="s">
        <v>3989</v>
      </c>
      <c r="F342" s="153" t="s">
        <v>3992</v>
      </c>
      <c r="G342" s="158" t="s">
        <v>3841</v>
      </c>
      <c r="H342" s="153" t="s">
        <v>460</v>
      </c>
      <c r="I342" s="153" t="s">
        <v>3748</v>
      </c>
      <c r="J342" s="152" t="s">
        <v>7450</v>
      </c>
      <c r="K342" s="152">
        <v>52273907</v>
      </c>
      <c r="L342" s="153" t="s">
        <v>3712</v>
      </c>
      <c r="M342" s="152"/>
      <c r="N342" s="152"/>
      <c r="O342" s="152"/>
      <c r="P342" s="152"/>
      <c r="Q342" s="152" t="s">
        <v>3714</v>
      </c>
      <c r="R342" s="154">
        <v>46031</v>
      </c>
      <c r="S342" s="154">
        <v>46032</v>
      </c>
      <c r="T342" s="155">
        <v>24520000</v>
      </c>
      <c r="U342" s="156">
        <v>46037</v>
      </c>
      <c r="V342" s="156">
        <v>46279</v>
      </c>
      <c r="W342" s="156">
        <v>46279</v>
      </c>
      <c r="X342" s="157">
        <v>24520000</v>
      </c>
    </row>
    <row r="343" spans="1:24" ht="30" customHeight="1">
      <c r="A343" s="152">
        <v>2026</v>
      </c>
      <c r="B343" s="153" t="s">
        <v>125</v>
      </c>
      <c r="C343" s="152">
        <v>147365</v>
      </c>
      <c r="D343" s="152" t="s">
        <v>3836</v>
      </c>
      <c r="E343" s="152" t="s">
        <v>3997</v>
      </c>
      <c r="F343" s="153" t="s">
        <v>4000</v>
      </c>
      <c r="G343" s="158" t="s">
        <v>3841</v>
      </c>
      <c r="H343" s="153" t="s">
        <v>460</v>
      </c>
      <c r="I343" s="153" t="s">
        <v>3748</v>
      </c>
      <c r="J343" s="152" t="s">
        <v>7450</v>
      </c>
      <c r="K343" s="152">
        <v>51724006</v>
      </c>
      <c r="L343" s="153" t="s">
        <v>3712</v>
      </c>
      <c r="M343" s="152"/>
      <c r="N343" s="152"/>
      <c r="O343" s="152"/>
      <c r="P343" s="152"/>
      <c r="Q343" s="152" t="s">
        <v>3714</v>
      </c>
      <c r="R343" s="154">
        <v>46031</v>
      </c>
      <c r="S343" s="154">
        <v>46032</v>
      </c>
      <c r="T343" s="155">
        <v>24520000</v>
      </c>
      <c r="U343" s="156">
        <v>46035</v>
      </c>
      <c r="V343" s="156">
        <v>46277</v>
      </c>
      <c r="W343" s="156">
        <v>46277</v>
      </c>
      <c r="X343" s="157">
        <v>24520000</v>
      </c>
    </row>
    <row r="344" spans="1:24" ht="30" customHeight="1">
      <c r="A344" s="152">
        <v>2026</v>
      </c>
      <c r="B344" s="153" t="s">
        <v>125</v>
      </c>
      <c r="C344" s="152">
        <v>147365</v>
      </c>
      <c r="D344" s="152" t="s">
        <v>3836</v>
      </c>
      <c r="E344" s="152" t="s">
        <v>4006</v>
      </c>
      <c r="F344" s="153" t="s">
        <v>4009</v>
      </c>
      <c r="G344" s="158" t="s">
        <v>3841</v>
      </c>
      <c r="H344" s="153" t="s">
        <v>460</v>
      </c>
      <c r="I344" s="153" t="s">
        <v>3748</v>
      </c>
      <c r="J344" s="152" t="s">
        <v>7450</v>
      </c>
      <c r="K344" s="152">
        <v>1060417462</v>
      </c>
      <c r="L344" s="153" t="s">
        <v>3712</v>
      </c>
      <c r="M344" s="152"/>
      <c r="N344" s="152"/>
      <c r="O344" s="152"/>
      <c r="P344" s="152"/>
      <c r="Q344" s="152" t="s">
        <v>3714</v>
      </c>
      <c r="R344" s="154">
        <v>46031</v>
      </c>
      <c r="S344" s="154">
        <v>46032</v>
      </c>
      <c r="T344" s="155">
        <v>24520000</v>
      </c>
      <c r="U344" s="156">
        <v>46036</v>
      </c>
      <c r="V344" s="156">
        <v>46278</v>
      </c>
      <c r="W344" s="156">
        <v>46278</v>
      </c>
      <c r="X344" s="157">
        <v>24520000</v>
      </c>
    </row>
    <row r="345" spans="1:24" ht="30" customHeight="1">
      <c r="A345" s="152">
        <v>2026</v>
      </c>
      <c r="B345" s="153" t="s">
        <v>125</v>
      </c>
      <c r="C345" s="152">
        <v>147365</v>
      </c>
      <c r="D345" s="152" t="s">
        <v>3836</v>
      </c>
      <c r="E345" s="152" t="s">
        <v>4014</v>
      </c>
      <c r="F345" s="153" t="s">
        <v>4017</v>
      </c>
      <c r="G345" s="158" t="s">
        <v>3841</v>
      </c>
      <c r="H345" s="153" t="s">
        <v>460</v>
      </c>
      <c r="I345" s="153" t="s">
        <v>3748</v>
      </c>
      <c r="J345" s="152" t="s">
        <v>7450</v>
      </c>
      <c r="K345" s="152">
        <v>35467656</v>
      </c>
      <c r="L345" s="153" t="s">
        <v>3712</v>
      </c>
      <c r="M345" s="152"/>
      <c r="N345" s="152"/>
      <c r="O345" s="152"/>
      <c r="P345" s="152"/>
      <c r="Q345" s="152" t="s">
        <v>3714</v>
      </c>
      <c r="R345" s="154">
        <v>46031</v>
      </c>
      <c r="S345" s="154">
        <v>46032</v>
      </c>
      <c r="T345" s="155">
        <v>24520000</v>
      </c>
      <c r="U345" s="156">
        <v>46035</v>
      </c>
      <c r="V345" s="156">
        <v>46277</v>
      </c>
      <c r="W345" s="156">
        <v>46277</v>
      </c>
      <c r="X345" s="157">
        <v>24520000</v>
      </c>
    </row>
    <row r="346" spans="1:24" ht="30" customHeight="1">
      <c r="A346" s="152">
        <v>2026</v>
      </c>
      <c r="B346" s="153" t="s">
        <v>125</v>
      </c>
      <c r="C346" s="152">
        <v>147365</v>
      </c>
      <c r="D346" s="152" t="s">
        <v>3836</v>
      </c>
      <c r="E346" s="152" t="s">
        <v>4023</v>
      </c>
      <c r="F346" s="153" t="s">
        <v>2902</v>
      </c>
      <c r="G346" s="158" t="s">
        <v>3841</v>
      </c>
      <c r="H346" s="153" t="s">
        <v>460</v>
      </c>
      <c r="I346" s="153" t="s">
        <v>3748</v>
      </c>
      <c r="J346" s="152" t="s">
        <v>7450</v>
      </c>
      <c r="K346" s="152">
        <v>1001116114</v>
      </c>
      <c r="L346" s="153" t="s">
        <v>3712</v>
      </c>
      <c r="M346" s="152"/>
      <c r="N346" s="152"/>
      <c r="O346" s="152"/>
      <c r="P346" s="152"/>
      <c r="Q346" s="152" t="s">
        <v>3714</v>
      </c>
      <c r="R346" s="154">
        <v>46031</v>
      </c>
      <c r="S346" s="154">
        <v>46032</v>
      </c>
      <c r="T346" s="155">
        <v>24520000</v>
      </c>
      <c r="U346" s="156">
        <v>46035</v>
      </c>
      <c r="V346" s="156">
        <v>46277</v>
      </c>
      <c r="W346" s="156">
        <v>46289</v>
      </c>
      <c r="X346" s="157">
        <v>24520000</v>
      </c>
    </row>
    <row r="347" spans="1:24" ht="30" customHeight="1">
      <c r="A347" s="152">
        <v>2026</v>
      </c>
      <c r="B347" s="153" t="s">
        <v>125</v>
      </c>
      <c r="C347" s="152">
        <v>147365</v>
      </c>
      <c r="D347" s="152" t="s">
        <v>3836</v>
      </c>
      <c r="E347" s="152" t="s">
        <v>4031</v>
      </c>
      <c r="F347" s="153" t="s">
        <v>4034</v>
      </c>
      <c r="G347" s="158" t="s">
        <v>3841</v>
      </c>
      <c r="H347" s="153" t="s">
        <v>460</v>
      </c>
      <c r="I347" s="153" t="s">
        <v>3748</v>
      </c>
      <c r="J347" s="152" t="s">
        <v>7450</v>
      </c>
      <c r="K347" s="152">
        <v>80410327</v>
      </c>
      <c r="L347" s="153" t="s">
        <v>3712</v>
      </c>
      <c r="M347" s="152"/>
      <c r="N347" s="152"/>
      <c r="O347" s="152"/>
      <c r="P347" s="152"/>
      <c r="Q347" s="152" t="s">
        <v>3714</v>
      </c>
      <c r="R347" s="154">
        <v>46031</v>
      </c>
      <c r="S347" s="154">
        <v>46032</v>
      </c>
      <c r="T347" s="155">
        <v>24520000</v>
      </c>
      <c r="U347" s="156">
        <v>46035</v>
      </c>
      <c r="V347" s="156">
        <v>46277</v>
      </c>
      <c r="W347" s="156">
        <v>46277</v>
      </c>
      <c r="X347" s="157">
        <v>24520000</v>
      </c>
    </row>
    <row r="348" spans="1:24" ht="30" customHeight="1">
      <c r="A348" s="152">
        <v>2026</v>
      </c>
      <c r="B348" s="153" t="s">
        <v>125</v>
      </c>
      <c r="C348" s="152">
        <v>147365</v>
      </c>
      <c r="D348" s="152" t="s">
        <v>3836</v>
      </c>
      <c r="E348" s="152" t="s">
        <v>4039</v>
      </c>
      <c r="F348" s="153" t="s">
        <v>4042</v>
      </c>
      <c r="G348" s="158" t="s">
        <v>3841</v>
      </c>
      <c r="H348" s="153" t="s">
        <v>460</v>
      </c>
      <c r="I348" s="153" t="s">
        <v>3748</v>
      </c>
      <c r="J348" s="152" t="s">
        <v>7450</v>
      </c>
      <c r="K348" s="152">
        <v>1019089880</v>
      </c>
      <c r="L348" s="153" t="s">
        <v>3712</v>
      </c>
      <c r="M348" s="152"/>
      <c r="N348" s="152"/>
      <c r="O348" s="152"/>
      <c r="P348" s="152"/>
      <c r="Q348" s="152" t="s">
        <v>3714</v>
      </c>
      <c r="R348" s="154">
        <v>46031</v>
      </c>
      <c r="S348" s="154">
        <v>46032</v>
      </c>
      <c r="T348" s="155">
        <v>24520000</v>
      </c>
      <c r="U348" s="156">
        <v>46035</v>
      </c>
      <c r="V348" s="156">
        <v>46277</v>
      </c>
      <c r="W348" s="156">
        <v>46277</v>
      </c>
      <c r="X348" s="157">
        <v>24520000</v>
      </c>
    </row>
    <row r="349" spans="1:24" ht="30" customHeight="1">
      <c r="A349" s="152">
        <v>2026</v>
      </c>
      <c r="B349" s="153" t="s">
        <v>125</v>
      </c>
      <c r="C349" s="152">
        <v>147365</v>
      </c>
      <c r="D349" s="152" t="s">
        <v>3836</v>
      </c>
      <c r="E349" s="152" t="s">
        <v>4047</v>
      </c>
      <c r="F349" s="153" t="s">
        <v>4050</v>
      </c>
      <c r="G349" s="158" t="s">
        <v>3841</v>
      </c>
      <c r="H349" s="153" t="s">
        <v>460</v>
      </c>
      <c r="I349" s="153" t="s">
        <v>3748</v>
      </c>
      <c r="J349" s="152" t="s">
        <v>7450</v>
      </c>
      <c r="K349" s="152">
        <v>1033808004</v>
      </c>
      <c r="L349" s="153" t="s">
        <v>3712</v>
      </c>
      <c r="M349" s="152"/>
      <c r="N349" s="152"/>
      <c r="O349" s="152"/>
      <c r="P349" s="152"/>
      <c r="Q349" s="152" t="s">
        <v>3714</v>
      </c>
      <c r="R349" s="154">
        <v>46031</v>
      </c>
      <c r="S349" s="154">
        <v>46032</v>
      </c>
      <c r="T349" s="155">
        <v>24520000</v>
      </c>
      <c r="U349" s="156">
        <v>46038</v>
      </c>
      <c r="V349" s="156">
        <v>46280</v>
      </c>
      <c r="W349" s="156">
        <v>46280</v>
      </c>
      <c r="X349" s="157">
        <v>24520000</v>
      </c>
    </row>
    <row r="350" spans="1:24" ht="30" customHeight="1">
      <c r="A350" s="152">
        <v>2026</v>
      </c>
      <c r="B350" s="153" t="s">
        <v>125</v>
      </c>
      <c r="C350" s="152">
        <v>147365</v>
      </c>
      <c r="D350" s="152" t="s">
        <v>3836</v>
      </c>
      <c r="E350" s="152" t="s">
        <v>4055</v>
      </c>
      <c r="F350" s="153" t="s">
        <v>4058</v>
      </c>
      <c r="G350" s="158" t="s">
        <v>3841</v>
      </c>
      <c r="H350" s="153" t="s">
        <v>460</v>
      </c>
      <c r="I350" s="153" t="s">
        <v>3748</v>
      </c>
      <c r="J350" s="152" t="s">
        <v>7450</v>
      </c>
      <c r="K350" s="152">
        <v>79624441</v>
      </c>
      <c r="L350" s="153" t="s">
        <v>3712</v>
      </c>
      <c r="M350" s="152"/>
      <c r="N350" s="152"/>
      <c r="O350" s="152"/>
      <c r="P350" s="152"/>
      <c r="Q350" s="152" t="s">
        <v>3714</v>
      </c>
      <c r="R350" s="154">
        <v>46031</v>
      </c>
      <c r="S350" s="154">
        <v>46032</v>
      </c>
      <c r="T350" s="155">
        <v>24520000</v>
      </c>
      <c r="U350" s="156">
        <v>46035</v>
      </c>
      <c r="V350" s="156">
        <v>46277</v>
      </c>
      <c r="W350" s="156">
        <v>46277</v>
      </c>
      <c r="X350" s="157">
        <v>24520000</v>
      </c>
    </row>
    <row r="351" spans="1:24" ht="30" customHeight="1">
      <c r="A351" s="152">
        <v>2026</v>
      </c>
      <c r="B351" s="153" t="s">
        <v>125</v>
      </c>
      <c r="C351" s="152">
        <v>147365</v>
      </c>
      <c r="D351" s="152" t="s">
        <v>3836</v>
      </c>
      <c r="E351" s="152" t="s">
        <v>4063</v>
      </c>
      <c r="F351" s="153" t="s">
        <v>4066</v>
      </c>
      <c r="G351" s="158" t="s">
        <v>3841</v>
      </c>
      <c r="H351" s="153" t="s">
        <v>460</v>
      </c>
      <c r="I351" s="153" t="s">
        <v>3748</v>
      </c>
      <c r="J351" s="152" t="s">
        <v>7450</v>
      </c>
      <c r="K351" s="152">
        <v>1063489784</v>
      </c>
      <c r="L351" s="153" t="s">
        <v>3712</v>
      </c>
      <c r="M351" s="152"/>
      <c r="N351" s="152"/>
      <c r="O351" s="152"/>
      <c r="P351" s="152"/>
      <c r="Q351" s="152" t="s">
        <v>3714</v>
      </c>
      <c r="R351" s="154">
        <v>46031</v>
      </c>
      <c r="S351" s="154">
        <v>46032</v>
      </c>
      <c r="T351" s="155">
        <v>24520000</v>
      </c>
      <c r="U351" s="156">
        <v>46036</v>
      </c>
      <c r="V351" s="156">
        <v>46278</v>
      </c>
      <c r="W351" s="156">
        <v>46278</v>
      </c>
      <c r="X351" s="157">
        <v>24520000</v>
      </c>
    </row>
    <row r="352" spans="1:24" ht="30" customHeight="1">
      <c r="A352" s="152">
        <v>2026</v>
      </c>
      <c r="B352" s="153" t="s">
        <v>125</v>
      </c>
      <c r="C352" s="152">
        <v>147365</v>
      </c>
      <c r="D352" s="152" t="s">
        <v>3836</v>
      </c>
      <c r="E352" s="152" t="s">
        <v>4071</v>
      </c>
      <c r="F352" s="153" t="s">
        <v>4074</v>
      </c>
      <c r="G352" s="158" t="s">
        <v>3841</v>
      </c>
      <c r="H352" s="153" t="s">
        <v>460</v>
      </c>
      <c r="I352" s="153" t="s">
        <v>3748</v>
      </c>
      <c r="J352" s="152" t="s">
        <v>7450</v>
      </c>
      <c r="K352" s="152">
        <v>52357639</v>
      </c>
      <c r="L352" s="153" t="s">
        <v>3712</v>
      </c>
      <c r="M352" s="152"/>
      <c r="N352" s="152"/>
      <c r="O352" s="152"/>
      <c r="P352" s="152"/>
      <c r="Q352" s="152" t="s">
        <v>3714</v>
      </c>
      <c r="R352" s="154">
        <v>46031</v>
      </c>
      <c r="S352" s="154">
        <v>46032</v>
      </c>
      <c r="T352" s="155">
        <v>24520000</v>
      </c>
      <c r="U352" s="156">
        <v>46035</v>
      </c>
      <c r="V352" s="156">
        <v>46277</v>
      </c>
      <c r="W352" s="156">
        <v>46277</v>
      </c>
      <c r="X352" s="157">
        <v>24520000</v>
      </c>
    </row>
    <row r="353" spans="1:24" ht="30" customHeight="1">
      <c r="A353" s="152">
        <v>2026</v>
      </c>
      <c r="B353" s="153" t="s">
        <v>125</v>
      </c>
      <c r="C353" s="152">
        <v>147365</v>
      </c>
      <c r="D353" s="152" t="s">
        <v>3836</v>
      </c>
      <c r="E353" s="152" t="s">
        <v>4080</v>
      </c>
      <c r="F353" s="153" t="s">
        <v>4083</v>
      </c>
      <c r="G353" s="158" t="s">
        <v>3841</v>
      </c>
      <c r="H353" s="153" t="s">
        <v>460</v>
      </c>
      <c r="I353" s="153" t="s">
        <v>3748</v>
      </c>
      <c r="J353" s="152" t="s">
        <v>7450</v>
      </c>
      <c r="K353" s="152">
        <v>1019051726</v>
      </c>
      <c r="L353" s="153" t="s">
        <v>3712</v>
      </c>
      <c r="M353" s="152"/>
      <c r="N353" s="152"/>
      <c r="O353" s="152"/>
      <c r="P353" s="152"/>
      <c r="Q353" s="152" t="s">
        <v>3714</v>
      </c>
      <c r="R353" s="154">
        <v>46031</v>
      </c>
      <c r="S353" s="154">
        <v>46032</v>
      </c>
      <c r="T353" s="155">
        <v>24520000</v>
      </c>
      <c r="U353" s="156">
        <v>46035</v>
      </c>
      <c r="V353" s="156">
        <v>46277</v>
      </c>
      <c r="W353" s="156">
        <v>46277</v>
      </c>
      <c r="X353" s="157">
        <v>24520000</v>
      </c>
    </row>
    <row r="354" spans="1:24" ht="30" customHeight="1">
      <c r="A354" s="152">
        <v>2026</v>
      </c>
      <c r="B354" s="153" t="s">
        <v>125</v>
      </c>
      <c r="C354" s="152">
        <v>147365</v>
      </c>
      <c r="D354" s="152" t="s">
        <v>3836</v>
      </c>
      <c r="E354" s="152" t="s">
        <v>4088</v>
      </c>
      <c r="F354" s="153" t="s">
        <v>4091</v>
      </c>
      <c r="G354" s="158" t="s">
        <v>3841</v>
      </c>
      <c r="H354" s="153" t="s">
        <v>460</v>
      </c>
      <c r="I354" s="153" t="s">
        <v>3748</v>
      </c>
      <c r="J354" s="152" t="s">
        <v>7450</v>
      </c>
      <c r="K354" s="152">
        <v>80197740</v>
      </c>
      <c r="L354" s="153" t="s">
        <v>3712</v>
      </c>
      <c r="M354" s="152"/>
      <c r="N354" s="152"/>
      <c r="O354" s="152"/>
      <c r="P354" s="152"/>
      <c r="Q354" s="152" t="s">
        <v>3714</v>
      </c>
      <c r="R354" s="154">
        <v>46031</v>
      </c>
      <c r="S354" s="154">
        <v>46032</v>
      </c>
      <c r="T354" s="155">
        <v>24520000</v>
      </c>
      <c r="U354" s="156">
        <v>46035</v>
      </c>
      <c r="V354" s="156">
        <v>46277</v>
      </c>
      <c r="W354" s="156">
        <v>46277</v>
      </c>
      <c r="X354" s="157">
        <v>24520000</v>
      </c>
    </row>
    <row r="355" spans="1:24" ht="30" customHeight="1">
      <c r="A355" s="152">
        <v>2026</v>
      </c>
      <c r="B355" s="153" t="s">
        <v>125</v>
      </c>
      <c r="C355" s="152">
        <v>147365</v>
      </c>
      <c r="D355" s="152" t="s">
        <v>3836</v>
      </c>
      <c r="E355" s="152" t="s">
        <v>4097</v>
      </c>
      <c r="F355" s="153" t="s">
        <v>4100</v>
      </c>
      <c r="G355" s="158" t="s">
        <v>3841</v>
      </c>
      <c r="H355" s="153" t="s">
        <v>460</v>
      </c>
      <c r="I355" s="153" t="s">
        <v>3748</v>
      </c>
      <c r="J355" s="152" t="s">
        <v>7450</v>
      </c>
      <c r="K355" s="152">
        <v>1032458565</v>
      </c>
      <c r="L355" s="153" t="s">
        <v>3712</v>
      </c>
      <c r="M355" s="152"/>
      <c r="N355" s="152"/>
      <c r="O355" s="152"/>
      <c r="P355" s="152"/>
      <c r="Q355" s="152" t="s">
        <v>3714</v>
      </c>
      <c r="R355" s="154">
        <v>46031</v>
      </c>
      <c r="S355" s="154">
        <v>46032</v>
      </c>
      <c r="T355" s="155">
        <v>24520000</v>
      </c>
      <c r="U355" s="156">
        <v>46035</v>
      </c>
      <c r="V355" s="156">
        <v>46277</v>
      </c>
      <c r="W355" s="156">
        <v>46277</v>
      </c>
      <c r="X355" s="157">
        <v>24520000</v>
      </c>
    </row>
    <row r="356" spans="1:24" ht="31.5" customHeight="1">
      <c r="A356" s="152">
        <v>2026</v>
      </c>
      <c r="B356" s="153" t="s">
        <v>125</v>
      </c>
      <c r="C356" s="152">
        <v>147365</v>
      </c>
      <c r="D356" s="152" t="s">
        <v>3836</v>
      </c>
      <c r="E356" s="152" t="s">
        <v>4106</v>
      </c>
      <c r="F356" s="153" t="s">
        <v>4109</v>
      </c>
      <c r="G356" s="162" t="s">
        <v>3841</v>
      </c>
      <c r="H356" s="153" t="s">
        <v>460</v>
      </c>
      <c r="I356" s="153" t="s">
        <v>3748</v>
      </c>
      <c r="J356" s="152" t="s">
        <v>7450</v>
      </c>
      <c r="K356" s="152">
        <v>52344112</v>
      </c>
      <c r="L356" s="153" t="s">
        <v>3712</v>
      </c>
      <c r="M356" s="152"/>
      <c r="N356" s="152"/>
      <c r="O356" s="152"/>
      <c r="P356" s="152"/>
      <c r="Q356" s="152" t="s">
        <v>3714</v>
      </c>
      <c r="R356" s="154">
        <v>46031</v>
      </c>
      <c r="S356" s="154">
        <v>46032</v>
      </c>
      <c r="T356" s="155">
        <v>24520000</v>
      </c>
      <c r="U356" s="156">
        <v>46035</v>
      </c>
      <c r="V356" s="156">
        <v>46277</v>
      </c>
      <c r="W356" s="156">
        <v>46277</v>
      </c>
      <c r="X356" s="157">
        <v>24520000</v>
      </c>
    </row>
    <row r="357" spans="1:24" ht="30.75" customHeight="1">
      <c r="A357" s="152">
        <v>2026</v>
      </c>
      <c r="B357" s="153" t="s">
        <v>125</v>
      </c>
      <c r="C357" s="152">
        <v>147365</v>
      </c>
      <c r="D357" s="152" t="s">
        <v>3836</v>
      </c>
      <c r="E357" s="152" t="s">
        <v>4115</v>
      </c>
      <c r="F357" s="153" t="s">
        <v>4118</v>
      </c>
      <c r="G357" s="162" t="s">
        <v>3841</v>
      </c>
      <c r="H357" s="153" t="s">
        <v>460</v>
      </c>
      <c r="I357" s="153" t="s">
        <v>3748</v>
      </c>
      <c r="J357" s="152" t="s">
        <v>7450</v>
      </c>
      <c r="K357" s="152">
        <v>1019047447</v>
      </c>
      <c r="L357" s="153" t="s">
        <v>3712</v>
      </c>
      <c r="M357" s="152"/>
      <c r="N357" s="152"/>
      <c r="O357" s="152"/>
      <c r="P357" s="152"/>
      <c r="Q357" s="152" t="s">
        <v>3714</v>
      </c>
      <c r="R357" s="154">
        <v>46031</v>
      </c>
      <c r="S357" s="154">
        <v>46032</v>
      </c>
      <c r="T357" s="155">
        <v>24520000</v>
      </c>
      <c r="U357" s="156">
        <v>46035</v>
      </c>
      <c r="V357" s="156">
        <v>46277</v>
      </c>
      <c r="W357" s="156">
        <v>46277</v>
      </c>
      <c r="X357" s="157">
        <v>24520000</v>
      </c>
    </row>
    <row r="358" spans="1:24" ht="30" customHeight="1">
      <c r="A358" s="152">
        <v>2026</v>
      </c>
      <c r="B358" s="153" t="s">
        <v>125</v>
      </c>
      <c r="C358" s="152">
        <v>147365</v>
      </c>
      <c r="D358" s="152" t="s">
        <v>3836</v>
      </c>
      <c r="E358" s="152" t="s">
        <v>4124</v>
      </c>
      <c r="F358" s="153" t="s">
        <v>4127</v>
      </c>
      <c r="G358" s="162" t="s">
        <v>3841</v>
      </c>
      <c r="H358" s="153" t="s">
        <v>460</v>
      </c>
      <c r="I358" s="153" t="s">
        <v>3748</v>
      </c>
      <c r="J358" s="152" t="s">
        <v>7450</v>
      </c>
      <c r="K358" s="152">
        <v>37935388</v>
      </c>
      <c r="L358" s="153" t="s">
        <v>3712</v>
      </c>
      <c r="M358" s="152"/>
      <c r="N358" s="152"/>
      <c r="O358" s="152"/>
      <c r="P358" s="152"/>
      <c r="Q358" s="152" t="s">
        <v>3714</v>
      </c>
      <c r="R358" s="154">
        <v>46031</v>
      </c>
      <c r="S358" s="154">
        <v>46032</v>
      </c>
      <c r="T358" s="155">
        <v>24520000</v>
      </c>
      <c r="U358" s="156">
        <v>46035</v>
      </c>
      <c r="V358" s="156">
        <v>46277</v>
      </c>
      <c r="W358" s="156">
        <v>46277</v>
      </c>
      <c r="X358" s="157">
        <v>24520000</v>
      </c>
    </row>
    <row r="359" spans="1:24" ht="30" customHeight="1">
      <c r="A359" s="152">
        <v>2026</v>
      </c>
      <c r="B359" s="153" t="s">
        <v>125</v>
      </c>
      <c r="C359" s="152">
        <v>147365</v>
      </c>
      <c r="D359" s="152" t="s">
        <v>3836</v>
      </c>
      <c r="E359" s="152" t="s">
        <v>4132</v>
      </c>
      <c r="F359" s="153" t="s">
        <v>4135</v>
      </c>
      <c r="G359" s="162" t="s">
        <v>3841</v>
      </c>
      <c r="H359" s="153" t="s">
        <v>460</v>
      </c>
      <c r="I359" s="153" t="s">
        <v>3748</v>
      </c>
      <c r="J359" s="152" t="s">
        <v>7450</v>
      </c>
      <c r="K359" s="152">
        <v>79878516</v>
      </c>
      <c r="L359" s="153" t="s">
        <v>3712</v>
      </c>
      <c r="M359" s="152"/>
      <c r="N359" s="152"/>
      <c r="O359" s="152"/>
      <c r="P359" s="152"/>
      <c r="Q359" s="152" t="s">
        <v>3714</v>
      </c>
      <c r="R359" s="154">
        <v>46031</v>
      </c>
      <c r="S359" s="154">
        <v>46032</v>
      </c>
      <c r="T359" s="155">
        <v>24520000</v>
      </c>
      <c r="U359" s="156">
        <v>46035</v>
      </c>
      <c r="V359" s="156">
        <v>46277</v>
      </c>
      <c r="W359" s="156">
        <v>46277</v>
      </c>
      <c r="X359" s="157">
        <v>24520000</v>
      </c>
    </row>
    <row r="360" spans="1:24" ht="30" customHeight="1">
      <c r="A360" s="152">
        <v>2026</v>
      </c>
      <c r="B360" s="153" t="s">
        <v>125</v>
      </c>
      <c r="C360" s="152">
        <v>147365</v>
      </c>
      <c r="D360" s="152" t="s">
        <v>3836</v>
      </c>
      <c r="E360" s="152" t="s">
        <v>4140</v>
      </c>
      <c r="F360" s="153" t="s">
        <v>4143</v>
      </c>
      <c r="G360" s="162" t="s">
        <v>3841</v>
      </c>
      <c r="H360" s="153" t="s">
        <v>460</v>
      </c>
      <c r="I360" s="153" t="s">
        <v>3748</v>
      </c>
      <c r="J360" s="152" t="s">
        <v>7450</v>
      </c>
      <c r="K360" s="152">
        <v>1030556385</v>
      </c>
      <c r="L360" s="153" t="s">
        <v>3712</v>
      </c>
      <c r="M360" s="152"/>
      <c r="N360" s="152"/>
      <c r="O360" s="152"/>
      <c r="P360" s="152"/>
      <c r="Q360" s="152" t="s">
        <v>3714</v>
      </c>
      <c r="R360" s="154">
        <v>46031</v>
      </c>
      <c r="S360" s="154">
        <v>46032</v>
      </c>
      <c r="T360" s="155">
        <v>24520000</v>
      </c>
      <c r="U360" s="156">
        <v>46035</v>
      </c>
      <c r="V360" s="156">
        <v>46277</v>
      </c>
      <c r="W360" s="156">
        <v>46277</v>
      </c>
      <c r="X360" s="157">
        <v>24520000</v>
      </c>
    </row>
    <row r="361" spans="1:24" ht="30" customHeight="1">
      <c r="A361" s="152">
        <v>2026</v>
      </c>
      <c r="B361" s="153" t="s">
        <v>125</v>
      </c>
      <c r="C361" s="152">
        <v>147365</v>
      </c>
      <c r="D361" s="152" t="s">
        <v>3836</v>
      </c>
      <c r="E361" s="152" t="s">
        <v>4148</v>
      </c>
      <c r="F361" s="153" t="s">
        <v>4151</v>
      </c>
      <c r="G361" s="162" t="s">
        <v>3841</v>
      </c>
      <c r="H361" s="153" t="s">
        <v>460</v>
      </c>
      <c r="I361" s="153" t="s">
        <v>3748</v>
      </c>
      <c r="J361" s="152" t="s">
        <v>7450</v>
      </c>
      <c r="K361" s="152">
        <v>1101175322</v>
      </c>
      <c r="L361" s="153" t="s">
        <v>3712</v>
      </c>
      <c r="M361" s="152"/>
      <c r="N361" s="152"/>
      <c r="O361" s="152"/>
      <c r="P361" s="152"/>
      <c r="Q361" s="152" t="s">
        <v>3714</v>
      </c>
      <c r="R361" s="154">
        <v>46031</v>
      </c>
      <c r="S361" s="154">
        <v>46032</v>
      </c>
      <c r="T361" s="155">
        <v>24520000</v>
      </c>
      <c r="U361" s="156">
        <v>46035</v>
      </c>
      <c r="V361" s="156">
        <v>46277</v>
      </c>
      <c r="W361" s="156">
        <v>46277</v>
      </c>
      <c r="X361" s="157">
        <v>24520000</v>
      </c>
    </row>
    <row r="362" spans="1:24" ht="30" customHeight="1">
      <c r="A362" s="152">
        <v>2026</v>
      </c>
      <c r="B362" s="153" t="s">
        <v>125</v>
      </c>
      <c r="C362" s="152">
        <v>147365</v>
      </c>
      <c r="D362" s="152" t="s">
        <v>3836</v>
      </c>
      <c r="E362" s="152" t="s">
        <v>4156</v>
      </c>
      <c r="F362" s="153" t="s">
        <v>4159</v>
      </c>
      <c r="G362" s="162" t="s">
        <v>3841</v>
      </c>
      <c r="H362" s="153" t="s">
        <v>460</v>
      </c>
      <c r="I362" s="153" t="s">
        <v>3748</v>
      </c>
      <c r="J362" s="152" t="s">
        <v>7450</v>
      </c>
      <c r="K362" s="152">
        <v>1015995755</v>
      </c>
      <c r="L362" s="153" t="s">
        <v>3712</v>
      </c>
      <c r="M362" s="152"/>
      <c r="N362" s="152"/>
      <c r="O362" s="152"/>
      <c r="P362" s="152"/>
      <c r="Q362" s="152" t="s">
        <v>3714</v>
      </c>
      <c r="R362" s="154">
        <v>46031</v>
      </c>
      <c r="S362" s="154">
        <v>46032</v>
      </c>
      <c r="T362" s="155">
        <v>24520000</v>
      </c>
      <c r="U362" s="156">
        <v>46035</v>
      </c>
      <c r="V362" s="156">
        <v>46277</v>
      </c>
      <c r="W362" s="156">
        <v>46277</v>
      </c>
      <c r="X362" s="157">
        <v>24520000</v>
      </c>
    </row>
    <row r="363" spans="1:24" ht="30" customHeight="1">
      <c r="A363" s="152">
        <v>2026</v>
      </c>
      <c r="B363" s="153" t="s">
        <v>125</v>
      </c>
      <c r="C363" s="152">
        <v>147365</v>
      </c>
      <c r="D363" s="152" t="s">
        <v>3836</v>
      </c>
      <c r="E363" s="152" t="s">
        <v>4165</v>
      </c>
      <c r="F363" s="153" t="s">
        <v>4168</v>
      </c>
      <c r="G363" s="162" t="s">
        <v>3841</v>
      </c>
      <c r="H363" s="153" t="s">
        <v>460</v>
      </c>
      <c r="I363" s="153" t="s">
        <v>3748</v>
      </c>
      <c r="J363" s="152" t="s">
        <v>7450</v>
      </c>
      <c r="K363" s="152">
        <v>20993442</v>
      </c>
      <c r="L363" s="153" t="s">
        <v>3712</v>
      </c>
      <c r="M363" s="152"/>
      <c r="N363" s="152"/>
      <c r="O363" s="152"/>
      <c r="P363" s="152"/>
      <c r="Q363" s="152" t="s">
        <v>3714</v>
      </c>
      <c r="R363" s="154">
        <v>46031</v>
      </c>
      <c r="S363" s="154">
        <v>46032</v>
      </c>
      <c r="T363" s="155">
        <v>24520000</v>
      </c>
      <c r="U363" s="156">
        <v>46035</v>
      </c>
      <c r="V363" s="156">
        <v>46277</v>
      </c>
      <c r="W363" s="156">
        <v>46277</v>
      </c>
      <c r="X363" s="157">
        <v>24520000</v>
      </c>
    </row>
    <row r="364" spans="1:24" ht="30" customHeight="1">
      <c r="A364" s="152">
        <v>2026</v>
      </c>
      <c r="B364" s="153" t="s">
        <v>125</v>
      </c>
      <c r="C364" s="152">
        <v>147365</v>
      </c>
      <c r="D364" s="152" t="s">
        <v>3836</v>
      </c>
      <c r="E364" s="152" t="s">
        <v>4173</v>
      </c>
      <c r="F364" s="153" t="s">
        <v>4176</v>
      </c>
      <c r="G364" s="162" t="s">
        <v>3841</v>
      </c>
      <c r="H364" s="153" t="s">
        <v>460</v>
      </c>
      <c r="I364" s="153" t="s">
        <v>4178</v>
      </c>
      <c r="J364" s="152" t="s">
        <v>7450</v>
      </c>
      <c r="K364" s="152">
        <v>72208761</v>
      </c>
      <c r="L364" s="153" t="s">
        <v>3712</v>
      </c>
      <c r="M364" s="152"/>
      <c r="N364" s="152"/>
      <c r="O364" s="152"/>
      <c r="P364" s="152"/>
      <c r="Q364" s="152" t="s">
        <v>3714</v>
      </c>
      <c r="R364" s="154">
        <v>46031</v>
      </c>
      <c r="S364" s="154">
        <v>46032</v>
      </c>
      <c r="T364" s="155">
        <v>24520000</v>
      </c>
      <c r="U364" s="156">
        <v>46036</v>
      </c>
      <c r="V364" s="156" t="s">
        <v>7465</v>
      </c>
      <c r="W364" s="156">
        <v>46278</v>
      </c>
      <c r="X364" s="157">
        <v>24520000</v>
      </c>
    </row>
    <row r="365" spans="1:24" ht="30" customHeight="1">
      <c r="A365" s="152">
        <v>2026</v>
      </c>
      <c r="B365" s="153" t="s">
        <v>125</v>
      </c>
      <c r="C365" s="152">
        <v>147365</v>
      </c>
      <c r="D365" s="152" t="s">
        <v>3836</v>
      </c>
      <c r="E365" s="152" t="s">
        <v>4182</v>
      </c>
      <c r="F365" s="153" t="s">
        <v>4185</v>
      </c>
      <c r="G365" s="162" t="s">
        <v>3841</v>
      </c>
      <c r="H365" s="153" t="s">
        <v>460</v>
      </c>
      <c r="I365" s="153" t="s">
        <v>4178</v>
      </c>
      <c r="J365" s="152" t="s">
        <v>7450</v>
      </c>
      <c r="K365" s="152">
        <v>77170183</v>
      </c>
      <c r="L365" s="153" t="s">
        <v>3712</v>
      </c>
      <c r="M365" s="152"/>
      <c r="N365" s="152"/>
      <c r="O365" s="152"/>
      <c r="P365" s="152"/>
      <c r="Q365" s="152" t="s">
        <v>3714</v>
      </c>
      <c r="R365" s="154">
        <v>46031</v>
      </c>
      <c r="S365" s="154">
        <v>46032</v>
      </c>
      <c r="T365" s="155">
        <v>24520000</v>
      </c>
      <c r="U365" s="156">
        <v>46036</v>
      </c>
      <c r="V365" s="156">
        <v>46278</v>
      </c>
      <c r="W365" s="156">
        <v>46278</v>
      </c>
      <c r="X365" s="157">
        <v>24520000</v>
      </c>
    </row>
    <row r="366" spans="1:24" ht="30" customHeight="1">
      <c r="A366" s="152">
        <v>2026</v>
      </c>
      <c r="B366" s="153" t="s">
        <v>125</v>
      </c>
      <c r="C366" s="152">
        <v>147365</v>
      </c>
      <c r="D366" s="152" t="s">
        <v>3836</v>
      </c>
      <c r="E366" s="152" t="s">
        <v>4190</v>
      </c>
      <c r="F366" s="153" t="s">
        <v>4193</v>
      </c>
      <c r="G366" s="162" t="s">
        <v>3841</v>
      </c>
      <c r="H366" s="153" t="s">
        <v>460</v>
      </c>
      <c r="I366" s="153" t="s">
        <v>3760</v>
      </c>
      <c r="J366" s="152" t="s">
        <v>7450</v>
      </c>
      <c r="K366" s="152">
        <v>52848241</v>
      </c>
      <c r="L366" s="153" t="s">
        <v>3712</v>
      </c>
      <c r="M366" s="152"/>
      <c r="N366" s="152"/>
      <c r="O366" s="152"/>
      <c r="P366" s="152"/>
      <c r="Q366" s="152" t="s">
        <v>3714</v>
      </c>
      <c r="R366" s="154">
        <v>46031</v>
      </c>
      <c r="S366" s="154">
        <v>46032</v>
      </c>
      <c r="T366" s="155">
        <v>24520000</v>
      </c>
      <c r="U366" s="156">
        <v>46036</v>
      </c>
      <c r="V366" s="156">
        <v>46278</v>
      </c>
      <c r="W366" s="156">
        <v>46278</v>
      </c>
      <c r="X366" s="157">
        <v>24520000</v>
      </c>
    </row>
    <row r="367" spans="1:24" ht="30" customHeight="1">
      <c r="A367" s="152">
        <v>2026</v>
      </c>
      <c r="B367" s="153" t="s">
        <v>125</v>
      </c>
      <c r="C367" s="152">
        <v>147365</v>
      </c>
      <c r="D367" s="152" t="s">
        <v>3836</v>
      </c>
      <c r="E367" s="152" t="s">
        <v>4198</v>
      </c>
      <c r="F367" s="153" t="s">
        <v>4201</v>
      </c>
      <c r="G367" s="162" t="s">
        <v>3841</v>
      </c>
      <c r="H367" s="153" t="s">
        <v>460</v>
      </c>
      <c r="I367" s="153" t="s">
        <v>3778</v>
      </c>
      <c r="J367" s="152" t="s">
        <v>7450</v>
      </c>
      <c r="K367" s="152">
        <v>52561097</v>
      </c>
      <c r="L367" s="153" t="s">
        <v>3712</v>
      </c>
      <c r="M367" s="152"/>
      <c r="N367" s="152"/>
      <c r="O367" s="152"/>
      <c r="P367" s="152"/>
      <c r="Q367" s="152" t="s">
        <v>3714</v>
      </c>
      <c r="R367" s="154">
        <v>46031</v>
      </c>
      <c r="S367" s="154">
        <v>46032</v>
      </c>
      <c r="T367" s="155">
        <v>24520000</v>
      </c>
      <c r="U367" s="156">
        <v>46038</v>
      </c>
      <c r="V367" s="156">
        <v>46280</v>
      </c>
      <c r="W367" s="156">
        <v>46280</v>
      </c>
      <c r="X367" s="157">
        <v>24520000</v>
      </c>
    </row>
    <row r="368" spans="1:24" ht="30" customHeight="1">
      <c r="A368" s="152">
        <v>2026</v>
      </c>
      <c r="B368" s="153" t="s">
        <v>125</v>
      </c>
      <c r="C368" s="152">
        <v>147365</v>
      </c>
      <c r="D368" s="152" t="s">
        <v>3836</v>
      </c>
      <c r="E368" s="152" t="s">
        <v>4206</v>
      </c>
      <c r="F368" s="153" t="s">
        <v>4209</v>
      </c>
      <c r="G368" s="162" t="s">
        <v>3841</v>
      </c>
      <c r="H368" s="153" t="s">
        <v>460</v>
      </c>
      <c r="I368" s="153" t="s">
        <v>3778</v>
      </c>
      <c r="J368" s="152" t="s">
        <v>7450</v>
      </c>
      <c r="K368" s="152">
        <v>1233903612</v>
      </c>
      <c r="L368" s="153" t="s">
        <v>3712</v>
      </c>
      <c r="M368" s="152"/>
      <c r="N368" s="152"/>
      <c r="O368" s="152"/>
      <c r="P368" s="152"/>
      <c r="Q368" s="152" t="s">
        <v>3714</v>
      </c>
      <c r="R368" s="154">
        <v>46031</v>
      </c>
      <c r="S368" s="154">
        <v>46032</v>
      </c>
      <c r="T368" s="155">
        <v>24520000</v>
      </c>
      <c r="U368" s="156">
        <v>46036</v>
      </c>
      <c r="V368" s="156">
        <v>46278</v>
      </c>
      <c r="W368" s="156">
        <v>46278</v>
      </c>
      <c r="X368" s="157">
        <v>24520000</v>
      </c>
    </row>
    <row r="369" spans="1:24" ht="30" customHeight="1">
      <c r="A369" s="152">
        <v>2026</v>
      </c>
      <c r="B369" s="153" t="s">
        <v>125</v>
      </c>
      <c r="C369" s="152">
        <v>147365</v>
      </c>
      <c r="D369" s="152" t="s">
        <v>3836</v>
      </c>
      <c r="E369" s="152" t="s">
        <v>4214</v>
      </c>
      <c r="F369" s="153" t="s">
        <v>4217</v>
      </c>
      <c r="G369" s="162" t="s">
        <v>3841</v>
      </c>
      <c r="H369" s="153" t="s">
        <v>460</v>
      </c>
      <c r="I369" s="153" t="s">
        <v>4178</v>
      </c>
      <c r="J369" s="152" t="s">
        <v>7450</v>
      </c>
      <c r="K369" s="152">
        <v>1019144420</v>
      </c>
      <c r="L369" s="153" t="s">
        <v>3712</v>
      </c>
      <c r="M369" s="152"/>
      <c r="N369" s="152"/>
      <c r="O369" s="152"/>
      <c r="P369" s="152"/>
      <c r="Q369" s="152" t="s">
        <v>3714</v>
      </c>
      <c r="R369" s="154">
        <v>46031</v>
      </c>
      <c r="S369" s="154">
        <v>46032</v>
      </c>
      <c r="T369" s="155">
        <v>24520000</v>
      </c>
      <c r="U369" s="156">
        <v>46036</v>
      </c>
      <c r="V369" s="156">
        <v>46278</v>
      </c>
      <c r="W369" s="156">
        <v>46278</v>
      </c>
      <c r="X369" s="157">
        <v>24520000</v>
      </c>
    </row>
    <row r="370" spans="1:24" ht="30" customHeight="1">
      <c r="A370" s="152">
        <v>2026</v>
      </c>
      <c r="B370" s="153" t="s">
        <v>125</v>
      </c>
      <c r="C370" s="152">
        <v>147365</v>
      </c>
      <c r="D370" s="152" t="s">
        <v>3836</v>
      </c>
      <c r="E370" s="152" t="s">
        <v>4223</v>
      </c>
      <c r="F370" s="153" t="s">
        <v>4226</v>
      </c>
      <c r="G370" s="162" t="s">
        <v>3841</v>
      </c>
      <c r="H370" s="153" t="s">
        <v>460</v>
      </c>
      <c r="I370" s="153" t="s">
        <v>3778</v>
      </c>
      <c r="J370" s="152" t="s">
        <v>7450</v>
      </c>
      <c r="K370" s="152">
        <v>52803584</v>
      </c>
      <c r="L370" s="153" t="s">
        <v>3712</v>
      </c>
      <c r="M370" s="152"/>
      <c r="N370" s="152"/>
      <c r="O370" s="152"/>
      <c r="P370" s="152"/>
      <c r="Q370" s="152" t="s">
        <v>3714</v>
      </c>
      <c r="R370" s="154">
        <v>46031</v>
      </c>
      <c r="S370" s="154">
        <v>46032</v>
      </c>
      <c r="T370" s="155">
        <v>24520000</v>
      </c>
      <c r="U370" s="156">
        <v>46036</v>
      </c>
      <c r="V370" s="156">
        <v>46278</v>
      </c>
      <c r="W370" s="156">
        <v>46278</v>
      </c>
      <c r="X370" s="157">
        <v>24520000</v>
      </c>
    </row>
    <row r="371" spans="1:24" ht="30" customHeight="1">
      <c r="A371" s="152">
        <v>2026</v>
      </c>
      <c r="B371" s="153" t="s">
        <v>125</v>
      </c>
      <c r="C371" s="152">
        <v>147365</v>
      </c>
      <c r="D371" s="152" t="s">
        <v>3836</v>
      </c>
      <c r="E371" s="152" t="s">
        <v>4231</v>
      </c>
      <c r="F371" s="153" t="s">
        <v>4234</v>
      </c>
      <c r="G371" s="162" t="s">
        <v>3841</v>
      </c>
      <c r="H371" s="153" t="s">
        <v>460</v>
      </c>
      <c r="I371" s="153" t="s">
        <v>3778</v>
      </c>
      <c r="J371" s="152" t="s">
        <v>7450</v>
      </c>
      <c r="K371" s="152">
        <v>82382832</v>
      </c>
      <c r="L371" s="153" t="s">
        <v>3712</v>
      </c>
      <c r="M371" s="152"/>
      <c r="N371" s="152"/>
      <c r="O371" s="152"/>
      <c r="P371" s="152"/>
      <c r="Q371" s="152" t="s">
        <v>3714</v>
      </c>
      <c r="R371" s="154">
        <v>46031</v>
      </c>
      <c r="S371" s="154">
        <v>46032</v>
      </c>
      <c r="T371" s="155">
        <v>24520000</v>
      </c>
      <c r="U371" s="156">
        <v>46036</v>
      </c>
      <c r="V371" s="156">
        <v>46278</v>
      </c>
      <c r="W371" s="156">
        <v>46278</v>
      </c>
      <c r="X371" s="157">
        <v>24520000</v>
      </c>
    </row>
    <row r="372" spans="1:24" ht="30" customHeight="1">
      <c r="A372" s="152">
        <v>2026</v>
      </c>
      <c r="B372" s="153" t="s">
        <v>125</v>
      </c>
      <c r="C372" s="152">
        <v>147365</v>
      </c>
      <c r="D372" s="152" t="s">
        <v>3836</v>
      </c>
      <c r="E372" s="152" t="s">
        <v>4238</v>
      </c>
      <c r="F372" s="153" t="s">
        <v>4241</v>
      </c>
      <c r="G372" s="162" t="s">
        <v>3841</v>
      </c>
      <c r="H372" s="153" t="s">
        <v>460</v>
      </c>
      <c r="I372" s="153" t="s">
        <v>3778</v>
      </c>
      <c r="J372" s="152" t="s">
        <v>7450</v>
      </c>
      <c r="K372" s="152">
        <v>52584430</v>
      </c>
      <c r="L372" s="153" t="s">
        <v>3712</v>
      </c>
      <c r="M372" s="152"/>
      <c r="N372" s="152"/>
      <c r="O372" s="152"/>
      <c r="P372" s="152"/>
      <c r="Q372" s="152" t="s">
        <v>3714</v>
      </c>
      <c r="R372" s="154">
        <v>46031</v>
      </c>
      <c r="S372" s="154">
        <v>46032</v>
      </c>
      <c r="T372" s="155">
        <v>24520000</v>
      </c>
      <c r="U372" s="156">
        <v>46036</v>
      </c>
      <c r="V372" s="156">
        <v>46278</v>
      </c>
      <c r="W372" s="156">
        <v>46278</v>
      </c>
      <c r="X372" s="157">
        <v>24520000</v>
      </c>
    </row>
    <row r="373" spans="1:24" ht="30" customHeight="1">
      <c r="A373" s="152">
        <v>2026</v>
      </c>
      <c r="B373" s="153" t="s">
        <v>125</v>
      </c>
      <c r="C373" s="152">
        <v>147365</v>
      </c>
      <c r="D373" s="152" t="s">
        <v>3836</v>
      </c>
      <c r="E373" s="152" t="s">
        <v>4247</v>
      </c>
      <c r="F373" s="153" t="s">
        <v>4250</v>
      </c>
      <c r="G373" s="162" t="s">
        <v>3841</v>
      </c>
      <c r="H373" s="153" t="s">
        <v>460</v>
      </c>
      <c r="I373" s="153" t="s">
        <v>4178</v>
      </c>
      <c r="J373" s="152" t="s">
        <v>7450</v>
      </c>
      <c r="K373" s="152">
        <v>86039504</v>
      </c>
      <c r="L373" s="153" t="s">
        <v>3712</v>
      </c>
      <c r="M373" s="152"/>
      <c r="N373" s="152"/>
      <c r="O373" s="152"/>
      <c r="P373" s="152"/>
      <c r="Q373" s="152" t="s">
        <v>3714</v>
      </c>
      <c r="R373" s="154">
        <v>46031</v>
      </c>
      <c r="S373" s="154">
        <v>46035</v>
      </c>
      <c r="T373" s="155">
        <v>24520000</v>
      </c>
      <c r="U373" s="156">
        <v>46042</v>
      </c>
      <c r="V373" s="156">
        <v>46284</v>
      </c>
      <c r="W373" s="156">
        <v>46284</v>
      </c>
      <c r="X373" s="157">
        <v>24520000</v>
      </c>
    </row>
    <row r="374" spans="1:24" ht="30" customHeight="1">
      <c r="A374" s="152">
        <v>2026</v>
      </c>
      <c r="B374" s="153" t="s">
        <v>125</v>
      </c>
      <c r="C374" s="152">
        <v>147365</v>
      </c>
      <c r="D374" s="152" t="s">
        <v>3836</v>
      </c>
      <c r="E374" s="152" t="s">
        <v>4255</v>
      </c>
      <c r="F374" s="153" t="s">
        <v>4258</v>
      </c>
      <c r="G374" s="162" t="s">
        <v>3841</v>
      </c>
      <c r="H374" s="153" t="s">
        <v>460</v>
      </c>
      <c r="I374" s="153" t="s">
        <v>3778</v>
      </c>
      <c r="J374" s="152" t="s">
        <v>7450</v>
      </c>
      <c r="K374" s="152">
        <v>1015404226</v>
      </c>
      <c r="L374" s="153" t="s">
        <v>3712</v>
      </c>
      <c r="M374" s="152"/>
      <c r="N374" s="152"/>
      <c r="O374" s="152"/>
      <c r="P374" s="152"/>
      <c r="Q374" s="152" t="s">
        <v>3714</v>
      </c>
      <c r="R374" s="154">
        <v>46031</v>
      </c>
      <c r="S374" s="154">
        <v>46032</v>
      </c>
      <c r="T374" s="155">
        <v>24520000</v>
      </c>
      <c r="U374" s="156">
        <v>46036</v>
      </c>
      <c r="V374" s="156">
        <v>46278</v>
      </c>
      <c r="W374" s="156">
        <v>46278</v>
      </c>
      <c r="X374" s="157">
        <v>24520000</v>
      </c>
    </row>
    <row r="375" spans="1:24" ht="30" customHeight="1">
      <c r="A375" s="152">
        <v>2026</v>
      </c>
      <c r="B375" s="153" t="s">
        <v>125</v>
      </c>
      <c r="C375" s="152">
        <v>147365</v>
      </c>
      <c r="D375" s="152" t="s">
        <v>3836</v>
      </c>
      <c r="E375" s="152" t="s">
        <v>4263</v>
      </c>
      <c r="F375" s="153" t="s">
        <v>4266</v>
      </c>
      <c r="G375" s="162" t="s">
        <v>3841</v>
      </c>
      <c r="H375" s="153" t="s">
        <v>460</v>
      </c>
      <c r="I375" s="153" t="s">
        <v>3778</v>
      </c>
      <c r="J375" s="152" t="s">
        <v>7450</v>
      </c>
      <c r="K375" s="152">
        <v>1019019502</v>
      </c>
      <c r="L375" s="153" t="s">
        <v>3712</v>
      </c>
      <c r="M375" s="152"/>
      <c r="N375" s="152"/>
      <c r="O375" s="152"/>
      <c r="P375" s="152"/>
      <c r="Q375" s="152" t="s">
        <v>3714</v>
      </c>
      <c r="R375" s="154">
        <v>46031</v>
      </c>
      <c r="S375" s="154">
        <v>46032</v>
      </c>
      <c r="T375" s="155">
        <v>24520000</v>
      </c>
      <c r="U375" s="156">
        <v>46036</v>
      </c>
      <c r="V375" s="156">
        <v>46278</v>
      </c>
      <c r="W375" s="156">
        <v>46278</v>
      </c>
      <c r="X375" s="157">
        <v>24520000</v>
      </c>
    </row>
    <row r="376" spans="1:24" ht="30" customHeight="1">
      <c r="A376" s="152">
        <v>2026</v>
      </c>
      <c r="B376" s="153" t="s">
        <v>125</v>
      </c>
      <c r="C376" s="152">
        <v>147365</v>
      </c>
      <c r="D376" s="152" t="s">
        <v>3836</v>
      </c>
      <c r="E376" s="152" t="s">
        <v>4272</v>
      </c>
      <c r="F376" s="153" t="s">
        <v>4275</v>
      </c>
      <c r="G376" s="162" t="s">
        <v>3841</v>
      </c>
      <c r="H376" s="153" t="s">
        <v>460</v>
      </c>
      <c r="I376" s="153" t="s">
        <v>3778</v>
      </c>
      <c r="J376" s="152" t="s">
        <v>7450</v>
      </c>
      <c r="K376" s="152">
        <v>1019016062</v>
      </c>
      <c r="L376" s="153" t="s">
        <v>3712</v>
      </c>
      <c r="M376" s="152"/>
      <c r="N376" s="152"/>
      <c r="O376" s="152"/>
      <c r="P376" s="152"/>
      <c r="Q376" s="152" t="s">
        <v>3714</v>
      </c>
      <c r="R376" s="154">
        <v>46031</v>
      </c>
      <c r="S376" s="154">
        <v>46032</v>
      </c>
      <c r="T376" s="155">
        <v>24520000</v>
      </c>
      <c r="U376" s="156">
        <v>46036</v>
      </c>
      <c r="V376" s="156">
        <v>46278</v>
      </c>
      <c r="W376" s="156">
        <v>46278</v>
      </c>
      <c r="X376" s="157">
        <v>24520000</v>
      </c>
    </row>
    <row r="377" spans="1:24" ht="30" customHeight="1">
      <c r="A377" s="152">
        <v>2026</v>
      </c>
      <c r="B377" s="153" t="s">
        <v>125</v>
      </c>
      <c r="C377" s="152">
        <v>147365</v>
      </c>
      <c r="D377" s="152" t="s">
        <v>3836</v>
      </c>
      <c r="E377" s="152" t="s">
        <v>4280</v>
      </c>
      <c r="F377" s="153" t="s">
        <v>4283</v>
      </c>
      <c r="G377" s="162" t="s">
        <v>3841</v>
      </c>
      <c r="H377" s="153" t="s">
        <v>460</v>
      </c>
      <c r="I377" s="153" t="s">
        <v>3778</v>
      </c>
      <c r="J377" s="152" t="s">
        <v>7450</v>
      </c>
      <c r="K377" s="152">
        <v>1221968931</v>
      </c>
      <c r="L377" s="153" t="s">
        <v>3712</v>
      </c>
      <c r="M377" s="152"/>
      <c r="N377" s="152"/>
      <c r="O377" s="152"/>
      <c r="P377" s="152"/>
      <c r="Q377" s="152" t="s">
        <v>3714</v>
      </c>
      <c r="R377" s="154">
        <v>46031</v>
      </c>
      <c r="S377" s="154">
        <v>46032</v>
      </c>
      <c r="T377" s="155">
        <v>24520000</v>
      </c>
      <c r="U377" s="156">
        <v>46036</v>
      </c>
      <c r="V377" s="156">
        <v>46278</v>
      </c>
      <c r="W377" s="156">
        <v>46278</v>
      </c>
      <c r="X377" s="157">
        <v>24520000</v>
      </c>
    </row>
    <row r="378" spans="1:24" ht="30" customHeight="1">
      <c r="A378" s="152">
        <v>2026</v>
      </c>
      <c r="B378" s="153" t="s">
        <v>125</v>
      </c>
      <c r="C378" s="152">
        <v>147365</v>
      </c>
      <c r="D378" s="152" t="s">
        <v>3836</v>
      </c>
      <c r="E378" s="152" t="s">
        <v>4288</v>
      </c>
      <c r="F378" s="153" t="s">
        <v>4291</v>
      </c>
      <c r="G378" s="162" t="s">
        <v>3841</v>
      </c>
      <c r="H378" s="153" t="s">
        <v>460</v>
      </c>
      <c r="I378" s="153" t="s">
        <v>4178</v>
      </c>
      <c r="J378" s="152" t="s">
        <v>7450</v>
      </c>
      <c r="K378" s="152">
        <v>1020739387</v>
      </c>
      <c r="L378" s="153" t="s">
        <v>3712</v>
      </c>
      <c r="M378" s="152"/>
      <c r="N378" s="152"/>
      <c r="O378" s="152"/>
      <c r="P378" s="152"/>
      <c r="Q378" s="152" t="s">
        <v>3714</v>
      </c>
      <c r="R378" s="154">
        <v>46031</v>
      </c>
      <c r="S378" s="154">
        <v>46032</v>
      </c>
      <c r="T378" s="155">
        <v>24520000</v>
      </c>
      <c r="U378" s="156">
        <v>46036</v>
      </c>
      <c r="V378" s="156">
        <v>46278</v>
      </c>
      <c r="W378" s="156">
        <v>46284</v>
      </c>
      <c r="X378" s="157">
        <v>24520000</v>
      </c>
    </row>
    <row r="379" spans="1:24" ht="30" customHeight="1">
      <c r="A379" s="152">
        <v>2026</v>
      </c>
      <c r="B379" s="153" t="s">
        <v>125</v>
      </c>
      <c r="C379" s="152">
        <v>147365</v>
      </c>
      <c r="D379" s="152" t="s">
        <v>3836</v>
      </c>
      <c r="E379" s="152" t="s">
        <v>4296</v>
      </c>
      <c r="F379" s="153" t="s">
        <v>4299</v>
      </c>
      <c r="G379" s="162" t="s">
        <v>3841</v>
      </c>
      <c r="H379" s="153" t="s">
        <v>460</v>
      </c>
      <c r="I379" s="153" t="s">
        <v>4301</v>
      </c>
      <c r="J379" s="152" t="s">
        <v>7450</v>
      </c>
      <c r="K379" s="152">
        <v>1014204763</v>
      </c>
      <c r="L379" s="153" t="s">
        <v>3712</v>
      </c>
      <c r="M379" s="152"/>
      <c r="N379" s="152"/>
      <c r="O379" s="152"/>
      <c r="P379" s="152"/>
      <c r="Q379" s="152" t="s">
        <v>3714</v>
      </c>
      <c r="R379" s="154">
        <v>46031</v>
      </c>
      <c r="S379" s="154">
        <v>46032</v>
      </c>
      <c r="T379" s="155">
        <v>24520000</v>
      </c>
      <c r="U379" s="156">
        <v>46036</v>
      </c>
      <c r="V379" s="156">
        <v>46278</v>
      </c>
      <c r="W379" s="156">
        <v>46278</v>
      </c>
      <c r="X379" s="157">
        <v>24520000</v>
      </c>
    </row>
    <row r="380" spans="1:24" ht="30" customHeight="1">
      <c r="A380" s="152">
        <v>2026</v>
      </c>
      <c r="B380" s="153" t="s">
        <v>125</v>
      </c>
      <c r="C380" s="152">
        <v>147365</v>
      </c>
      <c r="D380" s="152" t="s">
        <v>3836</v>
      </c>
      <c r="E380" s="152" t="s">
        <v>4305</v>
      </c>
      <c r="F380" s="153" t="s">
        <v>4308</v>
      </c>
      <c r="G380" s="162" t="s">
        <v>3841</v>
      </c>
      <c r="H380" s="153" t="s">
        <v>460</v>
      </c>
      <c r="I380" s="153" t="s">
        <v>3778</v>
      </c>
      <c r="J380" s="152" t="s">
        <v>7450</v>
      </c>
      <c r="K380" s="152">
        <v>1004916725</v>
      </c>
      <c r="L380" s="153" t="s">
        <v>3712</v>
      </c>
      <c r="M380" s="152"/>
      <c r="N380" s="152"/>
      <c r="O380" s="152"/>
      <c r="P380" s="152"/>
      <c r="Q380" s="152" t="s">
        <v>3714</v>
      </c>
      <c r="R380" s="154">
        <v>46031</v>
      </c>
      <c r="S380" s="154">
        <v>46032</v>
      </c>
      <c r="T380" s="155">
        <v>24520000</v>
      </c>
      <c r="U380" s="156">
        <v>46036</v>
      </c>
      <c r="V380" s="156">
        <v>46278</v>
      </c>
      <c r="W380" s="156">
        <v>46278</v>
      </c>
      <c r="X380" s="157">
        <v>24520000</v>
      </c>
    </row>
    <row r="381" spans="1:24" ht="30" customHeight="1">
      <c r="A381" s="152">
        <v>2026</v>
      </c>
      <c r="B381" s="153" t="s">
        <v>125</v>
      </c>
      <c r="C381" s="152">
        <v>147350</v>
      </c>
      <c r="D381" s="152" t="s">
        <v>3740</v>
      </c>
      <c r="E381" s="152" t="s">
        <v>4314</v>
      </c>
      <c r="F381" s="153" t="s">
        <v>4317</v>
      </c>
      <c r="G381" s="162" t="s">
        <v>3745</v>
      </c>
      <c r="H381" s="153" t="s">
        <v>460</v>
      </c>
      <c r="I381" s="153" t="s">
        <v>3760</v>
      </c>
      <c r="J381" s="152" t="s">
        <v>7450</v>
      </c>
      <c r="K381" s="152">
        <v>1058058789</v>
      </c>
      <c r="L381" s="153" t="s">
        <v>3712</v>
      </c>
      <c r="M381" s="152"/>
      <c r="N381" s="152"/>
      <c r="O381" s="152"/>
      <c r="P381" s="152"/>
      <c r="Q381" s="152" t="s">
        <v>3714</v>
      </c>
      <c r="R381" s="154">
        <v>46031</v>
      </c>
      <c r="S381" s="154">
        <v>46032</v>
      </c>
      <c r="T381" s="155">
        <v>17000000</v>
      </c>
      <c r="U381" s="156">
        <v>46037</v>
      </c>
      <c r="V381" s="156">
        <v>46279</v>
      </c>
      <c r="W381" s="156">
        <v>46279</v>
      </c>
      <c r="X381" s="157">
        <v>17000000</v>
      </c>
    </row>
    <row r="382" spans="1:24" ht="30" customHeight="1">
      <c r="A382" s="152">
        <v>2026</v>
      </c>
      <c r="B382" s="153" t="s">
        <v>125</v>
      </c>
      <c r="C382" s="152">
        <v>147365</v>
      </c>
      <c r="D382" s="152" t="s">
        <v>3836</v>
      </c>
      <c r="E382" s="152" t="s">
        <v>4322</v>
      </c>
      <c r="F382" s="153" t="s">
        <v>4325</v>
      </c>
      <c r="G382" s="162" t="s">
        <v>3841</v>
      </c>
      <c r="H382" s="153" t="s">
        <v>460</v>
      </c>
      <c r="I382" s="153" t="s">
        <v>3778</v>
      </c>
      <c r="J382" s="152" t="s">
        <v>7450</v>
      </c>
      <c r="K382" s="152">
        <v>52539313</v>
      </c>
      <c r="L382" s="153" t="s">
        <v>3712</v>
      </c>
      <c r="M382" s="152"/>
      <c r="N382" s="152"/>
      <c r="O382" s="152"/>
      <c r="P382" s="152"/>
      <c r="Q382" s="152" t="s">
        <v>3714</v>
      </c>
      <c r="R382" s="154">
        <v>46031</v>
      </c>
      <c r="S382" s="154">
        <v>46032</v>
      </c>
      <c r="T382" s="155">
        <v>24520000</v>
      </c>
      <c r="U382" s="156">
        <v>46037</v>
      </c>
      <c r="V382" s="156">
        <v>46279</v>
      </c>
      <c r="W382" s="156">
        <v>46279</v>
      </c>
      <c r="X382" s="157">
        <v>24520000</v>
      </c>
    </row>
    <row r="383" spans="1:24" ht="30" customHeight="1">
      <c r="A383" s="152">
        <v>2026</v>
      </c>
      <c r="B383" s="153" t="s">
        <v>125</v>
      </c>
      <c r="C383" s="152">
        <v>147365</v>
      </c>
      <c r="D383" s="152" t="s">
        <v>3836</v>
      </c>
      <c r="E383" s="152" t="s">
        <v>4330</v>
      </c>
      <c r="F383" s="153" t="s">
        <v>4333</v>
      </c>
      <c r="G383" s="162" t="s">
        <v>3841</v>
      </c>
      <c r="H383" s="153" t="s">
        <v>460</v>
      </c>
      <c r="I383" s="153" t="s">
        <v>3778</v>
      </c>
      <c r="J383" s="152" t="s">
        <v>7450</v>
      </c>
      <c r="K383" s="152">
        <v>1117485267</v>
      </c>
      <c r="L383" s="153" t="s">
        <v>3712</v>
      </c>
      <c r="M383" s="152"/>
      <c r="N383" s="152"/>
      <c r="O383" s="152"/>
      <c r="P383" s="152"/>
      <c r="Q383" s="152" t="s">
        <v>3714</v>
      </c>
      <c r="R383" s="154">
        <v>46031</v>
      </c>
      <c r="S383" s="154">
        <v>46032</v>
      </c>
      <c r="T383" s="155">
        <v>24520000</v>
      </c>
      <c r="U383" s="156">
        <v>46036</v>
      </c>
      <c r="V383" s="156">
        <v>46278</v>
      </c>
      <c r="W383" s="156">
        <v>46278</v>
      </c>
      <c r="X383" s="157">
        <v>24520000</v>
      </c>
    </row>
    <row r="384" spans="1:24" ht="30" customHeight="1">
      <c r="A384" s="152">
        <v>2026</v>
      </c>
      <c r="B384" s="153" t="s">
        <v>125</v>
      </c>
      <c r="C384" s="152">
        <v>147365</v>
      </c>
      <c r="D384" s="152" t="s">
        <v>3836</v>
      </c>
      <c r="E384" s="152" t="s">
        <v>4338</v>
      </c>
      <c r="F384" s="153" t="s">
        <v>4341</v>
      </c>
      <c r="G384" s="162" t="s">
        <v>3841</v>
      </c>
      <c r="H384" s="153" t="s">
        <v>460</v>
      </c>
      <c r="I384" s="153" t="s">
        <v>4178</v>
      </c>
      <c r="J384" s="152" t="s">
        <v>7450</v>
      </c>
      <c r="K384" s="152">
        <v>1076241169</v>
      </c>
      <c r="L384" s="153" t="s">
        <v>3712</v>
      </c>
      <c r="M384" s="152"/>
      <c r="N384" s="152"/>
      <c r="O384" s="152"/>
      <c r="P384" s="152"/>
      <c r="Q384" s="152" t="s">
        <v>3714</v>
      </c>
      <c r="R384" s="154">
        <v>46031</v>
      </c>
      <c r="S384" s="154">
        <v>46032</v>
      </c>
      <c r="T384" s="155">
        <v>24520000</v>
      </c>
      <c r="U384" s="156">
        <v>46036</v>
      </c>
      <c r="V384" s="156">
        <v>46278</v>
      </c>
      <c r="W384" s="156">
        <v>46278</v>
      </c>
      <c r="X384" s="157">
        <v>24520000</v>
      </c>
    </row>
    <row r="385" spans="1:24" ht="30" customHeight="1">
      <c r="A385" s="152">
        <v>2026</v>
      </c>
      <c r="B385" s="153" t="s">
        <v>125</v>
      </c>
      <c r="C385" s="152">
        <v>147365</v>
      </c>
      <c r="D385" s="152" t="s">
        <v>3836</v>
      </c>
      <c r="E385" s="152" t="s">
        <v>4346</v>
      </c>
      <c r="F385" s="153" t="s">
        <v>4349</v>
      </c>
      <c r="G385" s="162" t="s">
        <v>3841</v>
      </c>
      <c r="H385" s="153" t="s">
        <v>460</v>
      </c>
      <c r="I385" s="153" t="s">
        <v>4178</v>
      </c>
      <c r="J385" s="152" t="s">
        <v>7450</v>
      </c>
      <c r="K385" s="152">
        <v>1233888381</v>
      </c>
      <c r="L385" s="153" t="s">
        <v>3712</v>
      </c>
      <c r="M385" s="152"/>
      <c r="N385" s="152"/>
      <c r="O385" s="152"/>
      <c r="P385" s="152"/>
      <c r="Q385" s="152" t="s">
        <v>3714</v>
      </c>
      <c r="R385" s="154">
        <v>46031</v>
      </c>
      <c r="S385" s="154">
        <v>46032</v>
      </c>
      <c r="T385" s="155">
        <v>24520000</v>
      </c>
      <c r="U385" s="156">
        <v>46036</v>
      </c>
      <c r="V385" s="156">
        <v>46278</v>
      </c>
      <c r="W385" s="156">
        <v>46278</v>
      </c>
      <c r="X385" s="157">
        <v>24520000</v>
      </c>
    </row>
    <row r="386" spans="1:24" ht="30" customHeight="1">
      <c r="A386" s="152">
        <v>2026</v>
      </c>
      <c r="B386" s="153" t="s">
        <v>125</v>
      </c>
      <c r="C386" s="152">
        <v>147365</v>
      </c>
      <c r="D386" s="152" t="s">
        <v>3836</v>
      </c>
      <c r="E386" s="152" t="s">
        <v>4355</v>
      </c>
      <c r="F386" s="153" t="s">
        <v>4358</v>
      </c>
      <c r="G386" s="162" t="s">
        <v>3841</v>
      </c>
      <c r="H386" s="153" t="s">
        <v>460</v>
      </c>
      <c r="I386" s="153" t="s">
        <v>3778</v>
      </c>
      <c r="J386" s="152" t="s">
        <v>7450</v>
      </c>
      <c r="K386" s="152">
        <v>1010205230</v>
      </c>
      <c r="L386" s="153" t="s">
        <v>3712</v>
      </c>
      <c r="M386" s="152"/>
      <c r="N386" s="152"/>
      <c r="O386" s="152"/>
      <c r="P386" s="152"/>
      <c r="Q386" s="152" t="s">
        <v>3714</v>
      </c>
      <c r="R386" s="154">
        <v>46031</v>
      </c>
      <c r="S386" s="154">
        <v>46032</v>
      </c>
      <c r="T386" s="155">
        <v>24520000</v>
      </c>
      <c r="U386" s="156">
        <v>46036</v>
      </c>
      <c r="V386" s="156">
        <v>46288</v>
      </c>
      <c r="W386" s="156">
        <v>46288</v>
      </c>
      <c r="X386" s="157">
        <v>24520000</v>
      </c>
    </row>
    <row r="387" spans="1:24" ht="30" customHeight="1">
      <c r="A387" s="152">
        <v>2026</v>
      </c>
      <c r="B387" s="153" t="s">
        <v>125</v>
      </c>
      <c r="C387" s="152">
        <v>147365</v>
      </c>
      <c r="D387" s="152" t="s">
        <v>3836</v>
      </c>
      <c r="E387" s="152" t="s">
        <v>4363</v>
      </c>
      <c r="F387" s="153" t="s">
        <v>4366</v>
      </c>
      <c r="G387" s="162" t="s">
        <v>3841</v>
      </c>
      <c r="H387" s="153" t="s">
        <v>460</v>
      </c>
      <c r="I387" s="153" t="s">
        <v>3778</v>
      </c>
      <c r="J387" s="152" t="s">
        <v>7450</v>
      </c>
      <c r="K387" s="152">
        <v>79863781</v>
      </c>
      <c r="L387" s="153" t="s">
        <v>3712</v>
      </c>
      <c r="M387" s="152"/>
      <c r="N387" s="152"/>
      <c r="O387" s="152"/>
      <c r="P387" s="152"/>
      <c r="Q387" s="152" t="s">
        <v>3714</v>
      </c>
      <c r="R387" s="154">
        <v>46031</v>
      </c>
      <c r="S387" s="154">
        <v>46032</v>
      </c>
      <c r="T387" s="155">
        <v>24520000</v>
      </c>
      <c r="U387" s="156">
        <v>46036</v>
      </c>
      <c r="V387" s="156">
        <v>46278</v>
      </c>
      <c r="W387" s="156">
        <v>46278</v>
      </c>
      <c r="X387" s="157">
        <v>24520000</v>
      </c>
    </row>
    <row r="388" spans="1:24" ht="30" customHeight="1">
      <c r="A388" s="152">
        <v>2026</v>
      </c>
      <c r="B388" s="153" t="s">
        <v>125</v>
      </c>
      <c r="C388" s="152">
        <v>147365</v>
      </c>
      <c r="D388" s="152" t="s">
        <v>3836</v>
      </c>
      <c r="E388" s="152" t="s">
        <v>4372</v>
      </c>
      <c r="F388" s="153" t="s">
        <v>4375</v>
      </c>
      <c r="G388" s="162" t="s">
        <v>3841</v>
      </c>
      <c r="H388" s="153" t="s">
        <v>460</v>
      </c>
      <c r="I388" s="153" t="s">
        <v>3778</v>
      </c>
      <c r="J388" s="152" t="s">
        <v>7450</v>
      </c>
      <c r="K388" s="152">
        <v>52267252</v>
      </c>
      <c r="L388" s="153" t="s">
        <v>3712</v>
      </c>
      <c r="M388" s="152"/>
      <c r="N388" s="152"/>
      <c r="O388" s="152"/>
      <c r="P388" s="152"/>
      <c r="Q388" s="152" t="s">
        <v>3714</v>
      </c>
      <c r="R388" s="154">
        <v>46031</v>
      </c>
      <c r="S388" s="154">
        <v>46032</v>
      </c>
      <c r="T388" s="155">
        <v>24520000</v>
      </c>
      <c r="U388" s="156">
        <v>46036</v>
      </c>
      <c r="V388" s="156">
        <v>46278</v>
      </c>
      <c r="W388" s="156">
        <v>46278</v>
      </c>
      <c r="X388" s="157">
        <v>24520000</v>
      </c>
    </row>
    <row r="389" spans="1:24" ht="30" customHeight="1">
      <c r="A389" s="152">
        <v>2026</v>
      </c>
      <c r="B389" s="153" t="s">
        <v>125</v>
      </c>
      <c r="C389" s="152">
        <v>147365</v>
      </c>
      <c r="D389" s="152" t="s">
        <v>3836</v>
      </c>
      <c r="E389" s="152" t="s">
        <v>4381</v>
      </c>
      <c r="F389" s="153" t="s">
        <v>4384</v>
      </c>
      <c r="G389" s="162" t="s">
        <v>3841</v>
      </c>
      <c r="H389" s="153" t="s">
        <v>460</v>
      </c>
      <c r="I389" s="153" t="s">
        <v>3778</v>
      </c>
      <c r="J389" s="152" t="s">
        <v>7450</v>
      </c>
      <c r="K389" s="152">
        <v>1020797685</v>
      </c>
      <c r="L389" s="153" t="s">
        <v>3712</v>
      </c>
      <c r="M389" s="152"/>
      <c r="N389" s="152"/>
      <c r="O389" s="152"/>
      <c r="P389" s="152"/>
      <c r="Q389" s="152" t="s">
        <v>3714</v>
      </c>
      <c r="R389" s="154">
        <v>46031</v>
      </c>
      <c r="S389" s="154">
        <v>46032</v>
      </c>
      <c r="T389" s="155">
        <v>24520000</v>
      </c>
      <c r="U389" s="156">
        <v>46037</v>
      </c>
      <c r="V389" s="156">
        <v>46279</v>
      </c>
      <c r="W389" s="156">
        <v>46279</v>
      </c>
      <c r="X389" s="157">
        <v>24520000</v>
      </c>
    </row>
    <row r="390" spans="1:24" ht="30" customHeight="1">
      <c r="A390" s="152">
        <v>2026</v>
      </c>
      <c r="B390" s="153" t="s">
        <v>125</v>
      </c>
      <c r="C390" s="152">
        <v>145036</v>
      </c>
      <c r="D390" s="152" t="s">
        <v>438</v>
      </c>
      <c r="E390" s="152" t="s">
        <v>4389</v>
      </c>
      <c r="F390" s="153" t="s">
        <v>4392</v>
      </c>
      <c r="G390" s="162" t="s">
        <v>443</v>
      </c>
      <c r="H390" s="153" t="s">
        <v>460</v>
      </c>
      <c r="I390" s="153" t="s">
        <v>471</v>
      </c>
      <c r="J390" s="152" t="s">
        <v>7450</v>
      </c>
      <c r="K390" s="152">
        <v>1026301312</v>
      </c>
      <c r="L390" s="153" t="s">
        <v>450</v>
      </c>
      <c r="M390" s="152"/>
      <c r="N390" s="152"/>
      <c r="O390" s="152"/>
      <c r="P390" s="152"/>
      <c r="Q390" s="152" t="s">
        <v>171</v>
      </c>
      <c r="R390" s="154">
        <v>46030</v>
      </c>
      <c r="S390" s="154">
        <v>46036</v>
      </c>
      <c r="T390" s="155">
        <v>55715000</v>
      </c>
      <c r="U390" s="156">
        <v>46038</v>
      </c>
      <c r="V390" s="156">
        <v>46371</v>
      </c>
      <c r="W390" s="156">
        <v>46371</v>
      </c>
      <c r="X390" s="157">
        <v>55715000</v>
      </c>
    </row>
    <row r="391" spans="1:24" ht="30" customHeight="1">
      <c r="A391" s="152">
        <v>2026</v>
      </c>
      <c r="B391" s="153" t="s">
        <v>125</v>
      </c>
      <c r="C391" s="152">
        <v>146631</v>
      </c>
      <c r="D391" s="152" t="s">
        <v>3380</v>
      </c>
      <c r="E391" s="152" t="s">
        <v>4398</v>
      </c>
      <c r="F391" s="153" t="s">
        <v>4401</v>
      </c>
      <c r="G391" s="162" t="s">
        <v>3385</v>
      </c>
      <c r="H391" s="153" t="s">
        <v>136</v>
      </c>
      <c r="I391" s="153" t="s">
        <v>3388</v>
      </c>
      <c r="J391" s="152" t="s">
        <v>7450</v>
      </c>
      <c r="K391" s="152">
        <v>1070916952</v>
      </c>
      <c r="L391" s="153" t="s">
        <v>2984</v>
      </c>
      <c r="M391" s="152"/>
      <c r="N391" s="152"/>
      <c r="O391" s="152"/>
      <c r="P391" s="152"/>
      <c r="Q391" s="152" t="s">
        <v>3008</v>
      </c>
      <c r="R391" s="154">
        <v>46042</v>
      </c>
      <c r="S391" s="154">
        <v>46043</v>
      </c>
      <c r="T391" s="155">
        <v>40920000</v>
      </c>
      <c r="U391" s="156">
        <v>46048</v>
      </c>
      <c r="V391" s="156">
        <v>46290</v>
      </c>
      <c r="W391" s="156">
        <v>46290</v>
      </c>
      <c r="X391" s="157">
        <v>40920000</v>
      </c>
    </row>
    <row r="392" spans="1:24" ht="30" customHeight="1">
      <c r="A392" s="152">
        <v>2026</v>
      </c>
      <c r="B392" s="153" t="s">
        <v>125</v>
      </c>
      <c r="C392" s="152">
        <v>147379</v>
      </c>
      <c r="D392" s="152" t="s">
        <v>4410</v>
      </c>
      <c r="E392" s="152" t="s">
        <v>4411</v>
      </c>
      <c r="F392" s="153" t="s">
        <v>4414</v>
      </c>
      <c r="G392" s="162" t="s">
        <v>4415</v>
      </c>
      <c r="H392" s="153" t="s">
        <v>460</v>
      </c>
      <c r="I392" s="153" t="s">
        <v>4418</v>
      </c>
      <c r="J392" s="152" t="s">
        <v>7450</v>
      </c>
      <c r="K392" s="152">
        <v>24100979</v>
      </c>
      <c r="L392" s="153" t="s">
        <v>3712</v>
      </c>
      <c r="M392" s="152"/>
      <c r="N392" s="152"/>
      <c r="O392" s="152"/>
      <c r="P392" s="152"/>
      <c r="Q392" s="152" t="s">
        <v>3714</v>
      </c>
      <c r="R392" s="154">
        <v>46038</v>
      </c>
      <c r="S392" s="154">
        <v>46038</v>
      </c>
      <c r="T392" s="155">
        <v>40520000</v>
      </c>
      <c r="U392" s="156">
        <v>46043</v>
      </c>
      <c r="V392" s="156">
        <v>46285</v>
      </c>
      <c r="W392" s="156">
        <v>46285</v>
      </c>
      <c r="X392" s="157">
        <v>40520000</v>
      </c>
    </row>
    <row r="393" spans="1:24" ht="30" customHeight="1">
      <c r="A393" s="152">
        <v>2026</v>
      </c>
      <c r="B393" s="153" t="s">
        <v>125</v>
      </c>
      <c r="C393" s="152">
        <v>147386</v>
      </c>
      <c r="D393" s="152" t="s">
        <v>4424</v>
      </c>
      <c r="E393" s="152" t="s">
        <v>4425</v>
      </c>
      <c r="F393" s="153" t="s">
        <v>4428</v>
      </c>
      <c r="G393" s="162" t="s">
        <v>4429</v>
      </c>
      <c r="H393" s="153" t="s">
        <v>460</v>
      </c>
      <c r="I393" s="153" t="s">
        <v>4432</v>
      </c>
      <c r="J393" s="152" t="s">
        <v>7450</v>
      </c>
      <c r="K393" s="152">
        <v>1020747064</v>
      </c>
      <c r="L393" s="153" t="s">
        <v>3712</v>
      </c>
      <c r="M393" s="152"/>
      <c r="N393" s="152"/>
      <c r="O393" s="152"/>
      <c r="P393" s="152"/>
      <c r="Q393" s="152" t="s">
        <v>3714</v>
      </c>
      <c r="R393" s="154">
        <v>46037</v>
      </c>
      <c r="S393" s="154">
        <v>46037</v>
      </c>
      <c r="T393" s="155">
        <v>37136000</v>
      </c>
      <c r="U393" s="156">
        <v>46042</v>
      </c>
      <c r="V393" s="156">
        <v>46284</v>
      </c>
      <c r="W393" s="156">
        <v>46295</v>
      </c>
      <c r="X393" s="157">
        <v>37136000</v>
      </c>
    </row>
    <row r="394" spans="1:24" ht="30" customHeight="1">
      <c r="A394" s="152">
        <v>2026</v>
      </c>
      <c r="B394" s="153" t="s">
        <v>125</v>
      </c>
      <c r="C394" s="152">
        <v>147386</v>
      </c>
      <c r="D394" s="152" t="s">
        <v>4424</v>
      </c>
      <c r="E394" s="152" t="s">
        <v>4439</v>
      </c>
      <c r="F394" s="153" t="s">
        <v>4442</v>
      </c>
      <c r="G394" s="158" t="s">
        <v>4429</v>
      </c>
      <c r="H394" s="153" t="s">
        <v>460</v>
      </c>
      <c r="I394" s="153" t="s">
        <v>4432</v>
      </c>
      <c r="J394" s="152" t="s">
        <v>7450</v>
      </c>
      <c r="K394" s="152">
        <v>1071164536</v>
      </c>
      <c r="L394" s="153" t="s">
        <v>3712</v>
      </c>
      <c r="M394" s="152"/>
      <c r="N394" s="152"/>
      <c r="O394" s="152"/>
      <c r="P394" s="152"/>
      <c r="Q394" s="152" t="s">
        <v>3714</v>
      </c>
      <c r="R394" s="154">
        <v>46037</v>
      </c>
      <c r="S394" s="154">
        <v>46038</v>
      </c>
      <c r="T394" s="155">
        <v>37136000</v>
      </c>
      <c r="U394" s="156">
        <v>46042</v>
      </c>
      <c r="V394" s="156">
        <v>46284</v>
      </c>
      <c r="W394" s="156">
        <v>46284</v>
      </c>
      <c r="X394" s="157">
        <v>37136000</v>
      </c>
    </row>
    <row r="395" spans="1:24" ht="30" customHeight="1">
      <c r="A395" s="152">
        <v>2026</v>
      </c>
      <c r="B395" s="153" t="s">
        <v>125</v>
      </c>
      <c r="C395" s="152">
        <v>146631</v>
      </c>
      <c r="D395" s="152" t="s">
        <v>3380</v>
      </c>
      <c r="E395" s="152" t="s">
        <v>4448</v>
      </c>
      <c r="F395" s="153" t="s">
        <v>4451</v>
      </c>
      <c r="G395" s="162" t="s">
        <v>3385</v>
      </c>
      <c r="H395" s="153" t="s">
        <v>136</v>
      </c>
      <c r="I395" s="153" t="s">
        <v>4453</v>
      </c>
      <c r="J395" s="152" t="s">
        <v>7450</v>
      </c>
      <c r="K395" s="152">
        <v>1020767599</v>
      </c>
      <c r="L395" s="153" t="s">
        <v>2984</v>
      </c>
      <c r="M395" s="152"/>
      <c r="N395" s="152"/>
      <c r="O395" s="152"/>
      <c r="P395" s="152"/>
      <c r="Q395" s="152" t="s">
        <v>3008</v>
      </c>
      <c r="R395" s="154">
        <v>46042</v>
      </c>
      <c r="S395" s="154">
        <v>46043</v>
      </c>
      <c r="T395" s="155">
        <v>40920000</v>
      </c>
      <c r="U395" s="156">
        <v>46045</v>
      </c>
      <c r="V395" s="156">
        <v>46287</v>
      </c>
      <c r="W395" s="156">
        <v>46357</v>
      </c>
      <c r="X395" s="157">
        <v>40920000</v>
      </c>
    </row>
    <row r="396" spans="1:24" ht="30" customHeight="1">
      <c r="A396" s="152">
        <v>2026</v>
      </c>
      <c r="B396" s="153" t="s">
        <v>125</v>
      </c>
      <c r="C396" s="152">
        <v>147394</v>
      </c>
      <c r="D396" s="152" t="s">
        <v>4457</v>
      </c>
      <c r="E396" s="152" t="s">
        <v>4458</v>
      </c>
      <c r="F396" s="153" t="s">
        <v>4461</v>
      </c>
      <c r="G396" s="162" t="s">
        <v>4462</v>
      </c>
      <c r="H396" s="153" t="s">
        <v>460</v>
      </c>
      <c r="I396" s="153" t="s">
        <v>4466</v>
      </c>
      <c r="J396" s="152" t="s">
        <v>7450</v>
      </c>
      <c r="K396" s="152">
        <v>1023020958</v>
      </c>
      <c r="L396" s="153" t="s">
        <v>3712</v>
      </c>
      <c r="M396" s="152"/>
      <c r="N396" s="152"/>
      <c r="O396" s="152"/>
      <c r="P396" s="152"/>
      <c r="Q396" s="152" t="s">
        <v>3714</v>
      </c>
      <c r="R396" s="154">
        <v>46035</v>
      </c>
      <c r="S396" s="154">
        <v>46036</v>
      </c>
      <c r="T396" s="155">
        <v>28840000</v>
      </c>
      <c r="U396" s="156">
        <v>46042</v>
      </c>
      <c r="V396" s="156">
        <v>46284</v>
      </c>
      <c r="W396" s="156">
        <v>46284</v>
      </c>
      <c r="X396" s="157">
        <v>28840000</v>
      </c>
    </row>
    <row r="397" spans="1:24" ht="30" customHeight="1">
      <c r="A397" s="152">
        <v>2026</v>
      </c>
      <c r="B397" s="153" t="s">
        <v>125</v>
      </c>
      <c r="C397" s="152">
        <v>147394</v>
      </c>
      <c r="D397" s="152" t="s">
        <v>4457</v>
      </c>
      <c r="E397" s="152" t="s">
        <v>4472</v>
      </c>
      <c r="F397" s="153" t="s">
        <v>7466</v>
      </c>
      <c r="G397" s="162" t="s">
        <v>4462</v>
      </c>
      <c r="H397" s="153" t="s">
        <v>460</v>
      </c>
      <c r="I397" s="153" t="s">
        <v>4466</v>
      </c>
      <c r="J397" s="152" t="s">
        <v>7450</v>
      </c>
      <c r="K397" s="157">
        <v>52391711</v>
      </c>
      <c r="L397" s="153" t="s">
        <v>3712</v>
      </c>
      <c r="M397" s="152"/>
      <c r="N397" s="152"/>
      <c r="O397" s="152"/>
      <c r="P397" s="152"/>
      <c r="Q397" s="152" t="s">
        <v>3714</v>
      </c>
      <c r="R397" s="154">
        <v>46035</v>
      </c>
      <c r="S397" s="154">
        <v>46036</v>
      </c>
      <c r="T397" s="155">
        <v>28840000</v>
      </c>
      <c r="U397" s="156">
        <v>46042</v>
      </c>
      <c r="V397" s="156">
        <v>46284</v>
      </c>
      <c r="W397" s="156">
        <v>46284</v>
      </c>
      <c r="X397" s="157">
        <v>28840000</v>
      </c>
    </row>
    <row r="398" spans="1:24" ht="30" customHeight="1">
      <c r="A398" s="152">
        <v>2026</v>
      </c>
      <c r="B398" s="153" t="s">
        <v>125</v>
      </c>
      <c r="C398" s="152">
        <v>147394</v>
      </c>
      <c r="D398" s="152" t="s">
        <v>4457</v>
      </c>
      <c r="E398" s="152" t="s">
        <v>4481</v>
      </c>
      <c r="F398" s="153" t="s">
        <v>4484</v>
      </c>
      <c r="G398" s="162" t="s">
        <v>4462</v>
      </c>
      <c r="H398" s="153" t="s">
        <v>460</v>
      </c>
      <c r="I398" s="153" t="s">
        <v>4466</v>
      </c>
      <c r="J398" s="152" t="s">
        <v>7450</v>
      </c>
      <c r="K398" s="152">
        <v>1001114137</v>
      </c>
      <c r="L398" s="153" t="s">
        <v>3712</v>
      </c>
      <c r="M398" s="152"/>
      <c r="N398" s="152"/>
      <c r="O398" s="152"/>
      <c r="P398" s="152"/>
      <c r="Q398" s="152" t="s">
        <v>3714</v>
      </c>
      <c r="R398" s="154">
        <v>46035</v>
      </c>
      <c r="S398" s="154">
        <v>46036</v>
      </c>
      <c r="T398" s="155">
        <v>28840000</v>
      </c>
      <c r="U398" s="156">
        <v>46042</v>
      </c>
      <c r="V398" s="156">
        <v>46284</v>
      </c>
      <c r="W398" s="156">
        <v>46284</v>
      </c>
      <c r="X398" s="157">
        <v>28840000</v>
      </c>
    </row>
    <row r="399" spans="1:24" ht="30" customHeight="1">
      <c r="A399" s="152">
        <v>2026</v>
      </c>
      <c r="B399" s="153" t="s">
        <v>125</v>
      </c>
      <c r="C399" s="152">
        <v>147186</v>
      </c>
      <c r="D399" s="152" t="s">
        <v>2027</v>
      </c>
      <c r="E399" s="152" t="s">
        <v>4490</v>
      </c>
      <c r="F399" s="153" t="s">
        <v>4493</v>
      </c>
      <c r="G399" s="162" t="s">
        <v>2032</v>
      </c>
      <c r="H399" s="153" t="s">
        <v>136</v>
      </c>
      <c r="I399" s="153" t="s">
        <v>4495</v>
      </c>
      <c r="J399" s="152" t="s">
        <v>7450</v>
      </c>
      <c r="K399" s="152">
        <v>1121930112</v>
      </c>
      <c r="L399" s="153" t="s">
        <v>1863</v>
      </c>
      <c r="M399" s="152"/>
      <c r="N399" s="152"/>
      <c r="O399" s="152"/>
      <c r="P399" s="152"/>
      <c r="Q399" s="152" t="s">
        <v>1865</v>
      </c>
      <c r="R399" s="154">
        <v>46036</v>
      </c>
      <c r="S399" s="154">
        <v>46041</v>
      </c>
      <c r="T399" s="155">
        <v>46432000</v>
      </c>
      <c r="U399" s="156">
        <v>46043</v>
      </c>
      <c r="V399" s="156">
        <v>46285</v>
      </c>
      <c r="W399" s="156">
        <v>46285</v>
      </c>
      <c r="X399" s="157">
        <v>46432000</v>
      </c>
    </row>
    <row r="400" spans="1:24" ht="30" customHeight="1">
      <c r="A400" s="152">
        <v>2026</v>
      </c>
      <c r="B400" s="153" t="s">
        <v>125</v>
      </c>
      <c r="C400" s="152">
        <v>147307</v>
      </c>
      <c r="D400" s="152" t="s">
        <v>2864</v>
      </c>
      <c r="E400" s="152" t="s">
        <v>4500</v>
      </c>
      <c r="F400" s="153" t="s">
        <v>4503</v>
      </c>
      <c r="G400" s="162" t="s">
        <v>2869</v>
      </c>
      <c r="H400" s="153" t="s">
        <v>460</v>
      </c>
      <c r="I400" s="153" t="s">
        <v>2883</v>
      </c>
      <c r="J400" s="152" t="s">
        <v>7450</v>
      </c>
      <c r="K400" s="152">
        <v>79684193</v>
      </c>
      <c r="L400" s="153" t="s">
        <v>2859</v>
      </c>
      <c r="M400" s="152"/>
      <c r="N400" s="152"/>
      <c r="O400" s="152"/>
      <c r="P400" s="152"/>
      <c r="Q400" s="152" t="s">
        <v>2860</v>
      </c>
      <c r="R400" s="154">
        <v>46035</v>
      </c>
      <c r="S400" s="154">
        <v>46041</v>
      </c>
      <c r="T400" s="155">
        <v>24520000</v>
      </c>
      <c r="U400" s="156">
        <v>46041</v>
      </c>
      <c r="V400" s="156">
        <v>46283</v>
      </c>
      <c r="W400" s="156">
        <v>46283</v>
      </c>
      <c r="X400" s="157">
        <v>24520000</v>
      </c>
    </row>
    <row r="401" spans="1:24" ht="30" customHeight="1">
      <c r="A401" s="152">
        <v>2026</v>
      </c>
      <c r="B401" s="153" t="s">
        <v>125</v>
      </c>
      <c r="C401" s="152">
        <v>147307</v>
      </c>
      <c r="D401" s="152" t="s">
        <v>2864</v>
      </c>
      <c r="E401" s="152" t="s">
        <v>4509</v>
      </c>
      <c r="F401" s="153" t="s">
        <v>4512</v>
      </c>
      <c r="G401" s="162" t="s">
        <v>2869</v>
      </c>
      <c r="H401" s="153" t="s">
        <v>460</v>
      </c>
      <c r="I401" s="153" t="s">
        <v>4514</v>
      </c>
      <c r="J401" s="152" t="s">
        <v>7450</v>
      </c>
      <c r="K401" s="152">
        <v>80188867</v>
      </c>
      <c r="L401" s="153" t="s">
        <v>2859</v>
      </c>
      <c r="M401" s="152"/>
      <c r="N401" s="152"/>
      <c r="O401" s="152"/>
      <c r="P401" s="152"/>
      <c r="Q401" s="152" t="s">
        <v>2860</v>
      </c>
      <c r="R401" s="154">
        <v>46035</v>
      </c>
      <c r="S401" s="154">
        <v>46045</v>
      </c>
      <c r="T401" s="155">
        <v>24520000</v>
      </c>
      <c r="U401" s="156">
        <v>46056</v>
      </c>
      <c r="V401" s="156">
        <v>46297</v>
      </c>
      <c r="W401" s="156">
        <v>46297</v>
      </c>
      <c r="X401" s="157">
        <v>24520000</v>
      </c>
    </row>
    <row r="402" spans="1:24" ht="30" customHeight="1">
      <c r="A402" s="152">
        <v>2026</v>
      </c>
      <c r="B402" s="153" t="s">
        <v>125</v>
      </c>
      <c r="C402" s="152">
        <v>146437</v>
      </c>
      <c r="D402" s="152" t="s">
        <v>4518</v>
      </c>
      <c r="E402" s="152" t="s">
        <v>4519</v>
      </c>
      <c r="F402" s="153" t="s">
        <v>4522</v>
      </c>
      <c r="G402" s="162" t="s">
        <v>4523</v>
      </c>
      <c r="H402" s="153" t="s">
        <v>136</v>
      </c>
      <c r="I402" s="153" t="s">
        <v>4527</v>
      </c>
      <c r="J402" s="152" t="s">
        <v>7450</v>
      </c>
      <c r="K402" s="152">
        <v>19491384</v>
      </c>
      <c r="L402" s="152" t="s">
        <v>145</v>
      </c>
      <c r="M402" s="152"/>
      <c r="N402" s="152"/>
      <c r="O402" s="152"/>
      <c r="P402" s="152"/>
      <c r="Q402" s="152" t="s">
        <v>146</v>
      </c>
      <c r="R402" s="154">
        <v>46036</v>
      </c>
      <c r="S402" s="154">
        <v>46036</v>
      </c>
      <c r="T402" s="155">
        <v>117832000</v>
      </c>
      <c r="U402" s="156">
        <v>46041</v>
      </c>
      <c r="V402" s="156" t="s">
        <v>7467</v>
      </c>
      <c r="W402" s="156">
        <v>46374</v>
      </c>
      <c r="X402" s="157">
        <v>117832000</v>
      </c>
    </row>
    <row r="403" spans="1:24" ht="30" customHeight="1">
      <c r="A403" s="152">
        <v>2026</v>
      </c>
      <c r="B403" s="153" t="s">
        <v>125</v>
      </c>
      <c r="C403" s="152">
        <v>146485</v>
      </c>
      <c r="D403" s="152" t="s">
        <v>4534</v>
      </c>
      <c r="E403" s="152" t="s">
        <v>4535</v>
      </c>
      <c r="F403" s="153" t="s">
        <v>4538</v>
      </c>
      <c r="G403" s="162" t="s">
        <v>4539</v>
      </c>
      <c r="H403" s="153" t="s">
        <v>136</v>
      </c>
      <c r="I403" s="153" t="s">
        <v>4543</v>
      </c>
      <c r="J403" s="152" t="s">
        <v>7450</v>
      </c>
      <c r="K403" s="152">
        <v>52453030</v>
      </c>
      <c r="L403" s="153" t="s">
        <v>4522</v>
      </c>
      <c r="M403" s="152"/>
      <c r="N403" s="152"/>
      <c r="O403" s="152"/>
      <c r="P403" s="152"/>
      <c r="Q403" s="152" t="s">
        <v>4547</v>
      </c>
      <c r="R403" s="154">
        <v>46036</v>
      </c>
      <c r="S403" s="154">
        <v>46036</v>
      </c>
      <c r="T403" s="155">
        <v>63352000</v>
      </c>
      <c r="U403" s="156">
        <v>46041</v>
      </c>
      <c r="V403" s="156">
        <v>46283</v>
      </c>
      <c r="W403" s="156">
        <v>46283</v>
      </c>
      <c r="X403" s="157">
        <v>63352000</v>
      </c>
    </row>
    <row r="404" spans="1:24" ht="30" customHeight="1">
      <c r="A404" s="152">
        <v>2026</v>
      </c>
      <c r="B404" s="153" t="s">
        <v>125</v>
      </c>
      <c r="C404" s="152">
        <v>146489</v>
      </c>
      <c r="D404" s="152" t="s">
        <v>4552</v>
      </c>
      <c r="E404" s="152" t="s">
        <v>4553</v>
      </c>
      <c r="F404" s="153" t="s">
        <v>4556</v>
      </c>
      <c r="G404" s="162" t="s">
        <v>4557</v>
      </c>
      <c r="H404" s="153" t="s">
        <v>136</v>
      </c>
      <c r="I404" s="153" t="s">
        <v>4560</v>
      </c>
      <c r="J404" s="152" t="s">
        <v>7450</v>
      </c>
      <c r="K404" s="152">
        <v>53068932</v>
      </c>
      <c r="L404" s="153" t="s">
        <v>4522</v>
      </c>
      <c r="M404" s="152"/>
      <c r="N404" s="152"/>
      <c r="O404" s="152"/>
      <c r="P404" s="152"/>
      <c r="Q404" s="152" t="s">
        <v>4547</v>
      </c>
      <c r="R404" s="154">
        <v>46036</v>
      </c>
      <c r="S404" s="154">
        <v>46037</v>
      </c>
      <c r="T404" s="155">
        <v>63352000</v>
      </c>
      <c r="U404" s="156">
        <v>46041</v>
      </c>
      <c r="V404" s="156">
        <v>46283</v>
      </c>
      <c r="W404" s="156">
        <v>46283</v>
      </c>
      <c r="X404" s="157">
        <v>63352000</v>
      </c>
    </row>
    <row r="405" spans="1:24" ht="30" customHeight="1">
      <c r="A405" s="152">
        <v>2026</v>
      </c>
      <c r="B405" s="153" t="s">
        <v>125</v>
      </c>
      <c r="C405" s="152">
        <v>146500</v>
      </c>
      <c r="D405" s="152" t="s">
        <v>4565</v>
      </c>
      <c r="E405" s="152" t="s">
        <v>4566</v>
      </c>
      <c r="F405" s="153" t="s">
        <v>4569</v>
      </c>
      <c r="G405" s="162" t="s">
        <v>4570</v>
      </c>
      <c r="H405" s="153" t="s">
        <v>136</v>
      </c>
      <c r="I405" s="153" t="s">
        <v>4573</v>
      </c>
      <c r="J405" s="152" t="s">
        <v>7450</v>
      </c>
      <c r="K405" s="152">
        <v>1010163827</v>
      </c>
      <c r="L405" s="153" t="s">
        <v>4522</v>
      </c>
      <c r="M405" s="152"/>
      <c r="N405" s="152"/>
      <c r="O405" s="152"/>
      <c r="P405" s="152"/>
      <c r="Q405" s="152" t="s">
        <v>4547</v>
      </c>
      <c r="R405" s="154">
        <v>46036</v>
      </c>
      <c r="S405" s="154">
        <v>46036</v>
      </c>
      <c r="T405" s="155">
        <v>63352000</v>
      </c>
      <c r="U405" s="156">
        <v>46037</v>
      </c>
      <c r="V405" s="156">
        <v>46279</v>
      </c>
      <c r="W405" s="156">
        <v>46279</v>
      </c>
      <c r="X405" s="157">
        <v>63352000</v>
      </c>
    </row>
    <row r="406" spans="1:24" ht="30" customHeight="1">
      <c r="A406" s="152">
        <v>2026</v>
      </c>
      <c r="B406" s="153" t="s">
        <v>125</v>
      </c>
      <c r="C406" s="152">
        <v>146502</v>
      </c>
      <c r="D406" s="152" t="s">
        <v>4579</v>
      </c>
      <c r="E406" s="152" t="s">
        <v>4580</v>
      </c>
      <c r="F406" s="153" t="s">
        <v>4583</v>
      </c>
      <c r="G406" s="162" t="s">
        <v>4584</v>
      </c>
      <c r="H406" s="153" t="s">
        <v>136</v>
      </c>
      <c r="I406" s="153" t="s">
        <v>4587</v>
      </c>
      <c r="J406" s="152" t="s">
        <v>7450</v>
      </c>
      <c r="K406" s="152">
        <v>11202445</v>
      </c>
      <c r="L406" s="153" t="s">
        <v>4522</v>
      </c>
      <c r="M406" s="152"/>
      <c r="N406" s="152"/>
      <c r="O406" s="152"/>
      <c r="P406" s="152"/>
      <c r="Q406" s="152" t="s">
        <v>4547</v>
      </c>
      <c r="R406" s="154">
        <v>46036</v>
      </c>
      <c r="S406" s="154">
        <v>46036</v>
      </c>
      <c r="T406" s="155">
        <v>63352000</v>
      </c>
      <c r="U406" s="156">
        <v>46043</v>
      </c>
      <c r="V406" s="156">
        <v>46285</v>
      </c>
      <c r="W406" s="156">
        <v>46285</v>
      </c>
      <c r="X406" s="157">
        <v>63352000</v>
      </c>
    </row>
    <row r="407" spans="1:24" ht="30" customHeight="1">
      <c r="A407" s="152">
        <v>2026</v>
      </c>
      <c r="B407" s="153" t="s">
        <v>125</v>
      </c>
      <c r="C407" s="152">
        <v>146517</v>
      </c>
      <c r="D407" s="152" t="s">
        <v>4593</v>
      </c>
      <c r="E407" s="152" t="s">
        <v>4594</v>
      </c>
      <c r="F407" s="153" t="s">
        <v>4597</v>
      </c>
      <c r="G407" s="162" t="s">
        <v>4598</v>
      </c>
      <c r="H407" s="153" t="s">
        <v>136</v>
      </c>
      <c r="I407" s="153" t="s">
        <v>4601</v>
      </c>
      <c r="J407" s="152" t="s">
        <v>7450</v>
      </c>
      <c r="K407" s="152">
        <v>79346721</v>
      </c>
      <c r="L407" s="153" t="s">
        <v>4522</v>
      </c>
      <c r="M407" s="152"/>
      <c r="N407" s="152"/>
      <c r="O407" s="152"/>
      <c r="P407" s="152"/>
      <c r="Q407" s="152" t="s">
        <v>4547</v>
      </c>
      <c r="R407" s="154">
        <v>46036</v>
      </c>
      <c r="S407" s="154">
        <v>46036</v>
      </c>
      <c r="T407" s="155">
        <v>46432000</v>
      </c>
      <c r="U407" s="156">
        <v>46041</v>
      </c>
      <c r="V407" s="156">
        <v>46283</v>
      </c>
      <c r="W407" s="156">
        <v>46283</v>
      </c>
      <c r="X407" s="157">
        <v>46432000</v>
      </c>
    </row>
    <row r="408" spans="1:24" ht="30" customHeight="1">
      <c r="A408" s="152">
        <v>2026</v>
      </c>
      <c r="B408" s="153" t="s">
        <v>125</v>
      </c>
      <c r="C408" s="152">
        <v>146523</v>
      </c>
      <c r="D408" s="152" t="s">
        <v>4608</v>
      </c>
      <c r="E408" s="152" t="s">
        <v>4609</v>
      </c>
      <c r="F408" s="153" t="s">
        <v>4612</v>
      </c>
      <c r="G408" s="162" t="s">
        <v>4613</v>
      </c>
      <c r="H408" s="153" t="s">
        <v>136</v>
      </c>
      <c r="I408" s="153" t="s">
        <v>4616</v>
      </c>
      <c r="J408" s="152" t="s">
        <v>7450</v>
      </c>
      <c r="K408" s="152">
        <v>51972599</v>
      </c>
      <c r="L408" s="153" t="s">
        <v>4522</v>
      </c>
      <c r="M408" s="152"/>
      <c r="N408" s="152"/>
      <c r="O408" s="152"/>
      <c r="P408" s="152"/>
      <c r="Q408" s="152" t="s">
        <v>4547</v>
      </c>
      <c r="R408" s="154">
        <v>46036</v>
      </c>
      <c r="S408" s="154">
        <v>46037</v>
      </c>
      <c r="T408" s="155">
        <v>46432000</v>
      </c>
      <c r="U408" s="156">
        <v>46041</v>
      </c>
      <c r="V408" s="156">
        <v>46283</v>
      </c>
      <c r="W408" s="156">
        <v>46283</v>
      </c>
      <c r="X408" s="157">
        <v>46432000</v>
      </c>
    </row>
    <row r="409" spans="1:24" ht="30" customHeight="1">
      <c r="A409" s="152">
        <v>2026</v>
      </c>
      <c r="B409" s="153" t="s">
        <v>125</v>
      </c>
      <c r="C409" s="152">
        <v>146544</v>
      </c>
      <c r="D409" s="152" t="s">
        <v>4623</v>
      </c>
      <c r="E409" s="152" t="s">
        <v>4624</v>
      </c>
      <c r="F409" s="153" t="s">
        <v>4627</v>
      </c>
      <c r="G409" s="162" t="s">
        <v>4628</v>
      </c>
      <c r="H409" s="153" t="s">
        <v>136</v>
      </c>
      <c r="I409" s="153" t="s">
        <v>4631</v>
      </c>
      <c r="J409" s="152" t="s">
        <v>7450</v>
      </c>
      <c r="K409" s="152">
        <v>1015457526</v>
      </c>
      <c r="L409" s="153" t="s">
        <v>4522</v>
      </c>
      <c r="M409" s="152"/>
      <c r="N409" s="152"/>
      <c r="O409" s="152"/>
      <c r="P409" s="152"/>
      <c r="Q409" s="152" t="s">
        <v>4547</v>
      </c>
      <c r="R409" s="154">
        <v>46036</v>
      </c>
      <c r="S409" s="154">
        <v>46036</v>
      </c>
      <c r="T409" s="155">
        <v>46432000</v>
      </c>
      <c r="U409" s="156">
        <v>46041</v>
      </c>
      <c r="V409" s="156">
        <v>46283</v>
      </c>
      <c r="W409" s="156">
        <v>46283</v>
      </c>
      <c r="X409" s="157">
        <v>46432000</v>
      </c>
    </row>
    <row r="410" spans="1:24" ht="30" customHeight="1">
      <c r="A410" s="152">
        <v>2026</v>
      </c>
      <c r="B410" s="153" t="s">
        <v>125</v>
      </c>
      <c r="C410" s="152">
        <v>145107</v>
      </c>
      <c r="D410" s="152" t="s">
        <v>4635</v>
      </c>
      <c r="E410" s="152" t="s">
        <v>4636</v>
      </c>
      <c r="F410" s="153" t="s">
        <v>4639</v>
      </c>
      <c r="G410" s="162" t="s">
        <v>4640</v>
      </c>
      <c r="H410" s="153" t="s">
        <v>460</v>
      </c>
      <c r="I410" s="152" t="s">
        <v>4643</v>
      </c>
      <c r="J410" s="152" t="s">
        <v>7450</v>
      </c>
      <c r="K410" s="152">
        <v>93372344</v>
      </c>
      <c r="L410" s="153" t="s">
        <v>4646</v>
      </c>
      <c r="M410" s="152"/>
      <c r="N410" s="152"/>
      <c r="O410" s="152"/>
      <c r="P410" s="152"/>
      <c r="Q410" s="152" t="s">
        <v>4648</v>
      </c>
      <c r="R410" s="154">
        <v>46043</v>
      </c>
      <c r="S410" s="154">
        <v>46044</v>
      </c>
      <c r="T410" s="155">
        <v>37136000</v>
      </c>
      <c r="U410" s="156">
        <v>46048</v>
      </c>
      <c r="V410" s="156">
        <v>46290</v>
      </c>
      <c r="W410" s="156">
        <v>46290</v>
      </c>
      <c r="X410" s="157">
        <v>37136000</v>
      </c>
    </row>
    <row r="411" spans="1:24" ht="30" customHeight="1">
      <c r="A411" s="152">
        <v>2026</v>
      </c>
      <c r="B411" s="153" t="s">
        <v>125</v>
      </c>
      <c r="C411" s="152">
        <v>145107</v>
      </c>
      <c r="D411" s="152" t="s">
        <v>4635</v>
      </c>
      <c r="E411" s="152" t="s">
        <v>4651</v>
      </c>
      <c r="F411" s="153" t="s">
        <v>4654</v>
      </c>
      <c r="G411" s="162" t="s">
        <v>4640</v>
      </c>
      <c r="H411" s="153" t="s">
        <v>460</v>
      </c>
      <c r="I411" s="152" t="s">
        <v>4643</v>
      </c>
      <c r="J411" s="152" t="s">
        <v>7450</v>
      </c>
      <c r="K411" s="152">
        <v>1030531639</v>
      </c>
      <c r="L411" s="153" t="s">
        <v>4646</v>
      </c>
      <c r="M411" s="152"/>
      <c r="N411" s="152"/>
      <c r="O411" s="152"/>
      <c r="P411" s="152"/>
      <c r="Q411" s="152" t="s">
        <v>4648</v>
      </c>
      <c r="R411" s="154">
        <v>46043</v>
      </c>
      <c r="S411" s="154">
        <v>46052</v>
      </c>
      <c r="T411" s="155">
        <v>27852000</v>
      </c>
      <c r="U411" s="156">
        <v>46058</v>
      </c>
      <c r="V411" s="156">
        <v>46238</v>
      </c>
      <c r="W411" s="156">
        <v>46238</v>
      </c>
      <c r="X411" s="157">
        <v>27852000</v>
      </c>
    </row>
    <row r="412" spans="1:24" ht="30" customHeight="1">
      <c r="A412" s="152">
        <v>2026</v>
      </c>
      <c r="B412" s="153" t="s">
        <v>125</v>
      </c>
      <c r="C412" s="152">
        <v>150305</v>
      </c>
      <c r="D412" s="152" t="s">
        <v>4659</v>
      </c>
      <c r="E412" s="152" t="s">
        <v>4660</v>
      </c>
      <c r="F412" s="153" t="s">
        <v>4663</v>
      </c>
      <c r="G412" s="162" t="s">
        <v>4664</v>
      </c>
      <c r="H412" s="153" t="s">
        <v>460</v>
      </c>
      <c r="I412" s="153" t="s">
        <v>4643</v>
      </c>
      <c r="J412" s="152" t="s">
        <v>7450</v>
      </c>
      <c r="K412" s="152">
        <v>53065497</v>
      </c>
      <c r="L412" s="153" t="s">
        <v>4646</v>
      </c>
      <c r="M412" s="152"/>
      <c r="N412" s="152"/>
      <c r="O412" s="152"/>
      <c r="P412" s="152"/>
      <c r="Q412" s="152" t="s">
        <v>4648</v>
      </c>
      <c r="R412" s="154">
        <v>46036</v>
      </c>
      <c r="S412" s="154">
        <v>46036</v>
      </c>
      <c r="T412" s="155">
        <v>37136000</v>
      </c>
      <c r="U412" s="156">
        <v>46041</v>
      </c>
      <c r="V412" s="156">
        <v>46283</v>
      </c>
      <c r="W412" s="156">
        <v>46283</v>
      </c>
      <c r="X412" s="157">
        <v>37136000</v>
      </c>
    </row>
    <row r="413" spans="1:24" ht="30" customHeight="1">
      <c r="A413" s="152">
        <v>2026</v>
      </c>
      <c r="B413" s="153" t="s">
        <v>125</v>
      </c>
      <c r="C413" s="152">
        <v>152750</v>
      </c>
      <c r="D413" s="152" t="s">
        <v>4674</v>
      </c>
      <c r="E413" s="152" t="s">
        <v>4675</v>
      </c>
      <c r="F413" s="153" t="s">
        <v>4678</v>
      </c>
      <c r="G413" s="162" t="s">
        <v>4679</v>
      </c>
      <c r="H413" s="153" t="s">
        <v>460</v>
      </c>
      <c r="I413" s="152" t="s">
        <v>4643</v>
      </c>
      <c r="J413" s="152" t="s">
        <v>7450</v>
      </c>
      <c r="K413" s="152">
        <v>1030618810</v>
      </c>
      <c r="L413" s="153" t="s">
        <v>4646</v>
      </c>
      <c r="M413" s="152"/>
      <c r="N413" s="152"/>
      <c r="O413" s="152"/>
      <c r="P413" s="152"/>
      <c r="Q413" s="152" t="s">
        <v>4648</v>
      </c>
      <c r="R413" s="154">
        <v>46049</v>
      </c>
      <c r="S413" s="154">
        <v>46049</v>
      </c>
      <c r="T413" s="155">
        <v>40520000</v>
      </c>
      <c r="U413" s="156">
        <v>46054</v>
      </c>
      <c r="V413" s="156">
        <v>46295</v>
      </c>
      <c r="W413" s="156">
        <v>46295</v>
      </c>
      <c r="X413" s="157">
        <v>40520000</v>
      </c>
    </row>
    <row r="414" spans="1:24" ht="30" customHeight="1">
      <c r="A414" s="152">
        <v>2026</v>
      </c>
      <c r="B414" s="153" t="s">
        <v>125</v>
      </c>
      <c r="C414" s="152">
        <v>145316</v>
      </c>
      <c r="D414" s="152" t="s">
        <v>4686</v>
      </c>
      <c r="E414" s="152" t="s">
        <v>4687</v>
      </c>
      <c r="F414" s="153" t="s">
        <v>4690</v>
      </c>
      <c r="G414" s="162" t="s">
        <v>4691</v>
      </c>
      <c r="H414" s="153" t="s">
        <v>136</v>
      </c>
      <c r="I414" s="153" t="s">
        <v>4694</v>
      </c>
      <c r="J414" s="152" t="s">
        <v>7450</v>
      </c>
      <c r="K414" s="152">
        <v>1053327623</v>
      </c>
      <c r="L414" s="153" t="s">
        <v>4646</v>
      </c>
      <c r="M414" s="152"/>
      <c r="N414" s="152"/>
      <c r="O414" s="152"/>
      <c r="P414" s="152"/>
      <c r="Q414" s="152" t="s">
        <v>4648</v>
      </c>
      <c r="R414" s="154">
        <v>46036</v>
      </c>
      <c r="S414" s="154">
        <v>46038</v>
      </c>
      <c r="T414" s="155">
        <v>46432000</v>
      </c>
      <c r="U414" s="156">
        <v>46041</v>
      </c>
      <c r="V414" s="156">
        <v>46283</v>
      </c>
      <c r="W414" s="156">
        <v>46283</v>
      </c>
      <c r="X414" s="157">
        <v>46432000</v>
      </c>
    </row>
    <row r="415" spans="1:24" ht="30" customHeight="1">
      <c r="A415" s="152">
        <v>2026</v>
      </c>
      <c r="B415" s="153" t="s">
        <v>125</v>
      </c>
      <c r="C415" s="152">
        <v>145398</v>
      </c>
      <c r="D415" s="152" t="s">
        <v>4701</v>
      </c>
      <c r="E415" s="152" t="s">
        <v>4702</v>
      </c>
      <c r="F415" s="153" t="s">
        <v>4705</v>
      </c>
      <c r="G415" s="162" t="s">
        <v>4706</v>
      </c>
      <c r="H415" s="153" t="s">
        <v>136</v>
      </c>
      <c r="I415" s="153" t="s">
        <v>4709</v>
      </c>
      <c r="J415" s="152" t="s">
        <v>7450</v>
      </c>
      <c r="K415" s="152">
        <v>79791852</v>
      </c>
      <c r="L415" s="153" t="s">
        <v>4646</v>
      </c>
      <c r="M415" s="152"/>
      <c r="N415" s="152"/>
      <c r="O415" s="152"/>
      <c r="P415" s="152"/>
      <c r="Q415" s="152" t="s">
        <v>4648</v>
      </c>
      <c r="R415" s="154">
        <v>46036</v>
      </c>
      <c r="S415" s="154">
        <v>46049</v>
      </c>
      <c r="T415" s="155">
        <v>87109000</v>
      </c>
      <c r="U415" s="156">
        <v>46051</v>
      </c>
      <c r="V415" s="156">
        <v>46384</v>
      </c>
      <c r="W415" s="156">
        <v>46384</v>
      </c>
      <c r="X415" s="157">
        <v>87109000</v>
      </c>
    </row>
    <row r="416" spans="1:24" ht="30" customHeight="1">
      <c r="A416" s="152">
        <v>2026</v>
      </c>
      <c r="B416" s="153" t="s">
        <v>125</v>
      </c>
      <c r="C416" s="152">
        <v>145398</v>
      </c>
      <c r="D416" s="152" t="s">
        <v>4701</v>
      </c>
      <c r="E416" s="152" t="s">
        <v>4715</v>
      </c>
      <c r="F416" s="153" t="s">
        <v>4718</v>
      </c>
      <c r="G416" s="162" t="s">
        <v>4706</v>
      </c>
      <c r="H416" s="153" t="s">
        <v>136</v>
      </c>
      <c r="I416" s="153" t="s">
        <v>4720</v>
      </c>
      <c r="J416" s="152" t="s">
        <v>7450</v>
      </c>
      <c r="K416" s="152">
        <v>1110491736</v>
      </c>
      <c r="L416" s="153" t="s">
        <v>4646</v>
      </c>
      <c r="M416" s="152"/>
      <c r="N416" s="152"/>
      <c r="O416" s="152"/>
      <c r="P416" s="152"/>
      <c r="Q416" s="152" t="s">
        <v>4648</v>
      </c>
      <c r="R416" s="154">
        <v>46036</v>
      </c>
      <c r="S416" s="154">
        <v>46036</v>
      </c>
      <c r="T416" s="155">
        <v>31676000</v>
      </c>
      <c r="U416" s="156">
        <v>46042</v>
      </c>
      <c r="V416" s="156">
        <v>46161</v>
      </c>
      <c r="W416" s="156">
        <v>46222</v>
      </c>
      <c r="X416" s="157" t="e">
        <f>+#REF!+T416</f>
        <v>#REF!</v>
      </c>
    </row>
    <row r="417" spans="1:24" ht="30" customHeight="1">
      <c r="A417" s="152">
        <v>2026</v>
      </c>
      <c r="B417" s="153" t="s">
        <v>125</v>
      </c>
      <c r="C417" s="152">
        <v>145419</v>
      </c>
      <c r="D417" s="152" t="s">
        <v>4726</v>
      </c>
      <c r="E417" s="152" t="s">
        <v>4727</v>
      </c>
      <c r="F417" s="153" t="s">
        <v>4730</v>
      </c>
      <c r="G417" s="162" t="s">
        <v>4731</v>
      </c>
      <c r="H417" s="153" t="s">
        <v>136</v>
      </c>
      <c r="I417" s="153" t="s">
        <v>4734</v>
      </c>
      <c r="J417" s="152" t="s">
        <v>7450</v>
      </c>
      <c r="K417" s="152">
        <v>1014265620</v>
      </c>
      <c r="L417" s="153" t="s">
        <v>4646</v>
      </c>
      <c r="M417" s="152"/>
      <c r="N417" s="152"/>
      <c r="O417" s="152"/>
      <c r="P417" s="152"/>
      <c r="Q417" s="152" t="s">
        <v>4648</v>
      </c>
      <c r="R417" s="154">
        <v>46036</v>
      </c>
      <c r="S417" s="154">
        <v>46036</v>
      </c>
      <c r="T417" s="155">
        <v>87109000</v>
      </c>
      <c r="U417" s="156">
        <v>46041</v>
      </c>
      <c r="V417" s="156" t="s">
        <v>7467</v>
      </c>
      <c r="W417" s="156">
        <v>46374</v>
      </c>
      <c r="X417" s="157">
        <v>87109000</v>
      </c>
    </row>
    <row r="418" spans="1:24" ht="30" customHeight="1">
      <c r="A418" s="152">
        <v>2026</v>
      </c>
      <c r="B418" s="153" t="s">
        <v>125</v>
      </c>
      <c r="C418" s="152">
        <v>145430</v>
      </c>
      <c r="D418" s="152" t="s">
        <v>4739</v>
      </c>
      <c r="E418" s="152" t="s">
        <v>4740</v>
      </c>
      <c r="F418" s="153" t="s">
        <v>4743</v>
      </c>
      <c r="G418" s="162" t="s">
        <v>4744</v>
      </c>
      <c r="H418" s="153" t="s">
        <v>136</v>
      </c>
      <c r="I418" s="153" t="s">
        <v>4747</v>
      </c>
      <c r="J418" s="152" t="s">
        <v>7450</v>
      </c>
      <c r="K418" s="152">
        <v>1019152243</v>
      </c>
      <c r="L418" s="153" t="s">
        <v>4646</v>
      </c>
      <c r="M418" s="152"/>
      <c r="N418" s="152"/>
      <c r="O418" s="152"/>
      <c r="P418" s="152"/>
      <c r="Q418" s="152" t="s">
        <v>4648</v>
      </c>
      <c r="R418" s="154">
        <v>46036</v>
      </c>
      <c r="S418" s="154">
        <v>46037</v>
      </c>
      <c r="T418" s="155">
        <v>63844000</v>
      </c>
      <c r="U418" s="156">
        <v>46041</v>
      </c>
      <c r="V418" s="156">
        <v>46374</v>
      </c>
      <c r="W418" s="156">
        <v>46374</v>
      </c>
      <c r="X418" s="157">
        <v>63844000</v>
      </c>
    </row>
    <row r="419" spans="1:24" ht="30" customHeight="1">
      <c r="A419" s="152">
        <v>2026</v>
      </c>
      <c r="B419" s="153" t="s">
        <v>125</v>
      </c>
      <c r="C419" s="152">
        <v>145567</v>
      </c>
      <c r="D419" s="152" t="s">
        <v>4753</v>
      </c>
      <c r="E419" s="152" t="s">
        <v>4754</v>
      </c>
      <c r="F419" s="153" t="s">
        <v>4757</v>
      </c>
      <c r="G419" s="162" t="s">
        <v>4758</v>
      </c>
      <c r="H419" s="153" t="s">
        <v>136</v>
      </c>
      <c r="I419" s="153" t="s">
        <v>4734</v>
      </c>
      <c r="J419" s="152" t="s">
        <v>7450</v>
      </c>
      <c r="K419" s="152">
        <v>79545693</v>
      </c>
      <c r="L419" s="153" t="s">
        <v>4646</v>
      </c>
      <c r="M419" s="152"/>
      <c r="N419" s="152"/>
      <c r="O419" s="152"/>
      <c r="P419" s="152"/>
      <c r="Q419" s="152" t="s">
        <v>4648</v>
      </c>
      <c r="R419" s="154">
        <v>46036</v>
      </c>
      <c r="S419" s="154">
        <v>46037</v>
      </c>
      <c r="T419" s="155">
        <v>63352000</v>
      </c>
      <c r="U419" s="156">
        <v>46042</v>
      </c>
      <c r="V419" s="156">
        <v>46284</v>
      </c>
      <c r="W419" s="156">
        <v>46284</v>
      </c>
      <c r="X419" s="157">
        <v>63352000</v>
      </c>
    </row>
    <row r="420" spans="1:24" ht="30" customHeight="1">
      <c r="A420" s="152">
        <v>2026</v>
      </c>
      <c r="B420" s="153" t="s">
        <v>125</v>
      </c>
      <c r="C420" s="152">
        <v>151813</v>
      </c>
      <c r="D420" s="152" t="s">
        <v>4764</v>
      </c>
      <c r="E420" s="152" t="s">
        <v>4765</v>
      </c>
      <c r="F420" s="153" t="s">
        <v>4768</v>
      </c>
      <c r="G420" s="162" t="s">
        <v>4769</v>
      </c>
      <c r="H420" s="153" t="s">
        <v>136</v>
      </c>
      <c r="I420" s="153" t="s">
        <v>4772</v>
      </c>
      <c r="J420" s="152" t="s">
        <v>7450</v>
      </c>
      <c r="K420" s="152">
        <v>1052414327</v>
      </c>
      <c r="L420" s="153" t="s">
        <v>4646</v>
      </c>
      <c r="M420" s="152"/>
      <c r="N420" s="152"/>
      <c r="O420" s="152"/>
      <c r="P420" s="152"/>
      <c r="Q420" s="152" t="s">
        <v>4648</v>
      </c>
      <c r="R420" s="154">
        <v>46036</v>
      </c>
      <c r="S420" s="154">
        <v>46038</v>
      </c>
      <c r="T420" s="155">
        <v>46432000</v>
      </c>
      <c r="U420" s="156">
        <v>46042</v>
      </c>
      <c r="V420" s="156">
        <v>46284</v>
      </c>
      <c r="W420" s="156">
        <v>46284</v>
      </c>
      <c r="X420" s="157">
        <v>46432000</v>
      </c>
    </row>
    <row r="421" spans="1:24" ht="30" customHeight="1">
      <c r="A421" s="152">
        <v>2026</v>
      </c>
      <c r="B421" s="153" t="s">
        <v>125</v>
      </c>
      <c r="C421" s="152">
        <v>150321</v>
      </c>
      <c r="D421" s="152" t="s">
        <v>4777</v>
      </c>
      <c r="E421" s="152" t="s">
        <v>4778</v>
      </c>
      <c r="F421" s="153" t="s">
        <v>4781</v>
      </c>
      <c r="G421" s="162" t="s">
        <v>4782</v>
      </c>
      <c r="H421" s="153" t="s">
        <v>136</v>
      </c>
      <c r="I421" s="153" t="s">
        <v>4786</v>
      </c>
      <c r="J421" s="152" t="s">
        <v>7450</v>
      </c>
      <c r="K421" s="152">
        <v>1018406903</v>
      </c>
      <c r="L421" s="153" t="s">
        <v>4646</v>
      </c>
      <c r="M421" s="152"/>
      <c r="N421" s="152"/>
      <c r="O421" s="152"/>
      <c r="P421" s="152"/>
      <c r="Q421" s="152" t="s">
        <v>4648</v>
      </c>
      <c r="R421" s="154">
        <v>46036</v>
      </c>
      <c r="S421" s="154">
        <v>46037</v>
      </c>
      <c r="T421" s="155">
        <v>63352000</v>
      </c>
      <c r="U421" s="156">
        <v>46042</v>
      </c>
      <c r="V421" s="156">
        <v>46284</v>
      </c>
      <c r="W421" s="156">
        <v>46284</v>
      </c>
      <c r="X421" s="157">
        <v>63352000</v>
      </c>
    </row>
    <row r="422" spans="1:24" ht="30" customHeight="1">
      <c r="A422" s="152">
        <v>2026</v>
      </c>
      <c r="B422" s="153" t="s">
        <v>125</v>
      </c>
      <c r="C422" s="152">
        <v>150321</v>
      </c>
      <c r="D422" s="152" t="s">
        <v>4777</v>
      </c>
      <c r="E422" s="152" t="s">
        <v>4793</v>
      </c>
      <c r="F422" s="153" t="s">
        <v>4796</v>
      </c>
      <c r="G422" s="162" t="s">
        <v>4782</v>
      </c>
      <c r="H422" s="153" t="s">
        <v>136</v>
      </c>
      <c r="I422" s="153" t="s">
        <v>4786</v>
      </c>
      <c r="J422" s="152" t="s">
        <v>7450</v>
      </c>
      <c r="K422" s="152">
        <v>1000251674</v>
      </c>
      <c r="L422" s="153" t="s">
        <v>4646</v>
      </c>
      <c r="M422" s="152"/>
      <c r="N422" s="152"/>
      <c r="O422" s="152"/>
      <c r="P422" s="152"/>
      <c r="Q422" s="152" t="s">
        <v>4648</v>
      </c>
      <c r="R422" s="154">
        <v>46036</v>
      </c>
      <c r="S422" s="154">
        <v>46037</v>
      </c>
      <c r="T422" s="155">
        <v>63352000</v>
      </c>
      <c r="U422" s="156">
        <v>46043</v>
      </c>
      <c r="V422" s="156">
        <v>46285</v>
      </c>
      <c r="W422" s="156">
        <v>46285</v>
      </c>
      <c r="X422" s="157">
        <v>63352000</v>
      </c>
    </row>
    <row r="423" spans="1:24" ht="30" customHeight="1">
      <c r="A423" s="152">
        <v>2026</v>
      </c>
      <c r="B423" s="153" t="s">
        <v>125</v>
      </c>
      <c r="C423" s="152">
        <v>145587</v>
      </c>
      <c r="D423" s="152" t="s">
        <v>4802</v>
      </c>
      <c r="E423" s="152" t="s">
        <v>4803</v>
      </c>
      <c r="F423" s="153" t="s">
        <v>4806</v>
      </c>
      <c r="G423" s="162" t="s">
        <v>4807</v>
      </c>
      <c r="H423" s="153" t="s">
        <v>136</v>
      </c>
      <c r="I423" s="152" t="s">
        <v>4810</v>
      </c>
      <c r="J423" s="152" t="s">
        <v>7450</v>
      </c>
      <c r="K423" s="152">
        <v>79918954</v>
      </c>
      <c r="L423" s="153" t="s">
        <v>4646</v>
      </c>
      <c r="M423" s="152"/>
      <c r="N423" s="152"/>
      <c r="O423" s="152"/>
      <c r="P423" s="152"/>
      <c r="Q423" s="152" t="s">
        <v>4648</v>
      </c>
      <c r="R423" s="154">
        <v>46041</v>
      </c>
      <c r="S423" s="154">
        <v>46041</v>
      </c>
      <c r="T423" s="155">
        <v>63352000</v>
      </c>
      <c r="U423" s="156">
        <v>46048</v>
      </c>
      <c r="V423" s="156">
        <v>46290</v>
      </c>
      <c r="W423" s="156">
        <v>46290</v>
      </c>
      <c r="X423" s="157">
        <v>63352000</v>
      </c>
    </row>
    <row r="424" spans="1:24" ht="30" customHeight="1">
      <c r="A424" s="152">
        <v>2026</v>
      </c>
      <c r="B424" s="153" t="s">
        <v>125</v>
      </c>
      <c r="C424" s="152">
        <v>146654</v>
      </c>
      <c r="D424" s="152" t="s">
        <v>4815</v>
      </c>
      <c r="E424" s="152" t="s">
        <v>4816</v>
      </c>
      <c r="F424" s="153" t="s">
        <v>4819</v>
      </c>
      <c r="G424" s="162" t="s">
        <v>4820</v>
      </c>
      <c r="H424" s="153" t="s">
        <v>136</v>
      </c>
      <c r="I424" s="153" t="s">
        <v>4824</v>
      </c>
      <c r="J424" s="152" t="s">
        <v>7450</v>
      </c>
      <c r="K424" s="152">
        <v>47436280</v>
      </c>
      <c r="L424" s="153" t="s">
        <v>4826</v>
      </c>
      <c r="M424" s="152"/>
      <c r="N424" s="152"/>
      <c r="O424" s="152"/>
      <c r="P424" s="152"/>
      <c r="Q424" s="152" t="s">
        <v>4828</v>
      </c>
      <c r="R424" s="154">
        <v>46036</v>
      </c>
      <c r="S424" s="154">
        <v>46037</v>
      </c>
      <c r="T424" s="155">
        <v>72656000</v>
      </c>
      <c r="U424" s="156">
        <v>46041</v>
      </c>
      <c r="V424" s="156">
        <v>46283</v>
      </c>
      <c r="W424" s="156">
        <v>46283</v>
      </c>
      <c r="X424" s="157">
        <v>72656000</v>
      </c>
    </row>
    <row r="425" spans="1:24" ht="30" customHeight="1">
      <c r="A425" s="152">
        <v>2026</v>
      </c>
      <c r="B425" s="153" t="s">
        <v>125</v>
      </c>
      <c r="C425" s="152">
        <v>146999</v>
      </c>
      <c r="D425" s="152" t="s">
        <v>4833</v>
      </c>
      <c r="E425" s="152" t="s">
        <v>4834</v>
      </c>
      <c r="F425" s="153" t="s">
        <v>4837</v>
      </c>
      <c r="G425" s="162" t="s">
        <v>4838</v>
      </c>
      <c r="H425" s="153" t="s">
        <v>136</v>
      </c>
      <c r="I425" s="153" t="s">
        <v>4841</v>
      </c>
      <c r="J425" s="152" t="s">
        <v>7450</v>
      </c>
      <c r="K425" s="152">
        <v>52397949</v>
      </c>
      <c r="L425" s="153" t="s">
        <v>4826</v>
      </c>
      <c r="M425" s="152"/>
      <c r="N425" s="152"/>
      <c r="O425" s="152"/>
      <c r="P425" s="152"/>
      <c r="Q425" s="152" t="s">
        <v>4828</v>
      </c>
      <c r="R425" s="154">
        <v>46037</v>
      </c>
      <c r="S425" s="154">
        <v>46038</v>
      </c>
      <c r="T425" s="155">
        <v>63352000</v>
      </c>
      <c r="U425" s="156">
        <v>46041</v>
      </c>
      <c r="V425" s="156">
        <v>46283</v>
      </c>
      <c r="W425" s="156">
        <v>46283</v>
      </c>
      <c r="X425" s="157">
        <v>63352000</v>
      </c>
    </row>
    <row r="426" spans="1:24" ht="30" customHeight="1">
      <c r="A426" s="152">
        <v>2026</v>
      </c>
      <c r="B426" s="153" t="s">
        <v>125</v>
      </c>
      <c r="C426" s="152">
        <v>147028</v>
      </c>
      <c r="D426" s="152" t="s">
        <v>4846</v>
      </c>
      <c r="E426" s="152" t="s">
        <v>4847</v>
      </c>
      <c r="F426" s="153" t="s">
        <v>4850</v>
      </c>
      <c r="G426" s="162" t="s">
        <v>4851</v>
      </c>
      <c r="H426" s="153" t="s">
        <v>136</v>
      </c>
      <c r="I426" s="152" t="s">
        <v>4854</v>
      </c>
      <c r="J426" s="152" t="s">
        <v>7450</v>
      </c>
      <c r="K426" s="152">
        <v>52341752</v>
      </c>
      <c r="L426" s="153" t="s">
        <v>4826</v>
      </c>
      <c r="M426" s="152"/>
      <c r="N426" s="152"/>
      <c r="O426" s="152"/>
      <c r="P426" s="152"/>
      <c r="Q426" s="152" t="s">
        <v>4828</v>
      </c>
      <c r="R426" s="154">
        <v>46044</v>
      </c>
      <c r="S426" s="154">
        <v>46044</v>
      </c>
      <c r="T426" s="155">
        <v>46432000</v>
      </c>
      <c r="U426" s="156">
        <v>46045</v>
      </c>
      <c r="V426" s="156">
        <v>46287</v>
      </c>
      <c r="W426" s="156">
        <v>46287</v>
      </c>
      <c r="X426" s="157">
        <v>46432000</v>
      </c>
    </row>
    <row r="427" spans="1:24" ht="30" customHeight="1">
      <c r="A427" s="152">
        <v>2026</v>
      </c>
      <c r="B427" s="153" t="s">
        <v>125</v>
      </c>
      <c r="C427" s="152">
        <v>147042</v>
      </c>
      <c r="D427" s="152" t="s">
        <v>4860</v>
      </c>
      <c r="E427" s="152" t="s">
        <v>4861</v>
      </c>
      <c r="F427" s="153" t="s">
        <v>4864</v>
      </c>
      <c r="G427" s="162" t="s">
        <v>4865</v>
      </c>
      <c r="H427" s="153" t="s">
        <v>136</v>
      </c>
      <c r="I427" s="153" t="s">
        <v>4868</v>
      </c>
      <c r="J427" s="152" t="s">
        <v>7450</v>
      </c>
      <c r="K427" s="152">
        <v>80180782</v>
      </c>
      <c r="L427" s="153" t="s">
        <v>4826</v>
      </c>
      <c r="M427" s="152"/>
      <c r="N427" s="152"/>
      <c r="O427" s="152"/>
      <c r="P427" s="152"/>
      <c r="Q427" s="152" t="s">
        <v>4828</v>
      </c>
      <c r="R427" s="154">
        <v>46037</v>
      </c>
      <c r="S427" s="154">
        <v>46037</v>
      </c>
      <c r="T427" s="155">
        <v>63352000</v>
      </c>
      <c r="U427" s="156">
        <v>46041</v>
      </c>
      <c r="V427" s="156">
        <v>46283</v>
      </c>
      <c r="W427" s="156">
        <v>46283</v>
      </c>
      <c r="X427" s="157">
        <v>63352000</v>
      </c>
    </row>
    <row r="428" spans="1:24" ht="30" customHeight="1">
      <c r="A428" s="152">
        <v>2026</v>
      </c>
      <c r="B428" s="153" t="s">
        <v>125</v>
      </c>
      <c r="C428" s="152">
        <v>147073</v>
      </c>
      <c r="D428" s="152" t="s">
        <v>4873</v>
      </c>
      <c r="E428" s="152" t="s">
        <v>4874</v>
      </c>
      <c r="F428" s="153" t="s">
        <v>4877</v>
      </c>
      <c r="G428" s="162" t="s">
        <v>4878</v>
      </c>
      <c r="H428" s="153" t="s">
        <v>460</v>
      </c>
      <c r="I428" s="153" t="s">
        <v>4881</v>
      </c>
      <c r="J428" s="152" t="s">
        <v>7450</v>
      </c>
      <c r="K428" s="152">
        <v>1032437679</v>
      </c>
      <c r="L428" s="153" t="s">
        <v>4826</v>
      </c>
      <c r="M428" s="152"/>
      <c r="N428" s="152"/>
      <c r="O428" s="152"/>
      <c r="P428" s="152"/>
      <c r="Q428" s="152" t="s">
        <v>4828</v>
      </c>
      <c r="R428" s="154">
        <v>46037</v>
      </c>
      <c r="S428" s="154">
        <v>46038</v>
      </c>
      <c r="T428" s="155">
        <v>40520000</v>
      </c>
      <c r="U428" s="156">
        <v>46041</v>
      </c>
      <c r="V428" s="156">
        <v>46283</v>
      </c>
      <c r="W428" s="156">
        <v>46283</v>
      </c>
      <c r="X428" s="157">
        <v>40520000</v>
      </c>
    </row>
    <row r="429" spans="1:24" ht="30" customHeight="1">
      <c r="A429" s="152">
        <v>2026</v>
      </c>
      <c r="B429" s="153" t="s">
        <v>125</v>
      </c>
      <c r="C429" s="152">
        <v>147050</v>
      </c>
      <c r="D429" s="152" t="s">
        <v>4887</v>
      </c>
      <c r="E429" s="152" t="s">
        <v>4888</v>
      </c>
      <c r="F429" s="153" t="s">
        <v>4891</v>
      </c>
      <c r="G429" s="162" t="s">
        <v>4892</v>
      </c>
      <c r="H429" s="153" t="s">
        <v>136</v>
      </c>
      <c r="I429" s="152" t="s">
        <v>217</v>
      </c>
      <c r="J429" s="152" t="s">
        <v>7450</v>
      </c>
      <c r="K429" s="152">
        <v>52372202</v>
      </c>
      <c r="L429" s="153" t="s">
        <v>4826</v>
      </c>
      <c r="M429" s="152"/>
      <c r="N429" s="152"/>
      <c r="O429" s="152"/>
      <c r="P429" s="152"/>
      <c r="Q429" s="152" t="s">
        <v>4828</v>
      </c>
      <c r="R429" s="154">
        <v>46041</v>
      </c>
      <c r="S429" s="154">
        <v>46041</v>
      </c>
      <c r="T429" s="155">
        <v>46432000</v>
      </c>
      <c r="U429" s="156">
        <v>46048</v>
      </c>
      <c r="V429" s="156">
        <v>46290</v>
      </c>
      <c r="W429" s="156">
        <v>46290</v>
      </c>
      <c r="X429" s="157">
        <v>46432000</v>
      </c>
    </row>
    <row r="430" spans="1:24" ht="30" customHeight="1">
      <c r="A430" s="152">
        <v>2026</v>
      </c>
      <c r="B430" s="153" t="s">
        <v>125</v>
      </c>
      <c r="C430" s="152">
        <v>147050</v>
      </c>
      <c r="D430" s="152" t="s">
        <v>4887</v>
      </c>
      <c r="E430" s="152" t="s">
        <v>4900</v>
      </c>
      <c r="F430" s="153" t="s">
        <v>4903</v>
      </c>
      <c r="G430" s="162" t="s">
        <v>4892</v>
      </c>
      <c r="H430" s="153" t="s">
        <v>136</v>
      </c>
      <c r="I430" s="152" t="s">
        <v>217</v>
      </c>
      <c r="J430" s="152" t="s">
        <v>7450</v>
      </c>
      <c r="K430" s="152">
        <v>1016063693</v>
      </c>
      <c r="L430" s="153" t="s">
        <v>4826</v>
      </c>
      <c r="M430" s="152"/>
      <c r="N430" s="152"/>
      <c r="O430" s="152"/>
      <c r="P430" s="152"/>
      <c r="Q430" s="152" t="s">
        <v>4828</v>
      </c>
      <c r="R430" s="154">
        <v>46041</v>
      </c>
      <c r="S430" s="154">
        <v>46041</v>
      </c>
      <c r="T430" s="155">
        <v>46432000</v>
      </c>
      <c r="U430" s="156">
        <v>46048</v>
      </c>
      <c r="V430" s="156">
        <v>46290</v>
      </c>
      <c r="W430" s="156">
        <v>46290</v>
      </c>
      <c r="X430" s="157">
        <v>46432000</v>
      </c>
    </row>
    <row r="431" spans="1:24" ht="30" customHeight="1">
      <c r="A431" s="152">
        <v>2026</v>
      </c>
      <c r="B431" s="153" t="s">
        <v>125</v>
      </c>
      <c r="C431" s="152">
        <v>147066</v>
      </c>
      <c r="D431" s="152" t="s">
        <v>4909</v>
      </c>
      <c r="E431" s="152" t="s">
        <v>4910</v>
      </c>
      <c r="F431" s="153" t="s">
        <v>4913</v>
      </c>
      <c r="G431" s="162" t="s">
        <v>4914</v>
      </c>
      <c r="H431" s="153" t="s">
        <v>136</v>
      </c>
      <c r="I431" s="152" t="s">
        <v>4917</v>
      </c>
      <c r="J431" s="152" t="s">
        <v>7450</v>
      </c>
      <c r="K431" s="152">
        <v>1026260980</v>
      </c>
      <c r="L431" s="153" t="s">
        <v>4826</v>
      </c>
      <c r="M431" s="152"/>
      <c r="N431" s="152"/>
      <c r="O431" s="152"/>
      <c r="P431" s="152"/>
      <c r="Q431" s="152" t="s">
        <v>4828</v>
      </c>
      <c r="R431" s="154">
        <v>46039</v>
      </c>
      <c r="S431" s="154">
        <v>46042</v>
      </c>
      <c r="T431" s="155">
        <v>46432000</v>
      </c>
      <c r="U431" s="156">
        <v>46044</v>
      </c>
      <c r="V431" s="156">
        <v>46286</v>
      </c>
      <c r="W431" s="156">
        <v>46286</v>
      </c>
      <c r="X431" s="157">
        <v>46432000</v>
      </c>
    </row>
    <row r="432" spans="1:24" ht="30" customHeight="1">
      <c r="A432" s="152">
        <v>2026</v>
      </c>
      <c r="B432" s="153" t="s">
        <v>125</v>
      </c>
      <c r="C432" s="152">
        <v>147066</v>
      </c>
      <c r="D432" s="152" t="s">
        <v>4909</v>
      </c>
      <c r="E432" s="152" t="s">
        <v>4922</v>
      </c>
      <c r="F432" s="153" t="s">
        <v>4925</v>
      </c>
      <c r="G432" s="162" t="s">
        <v>4914</v>
      </c>
      <c r="H432" s="153" t="s">
        <v>136</v>
      </c>
      <c r="I432" s="153" t="s">
        <v>4917</v>
      </c>
      <c r="J432" s="152" t="s">
        <v>7450</v>
      </c>
      <c r="K432" s="152">
        <v>52214916</v>
      </c>
      <c r="L432" s="153" t="s">
        <v>4826</v>
      </c>
      <c r="M432" s="152"/>
      <c r="N432" s="152"/>
      <c r="O432" s="152"/>
      <c r="P432" s="152"/>
      <c r="Q432" s="152" t="s">
        <v>4828</v>
      </c>
      <c r="R432" s="154">
        <v>46039</v>
      </c>
      <c r="S432" s="154">
        <v>46041</v>
      </c>
      <c r="T432" s="155">
        <v>46432000</v>
      </c>
      <c r="U432" s="156">
        <v>46044</v>
      </c>
      <c r="V432" s="156" t="s">
        <v>7459</v>
      </c>
      <c r="W432" s="156">
        <v>46286</v>
      </c>
      <c r="X432" s="157">
        <v>46432000</v>
      </c>
    </row>
    <row r="433" spans="1:24" ht="30" customHeight="1">
      <c r="A433" s="152">
        <v>2026</v>
      </c>
      <c r="B433" s="153" t="s">
        <v>125</v>
      </c>
      <c r="C433" s="152">
        <v>147079</v>
      </c>
      <c r="D433" s="152" t="s">
        <v>4931</v>
      </c>
      <c r="E433" s="152" t="s">
        <v>4932</v>
      </c>
      <c r="F433" s="153" t="s">
        <v>4935</v>
      </c>
      <c r="G433" s="162" t="s">
        <v>4936</v>
      </c>
      <c r="H433" s="153" t="s">
        <v>136</v>
      </c>
      <c r="I433" s="153" t="s">
        <v>4939</v>
      </c>
      <c r="J433" s="152" t="s">
        <v>7450</v>
      </c>
      <c r="K433" s="152">
        <v>52215485</v>
      </c>
      <c r="L433" s="153" t="s">
        <v>4826</v>
      </c>
      <c r="M433" s="152"/>
      <c r="N433" s="152"/>
      <c r="O433" s="152"/>
      <c r="P433" s="152"/>
      <c r="Q433" s="152" t="s">
        <v>4828</v>
      </c>
      <c r="R433" s="154">
        <v>46036</v>
      </c>
      <c r="S433" s="154">
        <v>46036</v>
      </c>
      <c r="T433" s="155">
        <v>63352000</v>
      </c>
      <c r="U433" s="156">
        <v>46042</v>
      </c>
      <c r="V433" s="156">
        <v>46284</v>
      </c>
      <c r="W433" s="156">
        <v>46284</v>
      </c>
      <c r="X433" s="157">
        <v>63352000</v>
      </c>
    </row>
    <row r="434" spans="1:24" ht="30" customHeight="1">
      <c r="A434" s="152">
        <v>2026</v>
      </c>
      <c r="B434" s="153" t="s">
        <v>125</v>
      </c>
      <c r="C434" s="152">
        <v>147100</v>
      </c>
      <c r="D434" s="152" t="s">
        <v>4943</v>
      </c>
      <c r="E434" s="152" t="s">
        <v>4944</v>
      </c>
      <c r="F434" s="153" t="s">
        <v>4947</v>
      </c>
      <c r="G434" s="162" t="s">
        <v>4948</v>
      </c>
      <c r="H434" s="153" t="s">
        <v>136</v>
      </c>
      <c r="I434" s="152" t="s">
        <v>4951</v>
      </c>
      <c r="J434" s="152" t="s">
        <v>7450</v>
      </c>
      <c r="K434" s="152">
        <v>1022413056</v>
      </c>
      <c r="L434" s="153" t="s">
        <v>4826</v>
      </c>
      <c r="M434" s="152"/>
      <c r="N434" s="152"/>
      <c r="O434" s="152"/>
      <c r="P434" s="152"/>
      <c r="Q434" s="152" t="s">
        <v>4828</v>
      </c>
      <c r="R434" s="154">
        <v>46042</v>
      </c>
      <c r="S434" s="154">
        <v>46042</v>
      </c>
      <c r="T434" s="155">
        <v>46432000</v>
      </c>
      <c r="U434" s="156">
        <v>46045</v>
      </c>
      <c r="V434" s="156">
        <v>46287</v>
      </c>
      <c r="W434" s="156">
        <v>46287</v>
      </c>
      <c r="X434" s="157">
        <v>46432000</v>
      </c>
    </row>
    <row r="435" spans="1:24" ht="30" customHeight="1">
      <c r="A435" s="152">
        <v>2026</v>
      </c>
      <c r="B435" s="153" t="s">
        <v>125</v>
      </c>
      <c r="C435" s="152">
        <v>147106</v>
      </c>
      <c r="D435" s="152" t="s">
        <v>4956</v>
      </c>
      <c r="E435" s="152" t="s">
        <v>4957</v>
      </c>
      <c r="F435" s="153" t="s">
        <v>4960</v>
      </c>
      <c r="G435" s="162" t="s">
        <v>4961</v>
      </c>
      <c r="H435" s="153" t="s">
        <v>136</v>
      </c>
      <c r="I435" s="153" t="s">
        <v>4964</v>
      </c>
      <c r="J435" s="152" t="s">
        <v>7450</v>
      </c>
      <c r="K435" s="152">
        <v>79148595</v>
      </c>
      <c r="L435" s="153" t="s">
        <v>4826</v>
      </c>
      <c r="M435" s="152"/>
      <c r="N435" s="152"/>
      <c r="O435" s="152"/>
      <c r="P435" s="152"/>
      <c r="Q435" s="152" t="s">
        <v>4828</v>
      </c>
      <c r="R435" s="154">
        <v>46042</v>
      </c>
      <c r="S435" s="154">
        <v>46043</v>
      </c>
      <c r="T435" s="155">
        <v>63352000</v>
      </c>
      <c r="U435" s="156">
        <v>46045</v>
      </c>
      <c r="V435" s="156">
        <v>46287</v>
      </c>
      <c r="W435" s="156">
        <v>46287</v>
      </c>
      <c r="X435" s="157">
        <v>63352000</v>
      </c>
    </row>
    <row r="436" spans="1:24" ht="30" customHeight="1">
      <c r="A436" s="152">
        <v>2026</v>
      </c>
      <c r="B436" s="153" t="s">
        <v>125</v>
      </c>
      <c r="C436" s="152">
        <v>147106</v>
      </c>
      <c r="D436" s="152" t="s">
        <v>4956</v>
      </c>
      <c r="E436" s="152" t="s">
        <v>4969</v>
      </c>
      <c r="F436" s="153" t="s">
        <v>4972</v>
      </c>
      <c r="G436" s="162" t="s">
        <v>4961</v>
      </c>
      <c r="H436" s="153" t="s">
        <v>136</v>
      </c>
      <c r="I436" s="153" t="s">
        <v>4964</v>
      </c>
      <c r="J436" s="152" t="s">
        <v>7450</v>
      </c>
      <c r="K436" s="152">
        <v>1019046997</v>
      </c>
      <c r="L436" s="153" t="s">
        <v>4826</v>
      </c>
      <c r="M436" s="152"/>
      <c r="N436" s="152"/>
      <c r="O436" s="152"/>
      <c r="P436" s="152"/>
      <c r="Q436" s="152" t="s">
        <v>4828</v>
      </c>
      <c r="R436" s="154">
        <v>46042</v>
      </c>
      <c r="S436" s="154">
        <v>46043</v>
      </c>
      <c r="T436" s="155">
        <v>63352000</v>
      </c>
      <c r="U436" s="156">
        <v>46045</v>
      </c>
      <c r="V436" s="156">
        <v>46287</v>
      </c>
      <c r="W436" s="156">
        <v>46287</v>
      </c>
      <c r="X436" s="157">
        <v>63352000</v>
      </c>
    </row>
    <row r="437" spans="1:24" ht="30" customHeight="1">
      <c r="A437" s="152">
        <v>2026</v>
      </c>
      <c r="B437" s="153" t="s">
        <v>125</v>
      </c>
      <c r="C437" s="152">
        <v>151351</v>
      </c>
      <c r="D437" s="152" t="s">
        <v>4977</v>
      </c>
      <c r="E437" s="152" t="s">
        <v>4978</v>
      </c>
      <c r="F437" s="153" t="s">
        <v>4981</v>
      </c>
      <c r="G437" s="162" t="s">
        <v>4982</v>
      </c>
      <c r="H437" s="153" t="s">
        <v>136</v>
      </c>
      <c r="I437" s="152" t="s">
        <v>4986</v>
      </c>
      <c r="J437" s="152" t="s">
        <v>7450</v>
      </c>
      <c r="K437" s="152">
        <v>52858338</v>
      </c>
      <c r="L437" s="153" t="s">
        <v>4826</v>
      </c>
      <c r="M437" s="152"/>
      <c r="N437" s="152"/>
      <c r="O437" s="152"/>
      <c r="P437" s="152"/>
      <c r="Q437" s="152" t="s">
        <v>4828</v>
      </c>
      <c r="R437" s="154">
        <v>46045</v>
      </c>
      <c r="S437" s="154">
        <v>46045</v>
      </c>
      <c r="T437" s="155">
        <v>63352000</v>
      </c>
      <c r="U437" s="156">
        <v>46048</v>
      </c>
      <c r="V437" s="156">
        <v>46290</v>
      </c>
      <c r="W437" s="156">
        <v>46290</v>
      </c>
      <c r="X437" s="157">
        <v>63352000</v>
      </c>
    </row>
    <row r="438" spans="1:24" ht="30" customHeight="1">
      <c r="A438" s="152">
        <v>2026</v>
      </c>
      <c r="B438" s="153" t="s">
        <v>125</v>
      </c>
      <c r="C438" s="152">
        <v>147169</v>
      </c>
      <c r="D438" s="152" t="s">
        <v>4992</v>
      </c>
      <c r="E438" s="152" t="s">
        <v>4993</v>
      </c>
      <c r="F438" s="153" t="s">
        <v>4996</v>
      </c>
      <c r="G438" s="162" t="s">
        <v>4997</v>
      </c>
      <c r="H438" s="153" t="s">
        <v>136</v>
      </c>
      <c r="I438" s="153" t="s">
        <v>5001</v>
      </c>
      <c r="J438" s="152" t="s">
        <v>7450</v>
      </c>
      <c r="K438" s="152">
        <v>52427925</v>
      </c>
      <c r="L438" s="153" t="s">
        <v>4826</v>
      </c>
      <c r="M438" s="152"/>
      <c r="N438" s="152"/>
      <c r="O438" s="152"/>
      <c r="P438" s="152"/>
      <c r="Q438" s="152" t="s">
        <v>4828</v>
      </c>
      <c r="R438" s="154">
        <v>46036</v>
      </c>
      <c r="S438" s="154">
        <v>46037</v>
      </c>
      <c r="T438" s="155">
        <v>63352000</v>
      </c>
      <c r="U438" s="156">
        <v>46041</v>
      </c>
      <c r="V438" s="156">
        <v>46283</v>
      </c>
      <c r="W438" s="156">
        <v>46283</v>
      </c>
      <c r="X438" s="157">
        <v>63352000</v>
      </c>
    </row>
    <row r="439" spans="1:24" ht="30" customHeight="1">
      <c r="A439" s="152">
        <v>2026</v>
      </c>
      <c r="B439" s="153" t="s">
        <v>125</v>
      </c>
      <c r="C439" s="152">
        <v>147176</v>
      </c>
      <c r="D439" s="152" t="s">
        <v>5007</v>
      </c>
      <c r="E439" s="152" t="s">
        <v>5008</v>
      </c>
      <c r="F439" s="153" t="s">
        <v>5011</v>
      </c>
      <c r="G439" s="162" t="s">
        <v>5012</v>
      </c>
      <c r="H439" s="153" t="s">
        <v>136</v>
      </c>
      <c r="I439" s="152" t="s">
        <v>5015</v>
      </c>
      <c r="J439" s="152" t="s">
        <v>7450</v>
      </c>
      <c r="K439" s="152">
        <v>1005681628</v>
      </c>
      <c r="L439" s="152" t="s">
        <v>4826</v>
      </c>
      <c r="M439" s="152"/>
      <c r="N439" s="152"/>
      <c r="O439" s="152"/>
      <c r="P439" s="152"/>
      <c r="Q439" s="152" t="s">
        <v>4828</v>
      </c>
      <c r="R439" s="154">
        <v>46041</v>
      </c>
      <c r="S439" s="154">
        <v>46041</v>
      </c>
      <c r="T439" s="155">
        <v>46432000</v>
      </c>
      <c r="U439" s="156">
        <v>46044</v>
      </c>
      <c r="V439" s="156">
        <v>46286</v>
      </c>
      <c r="W439" s="156">
        <v>46286</v>
      </c>
      <c r="X439" s="157">
        <v>46432000</v>
      </c>
    </row>
    <row r="440" spans="1:24" ht="30" customHeight="1">
      <c r="A440" s="152">
        <v>2026</v>
      </c>
      <c r="B440" s="153" t="s">
        <v>125</v>
      </c>
      <c r="C440" s="152">
        <v>147188</v>
      </c>
      <c r="D440" s="152" t="s">
        <v>5020</v>
      </c>
      <c r="E440" s="152" t="s">
        <v>5021</v>
      </c>
      <c r="F440" s="153" t="s">
        <v>5024</v>
      </c>
      <c r="G440" s="162" t="s">
        <v>5025</v>
      </c>
      <c r="H440" s="153" t="s">
        <v>460</v>
      </c>
      <c r="I440" s="153" t="s">
        <v>5028</v>
      </c>
      <c r="J440" s="152" t="s">
        <v>7450</v>
      </c>
      <c r="K440" s="152">
        <v>1001886971</v>
      </c>
      <c r="L440" s="153" t="s">
        <v>4826</v>
      </c>
      <c r="M440" s="152"/>
      <c r="N440" s="152"/>
      <c r="O440" s="152"/>
      <c r="P440" s="152"/>
      <c r="Q440" s="152" t="s">
        <v>4828</v>
      </c>
      <c r="R440" s="154">
        <v>46033</v>
      </c>
      <c r="S440" s="154">
        <v>46035</v>
      </c>
      <c r="T440" s="155">
        <v>28840000</v>
      </c>
      <c r="U440" s="156">
        <v>46037</v>
      </c>
      <c r="V440" s="156">
        <v>46279</v>
      </c>
      <c r="W440" s="156">
        <v>46279</v>
      </c>
      <c r="X440" s="157">
        <v>28840000</v>
      </c>
    </row>
    <row r="441" spans="1:24" ht="30" customHeight="1">
      <c r="A441" s="152">
        <v>2026</v>
      </c>
      <c r="B441" s="153" t="s">
        <v>125</v>
      </c>
      <c r="C441" s="152">
        <v>147188</v>
      </c>
      <c r="D441" s="152" t="s">
        <v>5020</v>
      </c>
      <c r="E441" s="152" t="s">
        <v>5035</v>
      </c>
      <c r="F441" s="153" t="s">
        <v>5038</v>
      </c>
      <c r="G441" s="162" t="s">
        <v>5025</v>
      </c>
      <c r="H441" s="153" t="s">
        <v>460</v>
      </c>
      <c r="I441" s="153" t="s">
        <v>5028</v>
      </c>
      <c r="J441" s="152" t="s">
        <v>7450</v>
      </c>
      <c r="K441" s="152">
        <v>1023031163</v>
      </c>
      <c r="L441" s="153" t="s">
        <v>4826</v>
      </c>
      <c r="M441" s="152"/>
      <c r="N441" s="152"/>
      <c r="O441" s="152"/>
      <c r="P441" s="152"/>
      <c r="Q441" s="152" t="s">
        <v>4828</v>
      </c>
      <c r="R441" s="154">
        <v>46033</v>
      </c>
      <c r="S441" s="154">
        <v>46036</v>
      </c>
      <c r="T441" s="155">
        <v>28840000</v>
      </c>
      <c r="U441" s="156">
        <v>46042</v>
      </c>
      <c r="V441" s="156">
        <v>46284</v>
      </c>
      <c r="W441" s="156">
        <v>46284</v>
      </c>
      <c r="X441" s="157">
        <v>28840000</v>
      </c>
    </row>
    <row r="442" spans="1:24" ht="30" customHeight="1">
      <c r="A442" s="152">
        <v>2026</v>
      </c>
      <c r="B442" s="153" t="s">
        <v>125</v>
      </c>
      <c r="C442" s="152">
        <v>147188</v>
      </c>
      <c r="D442" s="152" t="s">
        <v>5020</v>
      </c>
      <c r="E442" s="152" t="s">
        <v>5045</v>
      </c>
      <c r="F442" s="153" t="s">
        <v>5048</v>
      </c>
      <c r="G442" s="162" t="s">
        <v>5025</v>
      </c>
      <c r="H442" s="153" t="s">
        <v>460</v>
      </c>
      <c r="I442" s="153" t="s">
        <v>5028</v>
      </c>
      <c r="J442" s="152" t="s">
        <v>7450</v>
      </c>
      <c r="K442" s="152">
        <v>79288040</v>
      </c>
      <c r="L442" s="153" t="s">
        <v>4826</v>
      </c>
      <c r="M442" s="152"/>
      <c r="N442" s="152"/>
      <c r="O442" s="152"/>
      <c r="P442" s="152"/>
      <c r="Q442" s="152" t="s">
        <v>4828</v>
      </c>
      <c r="R442" s="154">
        <v>46033</v>
      </c>
      <c r="S442" s="154">
        <v>46036</v>
      </c>
      <c r="T442" s="155">
        <v>28840000</v>
      </c>
      <c r="U442" s="156">
        <v>46038</v>
      </c>
      <c r="V442" s="156">
        <v>46280</v>
      </c>
      <c r="W442" s="156">
        <v>46280</v>
      </c>
      <c r="X442" s="157">
        <v>28840000</v>
      </c>
    </row>
    <row r="443" spans="1:24" ht="30" customHeight="1">
      <c r="A443" s="152">
        <v>2026</v>
      </c>
      <c r="B443" s="153" t="s">
        <v>125</v>
      </c>
      <c r="C443" s="152">
        <v>147447</v>
      </c>
      <c r="D443" s="152" t="s">
        <v>5053</v>
      </c>
      <c r="E443" s="152" t="s">
        <v>5054</v>
      </c>
      <c r="F443" s="153" t="s">
        <v>5057</v>
      </c>
      <c r="G443" s="162" t="s">
        <v>5058</v>
      </c>
      <c r="H443" s="153" t="s">
        <v>136</v>
      </c>
      <c r="I443" s="152" t="s">
        <v>5061</v>
      </c>
      <c r="J443" s="152" t="s">
        <v>7450</v>
      </c>
      <c r="K443" s="152">
        <v>1110591903</v>
      </c>
      <c r="L443" s="153" t="s">
        <v>4826</v>
      </c>
      <c r="M443" s="152"/>
      <c r="N443" s="152"/>
      <c r="O443" s="152"/>
      <c r="P443" s="152"/>
      <c r="Q443" s="152" t="s">
        <v>4828</v>
      </c>
      <c r="R443" s="154">
        <v>46036</v>
      </c>
      <c r="S443" s="154">
        <v>46036</v>
      </c>
      <c r="T443" s="155">
        <v>46432000</v>
      </c>
      <c r="U443" s="156">
        <v>46045</v>
      </c>
      <c r="V443" s="156">
        <v>46287</v>
      </c>
      <c r="W443" s="156">
        <v>46287</v>
      </c>
      <c r="X443" s="157">
        <v>46432000</v>
      </c>
    </row>
    <row r="444" spans="1:24" ht="30" customHeight="1">
      <c r="A444" s="152">
        <v>2026</v>
      </c>
      <c r="B444" s="153" t="s">
        <v>125</v>
      </c>
      <c r="C444" s="152">
        <v>147447</v>
      </c>
      <c r="D444" s="152" t="s">
        <v>5053</v>
      </c>
      <c r="E444" s="152" t="s">
        <v>5065</v>
      </c>
      <c r="F444" s="153" t="s">
        <v>5068</v>
      </c>
      <c r="G444" s="162" t="s">
        <v>5058</v>
      </c>
      <c r="H444" s="153" t="s">
        <v>136</v>
      </c>
      <c r="I444" s="153" t="s">
        <v>5070</v>
      </c>
      <c r="J444" s="152" t="s">
        <v>7450</v>
      </c>
      <c r="K444" s="152">
        <v>52184488</v>
      </c>
      <c r="L444" s="153" t="s">
        <v>4826</v>
      </c>
      <c r="M444" s="152"/>
      <c r="N444" s="152"/>
      <c r="O444" s="152"/>
      <c r="P444" s="152"/>
      <c r="Q444" s="152" t="s">
        <v>4828</v>
      </c>
      <c r="R444" s="154">
        <v>46036</v>
      </c>
      <c r="S444" s="154">
        <v>46038</v>
      </c>
      <c r="T444" s="155">
        <v>46432000</v>
      </c>
      <c r="U444" s="156">
        <v>46042</v>
      </c>
      <c r="V444" s="156">
        <v>46284</v>
      </c>
      <c r="W444" s="156">
        <v>46284</v>
      </c>
      <c r="X444" s="157">
        <v>46432000</v>
      </c>
    </row>
    <row r="445" spans="1:24" ht="30" customHeight="1">
      <c r="A445" s="152">
        <v>2026</v>
      </c>
      <c r="B445" s="153" t="s">
        <v>125</v>
      </c>
      <c r="C445" s="152">
        <v>144776</v>
      </c>
      <c r="D445" s="152" t="s">
        <v>5076</v>
      </c>
      <c r="E445" s="152" t="s">
        <v>5077</v>
      </c>
      <c r="F445" s="153" t="s">
        <v>5080</v>
      </c>
      <c r="G445" s="162" t="s">
        <v>5081</v>
      </c>
      <c r="H445" s="153" t="s">
        <v>136</v>
      </c>
      <c r="I445" s="153" t="s">
        <v>5084</v>
      </c>
      <c r="J445" s="152" t="s">
        <v>7450</v>
      </c>
      <c r="K445" s="152">
        <v>1018461014</v>
      </c>
      <c r="L445" s="153" t="s">
        <v>5087</v>
      </c>
      <c r="M445" s="152"/>
      <c r="N445" s="152"/>
      <c r="O445" s="152"/>
      <c r="P445" s="152"/>
      <c r="Q445" s="152" t="s">
        <v>5089</v>
      </c>
      <c r="R445" s="154">
        <v>46036</v>
      </c>
      <c r="S445" s="154">
        <v>46036</v>
      </c>
      <c r="T445" s="155">
        <v>87109000</v>
      </c>
      <c r="U445" s="156">
        <v>46041</v>
      </c>
      <c r="V445" s="156">
        <v>46374</v>
      </c>
      <c r="W445" s="156">
        <v>46374</v>
      </c>
      <c r="X445" s="157">
        <v>87109000</v>
      </c>
    </row>
    <row r="446" spans="1:24" ht="30" customHeight="1">
      <c r="A446" s="152">
        <v>2026</v>
      </c>
      <c r="B446" s="153" t="s">
        <v>125</v>
      </c>
      <c r="C446" s="152">
        <v>144779</v>
      </c>
      <c r="D446" s="152" t="s">
        <v>5092</v>
      </c>
      <c r="E446" s="152" t="s">
        <v>5093</v>
      </c>
      <c r="F446" s="153" t="s">
        <v>5096</v>
      </c>
      <c r="G446" s="162" t="s">
        <v>5097</v>
      </c>
      <c r="H446" s="153" t="s">
        <v>136</v>
      </c>
      <c r="I446" s="153" t="s">
        <v>5100</v>
      </c>
      <c r="J446" s="152" t="s">
        <v>7450</v>
      </c>
      <c r="K446" s="152">
        <v>80762638</v>
      </c>
      <c r="L446" s="153" t="s">
        <v>5087</v>
      </c>
      <c r="M446" s="152"/>
      <c r="N446" s="152"/>
      <c r="O446" s="152"/>
      <c r="P446" s="152"/>
      <c r="Q446" s="152" t="s">
        <v>5089</v>
      </c>
      <c r="R446" s="154">
        <v>46033</v>
      </c>
      <c r="S446" s="154">
        <v>46034</v>
      </c>
      <c r="T446" s="155">
        <v>87109000</v>
      </c>
      <c r="U446" s="156">
        <v>46037</v>
      </c>
      <c r="V446" s="156">
        <v>46370</v>
      </c>
      <c r="W446" s="156">
        <v>46370</v>
      </c>
      <c r="X446" s="157">
        <v>87109000</v>
      </c>
    </row>
    <row r="447" spans="1:24" ht="30" customHeight="1">
      <c r="A447" s="152">
        <v>2026</v>
      </c>
      <c r="B447" s="153" t="s">
        <v>125</v>
      </c>
      <c r="C447" s="152">
        <v>144779</v>
      </c>
      <c r="D447" s="152" t="s">
        <v>5092</v>
      </c>
      <c r="E447" s="152" t="s">
        <v>5105</v>
      </c>
      <c r="F447" s="153" t="s">
        <v>5108</v>
      </c>
      <c r="G447" s="162" t="s">
        <v>5097</v>
      </c>
      <c r="H447" s="153" t="s">
        <v>136</v>
      </c>
      <c r="I447" s="153" t="s">
        <v>5110</v>
      </c>
      <c r="J447" s="152" t="s">
        <v>7450</v>
      </c>
      <c r="K447" s="152">
        <v>16078098</v>
      </c>
      <c r="L447" s="153" t="s">
        <v>5087</v>
      </c>
      <c r="M447" s="152"/>
      <c r="N447" s="152"/>
      <c r="O447" s="152"/>
      <c r="P447" s="152"/>
      <c r="Q447" s="152" t="s">
        <v>5089</v>
      </c>
      <c r="R447" s="154">
        <v>46033</v>
      </c>
      <c r="S447" s="154">
        <v>46038</v>
      </c>
      <c r="T447" s="155">
        <v>87109000</v>
      </c>
      <c r="U447" s="156">
        <v>46042</v>
      </c>
      <c r="V447" s="156">
        <v>46375</v>
      </c>
      <c r="W447" s="156">
        <v>46375</v>
      </c>
      <c r="X447" s="157">
        <v>87109000</v>
      </c>
    </row>
    <row r="448" spans="1:24" ht="30" customHeight="1">
      <c r="A448" s="152">
        <v>2026</v>
      </c>
      <c r="B448" s="153" t="s">
        <v>125</v>
      </c>
      <c r="C448" s="152">
        <v>144779</v>
      </c>
      <c r="D448" s="152" t="s">
        <v>5092</v>
      </c>
      <c r="E448" s="152" t="s">
        <v>5116</v>
      </c>
      <c r="F448" s="153" t="s">
        <v>5119</v>
      </c>
      <c r="G448" s="162" t="s">
        <v>5097</v>
      </c>
      <c r="H448" s="153" t="s">
        <v>136</v>
      </c>
      <c r="I448" s="152" t="s">
        <v>5110</v>
      </c>
      <c r="J448" s="152" t="s">
        <v>7450</v>
      </c>
      <c r="K448" s="152">
        <v>1010219432</v>
      </c>
      <c r="L448" s="153" t="s">
        <v>5087</v>
      </c>
      <c r="M448" s="152"/>
      <c r="N448" s="152"/>
      <c r="O448" s="152"/>
      <c r="P448" s="152"/>
      <c r="Q448" s="152" t="s">
        <v>5089</v>
      </c>
      <c r="R448" s="154">
        <v>46033</v>
      </c>
      <c r="S448" s="154">
        <v>46038</v>
      </c>
      <c r="T448" s="155">
        <v>87109000</v>
      </c>
      <c r="U448" s="156">
        <v>46044</v>
      </c>
      <c r="V448" s="156">
        <v>46377</v>
      </c>
      <c r="W448" s="156">
        <v>46381</v>
      </c>
      <c r="X448" s="157">
        <v>87109000</v>
      </c>
    </row>
    <row r="449" spans="1:24" ht="30" customHeight="1">
      <c r="A449" s="152">
        <v>2026</v>
      </c>
      <c r="B449" s="153" t="s">
        <v>125</v>
      </c>
      <c r="C449" s="152">
        <v>144779</v>
      </c>
      <c r="D449" s="152" t="s">
        <v>5092</v>
      </c>
      <c r="E449" s="152" t="s">
        <v>5126</v>
      </c>
      <c r="F449" s="153" t="s">
        <v>5129</v>
      </c>
      <c r="G449" s="162" t="s">
        <v>5097</v>
      </c>
      <c r="H449" s="153" t="s">
        <v>136</v>
      </c>
      <c r="I449" s="152" t="s">
        <v>5131</v>
      </c>
      <c r="J449" s="152" t="s">
        <v>7450</v>
      </c>
      <c r="K449" s="152">
        <v>52999052</v>
      </c>
      <c r="L449" s="153" t="s">
        <v>5087</v>
      </c>
      <c r="M449" s="152"/>
      <c r="N449" s="152"/>
      <c r="O449" s="152"/>
      <c r="P449" s="152"/>
      <c r="Q449" s="152" t="s">
        <v>5089</v>
      </c>
      <c r="R449" s="154">
        <v>46033</v>
      </c>
      <c r="S449" s="154">
        <v>46038</v>
      </c>
      <c r="T449" s="155">
        <v>87109000</v>
      </c>
      <c r="U449" s="156">
        <v>46045</v>
      </c>
      <c r="V449" s="156">
        <v>46378</v>
      </c>
      <c r="W449" s="156">
        <v>46378</v>
      </c>
      <c r="X449" s="157">
        <v>87109000</v>
      </c>
    </row>
    <row r="450" spans="1:24" ht="30" customHeight="1">
      <c r="A450" s="152">
        <v>2026</v>
      </c>
      <c r="B450" s="153" t="s">
        <v>125</v>
      </c>
      <c r="C450" s="152">
        <v>144780</v>
      </c>
      <c r="D450" s="152" t="s">
        <v>5135</v>
      </c>
      <c r="E450" s="152" t="s">
        <v>5136</v>
      </c>
      <c r="F450" s="153" t="s">
        <v>5139</v>
      </c>
      <c r="G450" s="162" t="s">
        <v>5140</v>
      </c>
      <c r="H450" s="153" t="s">
        <v>136</v>
      </c>
      <c r="I450" s="153" t="s">
        <v>5143</v>
      </c>
      <c r="J450" s="152" t="s">
        <v>7450</v>
      </c>
      <c r="K450" s="152">
        <v>1233894628</v>
      </c>
      <c r="L450" s="153" t="s">
        <v>5087</v>
      </c>
      <c r="M450" s="152"/>
      <c r="N450" s="152"/>
      <c r="O450" s="152"/>
      <c r="P450" s="152"/>
      <c r="Q450" s="152" t="s">
        <v>5089</v>
      </c>
      <c r="R450" s="154">
        <v>46037</v>
      </c>
      <c r="S450" s="154">
        <v>46038</v>
      </c>
      <c r="T450" s="155">
        <v>63844000</v>
      </c>
      <c r="U450" s="156">
        <v>46041</v>
      </c>
      <c r="V450" s="156" t="s">
        <v>7467</v>
      </c>
      <c r="W450" s="156">
        <v>46374</v>
      </c>
      <c r="X450" s="157">
        <v>63844000</v>
      </c>
    </row>
    <row r="451" spans="1:24" ht="30" customHeight="1">
      <c r="A451" s="152">
        <v>2026</v>
      </c>
      <c r="B451" s="153" t="s">
        <v>125</v>
      </c>
      <c r="C451" s="152">
        <v>144780</v>
      </c>
      <c r="D451" s="152" t="s">
        <v>5135</v>
      </c>
      <c r="E451" s="152" t="s">
        <v>5148</v>
      </c>
      <c r="F451" s="153" t="s">
        <v>5151</v>
      </c>
      <c r="G451" s="162" t="s">
        <v>5140</v>
      </c>
      <c r="H451" s="153" t="s">
        <v>136</v>
      </c>
      <c r="I451" s="153" t="s">
        <v>5153</v>
      </c>
      <c r="J451" s="152" t="s">
        <v>7450</v>
      </c>
      <c r="K451" s="152">
        <v>1001220300</v>
      </c>
      <c r="L451" s="153" t="s">
        <v>5087</v>
      </c>
      <c r="M451" s="152"/>
      <c r="N451" s="152"/>
      <c r="O451" s="152"/>
      <c r="P451" s="152"/>
      <c r="Q451" s="152" t="s">
        <v>5089</v>
      </c>
      <c r="R451" s="154">
        <v>46037</v>
      </c>
      <c r="S451" s="154">
        <v>46038</v>
      </c>
      <c r="T451" s="155">
        <v>63844000</v>
      </c>
      <c r="U451" s="156">
        <v>46041</v>
      </c>
      <c r="V451" s="156">
        <v>46374</v>
      </c>
      <c r="W451" s="156">
        <v>46374</v>
      </c>
      <c r="X451" s="157">
        <v>63844000</v>
      </c>
    </row>
    <row r="452" spans="1:24" ht="30" customHeight="1">
      <c r="A452" s="152">
        <v>2026</v>
      </c>
      <c r="B452" s="153" t="s">
        <v>125</v>
      </c>
      <c r="C452" s="152">
        <v>144783</v>
      </c>
      <c r="D452" s="152" t="s">
        <v>5158</v>
      </c>
      <c r="E452" s="152" t="s">
        <v>5159</v>
      </c>
      <c r="F452" s="153" t="s">
        <v>5162</v>
      </c>
      <c r="G452" s="162" t="s">
        <v>5163</v>
      </c>
      <c r="H452" s="153" t="s">
        <v>136</v>
      </c>
      <c r="I452" s="153" t="s">
        <v>5166</v>
      </c>
      <c r="J452" s="152" t="s">
        <v>7450</v>
      </c>
      <c r="K452" s="152">
        <v>1015400590</v>
      </c>
      <c r="L452" s="153" t="s">
        <v>5087</v>
      </c>
      <c r="M452" s="152"/>
      <c r="N452" s="152"/>
      <c r="O452" s="152"/>
      <c r="P452" s="152"/>
      <c r="Q452" s="152" t="s">
        <v>5089</v>
      </c>
      <c r="R452" s="154">
        <v>46036</v>
      </c>
      <c r="S452" s="154">
        <v>46036</v>
      </c>
      <c r="T452" s="155">
        <v>87109000</v>
      </c>
      <c r="U452" s="156">
        <v>46039</v>
      </c>
      <c r="V452" s="156">
        <v>46372</v>
      </c>
      <c r="W452" s="156">
        <v>46372</v>
      </c>
      <c r="X452" s="157">
        <v>87109000</v>
      </c>
    </row>
    <row r="453" spans="1:24" ht="30" customHeight="1">
      <c r="A453" s="152">
        <v>2026</v>
      </c>
      <c r="B453" s="153" t="s">
        <v>125</v>
      </c>
      <c r="C453" s="152">
        <v>144785</v>
      </c>
      <c r="D453" s="152" t="s">
        <v>5171</v>
      </c>
      <c r="E453" s="152" t="s">
        <v>5172</v>
      </c>
      <c r="F453" s="153" t="s">
        <v>5175</v>
      </c>
      <c r="G453" s="162" t="s">
        <v>5176</v>
      </c>
      <c r="H453" s="153" t="s">
        <v>460</v>
      </c>
      <c r="I453" s="153" t="s">
        <v>5179</v>
      </c>
      <c r="J453" s="152" t="s">
        <v>7450</v>
      </c>
      <c r="K453" s="152">
        <v>39792341</v>
      </c>
      <c r="L453" s="153" t="s">
        <v>5087</v>
      </c>
      <c r="M453" s="152"/>
      <c r="N453" s="152"/>
      <c r="O453" s="152"/>
      <c r="P453" s="152"/>
      <c r="Q453" s="152" t="s">
        <v>5089</v>
      </c>
      <c r="R453" s="154">
        <v>46036</v>
      </c>
      <c r="S453" s="154">
        <v>46036</v>
      </c>
      <c r="T453" s="155">
        <v>55715000</v>
      </c>
      <c r="U453" s="156">
        <v>46038</v>
      </c>
      <c r="V453" s="156">
        <v>46371</v>
      </c>
      <c r="W453" s="156">
        <v>46371</v>
      </c>
      <c r="X453" s="157">
        <v>55715000</v>
      </c>
    </row>
    <row r="454" spans="1:24" ht="30" customHeight="1">
      <c r="A454" s="152">
        <v>2026</v>
      </c>
      <c r="B454" s="153" t="s">
        <v>125</v>
      </c>
      <c r="C454" s="152">
        <v>145147</v>
      </c>
      <c r="D454" s="152" t="s">
        <v>5185</v>
      </c>
      <c r="E454" s="152" t="s">
        <v>5186</v>
      </c>
      <c r="F454" s="153" t="s">
        <v>5189</v>
      </c>
      <c r="G454" s="162" t="s">
        <v>5190</v>
      </c>
      <c r="H454" s="153" t="s">
        <v>136</v>
      </c>
      <c r="I454" s="153" t="s">
        <v>5193</v>
      </c>
      <c r="J454" s="152" t="s">
        <v>7450</v>
      </c>
      <c r="K454" s="152">
        <v>1032496258</v>
      </c>
      <c r="L454" s="153" t="s">
        <v>5087</v>
      </c>
      <c r="M454" s="152"/>
      <c r="N454" s="152"/>
      <c r="O454" s="152"/>
      <c r="P454" s="152"/>
      <c r="Q454" s="152" t="s">
        <v>5089</v>
      </c>
      <c r="R454" s="154">
        <v>46033</v>
      </c>
      <c r="S454" s="154">
        <v>46038</v>
      </c>
      <c r="T454" s="155">
        <v>96305000</v>
      </c>
      <c r="U454" s="156">
        <v>46041</v>
      </c>
      <c r="V454" s="156">
        <v>46374</v>
      </c>
      <c r="W454" s="156">
        <v>46374</v>
      </c>
      <c r="X454" s="157">
        <v>96305000</v>
      </c>
    </row>
    <row r="455" spans="1:24" ht="30" customHeight="1">
      <c r="A455" s="152">
        <v>2026</v>
      </c>
      <c r="B455" s="153" t="s">
        <v>125</v>
      </c>
      <c r="C455" s="152">
        <v>145147</v>
      </c>
      <c r="D455" s="152" t="s">
        <v>5185</v>
      </c>
      <c r="E455" s="152" t="s">
        <v>5200</v>
      </c>
      <c r="F455" s="153" t="s">
        <v>5203</v>
      </c>
      <c r="G455" s="162" t="s">
        <v>5190</v>
      </c>
      <c r="H455" s="153" t="s">
        <v>136</v>
      </c>
      <c r="I455" s="153" t="s">
        <v>5193</v>
      </c>
      <c r="J455" s="152" t="s">
        <v>7450</v>
      </c>
      <c r="K455" s="152">
        <v>1030695047</v>
      </c>
      <c r="L455" s="153" t="s">
        <v>5087</v>
      </c>
      <c r="M455" s="152"/>
      <c r="N455" s="152"/>
      <c r="O455" s="152"/>
      <c r="P455" s="152"/>
      <c r="Q455" s="152" t="s">
        <v>5089</v>
      </c>
      <c r="R455" s="154">
        <v>46033</v>
      </c>
      <c r="S455" s="154">
        <v>46034</v>
      </c>
      <c r="T455" s="155">
        <v>96305000</v>
      </c>
      <c r="U455" s="156">
        <v>46038</v>
      </c>
      <c r="V455" s="156">
        <v>46371</v>
      </c>
      <c r="W455" s="156">
        <v>46371</v>
      </c>
      <c r="X455" s="157">
        <v>96305000</v>
      </c>
    </row>
    <row r="456" spans="1:24" ht="30" customHeight="1">
      <c r="A456" s="152">
        <v>2026</v>
      </c>
      <c r="B456" s="153" t="s">
        <v>125</v>
      </c>
      <c r="C456" s="152">
        <v>145894</v>
      </c>
      <c r="D456" s="152" t="s">
        <v>2921</v>
      </c>
      <c r="E456" s="152" t="s">
        <v>5210</v>
      </c>
      <c r="F456" s="153" t="s">
        <v>5213</v>
      </c>
      <c r="G456" s="162" t="s">
        <v>2926</v>
      </c>
      <c r="H456" s="153" t="s">
        <v>460</v>
      </c>
      <c r="I456" s="153" t="s">
        <v>2943</v>
      </c>
      <c r="J456" s="152" t="s">
        <v>7450</v>
      </c>
      <c r="K456" s="152">
        <v>1019054676</v>
      </c>
      <c r="L456" s="153" t="s">
        <v>2932</v>
      </c>
      <c r="M456" s="152"/>
      <c r="N456" s="152"/>
      <c r="O456" s="152"/>
      <c r="P456" s="152"/>
      <c r="Q456" s="152" t="s">
        <v>2934</v>
      </c>
      <c r="R456" s="154">
        <v>46035</v>
      </c>
      <c r="S456" s="154">
        <v>46035</v>
      </c>
      <c r="T456" s="155">
        <v>24520000</v>
      </c>
      <c r="U456" s="156">
        <v>46037</v>
      </c>
      <c r="V456" s="156">
        <v>46279</v>
      </c>
      <c r="W456" s="156">
        <v>46279</v>
      </c>
      <c r="X456" s="157">
        <v>24520000</v>
      </c>
    </row>
    <row r="457" spans="1:24" ht="30" customHeight="1">
      <c r="A457" s="152">
        <v>2026</v>
      </c>
      <c r="B457" s="153" t="s">
        <v>125</v>
      </c>
      <c r="C457" s="152">
        <v>146514</v>
      </c>
      <c r="D457" s="152" t="s">
        <v>5218</v>
      </c>
      <c r="E457" s="152" t="s">
        <v>5219</v>
      </c>
      <c r="F457" s="153" t="s">
        <v>5222</v>
      </c>
      <c r="G457" s="162" t="s">
        <v>5223</v>
      </c>
      <c r="H457" s="153" t="s">
        <v>136</v>
      </c>
      <c r="I457" s="153" t="s">
        <v>5226</v>
      </c>
      <c r="J457" s="152" t="s">
        <v>7450</v>
      </c>
      <c r="K457" s="152">
        <v>52695804</v>
      </c>
      <c r="L457" s="153">
        <v>0</v>
      </c>
      <c r="M457" s="152"/>
      <c r="N457" s="152"/>
      <c r="O457" s="152"/>
      <c r="P457" s="152"/>
      <c r="Q457" s="152">
        <v>0</v>
      </c>
      <c r="R457" s="154">
        <v>46036</v>
      </c>
      <c r="S457" s="154">
        <v>46036</v>
      </c>
      <c r="T457" s="155">
        <v>46432000</v>
      </c>
      <c r="U457" s="156">
        <v>46037</v>
      </c>
      <c r="V457" s="156">
        <v>46279</v>
      </c>
      <c r="W457" s="156">
        <v>46279</v>
      </c>
      <c r="X457" s="157">
        <v>46432000</v>
      </c>
    </row>
    <row r="458" spans="1:24" ht="30" customHeight="1">
      <c r="A458" s="152">
        <v>2026</v>
      </c>
      <c r="B458" s="153" t="s">
        <v>125</v>
      </c>
      <c r="C458" s="152">
        <v>144781</v>
      </c>
      <c r="D458" s="152" t="s">
        <v>1613</v>
      </c>
      <c r="E458" s="152" t="s">
        <v>5233</v>
      </c>
      <c r="F458" s="153" t="s">
        <v>5236</v>
      </c>
      <c r="G458" s="162" t="s">
        <v>1618</v>
      </c>
      <c r="H458" s="153" t="s">
        <v>460</v>
      </c>
      <c r="I458" s="153" t="s">
        <v>1621</v>
      </c>
      <c r="J458" s="152" t="s">
        <v>7450</v>
      </c>
      <c r="K458" s="152">
        <v>1073505718</v>
      </c>
      <c r="L458" s="153" t="s">
        <v>1624</v>
      </c>
      <c r="M458" s="152"/>
      <c r="N458" s="152"/>
      <c r="O458" s="152"/>
      <c r="P458" s="152"/>
      <c r="Q458" s="152" t="s">
        <v>1626</v>
      </c>
      <c r="R458" s="154">
        <v>46035</v>
      </c>
      <c r="S458" s="154">
        <v>46045</v>
      </c>
      <c r="T458" s="155">
        <v>37136000</v>
      </c>
      <c r="U458" s="156">
        <v>46048</v>
      </c>
      <c r="V458" s="156">
        <v>46290</v>
      </c>
      <c r="W458" s="156">
        <v>46290</v>
      </c>
      <c r="X458" s="157">
        <v>37136000</v>
      </c>
    </row>
    <row r="459" spans="1:24" ht="30" customHeight="1">
      <c r="A459" s="152">
        <v>2026</v>
      </c>
      <c r="B459" s="153" t="s">
        <v>125</v>
      </c>
      <c r="C459" s="152">
        <v>144779</v>
      </c>
      <c r="D459" s="152" t="s">
        <v>5092</v>
      </c>
      <c r="E459" s="152" t="s">
        <v>5241</v>
      </c>
      <c r="F459" s="153" t="s">
        <v>5244</v>
      </c>
      <c r="G459" s="162" t="s">
        <v>5097</v>
      </c>
      <c r="H459" s="153" t="s">
        <v>136</v>
      </c>
      <c r="I459" s="152" t="s">
        <v>5110</v>
      </c>
      <c r="J459" s="152" t="s">
        <v>7450</v>
      </c>
      <c r="K459" s="152">
        <v>1010190578</v>
      </c>
      <c r="L459" s="153" t="s">
        <v>5087</v>
      </c>
      <c r="M459" s="152"/>
      <c r="N459" s="152"/>
      <c r="O459" s="152"/>
      <c r="P459" s="152"/>
      <c r="Q459" s="152" t="s">
        <v>5089</v>
      </c>
      <c r="R459" s="154">
        <v>46033</v>
      </c>
      <c r="S459" s="154">
        <v>46038</v>
      </c>
      <c r="T459" s="155">
        <v>87109000</v>
      </c>
      <c r="U459" s="156">
        <v>46044</v>
      </c>
      <c r="V459" s="156">
        <v>46377</v>
      </c>
      <c r="W459" s="156">
        <v>46377</v>
      </c>
      <c r="X459" s="157">
        <v>87109000</v>
      </c>
    </row>
    <row r="460" spans="1:24" ht="30" customHeight="1">
      <c r="A460" s="152">
        <v>2026</v>
      </c>
      <c r="B460" s="153" t="s">
        <v>125</v>
      </c>
      <c r="C460" s="152">
        <v>144779</v>
      </c>
      <c r="D460" s="152" t="s">
        <v>5092</v>
      </c>
      <c r="E460" s="152" t="s">
        <v>5250</v>
      </c>
      <c r="F460" s="153" t="s">
        <v>5253</v>
      </c>
      <c r="G460" s="162" t="s">
        <v>5097</v>
      </c>
      <c r="H460" s="153" t="s">
        <v>136</v>
      </c>
      <c r="I460" s="153" t="s">
        <v>5110</v>
      </c>
      <c r="J460" s="152" t="s">
        <v>7450</v>
      </c>
      <c r="K460" s="152">
        <v>1026568660</v>
      </c>
      <c r="L460" s="153" t="s">
        <v>5087</v>
      </c>
      <c r="M460" s="152"/>
      <c r="N460" s="152"/>
      <c r="O460" s="152"/>
      <c r="P460" s="152"/>
      <c r="Q460" s="152" t="s">
        <v>5089</v>
      </c>
      <c r="R460" s="154">
        <v>46033</v>
      </c>
      <c r="S460" s="154">
        <v>46038</v>
      </c>
      <c r="T460" s="155">
        <v>87109000</v>
      </c>
      <c r="U460" s="156">
        <v>46044</v>
      </c>
      <c r="V460" s="156">
        <v>46377</v>
      </c>
      <c r="W460" s="156">
        <v>46377</v>
      </c>
      <c r="X460" s="157">
        <v>87109000</v>
      </c>
    </row>
    <row r="461" spans="1:24" ht="30" customHeight="1">
      <c r="A461" s="152">
        <v>2026</v>
      </c>
      <c r="B461" s="153" t="s">
        <v>125</v>
      </c>
      <c r="C461" s="152">
        <v>144793</v>
      </c>
      <c r="D461" s="152" t="s">
        <v>5259</v>
      </c>
      <c r="E461" s="152" t="s">
        <v>5260</v>
      </c>
      <c r="F461" s="153" t="s">
        <v>7468</v>
      </c>
      <c r="G461" s="162" t="s">
        <v>5264</v>
      </c>
      <c r="H461" s="153" t="s">
        <v>460</v>
      </c>
      <c r="I461" s="153" t="s">
        <v>5267</v>
      </c>
      <c r="J461" s="152" t="s">
        <v>7450</v>
      </c>
      <c r="K461" s="152">
        <v>1026269524</v>
      </c>
      <c r="L461" s="153" t="s">
        <v>5087</v>
      </c>
      <c r="M461" s="152"/>
      <c r="N461" s="152"/>
      <c r="O461" s="152"/>
      <c r="P461" s="152"/>
      <c r="Q461" s="152" t="s">
        <v>5089</v>
      </c>
      <c r="R461" s="154">
        <v>46038</v>
      </c>
      <c r="S461" s="154">
        <v>46039</v>
      </c>
      <c r="T461" s="155">
        <v>39655000</v>
      </c>
      <c r="U461" s="156">
        <v>46044</v>
      </c>
      <c r="V461" s="156">
        <v>46377</v>
      </c>
      <c r="W461" s="156">
        <v>46377</v>
      </c>
      <c r="X461" s="157">
        <v>39655000</v>
      </c>
    </row>
    <row r="462" spans="1:24" ht="30" customHeight="1">
      <c r="A462" s="152">
        <v>2026</v>
      </c>
      <c r="B462" s="153" t="s">
        <v>125</v>
      </c>
      <c r="C462" s="152">
        <v>144793</v>
      </c>
      <c r="D462" s="152" t="s">
        <v>5259</v>
      </c>
      <c r="E462" s="152" t="s">
        <v>5272</v>
      </c>
      <c r="F462" s="153" t="s">
        <v>5275</v>
      </c>
      <c r="G462" s="162" t="s">
        <v>5264</v>
      </c>
      <c r="H462" s="153" t="s">
        <v>460</v>
      </c>
      <c r="I462" s="153" t="s">
        <v>5267</v>
      </c>
      <c r="J462" s="152" t="s">
        <v>7450</v>
      </c>
      <c r="K462" s="152">
        <v>1016046431</v>
      </c>
      <c r="L462" s="153" t="s">
        <v>5087</v>
      </c>
      <c r="M462" s="152"/>
      <c r="N462" s="152"/>
      <c r="O462" s="152"/>
      <c r="P462" s="152"/>
      <c r="Q462" s="152" t="s">
        <v>5089</v>
      </c>
      <c r="R462" s="154">
        <v>46038</v>
      </c>
      <c r="S462" s="154">
        <v>46041</v>
      </c>
      <c r="T462" s="155">
        <v>39655000</v>
      </c>
      <c r="U462" s="156">
        <v>46044</v>
      </c>
      <c r="V462" s="156">
        <v>46377</v>
      </c>
      <c r="W462" s="156">
        <v>46377</v>
      </c>
      <c r="X462" s="157">
        <v>39655000</v>
      </c>
    </row>
    <row r="463" spans="1:24" ht="30" customHeight="1">
      <c r="A463" s="152">
        <v>2026</v>
      </c>
      <c r="B463" s="153" t="s">
        <v>125</v>
      </c>
      <c r="C463" s="152">
        <v>144793</v>
      </c>
      <c r="D463" s="152" t="s">
        <v>5259</v>
      </c>
      <c r="E463" s="152" t="s">
        <v>5280</v>
      </c>
      <c r="F463" s="153" t="s">
        <v>5283</v>
      </c>
      <c r="G463" s="162" t="s">
        <v>5264</v>
      </c>
      <c r="H463" s="153" t="s">
        <v>460</v>
      </c>
      <c r="I463" s="152" t="s">
        <v>5285</v>
      </c>
      <c r="J463" s="152" t="s">
        <v>7450</v>
      </c>
      <c r="K463" s="152">
        <v>31307345</v>
      </c>
      <c r="L463" s="153" t="s">
        <v>5087</v>
      </c>
      <c r="M463" s="152"/>
      <c r="N463" s="152"/>
      <c r="O463" s="152"/>
      <c r="P463" s="152"/>
      <c r="Q463" s="152" t="s">
        <v>5089</v>
      </c>
      <c r="R463" s="154">
        <v>46038</v>
      </c>
      <c r="S463" s="154">
        <v>46050</v>
      </c>
      <c r="T463" s="155">
        <v>39655000</v>
      </c>
      <c r="U463" s="156">
        <v>46051</v>
      </c>
      <c r="V463" s="156">
        <v>46384</v>
      </c>
      <c r="W463" s="156">
        <v>46384</v>
      </c>
      <c r="X463" s="157">
        <v>39655000</v>
      </c>
    </row>
    <row r="464" spans="1:24" ht="30" customHeight="1">
      <c r="A464" s="152">
        <v>2026</v>
      </c>
      <c r="B464" s="153" t="s">
        <v>125</v>
      </c>
      <c r="C464" s="152">
        <v>144793</v>
      </c>
      <c r="D464" s="152" t="s">
        <v>5259</v>
      </c>
      <c r="E464" s="152" t="s">
        <v>5289</v>
      </c>
      <c r="F464" s="153" t="s">
        <v>5292</v>
      </c>
      <c r="G464" s="162" t="s">
        <v>5264</v>
      </c>
      <c r="H464" s="153" t="s">
        <v>460</v>
      </c>
      <c r="I464" s="153" t="s">
        <v>5267</v>
      </c>
      <c r="J464" s="152" t="s">
        <v>7450</v>
      </c>
      <c r="K464" s="152">
        <v>52184894</v>
      </c>
      <c r="L464" s="153" t="s">
        <v>5087</v>
      </c>
      <c r="M464" s="152"/>
      <c r="N464" s="152"/>
      <c r="O464" s="152"/>
      <c r="P464" s="152"/>
      <c r="Q464" s="152" t="s">
        <v>5089</v>
      </c>
      <c r="R464" s="154">
        <v>46038</v>
      </c>
      <c r="S464" s="154">
        <v>46038</v>
      </c>
      <c r="T464" s="155">
        <v>39655000</v>
      </c>
      <c r="U464" s="156">
        <v>46044</v>
      </c>
      <c r="V464" s="156">
        <v>46377</v>
      </c>
      <c r="W464" s="156">
        <v>46377</v>
      </c>
      <c r="X464" s="157">
        <v>39655000</v>
      </c>
    </row>
    <row r="465" spans="1:24" ht="30" customHeight="1">
      <c r="A465" s="152">
        <v>2026</v>
      </c>
      <c r="B465" s="153" t="s">
        <v>125</v>
      </c>
      <c r="C465" s="152">
        <v>144779</v>
      </c>
      <c r="D465" s="152" t="s">
        <v>5092</v>
      </c>
      <c r="E465" s="152" t="s">
        <v>5298</v>
      </c>
      <c r="F465" s="153" t="s">
        <v>5301</v>
      </c>
      <c r="G465" s="162" t="s">
        <v>5097</v>
      </c>
      <c r="H465" s="153" t="s">
        <v>136</v>
      </c>
      <c r="I465" s="153" t="s">
        <v>5303</v>
      </c>
      <c r="J465" s="152" t="s">
        <v>7450</v>
      </c>
      <c r="K465" s="152">
        <v>1006873465</v>
      </c>
      <c r="L465" s="153" t="s">
        <v>5087</v>
      </c>
      <c r="M465" s="152"/>
      <c r="N465" s="152"/>
      <c r="O465" s="152"/>
      <c r="P465" s="152"/>
      <c r="Q465" s="152" t="s">
        <v>5089</v>
      </c>
      <c r="R465" s="154">
        <v>46033</v>
      </c>
      <c r="S465" s="154">
        <v>46042</v>
      </c>
      <c r="T465" s="155">
        <v>87109000</v>
      </c>
      <c r="U465" s="156">
        <v>46049</v>
      </c>
      <c r="V465" s="156">
        <v>46382</v>
      </c>
      <c r="W465" s="156">
        <v>46382</v>
      </c>
      <c r="X465" s="157">
        <v>87109000</v>
      </c>
    </row>
    <row r="466" spans="1:24" ht="30" customHeight="1">
      <c r="A466" s="152">
        <v>2026</v>
      </c>
      <c r="B466" s="153" t="s">
        <v>125</v>
      </c>
      <c r="C466" s="152">
        <v>147186</v>
      </c>
      <c r="D466" s="152" t="s">
        <v>2027</v>
      </c>
      <c r="E466" s="152" t="s">
        <v>5307</v>
      </c>
      <c r="F466" s="153" t="s">
        <v>5310</v>
      </c>
      <c r="G466" s="162" t="s">
        <v>2032</v>
      </c>
      <c r="H466" s="153" t="s">
        <v>460</v>
      </c>
      <c r="I466" s="153" t="s">
        <v>2035</v>
      </c>
      <c r="J466" s="152" t="s">
        <v>7450</v>
      </c>
      <c r="K466" s="152">
        <v>1010209982</v>
      </c>
      <c r="L466" s="153" t="s">
        <v>1863</v>
      </c>
      <c r="M466" s="152"/>
      <c r="N466" s="152"/>
      <c r="O466" s="152"/>
      <c r="P466" s="152"/>
      <c r="Q466" s="152" t="s">
        <v>1865</v>
      </c>
      <c r="R466" s="154">
        <v>46036</v>
      </c>
      <c r="S466" s="154">
        <v>46038</v>
      </c>
      <c r="T466" s="155">
        <v>46432000</v>
      </c>
      <c r="U466" s="156">
        <v>46043</v>
      </c>
      <c r="V466" s="156">
        <v>46285</v>
      </c>
      <c r="W466" s="156">
        <v>46285</v>
      </c>
      <c r="X466" s="157">
        <v>46432000</v>
      </c>
    </row>
    <row r="467" spans="1:24" ht="30" customHeight="1">
      <c r="A467" s="152">
        <v>2026</v>
      </c>
      <c r="B467" s="153" t="s">
        <v>125</v>
      </c>
      <c r="C467" s="152">
        <v>153250</v>
      </c>
      <c r="D467" s="152" t="s">
        <v>5315</v>
      </c>
      <c r="E467" s="152" t="s">
        <v>5316</v>
      </c>
      <c r="F467" s="153" t="s">
        <v>5319</v>
      </c>
      <c r="G467" s="162" t="s">
        <v>5320</v>
      </c>
      <c r="H467" s="153" t="s">
        <v>136</v>
      </c>
      <c r="I467" s="153" t="s">
        <v>5323</v>
      </c>
      <c r="J467" s="152" t="s">
        <v>7450</v>
      </c>
      <c r="K467" s="152">
        <v>79311590</v>
      </c>
      <c r="L467" s="152" t="s">
        <v>656</v>
      </c>
      <c r="M467" s="152"/>
      <c r="N467" s="152"/>
      <c r="O467" s="152"/>
      <c r="P467" s="152"/>
      <c r="Q467" s="152" t="s">
        <v>5326</v>
      </c>
      <c r="R467" s="154" t="e">
        <v>#N/A</v>
      </c>
      <c r="S467" s="154">
        <v>46050</v>
      </c>
      <c r="T467" s="155">
        <v>99902000</v>
      </c>
      <c r="U467" s="156">
        <v>46052</v>
      </c>
      <c r="V467" s="156">
        <v>46385</v>
      </c>
      <c r="W467" s="156">
        <v>46385</v>
      </c>
      <c r="X467" s="157">
        <v>99902000</v>
      </c>
    </row>
    <row r="468" spans="1:24" ht="30" customHeight="1">
      <c r="A468" s="152">
        <v>2026</v>
      </c>
      <c r="B468" s="153" t="s">
        <v>125</v>
      </c>
      <c r="C468" s="152">
        <v>146506</v>
      </c>
      <c r="D468" s="152" t="s">
        <v>5329</v>
      </c>
      <c r="E468" s="152" t="s">
        <v>5330</v>
      </c>
      <c r="F468" s="153" t="s">
        <v>5333</v>
      </c>
      <c r="G468" s="162" t="s">
        <v>5334</v>
      </c>
      <c r="H468" s="153" t="s">
        <v>136</v>
      </c>
      <c r="I468" s="153" t="s">
        <v>5337</v>
      </c>
      <c r="J468" s="152" t="s">
        <v>7450</v>
      </c>
      <c r="K468" s="152">
        <v>1010232220</v>
      </c>
      <c r="L468" s="153" t="s">
        <v>5340</v>
      </c>
      <c r="M468" s="152"/>
      <c r="N468" s="152"/>
      <c r="O468" s="152"/>
      <c r="P468" s="152"/>
      <c r="Q468" s="152" t="s">
        <v>5342</v>
      </c>
      <c r="R468" s="154">
        <v>46036</v>
      </c>
      <c r="S468" s="154">
        <v>46038</v>
      </c>
      <c r="T468" s="155">
        <v>46432000</v>
      </c>
      <c r="U468" s="156">
        <v>46043</v>
      </c>
      <c r="V468" s="156">
        <v>46285</v>
      </c>
      <c r="W468" s="156">
        <v>46285</v>
      </c>
      <c r="X468" s="157">
        <v>46432000</v>
      </c>
    </row>
    <row r="469" spans="1:24" ht="30" customHeight="1">
      <c r="A469" s="152">
        <v>2026</v>
      </c>
      <c r="B469" s="153" t="s">
        <v>125</v>
      </c>
      <c r="C469" s="152">
        <v>146548</v>
      </c>
      <c r="D469" s="152" t="s">
        <v>5345</v>
      </c>
      <c r="E469" s="152" t="s">
        <v>5346</v>
      </c>
      <c r="F469" s="153" t="s">
        <v>5349</v>
      </c>
      <c r="G469" s="162" t="s">
        <v>5350</v>
      </c>
      <c r="H469" s="153" t="s">
        <v>136</v>
      </c>
      <c r="I469" s="152" t="s">
        <v>5353</v>
      </c>
      <c r="J469" s="152" t="s">
        <v>7450</v>
      </c>
      <c r="K469" s="152">
        <v>1032372109</v>
      </c>
      <c r="L469" s="153" t="s">
        <v>5340</v>
      </c>
      <c r="M469" s="152"/>
      <c r="N469" s="152"/>
      <c r="O469" s="152"/>
      <c r="P469" s="152"/>
      <c r="Q469" s="152" t="s">
        <v>5342</v>
      </c>
      <c r="R469" s="154">
        <v>46039</v>
      </c>
      <c r="S469" s="154">
        <v>46042</v>
      </c>
      <c r="T469" s="155">
        <v>46432000</v>
      </c>
      <c r="U469" s="156">
        <v>46049</v>
      </c>
      <c r="V469" s="156">
        <v>46291</v>
      </c>
      <c r="W469" s="156">
        <v>46291</v>
      </c>
      <c r="X469" s="157">
        <v>46432000</v>
      </c>
    </row>
    <row r="470" spans="1:24" ht="30" customHeight="1">
      <c r="A470" s="152">
        <v>2026</v>
      </c>
      <c r="B470" s="153" t="s">
        <v>125</v>
      </c>
      <c r="C470" s="152">
        <v>146548</v>
      </c>
      <c r="D470" s="152" t="s">
        <v>5345</v>
      </c>
      <c r="E470" s="152" t="s">
        <v>5359</v>
      </c>
      <c r="F470" s="153" t="s">
        <v>5362</v>
      </c>
      <c r="G470" s="162" t="s">
        <v>5350</v>
      </c>
      <c r="H470" s="153" t="s">
        <v>136</v>
      </c>
      <c r="I470" s="153" t="s">
        <v>5353</v>
      </c>
      <c r="J470" s="152" t="s">
        <v>7450</v>
      </c>
      <c r="K470" s="152">
        <v>1019012195</v>
      </c>
      <c r="L470" s="153" t="s">
        <v>5340</v>
      </c>
      <c r="M470" s="152"/>
      <c r="N470" s="152"/>
      <c r="O470" s="152"/>
      <c r="P470" s="152"/>
      <c r="Q470" s="152" t="s">
        <v>5342</v>
      </c>
      <c r="R470" s="154">
        <v>46039</v>
      </c>
      <c r="S470" s="154">
        <v>46042</v>
      </c>
      <c r="T470" s="155">
        <v>23216000</v>
      </c>
      <c r="U470" s="156">
        <v>46043</v>
      </c>
      <c r="V470" s="156">
        <v>46162</v>
      </c>
      <c r="W470" s="156">
        <v>46180</v>
      </c>
      <c r="X470" s="157">
        <v>23216000</v>
      </c>
    </row>
    <row r="471" spans="1:24" ht="30" customHeight="1">
      <c r="A471" s="152">
        <v>2026</v>
      </c>
      <c r="B471" s="153" t="s">
        <v>125</v>
      </c>
      <c r="C471" s="152">
        <v>146548</v>
      </c>
      <c r="D471" s="152" t="s">
        <v>5345</v>
      </c>
      <c r="E471" s="152" t="s">
        <v>5367</v>
      </c>
      <c r="F471" s="153" t="s">
        <v>5370</v>
      </c>
      <c r="G471" s="162" t="s">
        <v>5350</v>
      </c>
      <c r="H471" s="153" t="s">
        <v>136</v>
      </c>
      <c r="I471" s="153" t="s">
        <v>5353</v>
      </c>
      <c r="J471" s="152" t="s">
        <v>7450</v>
      </c>
      <c r="K471" s="152">
        <v>40219853</v>
      </c>
      <c r="L471" s="153" t="s">
        <v>5340</v>
      </c>
      <c r="M471" s="152"/>
      <c r="N471" s="152"/>
      <c r="O471" s="152"/>
      <c r="P471" s="152"/>
      <c r="Q471" s="152" t="s">
        <v>5342</v>
      </c>
      <c r="R471" s="154">
        <v>46039</v>
      </c>
      <c r="S471" s="154">
        <v>46047</v>
      </c>
      <c r="T471" s="155">
        <v>46432000</v>
      </c>
      <c r="U471" s="156">
        <v>46049</v>
      </c>
      <c r="V471" s="156">
        <v>46291</v>
      </c>
      <c r="W471" s="156">
        <v>46291</v>
      </c>
      <c r="X471" s="157">
        <v>46432000</v>
      </c>
    </row>
    <row r="472" spans="1:24" ht="30" customHeight="1">
      <c r="A472" s="152">
        <v>2026</v>
      </c>
      <c r="B472" s="153" t="s">
        <v>125</v>
      </c>
      <c r="C472" s="152">
        <v>146548</v>
      </c>
      <c r="D472" s="152" t="s">
        <v>5345</v>
      </c>
      <c r="E472" s="152" t="s">
        <v>5376</v>
      </c>
      <c r="F472" s="153" t="s">
        <v>5379</v>
      </c>
      <c r="G472" s="162" t="s">
        <v>5350</v>
      </c>
      <c r="H472" s="153" t="s">
        <v>136</v>
      </c>
      <c r="I472" s="153" t="s">
        <v>5353</v>
      </c>
      <c r="J472" s="152" t="s">
        <v>7450</v>
      </c>
      <c r="K472" s="152">
        <v>1019019566</v>
      </c>
      <c r="L472" s="153" t="s">
        <v>5340</v>
      </c>
      <c r="M472" s="152"/>
      <c r="N472" s="152"/>
      <c r="O472" s="152"/>
      <c r="P472" s="152"/>
      <c r="Q472" s="152" t="s">
        <v>5342</v>
      </c>
      <c r="R472" s="154">
        <v>46039</v>
      </c>
      <c r="S472" s="154">
        <v>46042</v>
      </c>
      <c r="T472" s="155">
        <v>46432000</v>
      </c>
      <c r="U472" s="156">
        <v>46043</v>
      </c>
      <c r="V472" s="156">
        <v>46285</v>
      </c>
      <c r="W472" s="156">
        <v>46285</v>
      </c>
      <c r="X472" s="157">
        <v>46432000</v>
      </c>
    </row>
    <row r="473" spans="1:24" ht="30" customHeight="1">
      <c r="A473" s="152">
        <v>2026</v>
      </c>
      <c r="B473" s="153" t="s">
        <v>125</v>
      </c>
      <c r="C473" s="152">
        <v>146548</v>
      </c>
      <c r="D473" s="152" t="s">
        <v>5345</v>
      </c>
      <c r="E473" s="152" t="s">
        <v>5384</v>
      </c>
      <c r="F473" s="153" t="s">
        <v>5387</v>
      </c>
      <c r="G473" s="162" t="s">
        <v>5350</v>
      </c>
      <c r="H473" s="153" t="s">
        <v>136</v>
      </c>
      <c r="I473" s="153" t="s">
        <v>5353</v>
      </c>
      <c r="J473" s="152" t="s">
        <v>7450</v>
      </c>
      <c r="K473" s="152">
        <v>1019065620</v>
      </c>
      <c r="L473" s="153" t="s">
        <v>5340</v>
      </c>
      <c r="M473" s="152"/>
      <c r="N473" s="152"/>
      <c r="O473" s="152"/>
      <c r="P473" s="152"/>
      <c r="Q473" s="152" t="s">
        <v>5342</v>
      </c>
      <c r="R473" s="154">
        <v>46039</v>
      </c>
      <c r="S473" s="154">
        <v>46042</v>
      </c>
      <c r="T473" s="155">
        <v>46432000</v>
      </c>
      <c r="U473" s="156">
        <v>46045</v>
      </c>
      <c r="V473" s="156">
        <v>46287</v>
      </c>
      <c r="W473" s="156">
        <v>46287</v>
      </c>
      <c r="X473" s="157">
        <v>46432000</v>
      </c>
    </row>
    <row r="474" spans="1:24" ht="30" customHeight="1">
      <c r="A474" s="152">
        <v>2026</v>
      </c>
      <c r="B474" s="153" t="s">
        <v>125</v>
      </c>
      <c r="C474" s="152">
        <v>146548</v>
      </c>
      <c r="D474" s="152" t="s">
        <v>5345</v>
      </c>
      <c r="E474" s="152" t="s">
        <v>5392</v>
      </c>
      <c r="F474" s="153" t="s">
        <v>5395</v>
      </c>
      <c r="G474" s="162" t="s">
        <v>5350</v>
      </c>
      <c r="H474" s="153" t="s">
        <v>136</v>
      </c>
      <c r="I474" s="153" t="s">
        <v>5353</v>
      </c>
      <c r="J474" s="152" t="s">
        <v>7450</v>
      </c>
      <c r="K474" s="152">
        <v>1072714116</v>
      </c>
      <c r="L474" s="153" t="s">
        <v>5340</v>
      </c>
      <c r="M474" s="152"/>
      <c r="N474" s="152"/>
      <c r="O474" s="152"/>
      <c r="P474" s="152"/>
      <c r="Q474" s="152" t="s">
        <v>5342</v>
      </c>
      <c r="R474" s="154">
        <v>46039</v>
      </c>
      <c r="S474" s="154">
        <v>46041</v>
      </c>
      <c r="T474" s="155">
        <v>46432000</v>
      </c>
      <c r="U474" s="156">
        <v>46043</v>
      </c>
      <c r="V474" s="156">
        <v>46285</v>
      </c>
      <c r="W474" s="156">
        <v>46285</v>
      </c>
      <c r="X474" s="157">
        <v>46432000</v>
      </c>
    </row>
    <row r="475" spans="1:24" ht="30" customHeight="1">
      <c r="A475" s="152">
        <v>2026</v>
      </c>
      <c r="B475" s="153" t="s">
        <v>125</v>
      </c>
      <c r="C475" s="152">
        <v>146548</v>
      </c>
      <c r="D475" s="152" t="s">
        <v>5345</v>
      </c>
      <c r="E475" s="152" t="s">
        <v>5401</v>
      </c>
      <c r="F475" s="153" t="s">
        <v>5404</v>
      </c>
      <c r="G475" s="162" t="s">
        <v>5350</v>
      </c>
      <c r="H475" s="153" t="s">
        <v>136</v>
      </c>
      <c r="I475" s="153" t="s">
        <v>5406</v>
      </c>
      <c r="J475" s="152" t="s">
        <v>7450</v>
      </c>
      <c r="K475" s="152">
        <v>52183256</v>
      </c>
      <c r="L475" s="153" t="s">
        <v>5340</v>
      </c>
      <c r="M475" s="152"/>
      <c r="N475" s="152"/>
      <c r="O475" s="152"/>
      <c r="P475" s="152"/>
      <c r="Q475" s="152" t="s">
        <v>5342</v>
      </c>
      <c r="R475" s="154">
        <v>46039</v>
      </c>
      <c r="S475" s="154">
        <v>46042</v>
      </c>
      <c r="T475" s="155">
        <v>46432000</v>
      </c>
      <c r="U475" s="156">
        <v>46045</v>
      </c>
      <c r="V475" s="156">
        <v>46287</v>
      </c>
      <c r="W475" s="156">
        <v>46287</v>
      </c>
      <c r="X475" s="157">
        <v>46432000</v>
      </c>
    </row>
    <row r="476" spans="1:24" ht="30" customHeight="1">
      <c r="A476" s="152">
        <v>2026</v>
      </c>
      <c r="B476" s="153" t="s">
        <v>125</v>
      </c>
      <c r="C476" s="152">
        <v>146548</v>
      </c>
      <c r="D476" s="152" t="s">
        <v>5345</v>
      </c>
      <c r="E476" s="152" t="s">
        <v>5411</v>
      </c>
      <c r="F476" s="153" t="s">
        <v>5414</v>
      </c>
      <c r="G476" s="162" t="s">
        <v>5350</v>
      </c>
      <c r="H476" s="153" t="s">
        <v>136</v>
      </c>
      <c r="I476" s="153" t="s">
        <v>5353</v>
      </c>
      <c r="J476" s="152" t="s">
        <v>7450</v>
      </c>
      <c r="K476" s="152">
        <v>34547431</v>
      </c>
      <c r="L476" s="153" t="s">
        <v>5340</v>
      </c>
      <c r="M476" s="152"/>
      <c r="N476" s="152"/>
      <c r="O476" s="152"/>
      <c r="P476" s="152"/>
      <c r="Q476" s="152" t="s">
        <v>5342</v>
      </c>
      <c r="R476" s="154">
        <v>46039</v>
      </c>
      <c r="S476" s="154">
        <v>46044</v>
      </c>
      <c r="T476" s="155">
        <v>46432000</v>
      </c>
      <c r="U476" s="156">
        <v>46045</v>
      </c>
      <c r="V476" s="156">
        <v>46287</v>
      </c>
      <c r="W476" s="156">
        <v>46287</v>
      </c>
      <c r="X476" s="157">
        <v>46432000</v>
      </c>
    </row>
    <row r="477" spans="1:24" ht="30" customHeight="1">
      <c r="A477" s="152">
        <v>2026</v>
      </c>
      <c r="B477" s="153" t="s">
        <v>125</v>
      </c>
      <c r="C477" s="152">
        <v>146548</v>
      </c>
      <c r="D477" s="152" t="s">
        <v>5345</v>
      </c>
      <c r="E477" s="152" t="s">
        <v>5423</v>
      </c>
      <c r="F477" s="153" t="s">
        <v>5426</v>
      </c>
      <c r="G477" s="162" t="s">
        <v>5350</v>
      </c>
      <c r="H477" s="153" t="s">
        <v>136</v>
      </c>
      <c r="I477" s="153" t="s">
        <v>5353</v>
      </c>
      <c r="J477" s="152" t="s">
        <v>7450</v>
      </c>
      <c r="K477" s="152">
        <v>52395443</v>
      </c>
      <c r="L477" s="153" t="s">
        <v>5340</v>
      </c>
      <c r="M477" s="152"/>
      <c r="N477" s="152"/>
      <c r="O477" s="152"/>
      <c r="P477" s="152"/>
      <c r="Q477" s="152" t="s">
        <v>5342</v>
      </c>
      <c r="R477" s="154">
        <v>46039</v>
      </c>
      <c r="S477" s="154">
        <v>46042</v>
      </c>
      <c r="T477" s="155">
        <v>46432000</v>
      </c>
      <c r="U477" s="156">
        <v>46043</v>
      </c>
      <c r="V477" s="156">
        <v>46285</v>
      </c>
      <c r="W477" s="156">
        <v>46285</v>
      </c>
      <c r="X477" s="157">
        <v>46432000</v>
      </c>
    </row>
    <row r="478" spans="1:24" ht="30" customHeight="1">
      <c r="A478" s="152">
        <v>2026</v>
      </c>
      <c r="B478" s="153" t="s">
        <v>125</v>
      </c>
      <c r="C478" s="152">
        <v>146548</v>
      </c>
      <c r="D478" s="152" t="s">
        <v>5345</v>
      </c>
      <c r="E478" s="152" t="s">
        <v>5432</v>
      </c>
      <c r="F478" s="153" t="s">
        <v>5435</v>
      </c>
      <c r="G478" s="162" t="s">
        <v>5350</v>
      </c>
      <c r="H478" s="153" t="s">
        <v>136</v>
      </c>
      <c r="I478" s="153" t="s">
        <v>5353</v>
      </c>
      <c r="J478" s="152" t="s">
        <v>7450</v>
      </c>
      <c r="K478" s="152">
        <v>71215825</v>
      </c>
      <c r="L478" s="153" t="s">
        <v>5340</v>
      </c>
      <c r="M478" s="152"/>
      <c r="N478" s="152"/>
      <c r="O478" s="152"/>
      <c r="P478" s="152"/>
      <c r="Q478" s="152" t="s">
        <v>5342</v>
      </c>
      <c r="R478" s="154">
        <v>46039</v>
      </c>
      <c r="S478" s="154">
        <v>46042</v>
      </c>
      <c r="T478" s="155">
        <v>46432000</v>
      </c>
      <c r="U478" s="156">
        <v>46045</v>
      </c>
      <c r="V478" s="156">
        <v>46287</v>
      </c>
      <c r="W478" s="156">
        <v>46287</v>
      </c>
      <c r="X478" s="157">
        <v>46432000</v>
      </c>
    </row>
    <row r="479" spans="1:24" ht="30" customHeight="1">
      <c r="A479" s="152">
        <v>2026</v>
      </c>
      <c r="B479" s="153" t="s">
        <v>125</v>
      </c>
      <c r="C479" s="152">
        <v>146571</v>
      </c>
      <c r="D479" s="152" t="s">
        <v>5440</v>
      </c>
      <c r="E479" s="152" t="s">
        <v>5441</v>
      </c>
      <c r="F479" s="153" t="s">
        <v>5444</v>
      </c>
      <c r="G479" s="162" t="s">
        <v>5445</v>
      </c>
      <c r="H479" s="153" t="s">
        <v>460</v>
      </c>
      <c r="I479" s="153" t="s">
        <v>5448</v>
      </c>
      <c r="J479" s="152" t="s">
        <v>7450</v>
      </c>
      <c r="K479" s="152">
        <v>1015436265</v>
      </c>
      <c r="L479" s="153" t="s">
        <v>5340</v>
      </c>
      <c r="M479" s="152"/>
      <c r="N479" s="152"/>
      <c r="O479" s="152"/>
      <c r="P479" s="152"/>
      <c r="Q479" s="152" t="s">
        <v>5342</v>
      </c>
      <c r="R479" s="154">
        <v>46036</v>
      </c>
      <c r="S479" s="154">
        <v>46038</v>
      </c>
      <c r="T479" s="155">
        <v>37136000</v>
      </c>
      <c r="U479" s="156">
        <v>46043</v>
      </c>
      <c r="V479" s="156">
        <v>46285</v>
      </c>
      <c r="W479" s="156">
        <v>46285</v>
      </c>
      <c r="X479" s="157">
        <v>37136000</v>
      </c>
    </row>
    <row r="480" spans="1:24" ht="30" customHeight="1">
      <c r="A480" s="152">
        <v>2026</v>
      </c>
      <c r="B480" s="153" t="s">
        <v>125</v>
      </c>
      <c r="C480" s="152">
        <v>146572</v>
      </c>
      <c r="D480" s="152" t="s">
        <v>5453</v>
      </c>
      <c r="E480" s="152" t="s">
        <v>5454</v>
      </c>
      <c r="F480" s="153" t="s">
        <v>5457</v>
      </c>
      <c r="G480" s="162" t="s">
        <v>5458</v>
      </c>
      <c r="H480" s="153" t="s">
        <v>460</v>
      </c>
      <c r="I480" s="153" t="s">
        <v>5461</v>
      </c>
      <c r="J480" s="152" t="s">
        <v>7450</v>
      </c>
      <c r="K480" s="152">
        <v>1031802174</v>
      </c>
      <c r="L480" s="153" t="s">
        <v>5340</v>
      </c>
      <c r="M480" s="152"/>
      <c r="N480" s="152"/>
      <c r="O480" s="152"/>
      <c r="P480" s="152"/>
      <c r="Q480" s="152" t="s">
        <v>5342</v>
      </c>
      <c r="R480" s="154">
        <v>46038</v>
      </c>
      <c r="S480" s="154">
        <v>46038</v>
      </c>
      <c r="T480" s="155">
        <v>28840000</v>
      </c>
      <c r="U480" s="156">
        <v>46043</v>
      </c>
      <c r="V480" s="156">
        <v>46285</v>
      </c>
      <c r="W480" s="156">
        <v>46285</v>
      </c>
      <c r="X480" s="157">
        <v>28840000</v>
      </c>
    </row>
    <row r="481" spans="1:24" ht="30" customHeight="1">
      <c r="A481" s="152">
        <v>2026</v>
      </c>
      <c r="B481" s="153" t="s">
        <v>125</v>
      </c>
      <c r="C481" s="152">
        <v>146572</v>
      </c>
      <c r="D481" s="152" t="s">
        <v>5453</v>
      </c>
      <c r="E481" s="152" t="s">
        <v>5466</v>
      </c>
      <c r="F481" s="153" t="s">
        <v>5469</v>
      </c>
      <c r="G481" s="162" t="s">
        <v>5458</v>
      </c>
      <c r="H481" s="153" t="s">
        <v>460</v>
      </c>
      <c r="I481" s="153" t="s">
        <v>5461</v>
      </c>
      <c r="J481" s="152" t="s">
        <v>7450</v>
      </c>
      <c r="K481" s="152">
        <v>1015415423</v>
      </c>
      <c r="L481" s="153" t="s">
        <v>5340</v>
      </c>
      <c r="M481" s="152"/>
      <c r="N481" s="152"/>
      <c r="O481" s="152"/>
      <c r="P481" s="152"/>
      <c r="Q481" s="152" t="s">
        <v>5342</v>
      </c>
      <c r="R481" s="154">
        <v>46038</v>
      </c>
      <c r="S481" s="154">
        <v>46042</v>
      </c>
      <c r="T481" s="155">
        <v>28840000</v>
      </c>
      <c r="U481" s="156">
        <v>46045</v>
      </c>
      <c r="V481" s="156">
        <v>46287</v>
      </c>
      <c r="W481" s="156">
        <v>46287</v>
      </c>
      <c r="X481" s="157">
        <v>28840000</v>
      </c>
    </row>
    <row r="482" spans="1:24" ht="30" customHeight="1">
      <c r="A482" s="152">
        <v>2026</v>
      </c>
      <c r="B482" s="153" t="s">
        <v>125</v>
      </c>
      <c r="C482" s="152">
        <v>146572</v>
      </c>
      <c r="D482" s="152" t="s">
        <v>5453</v>
      </c>
      <c r="E482" s="152" t="s">
        <v>5474</v>
      </c>
      <c r="F482" s="153" t="s">
        <v>5477</v>
      </c>
      <c r="G482" s="162" t="s">
        <v>5458</v>
      </c>
      <c r="H482" s="153" t="s">
        <v>460</v>
      </c>
      <c r="I482" s="152" t="s">
        <v>5461</v>
      </c>
      <c r="J482" s="152" t="s">
        <v>7450</v>
      </c>
      <c r="K482" s="152">
        <v>80764467</v>
      </c>
      <c r="L482" s="153" t="s">
        <v>5340</v>
      </c>
      <c r="M482" s="152"/>
      <c r="N482" s="152"/>
      <c r="O482" s="152"/>
      <c r="P482" s="152"/>
      <c r="Q482" s="152" t="s">
        <v>5342</v>
      </c>
      <c r="R482" s="154">
        <v>46038</v>
      </c>
      <c r="S482" s="154">
        <v>46042</v>
      </c>
      <c r="T482" s="155">
        <v>28840000</v>
      </c>
      <c r="U482" s="156">
        <v>46048</v>
      </c>
      <c r="V482" s="156">
        <v>46290</v>
      </c>
      <c r="W482" s="156">
        <v>46290</v>
      </c>
      <c r="X482" s="157">
        <v>28840000</v>
      </c>
    </row>
    <row r="483" spans="1:24" ht="30" customHeight="1">
      <c r="A483" s="152">
        <v>2026</v>
      </c>
      <c r="B483" s="153" t="s">
        <v>125</v>
      </c>
      <c r="C483" s="152">
        <v>146572</v>
      </c>
      <c r="D483" s="152" t="s">
        <v>5453</v>
      </c>
      <c r="E483" s="152" t="s">
        <v>5483</v>
      </c>
      <c r="F483" s="153" t="s">
        <v>5486</v>
      </c>
      <c r="G483" s="162" t="s">
        <v>5458</v>
      </c>
      <c r="H483" s="153" t="s">
        <v>460</v>
      </c>
      <c r="I483" s="152" t="s">
        <v>5461</v>
      </c>
      <c r="J483" s="152" t="s">
        <v>7450</v>
      </c>
      <c r="K483" s="152">
        <v>52483443</v>
      </c>
      <c r="L483" s="153" t="s">
        <v>5340</v>
      </c>
      <c r="M483" s="152"/>
      <c r="N483" s="152"/>
      <c r="O483" s="152"/>
      <c r="P483" s="152"/>
      <c r="Q483" s="152" t="s">
        <v>5342</v>
      </c>
      <c r="R483" s="154">
        <v>46038</v>
      </c>
      <c r="S483" s="154">
        <v>46039</v>
      </c>
      <c r="T483" s="155">
        <v>28840000</v>
      </c>
      <c r="U483" s="156">
        <v>46048</v>
      </c>
      <c r="V483" s="156">
        <v>46290</v>
      </c>
      <c r="W483" s="156">
        <v>46290</v>
      </c>
      <c r="X483" s="157">
        <v>28840000</v>
      </c>
    </row>
    <row r="484" spans="1:24" ht="30" customHeight="1">
      <c r="A484" s="152">
        <v>2026</v>
      </c>
      <c r="B484" s="153" t="s">
        <v>125</v>
      </c>
      <c r="C484" s="152">
        <v>145562</v>
      </c>
      <c r="D484" s="152" t="s">
        <v>5491</v>
      </c>
      <c r="E484" s="152" t="s">
        <v>5492</v>
      </c>
      <c r="F484" s="153" t="s">
        <v>5495</v>
      </c>
      <c r="G484" s="162" t="s">
        <v>5496</v>
      </c>
      <c r="H484" s="153" t="s">
        <v>136</v>
      </c>
      <c r="I484" s="153" t="s">
        <v>137</v>
      </c>
      <c r="J484" s="152" t="s">
        <v>7450</v>
      </c>
      <c r="K484" s="152">
        <v>1069078587</v>
      </c>
      <c r="L484" s="152" t="s">
        <v>145</v>
      </c>
      <c r="M484" s="152"/>
      <c r="N484" s="152"/>
      <c r="O484" s="152"/>
      <c r="P484" s="152"/>
      <c r="Q484" s="152" t="s">
        <v>146</v>
      </c>
      <c r="R484" s="154">
        <v>46032</v>
      </c>
      <c r="S484" s="154">
        <v>46033</v>
      </c>
      <c r="T484" s="155">
        <v>127974000</v>
      </c>
      <c r="U484" s="156">
        <v>46037</v>
      </c>
      <c r="V484" s="156">
        <v>46370</v>
      </c>
      <c r="W484" s="156">
        <v>46370</v>
      </c>
      <c r="X484" s="157">
        <v>127974000</v>
      </c>
    </row>
    <row r="485" spans="1:24" ht="30" customHeight="1">
      <c r="A485" s="152">
        <v>2026</v>
      </c>
      <c r="B485" s="153" t="s">
        <v>125</v>
      </c>
      <c r="C485" s="152">
        <v>146572</v>
      </c>
      <c r="D485" s="152" t="s">
        <v>5453</v>
      </c>
      <c r="E485" s="152" t="s">
        <v>5504</v>
      </c>
      <c r="F485" s="153" t="s">
        <v>5507</v>
      </c>
      <c r="G485" s="162" t="s">
        <v>5458</v>
      </c>
      <c r="H485" s="153" t="s">
        <v>136</v>
      </c>
      <c r="I485" s="153" t="s">
        <v>5461</v>
      </c>
      <c r="J485" s="152" t="s">
        <v>7450</v>
      </c>
      <c r="K485" s="152">
        <v>1140414461</v>
      </c>
      <c r="L485" s="153" t="s">
        <v>5340</v>
      </c>
      <c r="M485" s="152"/>
      <c r="N485" s="152"/>
      <c r="O485" s="152"/>
      <c r="P485" s="152"/>
      <c r="Q485" s="152" t="s">
        <v>5342</v>
      </c>
      <c r="R485" s="154">
        <v>46038</v>
      </c>
      <c r="S485" s="154">
        <v>46039</v>
      </c>
      <c r="T485" s="155">
        <v>28840000</v>
      </c>
      <c r="U485" s="156">
        <v>46045</v>
      </c>
      <c r="V485" s="156">
        <v>46287</v>
      </c>
      <c r="W485" s="156">
        <v>46287</v>
      </c>
      <c r="X485" s="157">
        <v>28840000</v>
      </c>
    </row>
    <row r="486" spans="1:24" ht="30" customHeight="1">
      <c r="A486" s="152">
        <v>2026</v>
      </c>
      <c r="B486" s="153" t="s">
        <v>125</v>
      </c>
      <c r="C486" s="152">
        <v>145368</v>
      </c>
      <c r="D486" s="152" t="s">
        <v>2744</v>
      </c>
      <c r="E486" s="152" t="s">
        <v>5513</v>
      </c>
      <c r="F486" s="153" t="s">
        <v>5516</v>
      </c>
      <c r="G486" s="162" t="s">
        <v>2749</v>
      </c>
      <c r="H486" s="153" t="s">
        <v>460</v>
      </c>
      <c r="I486" s="153" t="s">
        <v>2752</v>
      </c>
      <c r="J486" s="152" t="s">
        <v>7450</v>
      </c>
      <c r="K486" s="152">
        <v>1013609480</v>
      </c>
      <c r="L486" s="153" t="s">
        <v>2740</v>
      </c>
      <c r="M486" s="152"/>
      <c r="N486" s="152"/>
      <c r="O486" s="152"/>
      <c r="P486" s="152"/>
      <c r="Q486" s="152" t="s">
        <v>2741</v>
      </c>
      <c r="R486" s="154">
        <v>46032</v>
      </c>
      <c r="S486" s="154">
        <v>46038</v>
      </c>
      <c r="T486" s="155">
        <v>24520000</v>
      </c>
      <c r="U486" s="156">
        <v>46043</v>
      </c>
      <c r="V486" s="156">
        <v>46285</v>
      </c>
      <c r="W486" s="156">
        <v>46285</v>
      </c>
      <c r="X486" s="157">
        <v>24520000</v>
      </c>
    </row>
    <row r="487" spans="1:24" ht="30" customHeight="1">
      <c r="A487" s="152">
        <v>2026</v>
      </c>
      <c r="B487" s="153" t="s">
        <v>125</v>
      </c>
      <c r="C487" s="152">
        <v>145029</v>
      </c>
      <c r="D487" s="152" t="s">
        <v>389</v>
      </c>
      <c r="E487" s="152" t="s">
        <v>5522</v>
      </c>
      <c r="F487" s="153" t="s">
        <v>5525</v>
      </c>
      <c r="G487" s="162" t="s">
        <v>394</v>
      </c>
      <c r="H487" s="153" t="s">
        <v>136</v>
      </c>
      <c r="I487" s="153" t="s">
        <v>397</v>
      </c>
      <c r="J487" s="152" t="s">
        <v>7450</v>
      </c>
      <c r="K487" s="152">
        <v>1010188555</v>
      </c>
      <c r="L487" s="153" t="s">
        <v>400</v>
      </c>
      <c r="M487" s="152"/>
      <c r="N487" s="152"/>
      <c r="O487" s="152"/>
      <c r="P487" s="152"/>
      <c r="Q487" s="152" t="s">
        <v>171</v>
      </c>
      <c r="R487" s="154">
        <v>46029</v>
      </c>
      <c r="S487" s="154">
        <v>46035</v>
      </c>
      <c r="T487" s="155">
        <v>63844000</v>
      </c>
      <c r="U487" s="156">
        <v>46036</v>
      </c>
      <c r="V487" s="156">
        <v>46369</v>
      </c>
      <c r="W487" s="156">
        <v>46369</v>
      </c>
      <c r="X487" s="157">
        <v>63844000</v>
      </c>
    </row>
    <row r="488" spans="1:24" ht="30" customHeight="1">
      <c r="A488" s="152">
        <v>2026</v>
      </c>
      <c r="B488" s="153" t="s">
        <v>125</v>
      </c>
      <c r="C488" s="152">
        <v>145205</v>
      </c>
      <c r="D488" s="152" t="s">
        <v>5530</v>
      </c>
      <c r="E488" s="152" t="s">
        <v>5531</v>
      </c>
      <c r="F488" s="153" t="s">
        <v>5534</v>
      </c>
      <c r="G488" s="163" t="s">
        <v>5535</v>
      </c>
      <c r="H488" s="153" t="s">
        <v>136</v>
      </c>
      <c r="I488" s="153" t="s">
        <v>5538</v>
      </c>
      <c r="J488" s="152" t="s">
        <v>7450</v>
      </c>
      <c r="K488" s="152">
        <v>80878166</v>
      </c>
      <c r="L488" s="153" t="s">
        <v>5087</v>
      </c>
      <c r="M488" s="152"/>
      <c r="N488" s="152"/>
      <c r="O488" s="152"/>
      <c r="P488" s="152"/>
      <c r="Q488" s="152" t="s">
        <v>5089</v>
      </c>
      <c r="R488" s="154">
        <v>46038</v>
      </c>
      <c r="S488" s="154">
        <v>46038</v>
      </c>
      <c r="T488" s="155">
        <v>99902000</v>
      </c>
      <c r="U488" s="156">
        <v>46044</v>
      </c>
      <c r="V488" s="156">
        <v>46377</v>
      </c>
      <c r="W488" s="156">
        <v>46377</v>
      </c>
      <c r="X488" s="157">
        <v>99902000</v>
      </c>
    </row>
    <row r="489" spans="1:24" ht="30" customHeight="1">
      <c r="A489" s="152">
        <v>2026</v>
      </c>
      <c r="B489" s="153" t="s">
        <v>125</v>
      </c>
      <c r="C489" s="152">
        <v>145410</v>
      </c>
      <c r="D489" s="152" t="s">
        <v>1180</v>
      </c>
      <c r="E489" s="152" t="s">
        <v>5545</v>
      </c>
      <c r="F489" s="153" t="s">
        <v>5548</v>
      </c>
      <c r="G489" s="163" t="s">
        <v>1185</v>
      </c>
      <c r="H489" s="153" t="s">
        <v>136</v>
      </c>
      <c r="I489" s="152" t="s">
        <v>1188</v>
      </c>
      <c r="J489" s="152" t="s">
        <v>7450</v>
      </c>
      <c r="K489" s="152">
        <v>52985110</v>
      </c>
      <c r="L489" s="153" t="s">
        <v>1049</v>
      </c>
      <c r="M489" s="152"/>
      <c r="N489" s="152"/>
      <c r="O489" s="152"/>
      <c r="P489" s="152"/>
      <c r="Q489" s="152" t="s">
        <v>1051</v>
      </c>
      <c r="R489" s="154">
        <v>46035</v>
      </c>
      <c r="S489" s="154">
        <v>46036</v>
      </c>
      <c r="T489" s="155">
        <v>46432000</v>
      </c>
      <c r="U489" s="156">
        <v>46041</v>
      </c>
      <c r="V489" s="156">
        <v>46283</v>
      </c>
      <c r="W489" s="156">
        <v>46283</v>
      </c>
      <c r="X489" s="157">
        <v>46432000</v>
      </c>
    </row>
    <row r="490" spans="1:24" ht="30" customHeight="1">
      <c r="A490" s="152">
        <v>2026</v>
      </c>
      <c r="B490" s="153" t="s">
        <v>125</v>
      </c>
      <c r="C490" s="152">
        <v>149753</v>
      </c>
      <c r="D490" s="152" t="s">
        <v>5552</v>
      </c>
      <c r="E490" s="152" t="s">
        <v>5553</v>
      </c>
      <c r="F490" s="153" t="s">
        <v>5556</v>
      </c>
      <c r="G490" s="163" t="s">
        <v>5557</v>
      </c>
      <c r="H490" s="153" t="s">
        <v>136</v>
      </c>
      <c r="I490" s="152" t="s">
        <v>5560</v>
      </c>
      <c r="J490" s="152" t="s">
        <v>7450</v>
      </c>
      <c r="K490" s="152">
        <v>52412467</v>
      </c>
      <c r="L490" s="153" t="s">
        <v>5563</v>
      </c>
      <c r="M490" s="152"/>
      <c r="N490" s="152"/>
      <c r="O490" s="152"/>
      <c r="P490" s="152"/>
      <c r="Q490" s="152" t="s">
        <v>5565</v>
      </c>
      <c r="R490" s="154">
        <v>46036</v>
      </c>
      <c r="S490" s="154">
        <v>46037</v>
      </c>
      <c r="T490" s="155">
        <v>46432000</v>
      </c>
      <c r="U490" s="156">
        <v>46043</v>
      </c>
      <c r="V490" s="156">
        <v>46285</v>
      </c>
      <c r="W490" s="156">
        <v>46285</v>
      </c>
      <c r="X490" s="157">
        <v>46432000</v>
      </c>
    </row>
    <row r="491" spans="1:24" ht="30" customHeight="1">
      <c r="A491" s="152">
        <v>2026</v>
      </c>
      <c r="B491" s="153" t="s">
        <v>125</v>
      </c>
      <c r="C491" s="152">
        <v>147371</v>
      </c>
      <c r="D491" s="152" t="s">
        <v>5569</v>
      </c>
      <c r="E491" s="152" t="s">
        <v>5570</v>
      </c>
      <c r="F491" s="152" t="s">
        <v>7469</v>
      </c>
      <c r="G491" s="163" t="s">
        <v>5574</v>
      </c>
      <c r="H491" s="153" t="s">
        <v>136</v>
      </c>
      <c r="I491" s="152" t="s">
        <v>5577</v>
      </c>
      <c r="J491" s="152" t="s">
        <v>7450</v>
      </c>
      <c r="K491" s="152">
        <v>1070925446</v>
      </c>
      <c r="L491" s="153" t="s">
        <v>3712</v>
      </c>
      <c r="M491" s="152"/>
      <c r="N491" s="152"/>
      <c r="O491" s="152"/>
      <c r="P491" s="152"/>
      <c r="Q491" s="152" t="s">
        <v>3714</v>
      </c>
      <c r="R491" s="154">
        <v>46036</v>
      </c>
      <c r="S491" s="154">
        <v>46038</v>
      </c>
      <c r="T491" s="155">
        <v>63352000</v>
      </c>
      <c r="U491" s="156">
        <v>46045</v>
      </c>
      <c r="V491" s="156">
        <v>46287</v>
      </c>
      <c r="W491" s="156">
        <v>46287</v>
      </c>
      <c r="X491" s="157">
        <v>63352000</v>
      </c>
    </row>
    <row r="492" spans="1:24" ht="30" customHeight="1">
      <c r="A492" s="152">
        <v>2026</v>
      </c>
      <c r="B492" s="153" t="s">
        <v>125</v>
      </c>
      <c r="C492" s="152">
        <v>147350</v>
      </c>
      <c r="D492" s="152" t="s">
        <v>3740</v>
      </c>
      <c r="E492" s="152" t="s">
        <v>5583</v>
      </c>
      <c r="F492" s="153" t="s">
        <v>5586</v>
      </c>
      <c r="G492" s="163" t="s">
        <v>3745</v>
      </c>
      <c r="H492" s="153" t="s">
        <v>460</v>
      </c>
      <c r="I492" s="153" t="s">
        <v>4178</v>
      </c>
      <c r="J492" s="152" t="s">
        <v>7450</v>
      </c>
      <c r="K492" s="152">
        <v>1032409492</v>
      </c>
      <c r="L492" s="153" t="s">
        <v>3712</v>
      </c>
      <c r="M492" s="152"/>
      <c r="N492" s="152"/>
      <c r="O492" s="152"/>
      <c r="P492" s="152"/>
      <c r="Q492" s="152" t="s">
        <v>3714</v>
      </c>
      <c r="R492" s="154">
        <v>46031</v>
      </c>
      <c r="S492" s="154">
        <v>46038</v>
      </c>
      <c r="T492" s="155">
        <v>17000000</v>
      </c>
      <c r="U492" s="156">
        <v>46045</v>
      </c>
      <c r="V492" s="156">
        <v>46287</v>
      </c>
      <c r="W492" s="156">
        <v>46287</v>
      </c>
      <c r="X492" s="157">
        <v>17000000</v>
      </c>
    </row>
    <row r="493" spans="1:24" ht="30" customHeight="1">
      <c r="A493" s="152">
        <v>2026</v>
      </c>
      <c r="B493" s="153" t="s">
        <v>125</v>
      </c>
      <c r="C493" s="152">
        <v>147126</v>
      </c>
      <c r="D493" s="152" t="s">
        <v>5591</v>
      </c>
      <c r="E493" s="152" t="s">
        <v>5592</v>
      </c>
      <c r="F493" s="153" t="s">
        <v>5595</v>
      </c>
      <c r="G493" s="164" t="s">
        <v>5596</v>
      </c>
      <c r="H493" s="153" t="s">
        <v>136</v>
      </c>
      <c r="I493" s="152" t="s">
        <v>5599</v>
      </c>
      <c r="J493" s="152" t="s">
        <v>7450</v>
      </c>
      <c r="K493" s="152">
        <v>1073239578</v>
      </c>
      <c r="L493" s="153" t="s">
        <v>4826</v>
      </c>
      <c r="M493" s="152"/>
      <c r="N493" s="152"/>
      <c r="O493" s="152"/>
      <c r="P493" s="152"/>
      <c r="Q493" s="152" t="s">
        <v>4828</v>
      </c>
      <c r="R493" s="154">
        <v>46038</v>
      </c>
      <c r="S493" s="154">
        <v>46038</v>
      </c>
      <c r="T493" s="155">
        <v>46432000</v>
      </c>
      <c r="U493" s="156">
        <v>46043</v>
      </c>
      <c r="V493" s="156">
        <v>46285</v>
      </c>
      <c r="W493" s="156">
        <v>46285</v>
      </c>
      <c r="X493" s="157">
        <v>46432000</v>
      </c>
    </row>
    <row r="494" spans="1:24" ht="30" customHeight="1">
      <c r="A494" s="152">
        <v>2026</v>
      </c>
      <c r="B494" s="153" t="s">
        <v>125</v>
      </c>
      <c r="C494" s="152">
        <v>146423</v>
      </c>
      <c r="D494" s="152" t="s">
        <v>5605</v>
      </c>
      <c r="E494" s="152" t="s">
        <v>5606</v>
      </c>
      <c r="F494" s="153" t="s">
        <v>5609</v>
      </c>
      <c r="G494" s="163" t="s">
        <v>5610</v>
      </c>
      <c r="H494" s="153" t="s">
        <v>136</v>
      </c>
      <c r="I494" s="152" t="s">
        <v>5614</v>
      </c>
      <c r="J494" s="152" t="s">
        <v>7450</v>
      </c>
      <c r="K494" s="152">
        <v>80257080</v>
      </c>
      <c r="L494" s="152" t="s">
        <v>145</v>
      </c>
      <c r="M494" s="152"/>
      <c r="N494" s="152"/>
      <c r="O494" s="152"/>
      <c r="P494" s="152"/>
      <c r="Q494" s="152" t="s">
        <v>146</v>
      </c>
      <c r="R494" s="154">
        <v>46037</v>
      </c>
      <c r="S494" s="154">
        <v>46042</v>
      </c>
      <c r="T494" s="155">
        <v>118976000</v>
      </c>
      <c r="U494" s="156">
        <v>46042</v>
      </c>
      <c r="V494" s="156">
        <v>46375</v>
      </c>
      <c r="W494" s="156">
        <v>46375</v>
      </c>
      <c r="X494" s="157">
        <v>118976000</v>
      </c>
    </row>
    <row r="495" spans="1:24" ht="30" customHeight="1">
      <c r="A495" s="152">
        <v>2026</v>
      </c>
      <c r="B495" s="153" t="s">
        <v>125</v>
      </c>
      <c r="C495" s="152">
        <v>146532</v>
      </c>
      <c r="D495" s="152" t="s">
        <v>5620</v>
      </c>
      <c r="E495" s="152" t="s">
        <v>5621</v>
      </c>
      <c r="F495" s="153" t="s">
        <v>5624</v>
      </c>
      <c r="G495" s="163" t="s">
        <v>5625</v>
      </c>
      <c r="H495" s="153" t="s">
        <v>136</v>
      </c>
      <c r="I495" s="152" t="s">
        <v>5560</v>
      </c>
      <c r="J495" s="152" t="s">
        <v>7450</v>
      </c>
      <c r="K495" s="152">
        <v>1019084310</v>
      </c>
      <c r="L495" s="153" t="s">
        <v>5563</v>
      </c>
      <c r="M495" s="152"/>
      <c r="N495" s="152"/>
      <c r="O495" s="152"/>
      <c r="P495" s="152"/>
      <c r="Q495" s="152" t="s">
        <v>5565</v>
      </c>
      <c r="R495" s="154">
        <v>46038</v>
      </c>
      <c r="S495" s="154">
        <v>46038</v>
      </c>
      <c r="T495" s="155">
        <v>46432000</v>
      </c>
      <c r="U495" s="156">
        <v>46042</v>
      </c>
      <c r="V495" s="156">
        <v>46284</v>
      </c>
      <c r="W495" s="156">
        <v>46284</v>
      </c>
      <c r="X495" s="157">
        <v>46432000</v>
      </c>
    </row>
    <row r="496" spans="1:24" ht="30" customHeight="1">
      <c r="A496" s="152">
        <v>2026</v>
      </c>
      <c r="B496" s="153" t="s">
        <v>125</v>
      </c>
      <c r="C496" s="152">
        <v>146532</v>
      </c>
      <c r="D496" s="152" t="s">
        <v>5620</v>
      </c>
      <c r="E496" s="152" t="s">
        <v>5633</v>
      </c>
      <c r="F496" s="153" t="s">
        <v>5636</v>
      </c>
      <c r="G496" s="163" t="s">
        <v>5625</v>
      </c>
      <c r="H496" s="153" t="s">
        <v>136</v>
      </c>
      <c r="I496" s="152" t="s">
        <v>5638</v>
      </c>
      <c r="J496" s="152" t="s">
        <v>7450</v>
      </c>
      <c r="K496" s="152">
        <v>1019008624</v>
      </c>
      <c r="L496" s="153" t="s">
        <v>5563</v>
      </c>
      <c r="M496" s="152"/>
      <c r="N496" s="152"/>
      <c r="O496" s="152"/>
      <c r="P496" s="152"/>
      <c r="Q496" s="152" t="s">
        <v>5565</v>
      </c>
      <c r="R496" s="154">
        <v>46038</v>
      </c>
      <c r="S496" s="154">
        <v>46038</v>
      </c>
      <c r="T496" s="155">
        <v>46432000</v>
      </c>
      <c r="U496" s="156">
        <v>46043</v>
      </c>
      <c r="V496" s="156">
        <v>46285</v>
      </c>
      <c r="W496" s="156">
        <v>46285</v>
      </c>
      <c r="X496" s="157">
        <v>46432000</v>
      </c>
    </row>
    <row r="497" spans="1:24" ht="30" customHeight="1">
      <c r="A497" s="152">
        <v>2026</v>
      </c>
      <c r="B497" s="153" t="s">
        <v>125</v>
      </c>
      <c r="C497" s="152">
        <v>146554</v>
      </c>
      <c r="D497" s="152" t="s">
        <v>5643</v>
      </c>
      <c r="E497" s="152" t="s">
        <v>5644</v>
      </c>
      <c r="F497" s="153" t="s">
        <v>5647</v>
      </c>
      <c r="G497" s="164" t="s">
        <v>5648</v>
      </c>
      <c r="H497" s="153" t="s">
        <v>136</v>
      </c>
      <c r="I497" s="152" t="s">
        <v>5651</v>
      </c>
      <c r="J497" s="152" t="s">
        <v>7450</v>
      </c>
      <c r="K497" s="152">
        <v>1014250704</v>
      </c>
      <c r="L497" s="153" t="s">
        <v>5563</v>
      </c>
      <c r="M497" s="152"/>
      <c r="N497" s="152"/>
      <c r="O497" s="152"/>
      <c r="P497" s="152"/>
      <c r="Q497" s="152" t="s">
        <v>5565</v>
      </c>
      <c r="R497" s="154">
        <v>46037</v>
      </c>
      <c r="S497" s="154">
        <v>46038</v>
      </c>
      <c r="T497" s="155">
        <v>46432000</v>
      </c>
      <c r="U497" s="156">
        <v>46043</v>
      </c>
      <c r="V497" s="156">
        <v>46285</v>
      </c>
      <c r="W497" s="156">
        <v>46285</v>
      </c>
      <c r="X497" s="157">
        <v>46432000</v>
      </c>
    </row>
    <row r="498" spans="1:24" ht="30" customHeight="1">
      <c r="A498" s="152">
        <v>2026</v>
      </c>
      <c r="B498" s="153" t="s">
        <v>125</v>
      </c>
      <c r="C498" s="152">
        <v>146554</v>
      </c>
      <c r="D498" s="152" t="s">
        <v>5643</v>
      </c>
      <c r="E498" s="152" t="s">
        <v>5656</v>
      </c>
      <c r="F498" s="153" t="s">
        <v>5659</v>
      </c>
      <c r="G498" s="164" t="s">
        <v>5648</v>
      </c>
      <c r="H498" s="153" t="s">
        <v>136</v>
      </c>
      <c r="I498" s="152" t="s">
        <v>5651</v>
      </c>
      <c r="J498" s="152" t="s">
        <v>7450</v>
      </c>
      <c r="K498" s="152">
        <v>52785500</v>
      </c>
      <c r="L498" s="153" t="s">
        <v>5563</v>
      </c>
      <c r="M498" s="152"/>
      <c r="N498" s="152"/>
      <c r="O498" s="152"/>
      <c r="P498" s="152"/>
      <c r="Q498" s="152" t="s">
        <v>5565</v>
      </c>
      <c r="R498" s="154">
        <v>46037</v>
      </c>
      <c r="S498" s="154">
        <v>46038</v>
      </c>
      <c r="T498" s="155">
        <v>46432000</v>
      </c>
      <c r="U498" s="156">
        <v>46043</v>
      </c>
      <c r="V498" s="156">
        <v>46285</v>
      </c>
      <c r="W498" s="156">
        <v>46285</v>
      </c>
      <c r="X498" s="157">
        <v>46432000</v>
      </c>
    </row>
    <row r="499" spans="1:24" ht="30" customHeight="1">
      <c r="A499" s="152">
        <v>2026</v>
      </c>
      <c r="B499" s="153" t="s">
        <v>125</v>
      </c>
      <c r="C499" s="152">
        <v>146561</v>
      </c>
      <c r="D499" s="152" t="s">
        <v>5664</v>
      </c>
      <c r="E499" s="152" t="s">
        <v>5665</v>
      </c>
      <c r="F499" s="153" t="s">
        <v>5668</v>
      </c>
      <c r="G499" s="163" t="s">
        <v>5669</v>
      </c>
      <c r="H499" s="153" t="s">
        <v>460</v>
      </c>
      <c r="I499" s="152" t="s">
        <v>5672</v>
      </c>
      <c r="J499" s="152" t="s">
        <v>7450</v>
      </c>
      <c r="K499" s="152">
        <v>1015464163</v>
      </c>
      <c r="L499" s="153" t="s">
        <v>5563</v>
      </c>
      <c r="M499" s="152"/>
      <c r="N499" s="152"/>
      <c r="O499" s="152"/>
      <c r="P499" s="152"/>
      <c r="Q499" s="152" t="s">
        <v>5565</v>
      </c>
      <c r="R499" s="154">
        <v>46038</v>
      </c>
      <c r="S499" s="154">
        <v>46042</v>
      </c>
      <c r="T499" s="155">
        <v>37136000</v>
      </c>
      <c r="U499" s="156">
        <v>46044</v>
      </c>
      <c r="V499" s="156">
        <v>46286</v>
      </c>
      <c r="W499" s="156">
        <v>46286</v>
      </c>
      <c r="X499" s="157">
        <v>37136000</v>
      </c>
    </row>
    <row r="500" spans="1:24" ht="30" customHeight="1">
      <c r="A500" s="152">
        <v>2026</v>
      </c>
      <c r="B500" s="153" t="s">
        <v>125</v>
      </c>
      <c r="C500" s="152">
        <v>146561</v>
      </c>
      <c r="D500" s="152" t="s">
        <v>5664</v>
      </c>
      <c r="E500" s="152" t="s">
        <v>5678</v>
      </c>
      <c r="F500" s="153" t="s">
        <v>5681</v>
      </c>
      <c r="G500" s="163" t="s">
        <v>5669</v>
      </c>
      <c r="H500" s="153" t="s">
        <v>460</v>
      </c>
      <c r="I500" s="152" t="s">
        <v>5672</v>
      </c>
      <c r="J500" s="152" t="s">
        <v>7450</v>
      </c>
      <c r="K500" s="152">
        <v>80854743</v>
      </c>
      <c r="L500" s="153" t="s">
        <v>5563</v>
      </c>
      <c r="M500" s="152"/>
      <c r="N500" s="152"/>
      <c r="O500" s="152"/>
      <c r="P500" s="152"/>
      <c r="Q500" s="152" t="s">
        <v>5565</v>
      </c>
      <c r="R500" s="154">
        <v>46038</v>
      </c>
      <c r="S500" s="154">
        <v>46045</v>
      </c>
      <c r="T500" s="155">
        <v>37136000</v>
      </c>
      <c r="U500" s="156">
        <v>46045</v>
      </c>
      <c r="V500" s="156" t="s">
        <v>7470</v>
      </c>
      <c r="W500" s="156">
        <v>46287</v>
      </c>
      <c r="X500" s="157">
        <v>37136000</v>
      </c>
    </row>
    <row r="501" spans="1:24" ht="30" customHeight="1">
      <c r="A501" s="152">
        <v>2026</v>
      </c>
      <c r="B501" s="153" t="s">
        <v>125</v>
      </c>
      <c r="C501" s="152">
        <v>146566</v>
      </c>
      <c r="D501" s="152" t="s">
        <v>5687</v>
      </c>
      <c r="E501" s="152" t="s">
        <v>5688</v>
      </c>
      <c r="F501" s="153" t="s">
        <v>5691</v>
      </c>
      <c r="G501" s="163" t="s">
        <v>5692</v>
      </c>
      <c r="H501" s="153" t="s">
        <v>460</v>
      </c>
      <c r="I501" s="153" t="s">
        <v>5695</v>
      </c>
      <c r="J501" s="152" t="s">
        <v>7450</v>
      </c>
      <c r="K501" s="152">
        <v>1015441274</v>
      </c>
      <c r="L501" s="153" t="s">
        <v>5563</v>
      </c>
      <c r="M501" s="152"/>
      <c r="N501" s="152"/>
      <c r="O501" s="152"/>
      <c r="P501" s="152"/>
      <c r="Q501" s="152" t="s">
        <v>5565</v>
      </c>
      <c r="R501" s="154">
        <v>46037</v>
      </c>
      <c r="S501" s="154">
        <v>46038</v>
      </c>
      <c r="T501" s="155">
        <v>37136000</v>
      </c>
      <c r="U501" s="156">
        <v>46043</v>
      </c>
      <c r="V501" s="156">
        <v>46285</v>
      </c>
      <c r="W501" s="156">
        <v>46285</v>
      </c>
      <c r="X501" s="157">
        <v>37136000</v>
      </c>
    </row>
    <row r="502" spans="1:24" ht="30" customHeight="1">
      <c r="A502" s="152">
        <v>2026</v>
      </c>
      <c r="B502" s="153" t="s">
        <v>125</v>
      </c>
      <c r="C502" s="152">
        <v>152160</v>
      </c>
      <c r="D502" s="152" t="s">
        <v>5700</v>
      </c>
      <c r="E502" s="152" t="s">
        <v>5701</v>
      </c>
      <c r="F502" s="153" t="s">
        <v>5704</v>
      </c>
      <c r="G502" s="163" t="s">
        <v>5705</v>
      </c>
      <c r="H502" s="153" t="s">
        <v>136</v>
      </c>
      <c r="I502" s="153" t="s">
        <v>5708</v>
      </c>
      <c r="J502" s="152" t="s">
        <v>7450</v>
      </c>
      <c r="K502" s="152">
        <v>1019003873</v>
      </c>
      <c r="L502" s="153" t="s">
        <v>5563</v>
      </c>
      <c r="M502" s="152"/>
      <c r="N502" s="152"/>
      <c r="O502" s="152"/>
      <c r="P502" s="152"/>
      <c r="Q502" s="152" t="s">
        <v>5565</v>
      </c>
      <c r="R502" s="154">
        <v>46045</v>
      </c>
      <c r="S502" s="154">
        <v>46045</v>
      </c>
      <c r="T502" s="155">
        <v>34824000</v>
      </c>
      <c r="U502" s="156">
        <v>46048</v>
      </c>
      <c r="V502" s="156" t="s">
        <v>7471</v>
      </c>
      <c r="W502" s="156">
        <v>46228</v>
      </c>
      <c r="X502" s="157">
        <v>34824000</v>
      </c>
    </row>
    <row r="503" spans="1:24" ht="30" customHeight="1">
      <c r="A503" s="152">
        <v>2026</v>
      </c>
      <c r="B503" s="153" t="s">
        <v>125</v>
      </c>
      <c r="C503" s="152">
        <v>152160</v>
      </c>
      <c r="D503" s="152" t="s">
        <v>5700</v>
      </c>
      <c r="E503" s="152" t="s">
        <v>5714</v>
      </c>
      <c r="F503" s="153" t="s">
        <v>5717</v>
      </c>
      <c r="G503" s="163" t="s">
        <v>5705</v>
      </c>
      <c r="H503" s="153" t="s">
        <v>136</v>
      </c>
      <c r="I503" s="153" t="s">
        <v>5708</v>
      </c>
      <c r="J503" s="152" t="s">
        <v>7450</v>
      </c>
      <c r="K503" s="152">
        <v>52156103</v>
      </c>
      <c r="L503" s="153" t="s">
        <v>5563</v>
      </c>
      <c r="M503" s="152"/>
      <c r="N503" s="152"/>
      <c r="O503" s="152"/>
      <c r="P503" s="152"/>
      <c r="Q503" s="152" t="s">
        <v>5565</v>
      </c>
      <c r="R503" s="154">
        <v>46045</v>
      </c>
      <c r="S503" s="154">
        <v>46045</v>
      </c>
      <c r="T503" s="155">
        <v>34824000</v>
      </c>
      <c r="U503" s="156">
        <v>46049</v>
      </c>
      <c r="V503" s="156">
        <v>46229</v>
      </c>
      <c r="W503" s="156">
        <v>46229</v>
      </c>
      <c r="X503" s="157">
        <v>34824000</v>
      </c>
    </row>
    <row r="504" spans="1:24" ht="30" customHeight="1">
      <c r="A504" s="152">
        <v>2026</v>
      </c>
      <c r="B504" s="153" t="s">
        <v>125</v>
      </c>
      <c r="C504" s="152">
        <v>152162</v>
      </c>
      <c r="D504" s="152" t="s">
        <v>5722</v>
      </c>
      <c r="E504" s="152" t="s">
        <v>5723</v>
      </c>
      <c r="F504" s="153" t="s">
        <v>5726</v>
      </c>
      <c r="G504" s="163" t="s">
        <v>5727</v>
      </c>
      <c r="H504" s="153" t="s">
        <v>460</v>
      </c>
      <c r="I504" s="153" t="s">
        <v>5730</v>
      </c>
      <c r="J504" s="152" t="s">
        <v>7450</v>
      </c>
      <c r="K504" s="152">
        <v>23690611</v>
      </c>
      <c r="L504" s="153" t="s">
        <v>5563</v>
      </c>
      <c r="M504" s="152"/>
      <c r="N504" s="152"/>
      <c r="O504" s="152"/>
      <c r="P504" s="152"/>
      <c r="Q504" s="152" t="s">
        <v>5565</v>
      </c>
      <c r="R504" s="154">
        <v>46044</v>
      </c>
      <c r="S504" s="154">
        <v>46045</v>
      </c>
      <c r="T504" s="155">
        <v>27852000</v>
      </c>
      <c r="U504" s="156">
        <v>46049</v>
      </c>
      <c r="V504" s="156">
        <v>46229</v>
      </c>
      <c r="W504" s="156">
        <v>46229</v>
      </c>
      <c r="X504" s="157">
        <v>27852000</v>
      </c>
    </row>
    <row r="505" spans="1:24" ht="30" customHeight="1">
      <c r="A505" s="152">
        <v>2026</v>
      </c>
      <c r="B505" s="153" t="s">
        <v>125</v>
      </c>
      <c r="C505" s="152">
        <v>151809</v>
      </c>
      <c r="D505" s="152" t="s">
        <v>5734</v>
      </c>
      <c r="E505" s="152" t="s">
        <v>5735</v>
      </c>
      <c r="F505" s="153" t="s">
        <v>5738</v>
      </c>
      <c r="G505" s="163" t="s">
        <v>5739</v>
      </c>
      <c r="H505" s="153" t="s">
        <v>136</v>
      </c>
      <c r="I505" s="152" t="s">
        <v>5742</v>
      </c>
      <c r="J505" s="152" t="s">
        <v>7450</v>
      </c>
      <c r="K505" s="152">
        <v>52898025</v>
      </c>
      <c r="L505" s="153" t="s">
        <v>1049</v>
      </c>
      <c r="M505" s="152"/>
      <c r="N505" s="152"/>
      <c r="O505" s="152"/>
      <c r="P505" s="152"/>
      <c r="Q505" s="152" t="s">
        <v>1051</v>
      </c>
      <c r="R505" s="154" t="e">
        <v>#N/A</v>
      </c>
      <c r="S505" s="154">
        <v>46044</v>
      </c>
      <c r="T505" s="155">
        <v>67122000</v>
      </c>
      <c r="U505" s="156">
        <v>46048</v>
      </c>
      <c r="V505" s="156">
        <v>46228</v>
      </c>
      <c r="W505" s="156">
        <v>46239</v>
      </c>
      <c r="X505" s="157">
        <v>67122000</v>
      </c>
    </row>
    <row r="506" spans="1:24" ht="30" customHeight="1">
      <c r="A506" s="152">
        <v>2026</v>
      </c>
      <c r="B506" s="153" t="s">
        <v>125</v>
      </c>
      <c r="C506" s="152">
        <v>146670</v>
      </c>
      <c r="D506" s="152" t="s">
        <v>3493</v>
      </c>
      <c r="E506" s="152" t="s">
        <v>5747</v>
      </c>
      <c r="F506" s="153" t="s">
        <v>5750</v>
      </c>
      <c r="G506" s="163" t="s">
        <v>3498</v>
      </c>
      <c r="H506" s="153" t="s">
        <v>460</v>
      </c>
      <c r="I506" s="153" t="s">
        <v>5752</v>
      </c>
      <c r="J506" s="152" t="s">
        <v>7450</v>
      </c>
      <c r="K506" s="152">
        <v>1098711917</v>
      </c>
      <c r="L506" s="152" t="s">
        <v>2984</v>
      </c>
      <c r="M506" s="152"/>
      <c r="N506" s="152"/>
      <c r="O506" s="152"/>
      <c r="P506" s="152"/>
      <c r="Q506" s="152" t="s">
        <v>3008</v>
      </c>
      <c r="R506" s="154">
        <v>46035</v>
      </c>
      <c r="S506" s="154">
        <v>46050</v>
      </c>
      <c r="T506" s="155">
        <v>28840000</v>
      </c>
      <c r="U506" s="156">
        <v>46056</v>
      </c>
      <c r="V506" s="156">
        <v>46297</v>
      </c>
      <c r="W506" s="156">
        <v>46297</v>
      </c>
      <c r="X506" s="157">
        <v>28840000</v>
      </c>
    </row>
    <row r="507" spans="1:24" ht="30" customHeight="1">
      <c r="A507" s="152">
        <v>2026</v>
      </c>
      <c r="B507" s="153" t="s">
        <v>125</v>
      </c>
      <c r="C507" s="152">
        <v>149749</v>
      </c>
      <c r="D507" s="152" t="s">
        <v>5756</v>
      </c>
      <c r="E507" s="152" t="s">
        <v>5757</v>
      </c>
      <c r="F507" s="153" t="s">
        <v>5760</v>
      </c>
      <c r="G507" s="163" t="s">
        <v>5761</v>
      </c>
      <c r="H507" s="153" t="s">
        <v>136</v>
      </c>
      <c r="I507" s="153" t="s">
        <v>5764</v>
      </c>
      <c r="J507" s="152" t="s">
        <v>7450</v>
      </c>
      <c r="K507" s="152">
        <v>1024542082</v>
      </c>
      <c r="L507" s="153" t="s">
        <v>2633</v>
      </c>
      <c r="M507" s="152"/>
      <c r="N507" s="152"/>
      <c r="O507" s="152"/>
      <c r="P507" s="152"/>
      <c r="Q507" s="152" t="s">
        <v>2655</v>
      </c>
      <c r="R507" s="154">
        <v>46049</v>
      </c>
      <c r="S507" s="154">
        <v>46050</v>
      </c>
      <c r="T507" s="155">
        <v>63352000</v>
      </c>
      <c r="U507" s="156">
        <v>46055</v>
      </c>
      <c r="V507" s="156">
        <v>46296</v>
      </c>
      <c r="W507" s="156">
        <v>46296</v>
      </c>
      <c r="X507" s="157">
        <v>63352000</v>
      </c>
    </row>
    <row r="508" spans="1:24" ht="30" customHeight="1">
      <c r="A508" s="152">
        <v>2026</v>
      </c>
      <c r="B508" s="153" t="s">
        <v>125</v>
      </c>
      <c r="C508" s="152">
        <v>144779</v>
      </c>
      <c r="D508" s="152" t="s">
        <v>5092</v>
      </c>
      <c r="E508" s="152" t="s">
        <v>5769</v>
      </c>
      <c r="F508" s="153" t="s">
        <v>5772</v>
      </c>
      <c r="G508" s="163" t="s">
        <v>5097</v>
      </c>
      <c r="H508" s="153" t="s">
        <v>136</v>
      </c>
      <c r="I508" s="153" t="s">
        <v>5774</v>
      </c>
      <c r="J508" s="152" t="s">
        <v>7450</v>
      </c>
      <c r="K508" s="152">
        <v>79554529</v>
      </c>
      <c r="L508" s="153" t="s">
        <v>5087</v>
      </c>
      <c r="M508" s="152"/>
      <c r="N508" s="152"/>
      <c r="O508" s="152"/>
      <c r="P508" s="152"/>
      <c r="Q508" s="152" t="s">
        <v>5089</v>
      </c>
      <c r="R508" s="154">
        <v>46033</v>
      </c>
      <c r="S508" s="154">
        <v>46045</v>
      </c>
      <c r="T508" s="155">
        <v>87109000</v>
      </c>
      <c r="U508" s="156">
        <v>46049</v>
      </c>
      <c r="V508" s="156">
        <v>46382</v>
      </c>
      <c r="W508" s="156">
        <v>46382</v>
      </c>
      <c r="X508" s="157">
        <v>87109000</v>
      </c>
    </row>
    <row r="509" spans="1:24" ht="30" customHeight="1">
      <c r="A509" s="152">
        <v>2026</v>
      </c>
      <c r="B509" s="160" t="s">
        <v>1112</v>
      </c>
      <c r="C509" s="152">
        <v>147365</v>
      </c>
      <c r="D509" s="152" t="s">
        <v>3836</v>
      </c>
      <c r="E509" s="152" t="s">
        <v>5778</v>
      </c>
      <c r="F509" s="153" t="s">
        <v>5781</v>
      </c>
      <c r="G509" s="163" t="s">
        <v>3841</v>
      </c>
      <c r="H509" s="153" t="s">
        <v>460</v>
      </c>
      <c r="I509" s="152" t="s">
        <v>5783</v>
      </c>
      <c r="J509" s="152" t="s">
        <v>7450</v>
      </c>
      <c r="K509" s="152">
        <v>52114040</v>
      </c>
      <c r="L509" s="153" t="s">
        <v>3712</v>
      </c>
      <c r="M509" s="152"/>
      <c r="N509" s="152"/>
      <c r="O509" s="152"/>
      <c r="P509" s="152"/>
      <c r="Q509" s="152" t="s">
        <v>3714</v>
      </c>
      <c r="R509" s="154">
        <v>46031</v>
      </c>
      <c r="S509" s="154">
        <v>46042</v>
      </c>
      <c r="T509" s="155">
        <v>12260000</v>
      </c>
      <c r="U509" s="156">
        <v>46048</v>
      </c>
      <c r="V509" s="156">
        <v>46167</v>
      </c>
      <c r="W509" s="156">
        <v>46167</v>
      </c>
      <c r="X509" s="157">
        <v>12260000</v>
      </c>
    </row>
    <row r="510" spans="1:24" ht="30" customHeight="1">
      <c r="A510" s="152">
        <v>2026</v>
      </c>
      <c r="B510" s="153" t="s">
        <v>125</v>
      </c>
      <c r="C510" s="152">
        <v>145008</v>
      </c>
      <c r="D510" s="152" t="s">
        <v>5788</v>
      </c>
      <c r="E510" s="152" t="s">
        <v>5789</v>
      </c>
      <c r="F510" s="153" t="s">
        <v>5792</v>
      </c>
      <c r="G510" s="163" t="s">
        <v>5793</v>
      </c>
      <c r="H510" s="153" t="s">
        <v>136</v>
      </c>
      <c r="I510" s="152" t="s">
        <v>5796</v>
      </c>
      <c r="J510" s="152" t="s">
        <v>7450</v>
      </c>
      <c r="K510" s="152">
        <v>1144066309</v>
      </c>
      <c r="L510" s="153" t="s">
        <v>1624</v>
      </c>
      <c r="M510" s="152"/>
      <c r="N510" s="152"/>
      <c r="O510" s="152"/>
      <c r="P510" s="152"/>
      <c r="Q510" s="152" t="s">
        <v>1626</v>
      </c>
      <c r="R510" s="154">
        <v>46045</v>
      </c>
      <c r="S510" s="154">
        <v>46045</v>
      </c>
      <c r="T510" s="155">
        <v>63352000</v>
      </c>
      <c r="U510" s="156">
        <v>46049</v>
      </c>
      <c r="V510" s="156">
        <v>46291</v>
      </c>
      <c r="W510" s="156">
        <v>46291</v>
      </c>
      <c r="X510" s="157">
        <v>63352000</v>
      </c>
    </row>
    <row r="511" spans="1:24" ht="30" customHeight="1">
      <c r="A511" s="152">
        <v>2026</v>
      </c>
      <c r="B511" s="153" t="s">
        <v>125</v>
      </c>
      <c r="C511" s="152">
        <v>147340</v>
      </c>
      <c r="D511" s="152" t="s">
        <v>5806</v>
      </c>
      <c r="E511" s="152" t="s">
        <v>5807</v>
      </c>
      <c r="F511" s="153" t="s">
        <v>5810</v>
      </c>
      <c r="G511" s="163" t="s">
        <v>5811</v>
      </c>
      <c r="H511" s="153" t="s">
        <v>136</v>
      </c>
      <c r="I511" s="153" t="s">
        <v>5814</v>
      </c>
      <c r="J511" s="152" t="s">
        <v>7450</v>
      </c>
      <c r="K511" s="152">
        <v>80512697</v>
      </c>
      <c r="L511" s="153" t="s">
        <v>3712</v>
      </c>
      <c r="M511" s="152"/>
      <c r="N511" s="152"/>
      <c r="O511" s="152"/>
      <c r="P511" s="152"/>
      <c r="Q511" s="152" t="s">
        <v>3714</v>
      </c>
      <c r="R511" s="154">
        <v>46041</v>
      </c>
      <c r="S511" s="154">
        <v>46042</v>
      </c>
      <c r="T511" s="155">
        <v>63352000</v>
      </c>
      <c r="U511" s="156">
        <v>46048</v>
      </c>
      <c r="V511" s="156">
        <v>46290</v>
      </c>
      <c r="W511" s="156">
        <v>46290</v>
      </c>
      <c r="X511" s="157">
        <v>63352000</v>
      </c>
    </row>
    <row r="512" spans="1:24" ht="30" customHeight="1">
      <c r="A512" s="152">
        <v>2026</v>
      </c>
      <c r="B512" s="153" t="s">
        <v>125</v>
      </c>
      <c r="C512" s="152">
        <v>152491</v>
      </c>
      <c r="D512" s="152" t="s">
        <v>5821</v>
      </c>
      <c r="E512" s="152" t="s">
        <v>5822</v>
      </c>
      <c r="F512" s="153" t="s">
        <v>5825</v>
      </c>
      <c r="G512" s="163" t="s">
        <v>5826</v>
      </c>
      <c r="H512" s="153" t="s">
        <v>136</v>
      </c>
      <c r="I512" s="152" t="s">
        <v>5829</v>
      </c>
      <c r="J512" s="152" t="s">
        <v>7450</v>
      </c>
      <c r="K512" s="152">
        <v>1022949089</v>
      </c>
      <c r="L512" s="153" t="s">
        <v>2984</v>
      </c>
      <c r="M512" s="152"/>
      <c r="N512" s="152"/>
      <c r="O512" s="152"/>
      <c r="P512" s="152"/>
      <c r="Q512" s="152" t="s">
        <v>3008</v>
      </c>
      <c r="R512" s="154">
        <v>46041</v>
      </c>
      <c r="S512" s="154">
        <v>46041</v>
      </c>
      <c r="T512" s="155">
        <v>55020000</v>
      </c>
      <c r="U512" s="156">
        <v>46045</v>
      </c>
      <c r="V512" s="156">
        <v>46225</v>
      </c>
      <c r="W512" s="156">
        <v>46225</v>
      </c>
      <c r="X512" s="157">
        <v>55020000</v>
      </c>
    </row>
    <row r="513" spans="1:24" ht="30" customHeight="1">
      <c r="A513" s="152">
        <v>2026</v>
      </c>
      <c r="B513" s="153" t="s">
        <v>125</v>
      </c>
      <c r="C513" s="152">
        <v>145894</v>
      </c>
      <c r="D513" s="152" t="s">
        <v>2921</v>
      </c>
      <c r="E513" s="152" t="s">
        <v>5835</v>
      </c>
      <c r="F513" s="153" t="s">
        <v>5838</v>
      </c>
      <c r="G513" s="163" t="s">
        <v>2926</v>
      </c>
      <c r="H513" s="153" t="s">
        <v>136</v>
      </c>
      <c r="I513" s="153" t="s">
        <v>5840</v>
      </c>
      <c r="J513" s="152" t="s">
        <v>7450</v>
      </c>
      <c r="K513" s="152">
        <v>1019123423</v>
      </c>
      <c r="L513" s="153" t="s">
        <v>2932</v>
      </c>
      <c r="M513" s="152"/>
      <c r="N513" s="152"/>
      <c r="O513" s="152"/>
      <c r="P513" s="152"/>
      <c r="Q513" s="152" t="s">
        <v>2934</v>
      </c>
      <c r="R513" s="154">
        <v>46035</v>
      </c>
      <c r="S513" s="154">
        <v>46044</v>
      </c>
      <c r="T513" s="155">
        <v>24520000</v>
      </c>
      <c r="U513" s="156">
        <v>46049</v>
      </c>
      <c r="V513" s="156">
        <v>46291</v>
      </c>
      <c r="W513" s="156">
        <v>46291</v>
      </c>
      <c r="X513" s="157">
        <v>24520000</v>
      </c>
    </row>
    <row r="514" spans="1:24" ht="30" customHeight="1">
      <c r="A514" s="152">
        <v>2026</v>
      </c>
      <c r="B514" s="153" t="s">
        <v>125</v>
      </c>
      <c r="C514" s="152">
        <v>145894</v>
      </c>
      <c r="D514" s="152" t="s">
        <v>2921</v>
      </c>
      <c r="E514" s="152" t="s">
        <v>5845</v>
      </c>
      <c r="F514" s="153" t="s">
        <v>5848</v>
      </c>
      <c r="G514" s="163" t="s">
        <v>2926</v>
      </c>
      <c r="H514" s="153" t="s">
        <v>136</v>
      </c>
      <c r="I514" s="152" t="s">
        <v>5850</v>
      </c>
      <c r="J514" s="152" t="s">
        <v>7450</v>
      </c>
      <c r="K514" s="152">
        <v>1014237086</v>
      </c>
      <c r="L514" s="153" t="s">
        <v>2932</v>
      </c>
      <c r="M514" s="152"/>
      <c r="N514" s="152"/>
      <c r="O514" s="152"/>
      <c r="P514" s="152"/>
      <c r="Q514" s="152" t="s">
        <v>2934</v>
      </c>
      <c r="R514" s="154">
        <v>46035</v>
      </c>
      <c r="S514" s="154">
        <v>46051</v>
      </c>
      <c r="T514" s="155">
        <v>24520000</v>
      </c>
      <c r="U514" s="156">
        <v>46056</v>
      </c>
      <c r="V514" s="156">
        <v>46297</v>
      </c>
      <c r="W514" s="156">
        <v>46297</v>
      </c>
      <c r="X514" s="157">
        <v>24520000</v>
      </c>
    </row>
    <row r="515" spans="1:24" ht="30" customHeight="1">
      <c r="A515" s="152">
        <v>2026</v>
      </c>
      <c r="B515" s="153" t="s">
        <v>125</v>
      </c>
      <c r="C515" s="152">
        <v>146574</v>
      </c>
      <c r="D515" s="152" t="s">
        <v>1946</v>
      </c>
      <c r="E515" s="152" t="s">
        <v>5854</v>
      </c>
      <c r="F515" s="153" t="s">
        <v>5857</v>
      </c>
      <c r="G515" s="163" t="s">
        <v>1951</v>
      </c>
      <c r="H515" s="153" t="s">
        <v>460</v>
      </c>
      <c r="I515" s="152" t="s">
        <v>1954</v>
      </c>
      <c r="J515" s="152" t="s">
        <v>7450</v>
      </c>
      <c r="K515" s="152">
        <v>1320962</v>
      </c>
      <c r="L515" s="153" t="s">
        <v>1863</v>
      </c>
      <c r="M515" s="152"/>
      <c r="N515" s="152"/>
      <c r="O515" s="152"/>
      <c r="P515" s="152"/>
      <c r="Q515" s="152" t="s">
        <v>1865</v>
      </c>
      <c r="R515" s="154">
        <v>46037</v>
      </c>
      <c r="S515" s="154">
        <v>46041</v>
      </c>
      <c r="T515" s="155">
        <v>24520000</v>
      </c>
      <c r="U515" s="156">
        <v>46048</v>
      </c>
      <c r="V515" s="156">
        <v>46290</v>
      </c>
      <c r="W515" s="156">
        <v>46290</v>
      </c>
      <c r="X515" s="157">
        <v>24520000</v>
      </c>
    </row>
    <row r="516" spans="1:24" ht="30" customHeight="1">
      <c r="A516" s="152">
        <v>2026</v>
      </c>
      <c r="B516" s="153" t="s">
        <v>125</v>
      </c>
      <c r="C516" s="152">
        <v>147307</v>
      </c>
      <c r="D516" s="152" t="s">
        <v>2864</v>
      </c>
      <c r="E516" s="152" t="s">
        <v>5862</v>
      </c>
      <c r="F516" s="153" t="s">
        <v>5865</v>
      </c>
      <c r="G516" s="163" t="s">
        <v>2869</v>
      </c>
      <c r="H516" s="153" t="s">
        <v>460</v>
      </c>
      <c r="I516" s="153" t="s">
        <v>5867</v>
      </c>
      <c r="J516" s="152" t="s">
        <v>7450</v>
      </c>
      <c r="K516" s="152">
        <v>51753520</v>
      </c>
      <c r="L516" s="153" t="s">
        <v>2859</v>
      </c>
      <c r="M516" s="152"/>
      <c r="N516" s="152"/>
      <c r="O516" s="152"/>
      <c r="P516" s="152"/>
      <c r="Q516" s="152" t="s">
        <v>2860</v>
      </c>
      <c r="R516" s="154">
        <v>46035</v>
      </c>
      <c r="S516" s="154">
        <v>46041</v>
      </c>
      <c r="T516" s="155">
        <v>24520000</v>
      </c>
      <c r="U516" s="156">
        <v>46048</v>
      </c>
      <c r="V516" s="156">
        <v>46290</v>
      </c>
      <c r="W516" s="156">
        <v>46290</v>
      </c>
      <c r="X516" s="157">
        <v>24520000</v>
      </c>
    </row>
    <row r="517" spans="1:24" ht="30" customHeight="1">
      <c r="A517" s="152">
        <v>2026</v>
      </c>
      <c r="B517" s="153" t="s">
        <v>125</v>
      </c>
      <c r="C517" s="152">
        <v>145368</v>
      </c>
      <c r="D517" s="152" t="s">
        <v>2744</v>
      </c>
      <c r="E517" s="152" t="s">
        <v>5873</v>
      </c>
      <c r="F517" s="153" t="s">
        <v>5876</v>
      </c>
      <c r="G517" s="163" t="s">
        <v>2749</v>
      </c>
      <c r="H517" s="153" t="s">
        <v>460</v>
      </c>
      <c r="I517" s="153" t="s">
        <v>5878</v>
      </c>
      <c r="J517" s="152" t="s">
        <v>7450</v>
      </c>
      <c r="K517" s="152">
        <v>1031130161</v>
      </c>
      <c r="L517" s="153" t="s">
        <v>2740</v>
      </c>
      <c r="M517" s="152"/>
      <c r="N517" s="152"/>
      <c r="O517" s="152"/>
      <c r="P517" s="152"/>
      <c r="Q517" s="152" t="s">
        <v>2741</v>
      </c>
      <c r="R517" s="154">
        <v>46032</v>
      </c>
      <c r="S517" s="154">
        <v>46044</v>
      </c>
      <c r="T517" s="155">
        <v>24520000</v>
      </c>
      <c r="U517" s="156">
        <v>46048</v>
      </c>
      <c r="V517" s="156">
        <v>46290</v>
      </c>
      <c r="W517" s="156">
        <v>46290</v>
      </c>
      <c r="X517" s="157">
        <v>24520000</v>
      </c>
    </row>
    <row r="518" spans="1:24" ht="30" customHeight="1">
      <c r="A518" s="152">
        <v>2026</v>
      </c>
      <c r="B518" s="153" t="s">
        <v>125</v>
      </c>
      <c r="C518" s="152">
        <v>145515</v>
      </c>
      <c r="D518" s="152" t="s">
        <v>2320</v>
      </c>
      <c r="E518" s="152" t="s">
        <v>5883</v>
      </c>
      <c r="F518" s="153" t="s">
        <v>5886</v>
      </c>
      <c r="G518" s="163" t="s">
        <v>2325</v>
      </c>
      <c r="H518" s="153" t="s">
        <v>136</v>
      </c>
      <c r="I518" s="152" t="s">
        <v>5888</v>
      </c>
      <c r="J518" s="152" t="s">
        <v>7450</v>
      </c>
      <c r="K518" s="152">
        <v>1022388441</v>
      </c>
      <c r="L518" s="153" t="s">
        <v>2233</v>
      </c>
      <c r="M518" s="152"/>
      <c r="N518" s="152"/>
      <c r="O518" s="152"/>
      <c r="P518" s="152"/>
      <c r="Q518" s="152" t="s">
        <v>2235</v>
      </c>
      <c r="R518" s="154">
        <v>46036</v>
      </c>
      <c r="S518" s="154">
        <v>46041</v>
      </c>
      <c r="T518" s="155">
        <v>46432000</v>
      </c>
      <c r="U518" s="156">
        <v>46048</v>
      </c>
      <c r="V518" s="156" t="s">
        <v>7472</v>
      </c>
      <c r="W518" s="156">
        <v>46290</v>
      </c>
      <c r="X518" s="157">
        <v>46432000</v>
      </c>
    </row>
    <row r="519" spans="1:24" ht="30" customHeight="1">
      <c r="A519" s="152">
        <v>2026</v>
      </c>
      <c r="B519" s="153" t="s">
        <v>125</v>
      </c>
      <c r="C519" s="152">
        <v>147035</v>
      </c>
      <c r="D519" s="152" t="s">
        <v>5894</v>
      </c>
      <c r="E519" s="152" t="s">
        <v>5895</v>
      </c>
      <c r="F519" s="153" t="s">
        <v>5898</v>
      </c>
      <c r="G519" s="163" t="s">
        <v>5899</v>
      </c>
      <c r="H519" s="153" t="s">
        <v>136</v>
      </c>
      <c r="I519" s="153" t="s">
        <v>5902</v>
      </c>
      <c r="J519" s="152" t="s">
        <v>7450</v>
      </c>
      <c r="K519" s="152">
        <v>52217679</v>
      </c>
      <c r="L519" s="153" t="s">
        <v>4826</v>
      </c>
      <c r="M519" s="152"/>
      <c r="N519" s="152"/>
      <c r="O519" s="152"/>
      <c r="P519" s="152"/>
      <c r="Q519" s="152" t="s">
        <v>4828</v>
      </c>
      <c r="R519" s="154">
        <v>46045</v>
      </c>
      <c r="S519" s="154">
        <v>46045</v>
      </c>
      <c r="T519" s="155">
        <v>46432000</v>
      </c>
      <c r="U519" s="156">
        <v>46049</v>
      </c>
      <c r="V519" s="156">
        <v>46291</v>
      </c>
      <c r="W519" s="156">
        <v>46291</v>
      </c>
      <c r="X519" s="157">
        <v>46432000</v>
      </c>
    </row>
    <row r="520" spans="1:24" ht="30" customHeight="1">
      <c r="A520" s="152">
        <v>2026</v>
      </c>
      <c r="B520" s="153" t="s">
        <v>125</v>
      </c>
      <c r="C520" s="152">
        <v>147350</v>
      </c>
      <c r="D520" s="152" t="s">
        <v>3740</v>
      </c>
      <c r="E520" s="152" t="s">
        <v>5908</v>
      </c>
      <c r="F520" s="153" t="s">
        <v>7473</v>
      </c>
      <c r="G520" s="163" t="s">
        <v>3745</v>
      </c>
      <c r="H520" s="153" t="s">
        <v>460</v>
      </c>
      <c r="I520" s="153" t="s">
        <v>5913</v>
      </c>
      <c r="J520" s="152" t="s">
        <v>7450</v>
      </c>
      <c r="K520" s="152">
        <v>1032460685</v>
      </c>
      <c r="L520" s="153" t="s">
        <v>3712</v>
      </c>
      <c r="M520" s="152"/>
      <c r="N520" s="152"/>
      <c r="O520" s="152"/>
      <c r="P520" s="152"/>
      <c r="Q520" s="152" t="s">
        <v>3714</v>
      </c>
      <c r="R520" s="154">
        <v>46031</v>
      </c>
      <c r="S520" s="154">
        <v>46051</v>
      </c>
      <c r="T520" s="155">
        <v>17000000</v>
      </c>
      <c r="U520" s="156">
        <v>46056</v>
      </c>
      <c r="V520" s="156">
        <v>46297</v>
      </c>
      <c r="W520" s="156">
        <v>46297</v>
      </c>
      <c r="X520" s="157">
        <v>17000000</v>
      </c>
    </row>
    <row r="521" spans="1:24" ht="30" customHeight="1">
      <c r="A521" s="152">
        <v>2026</v>
      </c>
      <c r="B521" s="153" t="s">
        <v>125</v>
      </c>
      <c r="C521" s="152">
        <v>147066</v>
      </c>
      <c r="D521" s="152" t="s">
        <v>4909</v>
      </c>
      <c r="E521" s="152" t="s">
        <v>5917</v>
      </c>
      <c r="F521" s="153" t="s">
        <v>5920</v>
      </c>
      <c r="G521" s="163" t="s">
        <v>4914</v>
      </c>
      <c r="H521" s="153" t="s">
        <v>136</v>
      </c>
      <c r="I521" s="153" t="s">
        <v>5922</v>
      </c>
      <c r="J521" s="152" t="s">
        <v>7450</v>
      </c>
      <c r="K521" s="152">
        <v>1019067624</v>
      </c>
      <c r="L521" s="153" t="s">
        <v>4826</v>
      </c>
      <c r="M521" s="152"/>
      <c r="N521" s="152"/>
      <c r="O521" s="152"/>
      <c r="P521" s="152"/>
      <c r="Q521" s="152" t="s">
        <v>4828</v>
      </c>
      <c r="R521" s="154">
        <v>46039</v>
      </c>
      <c r="S521" s="154">
        <v>46041</v>
      </c>
      <c r="T521" s="155">
        <v>46432000</v>
      </c>
      <c r="U521" s="156">
        <v>46048</v>
      </c>
      <c r="V521" s="156">
        <v>46290</v>
      </c>
      <c r="W521" s="156">
        <v>46290</v>
      </c>
      <c r="X521" s="157">
        <v>46432000</v>
      </c>
    </row>
    <row r="522" spans="1:24" ht="30" customHeight="1">
      <c r="A522" s="152">
        <v>2026</v>
      </c>
      <c r="B522" s="153" t="s">
        <v>125</v>
      </c>
      <c r="C522" s="152">
        <v>147066</v>
      </c>
      <c r="D522" s="152" t="s">
        <v>4909</v>
      </c>
      <c r="E522" s="152" t="s">
        <v>5926</v>
      </c>
      <c r="F522" s="153" t="s">
        <v>7474</v>
      </c>
      <c r="G522" s="163" t="s">
        <v>4914</v>
      </c>
      <c r="H522" s="153" t="s">
        <v>136</v>
      </c>
      <c r="I522" s="152" t="s">
        <v>5931</v>
      </c>
      <c r="J522" s="152" t="s">
        <v>7450</v>
      </c>
      <c r="K522" s="152">
        <v>52508285</v>
      </c>
      <c r="L522" s="153" t="s">
        <v>4826</v>
      </c>
      <c r="M522" s="152"/>
      <c r="N522" s="152"/>
      <c r="O522" s="152"/>
      <c r="P522" s="152"/>
      <c r="Q522" s="152" t="s">
        <v>4828</v>
      </c>
      <c r="R522" s="154">
        <v>46039</v>
      </c>
      <c r="S522" s="154">
        <v>46051</v>
      </c>
      <c r="T522" s="155">
        <v>46432000</v>
      </c>
      <c r="U522" s="156">
        <v>46056</v>
      </c>
      <c r="V522" s="156">
        <v>46297</v>
      </c>
      <c r="W522" s="156">
        <v>46297</v>
      </c>
      <c r="X522" s="157">
        <v>46432000</v>
      </c>
    </row>
    <row r="523" spans="1:24" ht="30" customHeight="1">
      <c r="A523" s="152">
        <v>2026</v>
      </c>
      <c r="B523" s="153" t="s">
        <v>125</v>
      </c>
      <c r="C523" s="152">
        <v>147455</v>
      </c>
      <c r="D523" s="152" t="s">
        <v>5935</v>
      </c>
      <c r="E523" s="152" t="s">
        <v>5936</v>
      </c>
      <c r="F523" s="153" t="s">
        <v>5939</v>
      </c>
      <c r="G523" s="163" t="s">
        <v>5940</v>
      </c>
      <c r="H523" s="153" t="s">
        <v>136</v>
      </c>
      <c r="I523" s="152" t="s">
        <v>5943</v>
      </c>
      <c r="J523" s="152" t="s">
        <v>7450</v>
      </c>
      <c r="K523" s="152">
        <v>1019009033</v>
      </c>
      <c r="L523" s="153" t="s">
        <v>4826</v>
      </c>
      <c r="M523" s="152"/>
      <c r="N523" s="152"/>
      <c r="O523" s="152"/>
      <c r="P523" s="152"/>
      <c r="Q523" s="152" t="s">
        <v>4828</v>
      </c>
      <c r="R523" s="154">
        <v>46041</v>
      </c>
      <c r="S523" s="154">
        <v>46042</v>
      </c>
      <c r="T523" s="155">
        <v>46432000</v>
      </c>
      <c r="U523" s="156">
        <v>46048</v>
      </c>
      <c r="V523" s="156">
        <v>46290</v>
      </c>
      <c r="W523" s="156">
        <v>46284</v>
      </c>
      <c r="X523" s="157">
        <v>46432000</v>
      </c>
    </row>
    <row r="524" spans="1:24" ht="30" customHeight="1">
      <c r="A524" s="152">
        <v>2026</v>
      </c>
      <c r="B524" s="153" t="s">
        <v>125</v>
      </c>
      <c r="C524" s="152">
        <v>144880</v>
      </c>
      <c r="D524" s="152" t="s">
        <v>1677</v>
      </c>
      <c r="E524" s="152" t="s">
        <v>5948</v>
      </c>
      <c r="F524" s="153" t="s">
        <v>5951</v>
      </c>
      <c r="G524" s="164" t="s">
        <v>1682</v>
      </c>
      <c r="H524" s="153" t="s">
        <v>136</v>
      </c>
      <c r="I524" s="153" t="s">
        <v>5953</v>
      </c>
      <c r="J524" s="152" t="s">
        <v>7450</v>
      </c>
      <c r="K524" s="152">
        <v>79954201</v>
      </c>
      <c r="L524" s="153" t="s">
        <v>1624</v>
      </c>
      <c r="M524" s="152"/>
      <c r="N524" s="152"/>
      <c r="O524" s="152"/>
      <c r="P524" s="152"/>
      <c r="Q524" s="152" t="s">
        <v>1626</v>
      </c>
      <c r="R524" s="154">
        <v>46036</v>
      </c>
      <c r="S524" s="154">
        <v>46042</v>
      </c>
      <c r="T524" s="155">
        <v>63352000</v>
      </c>
      <c r="U524" s="156">
        <v>46048</v>
      </c>
      <c r="V524" s="156">
        <v>46290</v>
      </c>
      <c r="W524" s="156">
        <v>46290</v>
      </c>
      <c r="X524" s="157">
        <v>63352000</v>
      </c>
    </row>
    <row r="525" spans="1:24" ht="30" customHeight="1">
      <c r="A525" s="152">
        <v>2026</v>
      </c>
      <c r="B525" s="153" t="s">
        <v>125</v>
      </c>
      <c r="C525" s="152">
        <v>147189</v>
      </c>
      <c r="D525" s="152" t="s">
        <v>5957</v>
      </c>
      <c r="E525" s="152" t="s">
        <v>5958</v>
      </c>
      <c r="F525" s="153" t="s">
        <v>5961</v>
      </c>
      <c r="G525" s="163" t="s">
        <v>5962</v>
      </c>
      <c r="H525" s="153" t="s">
        <v>136</v>
      </c>
      <c r="I525" s="152" t="s">
        <v>5966</v>
      </c>
      <c r="J525" s="152" t="s">
        <v>7450</v>
      </c>
      <c r="K525" s="152">
        <v>52225347</v>
      </c>
      <c r="L525" s="153" t="s">
        <v>1360</v>
      </c>
      <c r="M525" s="152"/>
      <c r="N525" s="152"/>
      <c r="O525" s="152"/>
      <c r="P525" s="152"/>
      <c r="Q525" s="152" t="s">
        <v>1362</v>
      </c>
      <c r="R525" s="154">
        <v>46048</v>
      </c>
      <c r="S525" s="154">
        <v>46049</v>
      </c>
      <c r="T525" s="155">
        <v>63352000</v>
      </c>
      <c r="U525" s="156">
        <v>46055</v>
      </c>
      <c r="V525" s="156">
        <v>46296</v>
      </c>
      <c r="W525" s="156">
        <v>46296</v>
      </c>
      <c r="X525" s="157">
        <v>63352000</v>
      </c>
    </row>
    <row r="526" spans="1:24" ht="30" customHeight="1">
      <c r="A526" s="152">
        <v>2026</v>
      </c>
      <c r="B526" s="153" t="s">
        <v>125</v>
      </c>
      <c r="C526" s="152">
        <v>147350</v>
      </c>
      <c r="D526" s="152" t="s">
        <v>3740</v>
      </c>
      <c r="E526" s="152" t="s">
        <v>5973</v>
      </c>
      <c r="F526" s="153" t="s">
        <v>5976</v>
      </c>
      <c r="G526" s="163" t="s">
        <v>3745</v>
      </c>
      <c r="H526" s="153" t="s">
        <v>460</v>
      </c>
      <c r="I526" s="153" t="s">
        <v>5978</v>
      </c>
      <c r="J526" s="152" t="s">
        <v>7450</v>
      </c>
      <c r="K526" s="152">
        <v>52584801</v>
      </c>
      <c r="L526" s="153" t="s">
        <v>3712</v>
      </c>
      <c r="M526" s="152"/>
      <c r="N526" s="152"/>
      <c r="O526" s="152"/>
      <c r="P526" s="152"/>
      <c r="Q526" s="152" t="s">
        <v>3714</v>
      </c>
      <c r="R526" s="154">
        <v>46031</v>
      </c>
      <c r="S526" s="154">
        <v>46049</v>
      </c>
      <c r="T526" s="155">
        <v>17000000</v>
      </c>
      <c r="U526" s="156">
        <v>46056</v>
      </c>
      <c r="V526" s="156">
        <v>46297</v>
      </c>
      <c r="W526" s="156">
        <v>46297</v>
      </c>
      <c r="X526" s="157">
        <v>17000000</v>
      </c>
    </row>
    <row r="527" spans="1:24" ht="30" customHeight="1">
      <c r="A527" s="152">
        <v>2026</v>
      </c>
      <c r="B527" s="153" t="s">
        <v>125</v>
      </c>
      <c r="C527" s="152">
        <v>147350</v>
      </c>
      <c r="D527" s="152" t="s">
        <v>3740</v>
      </c>
      <c r="E527" s="152" t="s">
        <v>5982</v>
      </c>
      <c r="F527" s="153" t="s">
        <v>5985</v>
      </c>
      <c r="G527" s="163" t="s">
        <v>3745</v>
      </c>
      <c r="H527" s="153" t="s">
        <v>460</v>
      </c>
      <c r="I527" s="153" t="s">
        <v>5913</v>
      </c>
      <c r="J527" s="152" t="s">
        <v>7450</v>
      </c>
      <c r="K527" s="152">
        <v>80256828</v>
      </c>
      <c r="L527" s="153" t="s">
        <v>3712</v>
      </c>
      <c r="M527" s="152"/>
      <c r="N527" s="152"/>
      <c r="O527" s="152"/>
      <c r="P527" s="152"/>
      <c r="Q527" s="152" t="s">
        <v>3714</v>
      </c>
      <c r="R527" s="154">
        <v>46031</v>
      </c>
      <c r="S527" s="154">
        <v>46052</v>
      </c>
      <c r="T527" s="155">
        <v>17000000</v>
      </c>
      <c r="U527" s="156">
        <v>46062</v>
      </c>
      <c r="V527" s="156">
        <v>46303</v>
      </c>
      <c r="W527" s="156">
        <v>46303</v>
      </c>
      <c r="X527" s="157">
        <v>17000000</v>
      </c>
    </row>
    <row r="528" spans="1:24" ht="30" customHeight="1">
      <c r="A528" s="152">
        <v>2026</v>
      </c>
      <c r="B528" s="153" t="s">
        <v>125</v>
      </c>
      <c r="C528" s="152">
        <v>145894</v>
      </c>
      <c r="D528" s="152" t="s">
        <v>2921</v>
      </c>
      <c r="E528" s="152" t="s">
        <v>5991</v>
      </c>
      <c r="F528" s="153" t="s">
        <v>5994</v>
      </c>
      <c r="G528" s="163" t="s">
        <v>2926</v>
      </c>
      <c r="H528" s="153" t="s">
        <v>460</v>
      </c>
      <c r="I528" s="153" t="s">
        <v>5996</v>
      </c>
      <c r="J528" s="152" t="s">
        <v>7450</v>
      </c>
      <c r="K528" s="152">
        <v>1000372060</v>
      </c>
      <c r="L528" s="153" t="s">
        <v>2932</v>
      </c>
      <c r="M528" s="152"/>
      <c r="N528" s="152"/>
      <c r="O528" s="152"/>
      <c r="P528" s="152"/>
      <c r="Q528" s="152" t="s">
        <v>2934</v>
      </c>
      <c r="R528" s="154">
        <v>46035</v>
      </c>
      <c r="S528" s="154">
        <v>46041</v>
      </c>
      <c r="T528" s="155">
        <v>24520000</v>
      </c>
      <c r="U528" s="156">
        <v>46048</v>
      </c>
      <c r="V528" s="156" t="e">
        <f>#REF!</f>
        <v>#REF!</v>
      </c>
      <c r="W528" s="156">
        <v>46284</v>
      </c>
      <c r="X528" s="157">
        <v>24520000</v>
      </c>
    </row>
    <row r="529" spans="1:24" ht="30" customHeight="1">
      <c r="A529" s="152">
        <v>2026</v>
      </c>
      <c r="B529" s="153" t="s">
        <v>125</v>
      </c>
      <c r="C529" s="152">
        <v>145522</v>
      </c>
      <c r="D529" s="152" t="s">
        <v>2448</v>
      </c>
      <c r="E529" s="152" t="s">
        <v>6000</v>
      </c>
      <c r="F529" s="153" t="s">
        <v>6003</v>
      </c>
      <c r="G529" s="163" t="s">
        <v>2453</v>
      </c>
      <c r="H529" s="153" t="s">
        <v>460</v>
      </c>
      <c r="I529" s="152" t="s">
        <v>6005</v>
      </c>
      <c r="J529" s="152" t="s">
        <v>7450</v>
      </c>
      <c r="K529" s="152">
        <v>1014297344</v>
      </c>
      <c r="L529" s="153" t="s">
        <v>2220</v>
      </c>
      <c r="M529" s="152"/>
      <c r="N529" s="152"/>
      <c r="O529" s="152"/>
      <c r="P529" s="152"/>
      <c r="Q529" s="152" t="s">
        <v>2222</v>
      </c>
      <c r="R529" s="154">
        <v>46032</v>
      </c>
      <c r="S529" s="154">
        <v>46045</v>
      </c>
      <c r="T529" s="155">
        <v>24520000</v>
      </c>
      <c r="U529" s="156">
        <v>46056</v>
      </c>
      <c r="V529" s="156">
        <v>46297</v>
      </c>
      <c r="W529" s="156">
        <v>46297</v>
      </c>
      <c r="X529" s="157">
        <v>24520000</v>
      </c>
    </row>
    <row r="530" spans="1:24" ht="30" customHeight="1">
      <c r="A530" s="152">
        <v>2026</v>
      </c>
      <c r="B530" s="153" t="s">
        <v>125</v>
      </c>
      <c r="C530" s="152">
        <v>145499</v>
      </c>
      <c r="D530" s="152" t="s">
        <v>2171</v>
      </c>
      <c r="E530" s="152" t="s">
        <v>6009</v>
      </c>
      <c r="F530" s="153" t="s">
        <v>6012</v>
      </c>
      <c r="G530" s="163" t="s">
        <v>2176</v>
      </c>
      <c r="H530" s="153" t="s">
        <v>136</v>
      </c>
      <c r="I530" s="152" t="s">
        <v>6014</v>
      </c>
      <c r="J530" s="152" t="s">
        <v>7450</v>
      </c>
      <c r="K530" s="152">
        <v>1032431652</v>
      </c>
      <c r="L530" s="153" t="s">
        <v>2182</v>
      </c>
      <c r="M530" s="152"/>
      <c r="N530" s="152"/>
      <c r="O530" s="152"/>
      <c r="P530" s="152"/>
      <c r="Q530" s="152" t="s">
        <v>2184</v>
      </c>
      <c r="R530" s="154">
        <v>46030</v>
      </c>
      <c r="S530" s="154">
        <v>46045</v>
      </c>
      <c r="T530" s="155">
        <v>63352000</v>
      </c>
      <c r="U530" s="156">
        <v>46049</v>
      </c>
      <c r="V530" s="156">
        <v>46291</v>
      </c>
      <c r="W530" s="156">
        <v>46291</v>
      </c>
      <c r="X530" s="157">
        <v>63352000</v>
      </c>
    </row>
    <row r="531" spans="1:24" ht="30" customHeight="1">
      <c r="A531" s="152">
        <v>2026</v>
      </c>
      <c r="B531" s="160" t="s">
        <v>1112</v>
      </c>
      <c r="C531" s="152">
        <v>147350</v>
      </c>
      <c r="D531" s="152" t="s">
        <v>3740</v>
      </c>
      <c r="E531" s="152" t="s">
        <v>6018</v>
      </c>
      <c r="F531" s="153" t="s">
        <v>6021</v>
      </c>
      <c r="G531" s="163" t="s">
        <v>3745</v>
      </c>
      <c r="H531" s="153" t="s">
        <v>460</v>
      </c>
      <c r="I531" s="153" t="s">
        <v>6023</v>
      </c>
      <c r="J531" s="152" t="s">
        <v>7450</v>
      </c>
      <c r="K531" s="152">
        <v>35422275</v>
      </c>
      <c r="L531" s="153">
        <v>0</v>
      </c>
      <c r="M531" s="152"/>
      <c r="N531" s="152"/>
      <c r="O531" s="152"/>
      <c r="P531" s="152"/>
      <c r="Q531" s="152" t="e">
        <v>#N/A</v>
      </c>
      <c r="R531" s="154">
        <v>46031</v>
      </c>
      <c r="S531" s="154">
        <v>46043</v>
      </c>
      <c r="T531" s="155">
        <v>17000000</v>
      </c>
      <c r="U531" s="156">
        <v>46048</v>
      </c>
      <c r="V531" s="156">
        <v>46290</v>
      </c>
      <c r="W531" s="156">
        <v>46052</v>
      </c>
      <c r="X531" s="157">
        <v>17000000</v>
      </c>
    </row>
    <row r="532" spans="1:24" ht="30" customHeight="1">
      <c r="A532" s="152">
        <v>2026</v>
      </c>
      <c r="B532" s="153" t="s">
        <v>125</v>
      </c>
      <c r="C532" s="152">
        <v>145510</v>
      </c>
      <c r="D532" s="152" t="s">
        <v>2305</v>
      </c>
      <c r="E532" s="152" t="s">
        <v>6029</v>
      </c>
      <c r="F532" s="153" t="s">
        <v>6032</v>
      </c>
      <c r="G532" s="163" t="s">
        <v>2310</v>
      </c>
      <c r="H532" s="153" t="s">
        <v>136</v>
      </c>
      <c r="I532" s="152" t="s">
        <v>2313</v>
      </c>
      <c r="J532" s="152" t="s">
        <v>7450</v>
      </c>
      <c r="K532" s="152">
        <v>1026597552</v>
      </c>
      <c r="L532" s="153" t="s">
        <v>2220</v>
      </c>
      <c r="M532" s="152"/>
      <c r="N532" s="152"/>
      <c r="O532" s="152"/>
      <c r="P532" s="152"/>
      <c r="Q532" s="152" t="s">
        <v>2245</v>
      </c>
      <c r="R532" s="154">
        <v>46036</v>
      </c>
      <c r="S532" s="154">
        <v>46037</v>
      </c>
      <c r="T532" s="155">
        <v>63352000</v>
      </c>
      <c r="U532" s="156">
        <v>46038</v>
      </c>
      <c r="V532" s="156">
        <v>46280</v>
      </c>
      <c r="W532" s="156">
        <v>46280</v>
      </c>
      <c r="X532" s="157">
        <v>63352000</v>
      </c>
    </row>
    <row r="533" spans="1:24" ht="30" customHeight="1">
      <c r="A533" s="152">
        <v>2026</v>
      </c>
      <c r="B533" s="153" t="s">
        <v>125</v>
      </c>
      <c r="C533" s="152">
        <v>146727</v>
      </c>
      <c r="D533" s="152" t="s">
        <v>6039</v>
      </c>
      <c r="E533" s="152" t="s">
        <v>6040</v>
      </c>
      <c r="F533" s="153" t="s">
        <v>6043</v>
      </c>
      <c r="G533" s="163" t="s">
        <v>6044</v>
      </c>
      <c r="H533" s="153" t="s">
        <v>136</v>
      </c>
      <c r="I533" s="153" t="s">
        <v>6047</v>
      </c>
      <c r="J533" s="152" t="s">
        <v>7450</v>
      </c>
      <c r="K533" s="152">
        <v>80194837</v>
      </c>
      <c r="L533" s="153" t="s">
        <v>4826</v>
      </c>
      <c r="M533" s="152"/>
      <c r="N533" s="152"/>
      <c r="O533" s="152"/>
      <c r="P533" s="152"/>
      <c r="Q533" s="152" t="s">
        <v>4828</v>
      </c>
      <c r="R533" s="154">
        <v>46037</v>
      </c>
      <c r="S533" s="154">
        <v>46038</v>
      </c>
      <c r="T533" s="155">
        <v>63352000</v>
      </c>
      <c r="U533" s="156">
        <v>46041</v>
      </c>
      <c r="V533" s="156">
        <v>46283</v>
      </c>
      <c r="W533" s="156">
        <v>46283</v>
      </c>
      <c r="X533" s="157">
        <v>63352000</v>
      </c>
    </row>
    <row r="534" spans="1:24" ht="30" customHeight="1">
      <c r="A534" s="152">
        <v>2026</v>
      </c>
      <c r="B534" s="153" t="s">
        <v>125</v>
      </c>
      <c r="C534" s="152">
        <v>147150</v>
      </c>
      <c r="D534" s="152" t="s">
        <v>6052</v>
      </c>
      <c r="E534" s="152" t="s">
        <v>6053</v>
      </c>
      <c r="F534" s="153" t="s">
        <v>6056</v>
      </c>
      <c r="G534" s="163" t="s">
        <v>6057</v>
      </c>
      <c r="H534" s="153" t="s">
        <v>136</v>
      </c>
      <c r="I534" s="152" t="s">
        <v>6060</v>
      </c>
      <c r="J534" s="152" t="s">
        <v>7450</v>
      </c>
      <c r="K534" s="152">
        <v>52371623</v>
      </c>
      <c r="L534" s="152" t="s">
        <v>145</v>
      </c>
      <c r="M534" s="152"/>
      <c r="N534" s="152"/>
      <c r="O534" s="152"/>
      <c r="P534" s="152"/>
      <c r="Q534" s="152" t="s">
        <v>146</v>
      </c>
      <c r="R534" s="154">
        <v>46039</v>
      </c>
      <c r="S534" s="154">
        <v>46041</v>
      </c>
      <c r="T534" s="155">
        <v>117832000</v>
      </c>
      <c r="U534" s="156">
        <v>46054</v>
      </c>
      <c r="V534" s="156">
        <v>46387</v>
      </c>
      <c r="W534" s="156">
        <v>46387</v>
      </c>
      <c r="X534" s="157">
        <v>117832000</v>
      </c>
    </row>
    <row r="535" spans="1:24" ht="30" customHeight="1">
      <c r="A535" s="152">
        <v>2026</v>
      </c>
      <c r="B535" s="153" t="s">
        <v>125</v>
      </c>
      <c r="C535" s="152">
        <v>147018</v>
      </c>
      <c r="D535" s="152" t="s">
        <v>6066</v>
      </c>
      <c r="E535" s="152" t="s">
        <v>6067</v>
      </c>
      <c r="F535" s="153" t="s">
        <v>6070</v>
      </c>
      <c r="G535" s="163" t="s">
        <v>6071</v>
      </c>
      <c r="H535" s="153" t="s">
        <v>136</v>
      </c>
      <c r="I535" s="152" t="s">
        <v>6074</v>
      </c>
      <c r="J535" s="152" t="s">
        <v>7450</v>
      </c>
      <c r="K535" s="152">
        <v>80091148</v>
      </c>
      <c r="L535" s="153" t="s">
        <v>4826</v>
      </c>
      <c r="M535" s="152"/>
      <c r="N535" s="152"/>
      <c r="O535" s="152"/>
      <c r="P535" s="152"/>
      <c r="Q535" s="152" t="s">
        <v>4828</v>
      </c>
      <c r="R535" s="154">
        <v>46038</v>
      </c>
      <c r="S535" s="154">
        <v>46038</v>
      </c>
      <c r="T535" s="155">
        <v>31676000</v>
      </c>
      <c r="U535" s="156">
        <v>46044</v>
      </c>
      <c r="V535" s="156" t="s">
        <v>7475</v>
      </c>
      <c r="W535" s="156">
        <v>46224</v>
      </c>
      <c r="X535" s="157">
        <v>47514000</v>
      </c>
    </row>
    <row r="536" spans="1:24" ht="30" customHeight="1">
      <c r="A536" s="152">
        <v>2026</v>
      </c>
      <c r="B536" s="153" t="s">
        <v>125</v>
      </c>
      <c r="C536" s="152">
        <v>145029</v>
      </c>
      <c r="D536" s="152" t="s">
        <v>389</v>
      </c>
      <c r="E536" s="152" t="s">
        <v>6078</v>
      </c>
      <c r="F536" s="153" t="s">
        <v>6081</v>
      </c>
      <c r="G536" s="163" t="s">
        <v>394</v>
      </c>
      <c r="H536" s="153" t="s">
        <v>136</v>
      </c>
      <c r="I536" s="152" t="s">
        <v>397</v>
      </c>
      <c r="J536" s="152" t="s">
        <v>7450</v>
      </c>
      <c r="K536" s="152">
        <v>1015476653</v>
      </c>
      <c r="L536" s="153" t="s">
        <v>400</v>
      </c>
      <c r="M536" s="152"/>
      <c r="N536" s="152"/>
      <c r="O536" s="152"/>
      <c r="P536" s="152"/>
      <c r="Q536" s="152" t="s">
        <v>171</v>
      </c>
      <c r="R536" s="154">
        <v>46029</v>
      </c>
      <c r="S536" s="154">
        <v>46048</v>
      </c>
      <c r="T536" s="155">
        <v>63844000</v>
      </c>
      <c r="U536" s="156">
        <v>46051</v>
      </c>
      <c r="V536" s="156">
        <v>46384</v>
      </c>
      <c r="W536" s="156">
        <v>46384</v>
      </c>
      <c r="X536" s="157">
        <v>63844000</v>
      </c>
    </row>
    <row r="537" spans="1:24" ht="30" customHeight="1">
      <c r="A537" s="152">
        <v>2026</v>
      </c>
      <c r="B537" s="153" t="s">
        <v>125</v>
      </c>
      <c r="C537" s="152">
        <v>144898</v>
      </c>
      <c r="D537" s="152" t="s">
        <v>209</v>
      </c>
      <c r="E537" s="152" t="s">
        <v>6086</v>
      </c>
      <c r="F537" s="153" t="s">
        <v>6089</v>
      </c>
      <c r="G537" s="163" t="s">
        <v>214</v>
      </c>
      <c r="H537" s="153" t="s">
        <v>136</v>
      </c>
      <c r="I537" s="152" t="s">
        <v>217</v>
      </c>
      <c r="J537" s="152" t="s">
        <v>7450</v>
      </c>
      <c r="K537" s="152">
        <v>53012745</v>
      </c>
      <c r="L537" s="153" t="s">
        <v>130</v>
      </c>
      <c r="M537" s="152"/>
      <c r="N537" s="152"/>
      <c r="O537" s="152"/>
      <c r="P537" s="152"/>
      <c r="Q537" s="152" t="s">
        <v>171</v>
      </c>
      <c r="R537" s="154">
        <v>46029</v>
      </c>
      <c r="S537" s="154">
        <v>46045</v>
      </c>
      <c r="T537" s="155">
        <v>87109000</v>
      </c>
      <c r="U537" s="156">
        <v>46049</v>
      </c>
      <c r="V537" s="156">
        <v>46382</v>
      </c>
      <c r="W537" s="156">
        <v>46382</v>
      </c>
      <c r="X537" s="157">
        <v>87109000</v>
      </c>
    </row>
    <row r="538" spans="1:24" ht="30" customHeight="1">
      <c r="A538" s="152">
        <v>2026</v>
      </c>
      <c r="B538" s="153" t="s">
        <v>125</v>
      </c>
      <c r="C538" s="152">
        <v>146572</v>
      </c>
      <c r="D538" s="152" t="s">
        <v>5453</v>
      </c>
      <c r="E538" s="152" t="s">
        <v>6094</v>
      </c>
      <c r="F538" s="153" t="s">
        <v>6097</v>
      </c>
      <c r="G538" s="163" t="s">
        <v>5458</v>
      </c>
      <c r="H538" s="153" t="s">
        <v>460</v>
      </c>
      <c r="I538" s="152" t="s">
        <v>6099</v>
      </c>
      <c r="J538" s="152" t="s">
        <v>7450</v>
      </c>
      <c r="K538" s="152">
        <v>1019094620</v>
      </c>
      <c r="L538" s="153" t="s">
        <v>5340</v>
      </c>
      <c r="M538" s="152"/>
      <c r="N538" s="152"/>
      <c r="O538" s="152"/>
      <c r="P538" s="152"/>
      <c r="Q538" s="152" t="s">
        <v>5342</v>
      </c>
      <c r="R538" s="154">
        <v>46038</v>
      </c>
      <c r="S538" s="154">
        <v>46042</v>
      </c>
      <c r="T538" s="155">
        <v>28840000</v>
      </c>
      <c r="U538" s="156">
        <v>46049</v>
      </c>
      <c r="V538" s="156">
        <v>46291</v>
      </c>
      <c r="W538" s="156">
        <v>46291</v>
      </c>
      <c r="X538" s="157">
        <v>28840000</v>
      </c>
    </row>
    <row r="539" spans="1:24" ht="30" customHeight="1">
      <c r="A539" s="152">
        <v>2026</v>
      </c>
      <c r="B539" s="153" t="s">
        <v>125</v>
      </c>
      <c r="C539" s="152">
        <v>146572</v>
      </c>
      <c r="D539" s="152" t="s">
        <v>5453</v>
      </c>
      <c r="E539" s="152" t="s">
        <v>6103</v>
      </c>
      <c r="F539" s="153" t="s">
        <v>6106</v>
      </c>
      <c r="G539" s="163" t="s">
        <v>5458</v>
      </c>
      <c r="H539" s="153" t="s">
        <v>460</v>
      </c>
      <c r="I539" s="152" t="s">
        <v>6099</v>
      </c>
      <c r="J539" s="152" t="s">
        <v>7450</v>
      </c>
      <c r="K539" s="152">
        <v>1000182413</v>
      </c>
      <c r="L539" s="153" t="s">
        <v>5340</v>
      </c>
      <c r="M539" s="152"/>
      <c r="N539" s="152"/>
      <c r="O539" s="152"/>
      <c r="P539" s="152"/>
      <c r="Q539" s="152" t="s">
        <v>5342</v>
      </c>
      <c r="R539" s="154">
        <v>46038</v>
      </c>
      <c r="S539" s="154">
        <v>46045</v>
      </c>
      <c r="T539" s="155">
        <v>28840000</v>
      </c>
      <c r="U539" s="156">
        <v>46050</v>
      </c>
      <c r="V539" s="156">
        <v>46292</v>
      </c>
      <c r="W539" s="156">
        <v>46292</v>
      </c>
      <c r="X539" s="157">
        <v>28840000</v>
      </c>
    </row>
    <row r="540" spans="1:24" ht="30" customHeight="1">
      <c r="A540" s="152">
        <v>2026</v>
      </c>
      <c r="B540" s="153" t="s">
        <v>125</v>
      </c>
      <c r="C540" s="152">
        <v>146572</v>
      </c>
      <c r="D540" s="152" t="s">
        <v>5453</v>
      </c>
      <c r="E540" s="152" t="s">
        <v>6111</v>
      </c>
      <c r="F540" s="153" t="s">
        <v>6114</v>
      </c>
      <c r="G540" s="163" t="s">
        <v>5458</v>
      </c>
      <c r="H540" s="153" t="s">
        <v>460</v>
      </c>
      <c r="I540" s="152" t="s">
        <v>6099</v>
      </c>
      <c r="J540" s="152" t="s">
        <v>7450</v>
      </c>
      <c r="K540" s="152">
        <v>80814144</v>
      </c>
      <c r="L540" s="153" t="s">
        <v>5340</v>
      </c>
      <c r="M540" s="152"/>
      <c r="N540" s="152"/>
      <c r="O540" s="152"/>
      <c r="P540" s="152"/>
      <c r="Q540" s="152" t="s">
        <v>5342</v>
      </c>
      <c r="R540" s="154">
        <v>46038</v>
      </c>
      <c r="S540" s="154">
        <v>46038</v>
      </c>
      <c r="T540" s="155">
        <v>28840000</v>
      </c>
      <c r="U540" s="156">
        <v>46042</v>
      </c>
      <c r="V540" s="156">
        <v>46284</v>
      </c>
      <c r="W540" s="156">
        <v>46284</v>
      </c>
      <c r="X540" s="157">
        <v>28840000</v>
      </c>
    </row>
    <row r="541" spans="1:24" ht="30" customHeight="1">
      <c r="A541" s="152">
        <v>2026</v>
      </c>
      <c r="B541" s="153" t="s">
        <v>125</v>
      </c>
      <c r="C541" s="152">
        <v>145534</v>
      </c>
      <c r="D541" s="152" t="s">
        <v>2659</v>
      </c>
      <c r="E541" s="152" t="s">
        <v>6119</v>
      </c>
      <c r="F541" s="153" t="s">
        <v>6122</v>
      </c>
      <c r="G541" s="164" t="s">
        <v>2664</v>
      </c>
      <c r="H541" s="153" t="s">
        <v>136</v>
      </c>
      <c r="I541" s="152" t="s">
        <v>6124</v>
      </c>
      <c r="J541" s="152" t="s">
        <v>7450</v>
      </c>
      <c r="K541" s="152">
        <v>52348821</v>
      </c>
      <c r="L541" s="153" t="s">
        <v>2633</v>
      </c>
      <c r="M541" s="152"/>
      <c r="N541" s="152"/>
      <c r="O541" s="152"/>
      <c r="P541" s="152"/>
      <c r="Q541" s="152" t="s">
        <v>2655</v>
      </c>
      <c r="R541" s="154">
        <v>46035</v>
      </c>
      <c r="S541" s="154">
        <v>46041</v>
      </c>
      <c r="T541" s="155">
        <v>46432000</v>
      </c>
      <c r="U541" s="156">
        <v>46048</v>
      </c>
      <c r="V541" s="156">
        <v>46290</v>
      </c>
      <c r="W541" s="156">
        <v>46290</v>
      </c>
      <c r="X541" s="157">
        <v>46432000</v>
      </c>
    </row>
    <row r="542" spans="1:24" ht="30" customHeight="1">
      <c r="A542" s="152">
        <v>2026</v>
      </c>
      <c r="B542" s="153" t="s">
        <v>125</v>
      </c>
      <c r="C542" s="152">
        <v>147040</v>
      </c>
      <c r="D542" s="152" t="s">
        <v>6128</v>
      </c>
      <c r="E542" s="152" t="s">
        <v>6129</v>
      </c>
      <c r="F542" s="153" t="s">
        <v>6132</v>
      </c>
      <c r="G542" s="163" t="s">
        <v>6133</v>
      </c>
      <c r="H542" s="153" t="s">
        <v>136</v>
      </c>
      <c r="I542" s="153" t="s">
        <v>6136</v>
      </c>
      <c r="J542" s="152" t="s">
        <v>7450</v>
      </c>
      <c r="K542" s="152">
        <v>1057892453</v>
      </c>
      <c r="L542" s="153" t="s">
        <v>130</v>
      </c>
      <c r="M542" s="152"/>
      <c r="N542" s="152"/>
      <c r="O542" s="152"/>
      <c r="P542" s="152"/>
      <c r="Q542" s="152" t="s">
        <v>171</v>
      </c>
      <c r="R542" s="154">
        <v>46044</v>
      </c>
      <c r="S542" s="154">
        <v>46045</v>
      </c>
      <c r="T542" s="155">
        <v>63844000</v>
      </c>
      <c r="U542" s="156">
        <v>46049</v>
      </c>
      <c r="V542" s="156">
        <v>46382</v>
      </c>
      <c r="W542" s="156">
        <v>46382</v>
      </c>
      <c r="X542" s="157">
        <v>63844000</v>
      </c>
    </row>
    <row r="543" spans="1:24" ht="30" customHeight="1">
      <c r="A543" s="152">
        <v>2026</v>
      </c>
      <c r="B543" s="153" t="s">
        <v>125</v>
      </c>
      <c r="C543" s="152">
        <v>145029</v>
      </c>
      <c r="D543" s="152" t="s">
        <v>389</v>
      </c>
      <c r="E543" s="152" t="s">
        <v>6141</v>
      </c>
      <c r="F543" s="153" t="s">
        <v>6144</v>
      </c>
      <c r="G543" s="163" t="s">
        <v>394</v>
      </c>
      <c r="H543" s="153" t="s">
        <v>136</v>
      </c>
      <c r="I543" s="152" t="s">
        <v>397</v>
      </c>
      <c r="J543" s="152" t="s">
        <v>7450</v>
      </c>
      <c r="K543" s="152">
        <v>1026306818</v>
      </c>
      <c r="L543" s="153" t="s">
        <v>400</v>
      </c>
      <c r="M543" s="152"/>
      <c r="N543" s="152"/>
      <c r="O543" s="152"/>
      <c r="P543" s="152"/>
      <c r="Q543" s="152" t="s">
        <v>171</v>
      </c>
      <c r="R543" s="154">
        <v>46029</v>
      </c>
      <c r="S543" s="154">
        <v>46042</v>
      </c>
      <c r="T543" s="155">
        <v>63844000</v>
      </c>
      <c r="U543" s="156">
        <v>46049</v>
      </c>
      <c r="V543" s="156">
        <v>46382</v>
      </c>
      <c r="W543" s="156">
        <v>46382</v>
      </c>
      <c r="X543" s="157">
        <v>63844000</v>
      </c>
    </row>
    <row r="544" spans="1:24" ht="30" customHeight="1">
      <c r="A544" s="152">
        <v>2026</v>
      </c>
      <c r="B544" s="153" t="s">
        <v>125</v>
      </c>
      <c r="C544" s="152">
        <v>150305</v>
      </c>
      <c r="D544" s="152" t="s">
        <v>4659</v>
      </c>
      <c r="E544" s="152" t="s">
        <v>6150</v>
      </c>
      <c r="F544" s="153" t="s">
        <v>6153</v>
      </c>
      <c r="G544" s="164" t="s">
        <v>4664</v>
      </c>
      <c r="H544" s="153" t="s">
        <v>460</v>
      </c>
      <c r="I544" s="152" t="s">
        <v>6155</v>
      </c>
      <c r="J544" s="152" t="s">
        <v>7450</v>
      </c>
      <c r="K544" s="152">
        <v>80350999</v>
      </c>
      <c r="L544" s="153" t="s">
        <v>4646</v>
      </c>
      <c r="M544" s="152"/>
      <c r="N544" s="152"/>
      <c r="O544" s="152"/>
      <c r="P544" s="152"/>
      <c r="Q544" s="152" t="s">
        <v>4648</v>
      </c>
      <c r="R544" s="154">
        <v>46036</v>
      </c>
      <c r="S544" s="154">
        <v>46042</v>
      </c>
      <c r="T544" s="155">
        <v>37136000</v>
      </c>
      <c r="U544" s="156">
        <v>46049</v>
      </c>
      <c r="V544" s="156">
        <v>46291</v>
      </c>
      <c r="W544" s="156">
        <v>46291</v>
      </c>
      <c r="X544" s="157">
        <v>37136000</v>
      </c>
    </row>
    <row r="545" spans="1:24" ht="30" customHeight="1">
      <c r="A545" s="152">
        <v>2026</v>
      </c>
      <c r="B545" s="153" t="s">
        <v>125</v>
      </c>
      <c r="C545" s="152">
        <v>146631</v>
      </c>
      <c r="D545" s="152" t="s">
        <v>3380</v>
      </c>
      <c r="E545" s="152" t="s">
        <v>6159</v>
      </c>
      <c r="F545" s="153" t="s">
        <v>6162</v>
      </c>
      <c r="G545" s="163" t="s">
        <v>3385</v>
      </c>
      <c r="H545" s="153" t="s">
        <v>136</v>
      </c>
      <c r="I545" s="152" t="s">
        <v>3388</v>
      </c>
      <c r="J545" s="152" t="s">
        <v>7450</v>
      </c>
      <c r="K545" s="152">
        <v>1019057331</v>
      </c>
      <c r="L545" s="153" t="s">
        <v>2984</v>
      </c>
      <c r="M545" s="152"/>
      <c r="N545" s="152"/>
      <c r="O545" s="152"/>
      <c r="P545" s="152"/>
      <c r="Q545" s="152" t="s">
        <v>3008</v>
      </c>
      <c r="R545" s="154">
        <v>46042</v>
      </c>
      <c r="S545" s="154">
        <v>46043</v>
      </c>
      <c r="T545" s="155">
        <v>40920000</v>
      </c>
      <c r="U545" s="156">
        <v>46049</v>
      </c>
      <c r="V545" s="156">
        <v>46291</v>
      </c>
      <c r="W545" s="156">
        <v>46291</v>
      </c>
      <c r="X545" s="157">
        <v>40920000</v>
      </c>
    </row>
    <row r="546" spans="1:24" ht="30" customHeight="1">
      <c r="A546" s="152">
        <v>2026</v>
      </c>
      <c r="B546" s="153" t="s">
        <v>125</v>
      </c>
      <c r="C546" s="152">
        <v>152148</v>
      </c>
      <c r="D546" s="152" t="s">
        <v>6167</v>
      </c>
      <c r="E546" s="152" t="s">
        <v>6168</v>
      </c>
      <c r="F546" s="153" t="s">
        <v>4646</v>
      </c>
      <c r="G546" s="163" t="s">
        <v>6171</v>
      </c>
      <c r="H546" s="153" t="s">
        <v>136</v>
      </c>
      <c r="I546" s="152" t="s">
        <v>6174</v>
      </c>
      <c r="J546" s="152" t="s">
        <v>7450</v>
      </c>
      <c r="K546" s="152">
        <v>80912935</v>
      </c>
      <c r="L546" s="152" t="s">
        <v>145</v>
      </c>
      <c r="M546" s="152"/>
      <c r="N546" s="152"/>
      <c r="O546" s="152"/>
      <c r="P546" s="152"/>
      <c r="Q546" s="152" t="s">
        <v>146</v>
      </c>
      <c r="R546" s="154">
        <v>46041</v>
      </c>
      <c r="S546" s="154">
        <v>46042</v>
      </c>
      <c r="T546" s="155">
        <v>127974000</v>
      </c>
      <c r="U546" s="156">
        <v>46045</v>
      </c>
      <c r="V546" s="156" t="s">
        <v>7476</v>
      </c>
      <c r="W546" s="156">
        <v>46378</v>
      </c>
      <c r="X546" s="157">
        <v>127974000</v>
      </c>
    </row>
    <row r="547" spans="1:24" ht="30" customHeight="1">
      <c r="A547" s="152">
        <v>2026</v>
      </c>
      <c r="B547" s="153" t="s">
        <v>125</v>
      </c>
      <c r="C547" s="152">
        <v>147350</v>
      </c>
      <c r="D547" s="152" t="s">
        <v>3740</v>
      </c>
      <c r="E547" s="152" t="s">
        <v>6179</v>
      </c>
      <c r="F547" s="153" t="s">
        <v>6182</v>
      </c>
      <c r="G547" s="163" t="s">
        <v>3745</v>
      </c>
      <c r="H547" s="153" t="s">
        <v>460</v>
      </c>
      <c r="I547" s="152" t="s">
        <v>3748</v>
      </c>
      <c r="J547" s="152" t="s">
        <v>7450</v>
      </c>
      <c r="K547" s="152">
        <v>1016016220</v>
      </c>
      <c r="L547" s="153" t="s">
        <v>3712</v>
      </c>
      <c r="M547" s="152"/>
      <c r="N547" s="152"/>
      <c r="O547" s="152"/>
      <c r="P547" s="152"/>
      <c r="Q547" s="152" t="s">
        <v>3714</v>
      </c>
      <c r="R547" s="154">
        <v>46031</v>
      </c>
      <c r="S547" s="154">
        <v>46048</v>
      </c>
      <c r="T547" s="155">
        <v>17000000</v>
      </c>
      <c r="U547" s="156">
        <v>46051</v>
      </c>
      <c r="V547" s="156">
        <v>46293</v>
      </c>
      <c r="W547" s="156">
        <v>46293</v>
      </c>
      <c r="X547" s="157">
        <v>17000000</v>
      </c>
    </row>
    <row r="548" spans="1:24" ht="30" customHeight="1">
      <c r="A548" s="152">
        <v>2026</v>
      </c>
      <c r="B548" s="153" t="s">
        <v>125</v>
      </c>
      <c r="C548" s="152">
        <v>145499</v>
      </c>
      <c r="D548" s="152" t="s">
        <v>2171</v>
      </c>
      <c r="E548" s="152" t="s">
        <v>6189</v>
      </c>
      <c r="F548" s="153" t="s">
        <v>6192</v>
      </c>
      <c r="G548" s="163" t="s">
        <v>2176</v>
      </c>
      <c r="H548" s="153" t="s">
        <v>136</v>
      </c>
      <c r="I548" s="152" t="s">
        <v>6194</v>
      </c>
      <c r="J548" s="152" t="s">
        <v>7450</v>
      </c>
      <c r="K548" s="152">
        <v>79636340</v>
      </c>
      <c r="L548" s="153" t="s">
        <v>2220</v>
      </c>
      <c r="M548" s="152"/>
      <c r="N548" s="152"/>
      <c r="O548" s="152"/>
      <c r="P548" s="152"/>
      <c r="Q548" s="152" t="s">
        <v>2222</v>
      </c>
      <c r="R548" s="154">
        <v>46030</v>
      </c>
      <c r="S548" s="154">
        <v>46041</v>
      </c>
      <c r="T548" s="155">
        <v>31676000</v>
      </c>
      <c r="U548" s="156">
        <v>46045</v>
      </c>
      <c r="V548" s="156">
        <v>46164</v>
      </c>
      <c r="W548" s="156">
        <v>46225</v>
      </c>
      <c r="X548" s="157">
        <v>47514000</v>
      </c>
    </row>
    <row r="549" spans="1:24" ht="30" customHeight="1">
      <c r="A549" s="152">
        <v>2026</v>
      </c>
      <c r="B549" s="153" t="s">
        <v>125</v>
      </c>
      <c r="C549" s="152">
        <v>147350</v>
      </c>
      <c r="D549" s="152" t="s">
        <v>3740</v>
      </c>
      <c r="E549" s="152" t="s">
        <v>6200</v>
      </c>
      <c r="F549" s="153" t="s">
        <v>6203</v>
      </c>
      <c r="G549" s="163" t="s">
        <v>3745</v>
      </c>
      <c r="H549" s="153" t="s">
        <v>460</v>
      </c>
      <c r="I549" s="152" t="s">
        <v>3748</v>
      </c>
      <c r="J549" s="152" t="s">
        <v>7450</v>
      </c>
      <c r="K549" s="152">
        <v>1000184457</v>
      </c>
      <c r="L549" s="153" t="s">
        <v>3712</v>
      </c>
      <c r="M549" s="152"/>
      <c r="N549" s="152"/>
      <c r="O549" s="152"/>
      <c r="P549" s="152"/>
      <c r="Q549" s="152" t="s">
        <v>3714</v>
      </c>
      <c r="R549" s="154">
        <v>46031</v>
      </c>
      <c r="S549" s="154">
        <v>46042</v>
      </c>
      <c r="T549" s="155">
        <v>17000000</v>
      </c>
      <c r="U549" s="156">
        <v>46049</v>
      </c>
      <c r="V549" s="156">
        <v>46291</v>
      </c>
      <c r="W549" s="156">
        <v>46291</v>
      </c>
      <c r="X549" s="157">
        <v>17000000</v>
      </c>
    </row>
    <row r="550" spans="1:24" ht="30" customHeight="1">
      <c r="A550" s="152">
        <v>2026</v>
      </c>
      <c r="B550" s="153" t="s">
        <v>125</v>
      </c>
      <c r="C550" s="152">
        <v>147350</v>
      </c>
      <c r="D550" s="152" t="s">
        <v>3740</v>
      </c>
      <c r="E550" s="152" t="s">
        <v>6209</v>
      </c>
      <c r="F550" s="153" t="s">
        <v>6212</v>
      </c>
      <c r="G550" s="163" t="s">
        <v>3745</v>
      </c>
      <c r="H550" s="153" t="s">
        <v>460</v>
      </c>
      <c r="I550" s="153" t="s">
        <v>6214</v>
      </c>
      <c r="J550" s="152" t="s">
        <v>7450</v>
      </c>
      <c r="K550" s="152">
        <v>1000463776</v>
      </c>
      <c r="L550" s="153" t="s">
        <v>3712</v>
      </c>
      <c r="M550" s="152"/>
      <c r="N550" s="152"/>
      <c r="O550" s="152"/>
      <c r="P550" s="152"/>
      <c r="Q550" s="152" t="s">
        <v>3714</v>
      </c>
      <c r="R550" s="154">
        <v>46031</v>
      </c>
      <c r="S550" s="154">
        <v>46042</v>
      </c>
      <c r="T550" s="155">
        <v>17000000</v>
      </c>
      <c r="U550" s="156">
        <v>46049</v>
      </c>
      <c r="V550" s="156">
        <v>46291</v>
      </c>
      <c r="W550" s="156">
        <v>46295</v>
      </c>
      <c r="X550" s="157">
        <v>17000000</v>
      </c>
    </row>
    <row r="551" spans="1:24" ht="30" customHeight="1">
      <c r="A551" s="152">
        <v>2026</v>
      </c>
      <c r="B551" s="153" t="s">
        <v>125</v>
      </c>
      <c r="C551" s="152">
        <v>152386</v>
      </c>
      <c r="D551" s="152" t="s">
        <v>6218</v>
      </c>
      <c r="E551" s="152" t="s">
        <v>6219</v>
      </c>
      <c r="F551" s="153" t="s">
        <v>6222</v>
      </c>
      <c r="G551" s="163" t="s">
        <v>6223</v>
      </c>
      <c r="H551" s="153" t="s">
        <v>460</v>
      </c>
      <c r="I551" s="152" t="s">
        <v>6226</v>
      </c>
      <c r="J551" s="152" t="s">
        <v>7450</v>
      </c>
      <c r="K551" s="152">
        <v>79890430</v>
      </c>
      <c r="L551" s="153" t="s">
        <v>5340</v>
      </c>
      <c r="M551" s="152"/>
      <c r="N551" s="152"/>
      <c r="O551" s="152"/>
      <c r="P551" s="152"/>
      <c r="Q551" s="152" t="s">
        <v>5342</v>
      </c>
      <c r="R551" s="154">
        <v>46044</v>
      </c>
      <c r="S551" s="154">
        <v>46045</v>
      </c>
      <c r="T551" s="155">
        <v>24760000</v>
      </c>
      <c r="U551" s="156">
        <v>46049</v>
      </c>
      <c r="V551" s="156">
        <v>46291</v>
      </c>
      <c r="W551" s="156">
        <v>46291</v>
      </c>
      <c r="X551" s="157">
        <v>24760000</v>
      </c>
    </row>
    <row r="552" spans="1:24" ht="30" customHeight="1">
      <c r="A552" s="152">
        <v>2026</v>
      </c>
      <c r="B552" s="153" t="s">
        <v>125</v>
      </c>
      <c r="C552" s="152">
        <v>145499</v>
      </c>
      <c r="D552" s="152" t="s">
        <v>2171</v>
      </c>
      <c r="E552" s="152" t="s">
        <v>6231</v>
      </c>
      <c r="F552" s="153" t="s">
        <v>6234</v>
      </c>
      <c r="G552" s="163" t="s">
        <v>2176</v>
      </c>
      <c r="H552" s="153" t="s">
        <v>136</v>
      </c>
      <c r="I552" s="152" t="s">
        <v>6194</v>
      </c>
      <c r="J552" s="152" t="s">
        <v>7450</v>
      </c>
      <c r="K552" s="152">
        <v>1000953513</v>
      </c>
      <c r="L552" s="153" t="s">
        <v>2292</v>
      </c>
      <c r="M552" s="152"/>
      <c r="N552" s="152"/>
      <c r="O552" s="152"/>
      <c r="P552" s="152"/>
      <c r="Q552" s="152" t="s">
        <v>2294</v>
      </c>
      <c r="R552" s="154">
        <v>46030</v>
      </c>
      <c r="S552" s="154">
        <v>46044</v>
      </c>
      <c r="T552" s="155">
        <v>63352000</v>
      </c>
      <c r="U552" s="156">
        <v>46049</v>
      </c>
      <c r="V552" s="156">
        <v>46291</v>
      </c>
      <c r="W552" s="156">
        <v>46291</v>
      </c>
      <c r="X552" s="157">
        <v>63352000</v>
      </c>
    </row>
    <row r="553" spans="1:24" ht="30" customHeight="1">
      <c r="A553" s="152">
        <v>2026</v>
      </c>
      <c r="B553" s="153" t="s">
        <v>125</v>
      </c>
      <c r="C553" s="152">
        <v>152840</v>
      </c>
      <c r="D553" s="152" t="s">
        <v>6240</v>
      </c>
      <c r="E553" s="152" t="s">
        <v>6241</v>
      </c>
      <c r="F553" s="153" t="s">
        <v>6244</v>
      </c>
      <c r="G553" s="163" t="s">
        <v>6245</v>
      </c>
      <c r="H553" s="153" t="s">
        <v>136</v>
      </c>
      <c r="I553" s="152" t="s">
        <v>6248</v>
      </c>
      <c r="J553" s="152" t="s">
        <v>7450</v>
      </c>
      <c r="K553" s="152">
        <v>52991245</v>
      </c>
      <c r="L553" s="153" t="s">
        <v>6251</v>
      </c>
      <c r="M553" s="152"/>
      <c r="N553" s="152"/>
      <c r="O553" s="152"/>
      <c r="P553" s="152"/>
      <c r="Q553" s="152" t="s">
        <v>6253</v>
      </c>
      <c r="R553" s="154">
        <v>46050</v>
      </c>
      <c r="S553" s="154">
        <v>46050</v>
      </c>
      <c r="T553" s="155">
        <v>46432000</v>
      </c>
      <c r="U553" s="156">
        <v>46052</v>
      </c>
      <c r="V553" s="156">
        <v>46294</v>
      </c>
      <c r="W553" s="156">
        <v>46294</v>
      </c>
      <c r="X553" s="157">
        <v>46432000</v>
      </c>
    </row>
    <row r="554" spans="1:24" ht="30" customHeight="1">
      <c r="A554" s="152">
        <v>2026</v>
      </c>
      <c r="B554" s="153" t="s">
        <v>125</v>
      </c>
      <c r="C554" s="152">
        <v>146670</v>
      </c>
      <c r="D554" s="152" t="s">
        <v>3493</v>
      </c>
      <c r="E554" s="152" t="s">
        <v>6257</v>
      </c>
      <c r="F554" s="153" t="s">
        <v>6260</v>
      </c>
      <c r="G554" s="152" t="s">
        <v>3498</v>
      </c>
      <c r="H554" s="153" t="s">
        <v>460</v>
      </c>
      <c r="I554" s="153" t="s">
        <v>6262</v>
      </c>
      <c r="J554" s="152" t="s">
        <v>7450</v>
      </c>
      <c r="K554" s="152">
        <v>1010045570</v>
      </c>
      <c r="L554" s="152" t="s">
        <v>2984</v>
      </c>
      <c r="M554" s="152"/>
      <c r="N554" s="152"/>
      <c r="O554" s="152"/>
      <c r="P554" s="152"/>
      <c r="Q554" s="152" t="s">
        <v>3008</v>
      </c>
      <c r="R554" s="154">
        <v>46035</v>
      </c>
      <c r="S554" s="154">
        <v>46051</v>
      </c>
      <c r="T554" s="155">
        <v>28840000</v>
      </c>
      <c r="U554" s="156">
        <v>46056</v>
      </c>
      <c r="V554" s="156">
        <v>46297</v>
      </c>
      <c r="W554" s="156">
        <v>46297</v>
      </c>
      <c r="X554" s="157">
        <v>28840000</v>
      </c>
    </row>
    <row r="555" spans="1:24" ht="30" customHeight="1">
      <c r="A555" s="152">
        <v>2026</v>
      </c>
      <c r="B555" s="153" t="s">
        <v>125</v>
      </c>
      <c r="C555" s="152">
        <v>144853</v>
      </c>
      <c r="D555" s="152" t="s">
        <v>6267</v>
      </c>
      <c r="E555" s="152" t="s">
        <v>6268</v>
      </c>
      <c r="F555" s="153" t="s">
        <v>1783</v>
      </c>
      <c r="G555" s="152" t="s">
        <v>6272</v>
      </c>
      <c r="H555" s="153" t="s">
        <v>136</v>
      </c>
      <c r="I555" s="153" t="s">
        <v>6275</v>
      </c>
      <c r="J555" s="152" t="s">
        <v>7450</v>
      </c>
      <c r="K555" s="152">
        <v>53121137</v>
      </c>
      <c r="L555" s="152" t="s">
        <v>145</v>
      </c>
      <c r="M555" s="152"/>
      <c r="N555" s="152"/>
      <c r="O555" s="152"/>
      <c r="P555" s="152"/>
      <c r="Q555" s="152" t="s">
        <v>146</v>
      </c>
      <c r="R555" s="154">
        <v>46041</v>
      </c>
      <c r="S555" s="154">
        <v>46042</v>
      </c>
      <c r="T555" s="155">
        <v>118976000</v>
      </c>
      <c r="U555" s="156">
        <v>46045</v>
      </c>
      <c r="V555" s="156">
        <v>46378</v>
      </c>
      <c r="W555" s="156">
        <v>46378</v>
      </c>
      <c r="X555" s="157">
        <v>118976000</v>
      </c>
    </row>
    <row r="556" spans="1:24" ht="30" customHeight="1">
      <c r="A556" s="152">
        <v>2026</v>
      </c>
      <c r="B556" s="153" t="s">
        <v>125</v>
      </c>
      <c r="C556" s="152">
        <v>147365</v>
      </c>
      <c r="D556" s="152" t="s">
        <v>3836</v>
      </c>
      <c r="E556" s="152" t="s">
        <v>6280</v>
      </c>
      <c r="F556" s="153" t="s">
        <v>6283</v>
      </c>
      <c r="G556" s="152" t="s">
        <v>3841</v>
      </c>
      <c r="H556" s="153" t="s">
        <v>460</v>
      </c>
      <c r="I556" s="153" t="s">
        <v>3748</v>
      </c>
      <c r="J556" s="152" t="s">
        <v>7450</v>
      </c>
      <c r="K556" s="152">
        <v>1019112236</v>
      </c>
      <c r="L556" s="153" t="s">
        <v>3712</v>
      </c>
      <c r="M556" s="152"/>
      <c r="N556" s="152"/>
      <c r="O556" s="152"/>
      <c r="P556" s="152"/>
      <c r="Q556" s="152" t="s">
        <v>3714</v>
      </c>
      <c r="R556" s="154">
        <v>46031</v>
      </c>
      <c r="S556" s="154">
        <v>46042</v>
      </c>
      <c r="T556" s="155">
        <v>24520000</v>
      </c>
      <c r="U556" s="156">
        <v>46049</v>
      </c>
      <c r="V556" s="156">
        <v>46291</v>
      </c>
      <c r="W556" s="156">
        <v>46291</v>
      </c>
      <c r="X556" s="157">
        <v>24520000</v>
      </c>
    </row>
    <row r="557" spans="1:24" ht="30" customHeight="1">
      <c r="A557" s="152">
        <v>2026</v>
      </c>
      <c r="B557" s="153" t="s">
        <v>125</v>
      </c>
      <c r="C557" s="152">
        <v>147350</v>
      </c>
      <c r="D557" s="152" t="s">
        <v>3740</v>
      </c>
      <c r="E557" s="152" t="s">
        <v>6288</v>
      </c>
      <c r="F557" s="153" t="s">
        <v>6291</v>
      </c>
      <c r="G557" s="152" t="s">
        <v>3745</v>
      </c>
      <c r="H557" s="153" t="s">
        <v>460</v>
      </c>
      <c r="I557" s="153" t="s">
        <v>3760</v>
      </c>
      <c r="J557" s="152" t="s">
        <v>7450</v>
      </c>
      <c r="K557" s="152">
        <v>1031642987</v>
      </c>
      <c r="L557" s="153" t="s">
        <v>3712</v>
      </c>
      <c r="M557" s="152"/>
      <c r="N557" s="152"/>
      <c r="O557" s="152"/>
      <c r="P557" s="152"/>
      <c r="Q557" s="152" t="s">
        <v>3714</v>
      </c>
      <c r="R557" s="154">
        <v>46031</v>
      </c>
      <c r="S557" s="154">
        <v>46052</v>
      </c>
      <c r="T557" s="155">
        <v>17000000</v>
      </c>
      <c r="U557" s="156">
        <v>46059</v>
      </c>
      <c r="V557" s="156">
        <v>46300</v>
      </c>
      <c r="W557" s="156">
        <v>46300</v>
      </c>
      <c r="X557" s="157">
        <v>17000000</v>
      </c>
    </row>
    <row r="558" spans="1:24" ht="30" customHeight="1">
      <c r="A558" s="152">
        <v>2026</v>
      </c>
      <c r="B558" s="153" t="s">
        <v>125</v>
      </c>
      <c r="C558" s="152">
        <v>151833</v>
      </c>
      <c r="D558" s="152" t="s">
        <v>6298</v>
      </c>
      <c r="E558" s="152" t="s">
        <v>6299</v>
      </c>
      <c r="F558" s="153" t="s">
        <v>6302</v>
      </c>
      <c r="G558" s="152" t="s">
        <v>6303</v>
      </c>
      <c r="H558" s="153" t="s">
        <v>136</v>
      </c>
      <c r="I558" s="153" t="s">
        <v>6306</v>
      </c>
      <c r="J558" s="152" t="s">
        <v>7450</v>
      </c>
      <c r="K558" s="152">
        <v>1026268550</v>
      </c>
      <c r="L558" s="153" t="s">
        <v>1624</v>
      </c>
      <c r="M558" s="152"/>
      <c r="N558" s="152"/>
      <c r="O558" s="152"/>
      <c r="P558" s="152"/>
      <c r="Q558" s="152" t="s">
        <v>1626</v>
      </c>
      <c r="R558" s="154">
        <v>46042</v>
      </c>
      <c r="S558" s="154">
        <v>46044</v>
      </c>
      <c r="T558" s="155">
        <v>63352000</v>
      </c>
      <c r="U558" s="156">
        <v>46049</v>
      </c>
      <c r="V558" s="156">
        <v>46291</v>
      </c>
      <c r="W558" s="156">
        <v>46291</v>
      </c>
      <c r="X558" s="157">
        <v>63352000</v>
      </c>
    </row>
    <row r="559" spans="1:24" ht="30" customHeight="1">
      <c r="A559" s="152">
        <v>2026</v>
      </c>
      <c r="B559" s="153" t="s">
        <v>125</v>
      </c>
      <c r="C559" s="152">
        <v>147365</v>
      </c>
      <c r="D559" s="152" t="s">
        <v>3836</v>
      </c>
      <c r="E559" s="152" t="s">
        <v>6311</v>
      </c>
      <c r="F559" s="153" t="s">
        <v>6314</v>
      </c>
      <c r="G559" s="152" t="s">
        <v>3841</v>
      </c>
      <c r="H559" s="153" t="s">
        <v>460</v>
      </c>
      <c r="I559" s="153" t="s">
        <v>3748</v>
      </c>
      <c r="J559" s="152" t="s">
        <v>7450</v>
      </c>
      <c r="K559" s="152">
        <v>1025142345</v>
      </c>
      <c r="L559" s="153" t="s">
        <v>3712</v>
      </c>
      <c r="M559" s="152"/>
      <c r="N559" s="152"/>
      <c r="O559" s="152"/>
      <c r="P559" s="152"/>
      <c r="Q559" s="152" t="s">
        <v>3714</v>
      </c>
      <c r="R559" s="154">
        <v>46031</v>
      </c>
      <c r="S559" s="154">
        <v>46048</v>
      </c>
      <c r="T559" s="155">
        <v>24520000</v>
      </c>
      <c r="U559" s="156">
        <v>46051</v>
      </c>
      <c r="V559" s="156">
        <v>46293</v>
      </c>
      <c r="W559" s="156">
        <v>46293</v>
      </c>
      <c r="X559" s="157">
        <v>24520000</v>
      </c>
    </row>
    <row r="560" spans="1:24" ht="30" customHeight="1">
      <c r="A560" s="152">
        <v>2026</v>
      </c>
      <c r="B560" s="153" t="s">
        <v>125</v>
      </c>
      <c r="C560" s="152">
        <v>144898</v>
      </c>
      <c r="D560" s="152" t="s">
        <v>209</v>
      </c>
      <c r="E560" s="152" t="s">
        <v>6319</v>
      </c>
      <c r="F560" s="153" t="s">
        <v>6322</v>
      </c>
      <c r="G560" s="152" t="s">
        <v>214</v>
      </c>
      <c r="H560" s="153" t="s">
        <v>136</v>
      </c>
      <c r="I560" s="153" t="s">
        <v>217</v>
      </c>
      <c r="J560" s="152" t="s">
        <v>7450</v>
      </c>
      <c r="K560" s="152">
        <v>1120746436</v>
      </c>
      <c r="L560" s="153" t="s">
        <v>130</v>
      </c>
      <c r="M560" s="152"/>
      <c r="N560" s="152"/>
      <c r="O560" s="152"/>
      <c r="P560" s="152"/>
      <c r="Q560" s="152" t="s">
        <v>171</v>
      </c>
      <c r="R560" s="154">
        <v>46029</v>
      </c>
      <c r="S560" s="154">
        <v>46044</v>
      </c>
      <c r="T560" s="155">
        <v>47514000</v>
      </c>
      <c r="U560" s="156">
        <v>46045</v>
      </c>
      <c r="V560" s="156">
        <v>46225</v>
      </c>
      <c r="W560" s="156">
        <v>46225</v>
      </c>
      <c r="X560" s="157">
        <v>47514000</v>
      </c>
    </row>
    <row r="561" spans="1:24" ht="30" customHeight="1">
      <c r="A561" s="152">
        <v>2026</v>
      </c>
      <c r="B561" s="153" t="s">
        <v>125</v>
      </c>
      <c r="C561" s="152">
        <v>144779</v>
      </c>
      <c r="D561" s="152" t="s">
        <v>5092</v>
      </c>
      <c r="E561" s="152" t="s">
        <v>6328</v>
      </c>
      <c r="F561" s="153" t="s">
        <v>7477</v>
      </c>
      <c r="G561" s="152" t="s">
        <v>5097</v>
      </c>
      <c r="H561" s="153" t="s">
        <v>136</v>
      </c>
      <c r="I561" s="153" t="s">
        <v>5110</v>
      </c>
      <c r="J561" s="152" t="s">
        <v>7450</v>
      </c>
      <c r="K561" s="152">
        <v>79756453</v>
      </c>
      <c r="L561" s="153" t="s">
        <v>5087</v>
      </c>
      <c r="M561" s="152"/>
      <c r="N561" s="152"/>
      <c r="O561" s="152"/>
      <c r="P561" s="152"/>
      <c r="Q561" s="152" t="s">
        <v>5089</v>
      </c>
      <c r="R561" s="154">
        <v>46033</v>
      </c>
      <c r="S561" s="154">
        <v>46045</v>
      </c>
      <c r="T561" s="155">
        <v>87109000</v>
      </c>
      <c r="U561" s="156">
        <v>46054</v>
      </c>
      <c r="V561" s="156">
        <v>46387</v>
      </c>
      <c r="W561" s="156">
        <v>46387</v>
      </c>
      <c r="X561" s="157">
        <v>87109000</v>
      </c>
    </row>
    <row r="562" spans="1:24" ht="30" customHeight="1">
      <c r="A562" s="152">
        <v>2026</v>
      </c>
      <c r="B562" s="153" t="s">
        <v>125</v>
      </c>
      <c r="C562" s="152">
        <v>147160</v>
      </c>
      <c r="D562" s="152" t="s">
        <v>2089</v>
      </c>
      <c r="E562" s="152" t="s">
        <v>6336</v>
      </c>
      <c r="F562" s="153" t="s">
        <v>6339</v>
      </c>
      <c r="G562" s="152" t="s">
        <v>2094</v>
      </c>
      <c r="H562" s="153" t="s">
        <v>136</v>
      </c>
      <c r="I562" s="153" t="s">
        <v>2097</v>
      </c>
      <c r="J562" s="152" t="s">
        <v>7450</v>
      </c>
      <c r="K562" s="152">
        <v>79785680</v>
      </c>
      <c r="L562" s="153" t="s">
        <v>1863</v>
      </c>
      <c r="M562" s="152"/>
      <c r="N562" s="152"/>
      <c r="O562" s="152"/>
      <c r="P562" s="152"/>
      <c r="Q562" s="152" t="s">
        <v>1865</v>
      </c>
      <c r="R562" s="154">
        <v>46036</v>
      </c>
      <c r="S562" s="154">
        <v>46048</v>
      </c>
      <c r="T562" s="155">
        <v>63352000</v>
      </c>
      <c r="U562" s="156">
        <v>46056</v>
      </c>
      <c r="V562" s="156">
        <v>46297</v>
      </c>
      <c r="W562" s="156">
        <v>46297</v>
      </c>
      <c r="X562" s="157">
        <v>63352000</v>
      </c>
    </row>
    <row r="563" spans="1:24" ht="30" customHeight="1">
      <c r="A563" s="152">
        <v>2026</v>
      </c>
      <c r="B563" s="153" t="s">
        <v>125</v>
      </c>
      <c r="C563" s="152">
        <v>146670</v>
      </c>
      <c r="D563" s="152" t="s">
        <v>3493</v>
      </c>
      <c r="E563" s="152" t="s">
        <v>6344</v>
      </c>
      <c r="F563" s="153" t="s">
        <v>7478</v>
      </c>
      <c r="G563" s="152" t="s">
        <v>3498</v>
      </c>
      <c r="H563" s="153" t="s">
        <v>460</v>
      </c>
      <c r="I563" s="153" t="s">
        <v>6262</v>
      </c>
      <c r="J563" s="152" t="s">
        <v>7450</v>
      </c>
      <c r="K563" s="152">
        <v>52725178</v>
      </c>
      <c r="L563" s="152" t="s">
        <v>2984</v>
      </c>
      <c r="M563" s="152"/>
      <c r="N563" s="152"/>
      <c r="O563" s="152"/>
      <c r="P563" s="152"/>
      <c r="Q563" s="152" t="s">
        <v>3008</v>
      </c>
      <c r="R563" s="154">
        <v>46035</v>
      </c>
      <c r="S563" s="154">
        <v>46045</v>
      </c>
      <c r="T563" s="155">
        <v>28840000</v>
      </c>
      <c r="U563" s="156">
        <v>46056</v>
      </c>
      <c r="V563" s="156">
        <v>46297</v>
      </c>
      <c r="W563" s="156">
        <v>46297</v>
      </c>
      <c r="X563" s="157">
        <v>28840000</v>
      </c>
    </row>
    <row r="564" spans="1:24" ht="30" customHeight="1">
      <c r="A564" s="152">
        <v>2026</v>
      </c>
      <c r="B564" s="153" t="s">
        <v>125</v>
      </c>
      <c r="C564" s="152">
        <v>146391</v>
      </c>
      <c r="D564" s="152" t="s">
        <v>6352</v>
      </c>
      <c r="E564" s="152" t="s">
        <v>6353</v>
      </c>
      <c r="F564" s="153" t="s">
        <v>6356</v>
      </c>
      <c r="G564" s="152" t="s">
        <v>6357</v>
      </c>
      <c r="H564" s="153" t="s">
        <v>136</v>
      </c>
      <c r="I564" s="153" t="s">
        <v>6360</v>
      </c>
      <c r="J564" s="152" t="s">
        <v>7450</v>
      </c>
      <c r="K564" s="152">
        <v>1031127320</v>
      </c>
      <c r="L564" s="153" t="s">
        <v>2984</v>
      </c>
      <c r="M564" s="152"/>
      <c r="N564" s="152"/>
      <c r="O564" s="152"/>
      <c r="P564" s="152"/>
      <c r="Q564" s="152" t="s">
        <v>3008</v>
      </c>
      <c r="R564" s="154">
        <v>46051</v>
      </c>
      <c r="S564" s="154">
        <v>46051</v>
      </c>
      <c r="T564" s="155">
        <v>63352000</v>
      </c>
      <c r="U564" s="156">
        <v>46056</v>
      </c>
      <c r="V564" s="156">
        <v>46297</v>
      </c>
      <c r="W564" s="156">
        <v>46297</v>
      </c>
      <c r="X564" s="157">
        <v>63352000</v>
      </c>
    </row>
    <row r="565" spans="1:24" ht="30" customHeight="1">
      <c r="A565" s="152">
        <v>2026</v>
      </c>
      <c r="B565" s="153" t="s">
        <v>125</v>
      </c>
      <c r="C565" s="152">
        <v>145894</v>
      </c>
      <c r="D565" s="152" t="s">
        <v>2921</v>
      </c>
      <c r="E565" s="152" t="s">
        <v>6367</v>
      </c>
      <c r="F565" s="153" t="s">
        <v>7479</v>
      </c>
      <c r="G565" s="152" t="s">
        <v>2926</v>
      </c>
      <c r="H565" s="153" t="s">
        <v>460</v>
      </c>
      <c r="I565" s="153" t="s">
        <v>2943</v>
      </c>
      <c r="J565" s="152" t="s">
        <v>7450</v>
      </c>
      <c r="K565" s="157">
        <v>1019091171</v>
      </c>
      <c r="L565" s="153" t="s">
        <v>2932</v>
      </c>
      <c r="M565" s="152"/>
      <c r="N565" s="152"/>
      <c r="O565" s="152"/>
      <c r="P565" s="152"/>
      <c r="Q565" s="152" t="s">
        <v>2934</v>
      </c>
      <c r="R565" s="154">
        <v>46035</v>
      </c>
      <c r="S565" s="154">
        <v>46045</v>
      </c>
      <c r="T565" s="155">
        <v>24520000</v>
      </c>
      <c r="U565" s="156">
        <v>46054</v>
      </c>
      <c r="V565" s="156">
        <v>46295</v>
      </c>
      <c r="W565" s="156">
        <v>46295</v>
      </c>
      <c r="X565" s="157">
        <v>24520000</v>
      </c>
    </row>
    <row r="566" spans="1:24" ht="30" customHeight="1">
      <c r="A566" s="152">
        <v>2026</v>
      </c>
      <c r="B566" s="153" t="s">
        <v>125</v>
      </c>
      <c r="C566" s="152">
        <v>146400</v>
      </c>
      <c r="D566" s="152" t="s">
        <v>6376</v>
      </c>
      <c r="E566" s="152" t="s">
        <v>6377</v>
      </c>
      <c r="F566" s="153" t="s">
        <v>6380</v>
      </c>
      <c r="G566" s="152" t="s">
        <v>6381</v>
      </c>
      <c r="H566" s="153" t="s">
        <v>136</v>
      </c>
      <c r="I566" s="153" t="s">
        <v>6384</v>
      </c>
      <c r="J566" s="152" t="s">
        <v>7450</v>
      </c>
      <c r="K566" s="152">
        <v>1032434519</v>
      </c>
      <c r="L566" s="153" t="s">
        <v>2984</v>
      </c>
      <c r="M566" s="152"/>
      <c r="N566" s="152"/>
      <c r="O566" s="152"/>
      <c r="P566" s="152"/>
      <c r="Q566" s="152" t="s">
        <v>3008</v>
      </c>
      <c r="R566" s="154">
        <v>46048</v>
      </c>
      <c r="S566" s="154">
        <v>46048</v>
      </c>
      <c r="T566" s="155">
        <v>63352000</v>
      </c>
      <c r="U566" s="156">
        <v>46055</v>
      </c>
      <c r="V566" s="156" t="s">
        <v>7480</v>
      </c>
      <c r="W566" s="156">
        <v>46296</v>
      </c>
      <c r="X566" s="157">
        <v>63352000</v>
      </c>
    </row>
    <row r="567" spans="1:24" ht="30" customHeight="1">
      <c r="A567" s="152">
        <v>2026</v>
      </c>
      <c r="B567" s="153" t="s">
        <v>125</v>
      </c>
      <c r="C567" s="152">
        <v>152840</v>
      </c>
      <c r="D567" s="152" t="s">
        <v>6240</v>
      </c>
      <c r="E567" s="152" t="s">
        <v>6388</v>
      </c>
      <c r="F567" s="153" t="s">
        <v>6391</v>
      </c>
      <c r="G567" s="152" t="s">
        <v>6245</v>
      </c>
      <c r="H567" s="153" t="s">
        <v>136</v>
      </c>
      <c r="I567" s="153" t="s">
        <v>6248</v>
      </c>
      <c r="J567" s="152" t="s">
        <v>7450</v>
      </c>
      <c r="K567" s="152">
        <v>1013626845</v>
      </c>
      <c r="L567" s="153" t="s">
        <v>6251</v>
      </c>
      <c r="M567" s="152"/>
      <c r="N567" s="152"/>
      <c r="O567" s="152"/>
      <c r="P567" s="152"/>
      <c r="Q567" s="152" t="s">
        <v>6253</v>
      </c>
      <c r="R567" s="154">
        <v>46050</v>
      </c>
      <c r="S567" s="154">
        <v>46050</v>
      </c>
      <c r="T567" s="155">
        <v>46432000</v>
      </c>
      <c r="U567" s="156">
        <v>46059</v>
      </c>
      <c r="V567" s="156">
        <v>46300</v>
      </c>
      <c r="W567" s="156">
        <v>46300</v>
      </c>
      <c r="X567" s="157">
        <v>46432000</v>
      </c>
    </row>
    <row r="568" spans="1:24" ht="30" customHeight="1">
      <c r="A568" s="152">
        <v>2026</v>
      </c>
      <c r="B568" s="153" t="s">
        <v>125</v>
      </c>
      <c r="C568" s="152">
        <v>147350</v>
      </c>
      <c r="D568" s="152" t="s">
        <v>3740</v>
      </c>
      <c r="E568" s="152" t="s">
        <v>6396</v>
      </c>
      <c r="F568" s="153" t="s">
        <v>6399</v>
      </c>
      <c r="G568" s="152" t="s">
        <v>3745</v>
      </c>
      <c r="H568" s="153" t="s">
        <v>460</v>
      </c>
      <c r="I568" s="153" t="s">
        <v>3748</v>
      </c>
      <c r="J568" s="152" t="s">
        <v>7450</v>
      </c>
      <c r="K568" s="152">
        <v>1066517744</v>
      </c>
      <c r="L568" s="153" t="s">
        <v>3712</v>
      </c>
      <c r="M568" s="152"/>
      <c r="N568" s="152"/>
      <c r="O568" s="152"/>
      <c r="P568" s="152"/>
      <c r="Q568" s="152" t="s">
        <v>3714</v>
      </c>
      <c r="R568" s="154">
        <v>46031</v>
      </c>
      <c r="S568" s="154">
        <v>46045</v>
      </c>
      <c r="T568" s="155">
        <v>17000000</v>
      </c>
      <c r="U568" s="156">
        <v>46056</v>
      </c>
      <c r="V568" s="156">
        <v>46297</v>
      </c>
      <c r="W568" s="156">
        <v>46297</v>
      </c>
      <c r="X568" s="157">
        <v>17000000</v>
      </c>
    </row>
    <row r="569" spans="1:24" ht="30" customHeight="1">
      <c r="A569" s="152">
        <v>2026</v>
      </c>
      <c r="B569" s="153" t="s">
        <v>125</v>
      </c>
      <c r="C569" s="152">
        <v>147350</v>
      </c>
      <c r="D569" s="152" t="s">
        <v>3740</v>
      </c>
      <c r="E569" s="152" t="s">
        <v>6404</v>
      </c>
      <c r="F569" s="153" t="s">
        <v>6407</v>
      </c>
      <c r="G569" s="152" t="s">
        <v>3745</v>
      </c>
      <c r="H569" s="153" t="s">
        <v>460</v>
      </c>
      <c r="I569" s="153" t="s">
        <v>3748</v>
      </c>
      <c r="J569" s="152" t="s">
        <v>7450</v>
      </c>
      <c r="K569" s="152">
        <v>1022992191</v>
      </c>
      <c r="L569" s="153" t="s">
        <v>3712</v>
      </c>
      <c r="M569" s="152"/>
      <c r="N569" s="152"/>
      <c r="O569" s="152"/>
      <c r="P569" s="152"/>
      <c r="Q569" s="152" t="s">
        <v>3714</v>
      </c>
      <c r="R569" s="154">
        <v>46031</v>
      </c>
      <c r="S569" s="154">
        <v>46050</v>
      </c>
      <c r="T569" s="155">
        <v>17000000</v>
      </c>
      <c r="U569" s="156">
        <v>46057</v>
      </c>
      <c r="V569" s="156">
        <v>46298</v>
      </c>
      <c r="W569" s="156">
        <v>46298</v>
      </c>
      <c r="X569" s="157">
        <v>17000000</v>
      </c>
    </row>
    <row r="570" spans="1:24" ht="30" customHeight="1">
      <c r="A570" s="152">
        <v>2026</v>
      </c>
      <c r="B570" s="153" t="s">
        <v>125</v>
      </c>
      <c r="C570" s="152">
        <v>147350</v>
      </c>
      <c r="D570" s="152" t="s">
        <v>3740</v>
      </c>
      <c r="E570" s="152" t="s">
        <v>6412</v>
      </c>
      <c r="F570" s="153" t="s">
        <v>6415</v>
      </c>
      <c r="G570" s="152" t="s">
        <v>3745</v>
      </c>
      <c r="H570" s="153" t="s">
        <v>460</v>
      </c>
      <c r="I570" s="153" t="s">
        <v>3748</v>
      </c>
      <c r="J570" s="152" t="s">
        <v>7450</v>
      </c>
      <c r="K570" s="152">
        <v>1078456099</v>
      </c>
      <c r="L570" s="153" t="s">
        <v>3712</v>
      </c>
      <c r="M570" s="152"/>
      <c r="N570" s="152"/>
      <c r="O570" s="152"/>
      <c r="P570" s="152"/>
      <c r="Q570" s="152" t="s">
        <v>3714</v>
      </c>
      <c r="R570" s="154">
        <v>46031</v>
      </c>
      <c r="S570" s="154">
        <v>46045</v>
      </c>
      <c r="T570" s="155">
        <v>17000000</v>
      </c>
      <c r="U570" s="156">
        <v>46054</v>
      </c>
      <c r="V570" s="156">
        <v>46295</v>
      </c>
      <c r="W570" s="156">
        <v>46295</v>
      </c>
      <c r="X570" s="157">
        <v>17000000</v>
      </c>
    </row>
    <row r="571" spans="1:24" ht="30" customHeight="1">
      <c r="A571" s="152">
        <v>2026</v>
      </c>
      <c r="B571" s="153" t="s">
        <v>125</v>
      </c>
      <c r="C571" s="152">
        <v>147350</v>
      </c>
      <c r="D571" s="152" t="s">
        <v>3740</v>
      </c>
      <c r="E571" s="152" t="s">
        <v>6420</v>
      </c>
      <c r="F571" s="153" t="s">
        <v>6423</v>
      </c>
      <c r="G571" s="152" t="s">
        <v>3745</v>
      </c>
      <c r="H571" s="153" t="s">
        <v>460</v>
      </c>
      <c r="I571" s="153" t="s">
        <v>3748</v>
      </c>
      <c r="J571" s="152" t="s">
        <v>7450</v>
      </c>
      <c r="K571" s="152">
        <v>22517853</v>
      </c>
      <c r="L571" s="153" t="s">
        <v>3712</v>
      </c>
      <c r="M571" s="152"/>
      <c r="N571" s="152"/>
      <c r="O571" s="152"/>
      <c r="P571" s="152"/>
      <c r="Q571" s="152" t="s">
        <v>3714</v>
      </c>
      <c r="R571" s="154">
        <v>46031</v>
      </c>
      <c r="S571" s="154">
        <v>46045</v>
      </c>
      <c r="T571" s="155">
        <v>17000000</v>
      </c>
      <c r="U571" s="156">
        <v>46054</v>
      </c>
      <c r="V571" s="156">
        <v>46295</v>
      </c>
      <c r="W571" s="156">
        <v>46295</v>
      </c>
      <c r="X571" s="157">
        <v>17000000</v>
      </c>
    </row>
    <row r="572" spans="1:24" ht="30" customHeight="1">
      <c r="A572" s="152">
        <v>2026</v>
      </c>
      <c r="B572" s="153" t="s">
        <v>125</v>
      </c>
      <c r="C572" s="152">
        <v>147350</v>
      </c>
      <c r="D572" s="152" t="s">
        <v>3740</v>
      </c>
      <c r="E572" s="152" t="s">
        <v>6428</v>
      </c>
      <c r="F572" s="153" t="s">
        <v>6431</v>
      </c>
      <c r="G572" s="152" t="s">
        <v>3745</v>
      </c>
      <c r="H572" s="153" t="s">
        <v>460</v>
      </c>
      <c r="I572" s="153" t="s">
        <v>3748</v>
      </c>
      <c r="J572" s="152" t="s">
        <v>7450</v>
      </c>
      <c r="K572" s="152">
        <v>1001113974</v>
      </c>
      <c r="L572" s="153" t="s">
        <v>3712</v>
      </c>
      <c r="M572" s="152"/>
      <c r="N572" s="152"/>
      <c r="O572" s="152"/>
      <c r="P572" s="152"/>
      <c r="Q572" s="152" t="s">
        <v>3714</v>
      </c>
      <c r="R572" s="154">
        <v>46031</v>
      </c>
      <c r="S572" s="154">
        <v>46046</v>
      </c>
      <c r="T572" s="155">
        <v>17000000</v>
      </c>
      <c r="U572" s="156">
        <v>46054</v>
      </c>
      <c r="V572" s="156">
        <v>46295</v>
      </c>
      <c r="W572" s="156">
        <v>46295</v>
      </c>
      <c r="X572" s="157">
        <v>17000000</v>
      </c>
    </row>
    <row r="573" spans="1:24" ht="30" customHeight="1">
      <c r="A573" s="152">
        <v>2026</v>
      </c>
      <c r="B573" s="153" t="s">
        <v>125</v>
      </c>
      <c r="C573" s="152">
        <v>147350</v>
      </c>
      <c r="D573" s="152" t="s">
        <v>3740</v>
      </c>
      <c r="E573" s="152" t="s">
        <v>6436</v>
      </c>
      <c r="F573" s="153" t="s">
        <v>6439</v>
      </c>
      <c r="G573" s="152" t="s">
        <v>3745</v>
      </c>
      <c r="H573" s="153" t="s">
        <v>460</v>
      </c>
      <c r="I573" s="153" t="s">
        <v>3748</v>
      </c>
      <c r="J573" s="152" t="s">
        <v>7450</v>
      </c>
      <c r="K573" s="152">
        <v>77104769</v>
      </c>
      <c r="L573" s="153" t="s">
        <v>3712</v>
      </c>
      <c r="M573" s="152"/>
      <c r="N573" s="152"/>
      <c r="O573" s="152"/>
      <c r="P573" s="152"/>
      <c r="Q573" s="152" t="s">
        <v>3714</v>
      </c>
      <c r="R573" s="154">
        <v>46031</v>
      </c>
      <c r="S573" s="154">
        <v>46045</v>
      </c>
      <c r="T573" s="155">
        <v>17000000</v>
      </c>
      <c r="U573" s="156">
        <v>46054</v>
      </c>
      <c r="V573" s="156">
        <v>46295</v>
      </c>
      <c r="W573" s="156">
        <v>46295</v>
      </c>
      <c r="X573" s="157">
        <v>17000000</v>
      </c>
    </row>
    <row r="574" spans="1:24" ht="30" customHeight="1">
      <c r="A574" s="152">
        <v>2026</v>
      </c>
      <c r="B574" s="153" t="s">
        <v>125</v>
      </c>
      <c r="C574" s="152">
        <v>147350</v>
      </c>
      <c r="D574" s="152" t="s">
        <v>3740</v>
      </c>
      <c r="E574" s="152" t="s">
        <v>6444</v>
      </c>
      <c r="F574" s="153" t="s">
        <v>6447</v>
      </c>
      <c r="G574" s="152" t="s">
        <v>3745</v>
      </c>
      <c r="H574" s="153" t="s">
        <v>460</v>
      </c>
      <c r="I574" s="153" t="s">
        <v>3748</v>
      </c>
      <c r="J574" s="152" t="s">
        <v>7450</v>
      </c>
      <c r="K574" s="152">
        <v>80757222</v>
      </c>
      <c r="L574" s="153" t="s">
        <v>3712</v>
      </c>
      <c r="M574" s="152"/>
      <c r="N574" s="152"/>
      <c r="O574" s="152"/>
      <c r="P574" s="152"/>
      <c r="Q574" s="152" t="s">
        <v>3714</v>
      </c>
      <c r="R574" s="154">
        <v>46031</v>
      </c>
      <c r="S574" s="154">
        <v>46050</v>
      </c>
      <c r="T574" s="155">
        <v>17000000</v>
      </c>
      <c r="U574" s="156">
        <v>46056</v>
      </c>
      <c r="V574" s="156">
        <v>46297</v>
      </c>
      <c r="W574" s="156">
        <v>46297</v>
      </c>
      <c r="X574" s="157">
        <v>17000000</v>
      </c>
    </row>
    <row r="575" spans="1:24" ht="30" customHeight="1">
      <c r="A575" s="152">
        <v>2026</v>
      </c>
      <c r="B575" s="153" t="s">
        <v>125</v>
      </c>
      <c r="C575" s="152">
        <v>152747</v>
      </c>
      <c r="D575" s="152" t="s">
        <v>6454</v>
      </c>
      <c r="E575" s="152" t="s">
        <v>6455</v>
      </c>
      <c r="F575" s="153" t="s">
        <v>6458</v>
      </c>
      <c r="G575" s="152" t="s">
        <v>6459</v>
      </c>
      <c r="H575" s="153" t="s">
        <v>460</v>
      </c>
      <c r="I575" s="153" t="s">
        <v>6462</v>
      </c>
      <c r="J575" s="152" t="s">
        <v>7450</v>
      </c>
      <c r="K575" s="152">
        <v>1002709993</v>
      </c>
      <c r="L575" s="153" t="s">
        <v>4522</v>
      </c>
      <c r="M575" s="152"/>
      <c r="N575" s="152"/>
      <c r="O575" s="152"/>
      <c r="P575" s="152"/>
      <c r="Q575" s="152" t="s">
        <v>4547</v>
      </c>
      <c r="R575" s="154">
        <v>46049</v>
      </c>
      <c r="S575" s="154">
        <v>46050</v>
      </c>
      <c r="T575" s="155">
        <v>28840000</v>
      </c>
      <c r="U575" s="156">
        <v>46056</v>
      </c>
      <c r="V575" s="156">
        <v>46297</v>
      </c>
      <c r="W575" s="156">
        <v>46297</v>
      </c>
      <c r="X575" s="157">
        <v>28840000</v>
      </c>
    </row>
    <row r="576" spans="1:24" ht="30" customHeight="1">
      <c r="A576" s="152">
        <v>2026</v>
      </c>
      <c r="B576" s="153" t="s">
        <v>125</v>
      </c>
      <c r="C576" s="152">
        <v>147186</v>
      </c>
      <c r="D576" s="152" t="s">
        <v>2027</v>
      </c>
      <c r="E576" s="152" t="s">
        <v>6467</v>
      </c>
      <c r="F576" s="153" t="s">
        <v>6470</v>
      </c>
      <c r="G576" s="152" t="s">
        <v>2032</v>
      </c>
      <c r="H576" s="153" t="s">
        <v>136</v>
      </c>
      <c r="I576" s="153" t="s">
        <v>2035</v>
      </c>
      <c r="J576" s="152" t="s">
        <v>7450</v>
      </c>
      <c r="K576" s="152">
        <v>1000470080</v>
      </c>
      <c r="L576" s="153" t="s">
        <v>1863</v>
      </c>
      <c r="M576" s="152"/>
      <c r="N576" s="152"/>
      <c r="O576" s="152"/>
      <c r="P576" s="152"/>
      <c r="Q576" s="152" t="s">
        <v>1865</v>
      </c>
      <c r="R576" s="154">
        <v>46036</v>
      </c>
      <c r="S576" s="154">
        <v>46051</v>
      </c>
      <c r="T576" s="155">
        <v>46432000</v>
      </c>
      <c r="U576" s="156">
        <v>46056</v>
      </c>
      <c r="V576" s="156">
        <v>46297</v>
      </c>
      <c r="W576" s="156">
        <v>46297</v>
      </c>
      <c r="X576" s="157">
        <v>46432000</v>
      </c>
    </row>
    <row r="577" spans="1:24" ht="30" customHeight="1">
      <c r="A577" s="152">
        <v>2026</v>
      </c>
      <c r="B577" s="153" t="s">
        <v>125</v>
      </c>
      <c r="C577" s="152">
        <v>152748</v>
      </c>
      <c r="D577" s="152" t="s">
        <v>6476</v>
      </c>
      <c r="E577" s="152" t="s">
        <v>6477</v>
      </c>
      <c r="F577" s="153" t="s">
        <v>6480</v>
      </c>
      <c r="G577" s="152" t="s">
        <v>6481</v>
      </c>
      <c r="H577" s="153" t="s">
        <v>136</v>
      </c>
      <c r="I577" s="153" t="s">
        <v>6484</v>
      </c>
      <c r="J577" s="152" t="s">
        <v>7450</v>
      </c>
      <c r="K577" s="152">
        <v>79160113</v>
      </c>
      <c r="L577" s="153" t="s">
        <v>4522</v>
      </c>
      <c r="M577" s="152"/>
      <c r="N577" s="152"/>
      <c r="O577" s="152"/>
      <c r="P577" s="152"/>
      <c r="Q577" s="152" t="s">
        <v>4547</v>
      </c>
      <c r="R577" s="154">
        <v>46050</v>
      </c>
      <c r="S577" s="154">
        <v>46050</v>
      </c>
      <c r="T577" s="155">
        <v>46432000</v>
      </c>
      <c r="U577" s="156">
        <v>46055</v>
      </c>
      <c r="V577" s="156">
        <v>46296</v>
      </c>
      <c r="W577" s="156">
        <v>46296</v>
      </c>
      <c r="X577" s="157">
        <v>46432000</v>
      </c>
    </row>
    <row r="578" spans="1:24" ht="30" customHeight="1">
      <c r="A578" s="152">
        <v>2026</v>
      </c>
      <c r="B578" s="153" t="s">
        <v>125</v>
      </c>
      <c r="C578" s="152">
        <v>145534</v>
      </c>
      <c r="D578" s="152" t="s">
        <v>2659</v>
      </c>
      <c r="E578" s="152" t="s">
        <v>6490</v>
      </c>
      <c r="F578" s="153" t="s">
        <v>7481</v>
      </c>
      <c r="G578" s="152" t="s">
        <v>2664</v>
      </c>
      <c r="H578" s="153" t="s">
        <v>136</v>
      </c>
      <c r="I578" s="153" t="s">
        <v>6495</v>
      </c>
      <c r="J578" s="152" t="s">
        <v>7450</v>
      </c>
      <c r="K578" s="152">
        <v>1019138230</v>
      </c>
      <c r="L578" s="153" t="s">
        <v>2633</v>
      </c>
      <c r="M578" s="152"/>
      <c r="N578" s="152"/>
      <c r="O578" s="152"/>
      <c r="P578" s="152"/>
      <c r="Q578" s="152" t="s">
        <v>2655</v>
      </c>
      <c r="R578" s="154">
        <v>46035</v>
      </c>
      <c r="S578" s="154">
        <v>46045</v>
      </c>
      <c r="T578" s="155">
        <v>46432000</v>
      </c>
      <c r="U578" s="156">
        <v>46055</v>
      </c>
      <c r="V578" s="156">
        <v>46296</v>
      </c>
      <c r="W578" s="156">
        <v>46296</v>
      </c>
      <c r="X578" s="157">
        <v>46432000</v>
      </c>
    </row>
    <row r="579" spans="1:24" ht="30" customHeight="1">
      <c r="A579" s="152">
        <v>2026</v>
      </c>
      <c r="B579" s="153" t="s">
        <v>125</v>
      </c>
      <c r="C579" s="152">
        <v>144779</v>
      </c>
      <c r="D579" s="152" t="s">
        <v>5092</v>
      </c>
      <c r="E579" s="152" t="s">
        <v>6499</v>
      </c>
      <c r="F579" s="153" t="s">
        <v>6502</v>
      </c>
      <c r="G579" s="152" t="s">
        <v>5097</v>
      </c>
      <c r="H579" s="153" t="s">
        <v>136</v>
      </c>
      <c r="I579" s="153" t="s">
        <v>5110</v>
      </c>
      <c r="J579" s="152" t="s">
        <v>7450</v>
      </c>
      <c r="K579" s="152">
        <v>1024508629</v>
      </c>
      <c r="L579" s="153" t="s">
        <v>5087</v>
      </c>
      <c r="M579" s="152"/>
      <c r="N579" s="152"/>
      <c r="O579" s="152"/>
      <c r="P579" s="152"/>
      <c r="Q579" s="152" t="s">
        <v>5089</v>
      </c>
      <c r="R579" s="154">
        <v>46033</v>
      </c>
      <c r="S579" s="154">
        <v>46045</v>
      </c>
      <c r="T579" s="155">
        <v>87109000</v>
      </c>
      <c r="U579" s="156">
        <v>46052</v>
      </c>
      <c r="V579" s="156">
        <v>46385</v>
      </c>
      <c r="W579" s="156">
        <v>46385</v>
      </c>
      <c r="X579" s="157">
        <v>87109000</v>
      </c>
    </row>
    <row r="580" spans="1:24" ht="30" customHeight="1">
      <c r="A580" s="152">
        <v>2026</v>
      </c>
      <c r="B580" s="153" t="s">
        <v>125</v>
      </c>
      <c r="C580" s="152">
        <v>147307</v>
      </c>
      <c r="D580" s="152" t="s">
        <v>2864</v>
      </c>
      <c r="E580" s="152" t="s">
        <v>6508</v>
      </c>
      <c r="F580" s="153" t="s">
        <v>6511</v>
      </c>
      <c r="G580" s="152" t="s">
        <v>2869</v>
      </c>
      <c r="H580" s="153" t="s">
        <v>460</v>
      </c>
      <c r="I580" s="153" t="s">
        <v>2872</v>
      </c>
      <c r="J580" s="152" t="s">
        <v>7450</v>
      </c>
      <c r="K580" s="152">
        <v>1000150468</v>
      </c>
      <c r="L580" s="153" t="s">
        <v>2859</v>
      </c>
      <c r="M580" s="152"/>
      <c r="N580" s="152"/>
      <c r="O580" s="152"/>
      <c r="P580" s="152"/>
      <c r="Q580" s="152" t="s">
        <v>2860</v>
      </c>
      <c r="R580" s="154">
        <v>46035</v>
      </c>
      <c r="S580" s="154">
        <v>46045</v>
      </c>
      <c r="T580" s="155">
        <v>24520000</v>
      </c>
      <c r="U580" s="156">
        <v>46054</v>
      </c>
      <c r="V580" s="156">
        <v>46295</v>
      </c>
      <c r="W580" s="156">
        <v>46295</v>
      </c>
      <c r="X580" s="157">
        <v>24520000</v>
      </c>
    </row>
    <row r="581" spans="1:24" ht="30" customHeight="1">
      <c r="A581" s="152">
        <v>2026</v>
      </c>
      <c r="B581" s="153" t="s">
        <v>125</v>
      </c>
      <c r="C581" s="152">
        <v>145328</v>
      </c>
      <c r="D581" s="152" t="s">
        <v>2786</v>
      </c>
      <c r="E581" s="152" t="s">
        <v>6517</v>
      </c>
      <c r="F581" s="153" t="s">
        <v>6520</v>
      </c>
      <c r="G581" s="152" t="s">
        <v>2791</v>
      </c>
      <c r="H581" s="153" t="s">
        <v>136</v>
      </c>
      <c r="I581" s="153" t="s">
        <v>2794</v>
      </c>
      <c r="J581" s="152" t="s">
        <v>7450</v>
      </c>
      <c r="K581" s="152">
        <v>1069714747</v>
      </c>
      <c r="L581" s="153" t="s">
        <v>2797</v>
      </c>
      <c r="M581" s="152"/>
      <c r="N581" s="152"/>
      <c r="O581" s="152"/>
      <c r="P581" s="152"/>
      <c r="Q581" s="152" t="s">
        <v>2799</v>
      </c>
      <c r="R581" s="154">
        <v>46032</v>
      </c>
      <c r="S581" s="154">
        <v>46044</v>
      </c>
      <c r="T581" s="155">
        <v>87109000</v>
      </c>
      <c r="U581" s="156">
        <v>46051</v>
      </c>
      <c r="V581" s="156">
        <v>46384</v>
      </c>
      <c r="W581" s="156">
        <v>46384</v>
      </c>
      <c r="X581" s="157">
        <v>87109000</v>
      </c>
    </row>
    <row r="582" spans="1:24" ht="30" customHeight="1">
      <c r="A582" s="152">
        <v>2026</v>
      </c>
      <c r="B582" s="153" t="s">
        <v>125</v>
      </c>
      <c r="C582" s="152">
        <v>147350</v>
      </c>
      <c r="D582" s="152" t="s">
        <v>3740</v>
      </c>
      <c r="E582" s="152" t="s">
        <v>6525</v>
      </c>
      <c r="F582" s="153" t="s">
        <v>6528</v>
      </c>
      <c r="G582" s="152" t="s">
        <v>3745</v>
      </c>
      <c r="H582" s="153" t="s">
        <v>460</v>
      </c>
      <c r="I582" s="153" t="s">
        <v>3748</v>
      </c>
      <c r="J582" s="152" t="s">
        <v>7450</v>
      </c>
      <c r="K582" s="152">
        <v>1023956953</v>
      </c>
      <c r="L582" s="153" t="s">
        <v>3712</v>
      </c>
      <c r="M582" s="152"/>
      <c r="N582" s="152"/>
      <c r="O582" s="152"/>
      <c r="P582" s="152"/>
      <c r="Q582" s="152" t="s">
        <v>3714</v>
      </c>
      <c r="R582" s="154">
        <v>46031</v>
      </c>
      <c r="S582" s="154">
        <v>46049</v>
      </c>
      <c r="T582" s="155">
        <v>17000000</v>
      </c>
      <c r="U582" s="156">
        <v>46057</v>
      </c>
      <c r="V582" s="156">
        <v>46295</v>
      </c>
      <c r="W582" s="156">
        <v>46298</v>
      </c>
      <c r="X582" s="157">
        <v>17000000</v>
      </c>
    </row>
    <row r="583" spans="1:24" ht="30" customHeight="1">
      <c r="A583" s="152">
        <v>2026</v>
      </c>
      <c r="B583" s="153" t="s">
        <v>125</v>
      </c>
      <c r="C583" s="152">
        <v>146631</v>
      </c>
      <c r="D583" s="152" t="s">
        <v>3380</v>
      </c>
      <c r="E583" s="152" t="s">
        <v>6533</v>
      </c>
      <c r="F583" s="153" t="s">
        <v>6536</v>
      </c>
      <c r="G583" s="152" t="s">
        <v>3385</v>
      </c>
      <c r="H583" s="153" t="s">
        <v>136</v>
      </c>
      <c r="I583" s="153" t="s">
        <v>6538</v>
      </c>
      <c r="J583" s="152" t="s">
        <v>7450</v>
      </c>
      <c r="K583" s="152">
        <v>53061588</v>
      </c>
      <c r="L583" s="153" t="s">
        <v>2984</v>
      </c>
      <c r="M583" s="152"/>
      <c r="N583" s="152"/>
      <c r="O583" s="152"/>
      <c r="P583" s="152"/>
      <c r="Q583" s="152" t="s">
        <v>3008</v>
      </c>
      <c r="R583" s="154">
        <v>46042</v>
      </c>
      <c r="S583" s="154">
        <v>46045</v>
      </c>
      <c r="T583" s="155">
        <v>40920000</v>
      </c>
      <c r="U583" s="156">
        <v>46056</v>
      </c>
      <c r="V583" s="156">
        <v>46297</v>
      </c>
      <c r="W583" s="156">
        <v>46297</v>
      </c>
      <c r="X583" s="157">
        <v>40920000</v>
      </c>
    </row>
    <row r="584" spans="1:24" ht="30" customHeight="1">
      <c r="A584" s="152">
        <v>2026</v>
      </c>
      <c r="B584" s="153" t="s">
        <v>125</v>
      </c>
      <c r="C584" s="152">
        <v>145515</v>
      </c>
      <c r="D584" s="152" t="s">
        <v>2320</v>
      </c>
      <c r="E584" s="152" t="s">
        <v>6542</v>
      </c>
      <c r="F584" s="153" t="s">
        <v>7482</v>
      </c>
      <c r="G584" s="152" t="s">
        <v>2325</v>
      </c>
      <c r="H584" s="153" t="s">
        <v>136</v>
      </c>
      <c r="I584" s="153" t="s">
        <v>2340</v>
      </c>
      <c r="J584" s="152" t="s">
        <v>7450</v>
      </c>
      <c r="K584" s="152">
        <v>1015459224</v>
      </c>
      <c r="L584" s="153" t="s">
        <v>2182</v>
      </c>
      <c r="M584" s="152"/>
      <c r="N584" s="152"/>
      <c r="O584" s="152"/>
      <c r="P584" s="152"/>
      <c r="Q584" s="152" t="s">
        <v>2184</v>
      </c>
      <c r="R584" s="154">
        <v>46036</v>
      </c>
      <c r="S584" s="154">
        <v>46045</v>
      </c>
      <c r="T584" s="155">
        <v>46432000</v>
      </c>
      <c r="U584" s="156">
        <v>46054</v>
      </c>
      <c r="V584" s="156">
        <v>46295</v>
      </c>
      <c r="W584" s="156">
        <v>46295</v>
      </c>
      <c r="X584" s="157">
        <v>46432000</v>
      </c>
    </row>
    <row r="585" spans="1:24" ht="30" customHeight="1">
      <c r="A585" s="152">
        <v>2026</v>
      </c>
      <c r="B585" s="153" t="s">
        <v>125</v>
      </c>
      <c r="C585" s="152">
        <v>145029</v>
      </c>
      <c r="D585" s="152" t="s">
        <v>389</v>
      </c>
      <c r="E585" s="152" t="s">
        <v>6550</v>
      </c>
      <c r="F585" s="153" t="s">
        <v>6553</v>
      </c>
      <c r="G585" s="152" t="s">
        <v>394</v>
      </c>
      <c r="H585" s="153" t="s">
        <v>136</v>
      </c>
      <c r="I585" s="153" t="s">
        <v>397</v>
      </c>
      <c r="J585" s="152" t="s">
        <v>7450</v>
      </c>
      <c r="K585" s="152">
        <v>52964348</v>
      </c>
      <c r="L585" s="153" t="s">
        <v>400</v>
      </c>
      <c r="M585" s="152"/>
      <c r="N585" s="152"/>
      <c r="O585" s="152"/>
      <c r="P585" s="152"/>
      <c r="Q585" s="152" t="s">
        <v>171</v>
      </c>
      <c r="R585" s="154">
        <v>46029</v>
      </c>
      <c r="S585" s="154">
        <v>46050</v>
      </c>
      <c r="T585" s="155">
        <v>63844000</v>
      </c>
      <c r="U585" s="156">
        <v>46057</v>
      </c>
      <c r="V585" s="156">
        <v>46387</v>
      </c>
      <c r="W585" s="156">
        <v>46387</v>
      </c>
      <c r="X585" s="157">
        <v>63844000</v>
      </c>
    </row>
    <row r="586" spans="1:24" ht="30" customHeight="1">
      <c r="A586" s="152">
        <v>2026</v>
      </c>
      <c r="B586" s="153" t="s">
        <v>125</v>
      </c>
      <c r="C586" s="152">
        <v>152648</v>
      </c>
      <c r="D586" s="152" t="s">
        <v>6558</v>
      </c>
      <c r="E586" s="152" t="s">
        <v>6559</v>
      </c>
      <c r="F586" s="153" t="s">
        <v>6562</v>
      </c>
      <c r="G586" s="152" t="s">
        <v>6563</v>
      </c>
      <c r="H586" s="153" t="s">
        <v>136</v>
      </c>
      <c r="I586" s="153" t="s">
        <v>6566</v>
      </c>
      <c r="J586" s="152" t="s">
        <v>7450</v>
      </c>
      <c r="K586" s="152">
        <v>87491348</v>
      </c>
      <c r="L586" s="153" t="s">
        <v>1049</v>
      </c>
      <c r="M586" s="152"/>
      <c r="N586" s="152"/>
      <c r="O586" s="152"/>
      <c r="P586" s="152"/>
      <c r="Q586" s="152" t="s">
        <v>1051</v>
      </c>
      <c r="R586" s="154">
        <v>46049</v>
      </c>
      <c r="S586" s="154">
        <v>46049</v>
      </c>
      <c r="T586" s="155">
        <v>63352000</v>
      </c>
      <c r="U586" s="156">
        <v>46057</v>
      </c>
      <c r="V586" s="156">
        <v>46298</v>
      </c>
      <c r="W586" s="156">
        <v>46298</v>
      </c>
      <c r="X586" s="157">
        <v>63352000</v>
      </c>
    </row>
    <row r="587" spans="1:24" ht="30" customHeight="1">
      <c r="A587" s="152">
        <v>2026</v>
      </c>
      <c r="B587" s="153" t="s">
        <v>125</v>
      </c>
      <c r="C587" s="152">
        <v>152648</v>
      </c>
      <c r="D587" s="152" t="s">
        <v>6558</v>
      </c>
      <c r="E587" s="152" t="s">
        <v>6570</v>
      </c>
      <c r="F587" s="153" t="s">
        <v>1117</v>
      </c>
      <c r="G587" s="152" t="s">
        <v>6563</v>
      </c>
      <c r="H587" s="153" t="s">
        <v>136</v>
      </c>
      <c r="I587" s="153" t="s">
        <v>6566</v>
      </c>
      <c r="J587" s="152" t="s">
        <v>7450</v>
      </c>
      <c r="K587" s="152">
        <v>79939839</v>
      </c>
      <c r="L587" s="153" t="s">
        <v>1049</v>
      </c>
      <c r="M587" s="152"/>
      <c r="N587" s="152"/>
      <c r="O587" s="152"/>
      <c r="P587" s="152"/>
      <c r="Q587" s="152" t="s">
        <v>1051</v>
      </c>
      <c r="R587" s="154">
        <v>46049</v>
      </c>
      <c r="S587" s="154">
        <v>46049</v>
      </c>
      <c r="T587" s="155">
        <v>63352000</v>
      </c>
      <c r="U587" s="156">
        <v>46052</v>
      </c>
      <c r="V587" s="156">
        <v>46294</v>
      </c>
      <c r="W587" s="156">
        <v>46294</v>
      </c>
      <c r="X587" s="157">
        <v>63352000</v>
      </c>
    </row>
    <row r="588" spans="1:24" ht="30" customHeight="1">
      <c r="A588" s="152">
        <v>2026</v>
      </c>
      <c r="B588" s="153" t="s">
        <v>125</v>
      </c>
      <c r="C588" s="152">
        <v>147350</v>
      </c>
      <c r="D588" s="152" t="s">
        <v>3740</v>
      </c>
      <c r="E588" s="152" t="s">
        <v>6576</v>
      </c>
      <c r="F588" s="153" t="s">
        <v>6579</v>
      </c>
      <c r="G588" s="152" t="s">
        <v>3745</v>
      </c>
      <c r="H588" s="153" t="s">
        <v>460</v>
      </c>
      <c r="I588" s="153" t="s">
        <v>3760</v>
      </c>
      <c r="J588" s="152" t="s">
        <v>7450</v>
      </c>
      <c r="K588" s="152">
        <v>1003710488</v>
      </c>
      <c r="L588" s="153" t="s">
        <v>3712</v>
      </c>
      <c r="M588" s="152"/>
      <c r="N588" s="152"/>
      <c r="O588" s="152"/>
      <c r="P588" s="152"/>
      <c r="Q588" s="152" t="s">
        <v>3714</v>
      </c>
      <c r="R588" s="154">
        <v>46031</v>
      </c>
      <c r="S588" s="154">
        <v>46049</v>
      </c>
      <c r="T588" s="155">
        <v>17000000</v>
      </c>
      <c r="U588" s="156">
        <v>46055</v>
      </c>
      <c r="V588" s="156">
        <v>46296</v>
      </c>
      <c r="W588" s="156">
        <v>46296</v>
      </c>
      <c r="X588" s="157">
        <v>17000000</v>
      </c>
    </row>
    <row r="589" spans="1:24" ht="30" customHeight="1">
      <c r="A589" s="152">
        <v>2026</v>
      </c>
      <c r="B589" s="153" t="s">
        <v>125</v>
      </c>
      <c r="C589" s="152">
        <v>147350</v>
      </c>
      <c r="D589" s="152" t="s">
        <v>3740</v>
      </c>
      <c r="E589" s="152" t="s">
        <v>6584</v>
      </c>
      <c r="F589" s="153" t="s">
        <v>6587</v>
      </c>
      <c r="G589" s="152" t="s">
        <v>3745</v>
      </c>
      <c r="H589" s="153" t="s">
        <v>460</v>
      </c>
      <c r="I589" s="153" t="s">
        <v>3760</v>
      </c>
      <c r="J589" s="152" t="s">
        <v>7450</v>
      </c>
      <c r="K589" s="152">
        <v>20679450</v>
      </c>
      <c r="L589" s="153" t="s">
        <v>3712</v>
      </c>
      <c r="M589" s="152"/>
      <c r="N589" s="152"/>
      <c r="O589" s="152"/>
      <c r="P589" s="152"/>
      <c r="Q589" s="152" t="s">
        <v>3714</v>
      </c>
      <c r="R589" s="154">
        <v>46031</v>
      </c>
      <c r="S589" s="154">
        <v>46052</v>
      </c>
      <c r="T589" s="155">
        <v>17000000</v>
      </c>
      <c r="U589" s="156">
        <v>46056</v>
      </c>
      <c r="V589" s="156">
        <v>46297</v>
      </c>
      <c r="W589" s="156">
        <v>46297</v>
      </c>
      <c r="X589" s="157">
        <v>17000000</v>
      </c>
    </row>
    <row r="590" spans="1:24" ht="30" customHeight="1">
      <c r="A590" s="152">
        <v>2026</v>
      </c>
      <c r="B590" s="153" t="s">
        <v>125</v>
      </c>
      <c r="C590" s="152">
        <v>145682</v>
      </c>
      <c r="D590" s="152" t="s">
        <v>6592</v>
      </c>
      <c r="E590" s="152" t="s">
        <v>6593</v>
      </c>
      <c r="F590" s="153" t="s">
        <v>6596</v>
      </c>
      <c r="G590" s="152" t="s">
        <v>6597</v>
      </c>
      <c r="H590" s="153" t="s">
        <v>136</v>
      </c>
      <c r="I590" s="153" t="s">
        <v>6600</v>
      </c>
      <c r="J590" s="152" t="s">
        <v>7450</v>
      </c>
      <c r="K590" s="152">
        <v>1016063720</v>
      </c>
      <c r="L590" s="152" t="s">
        <v>145</v>
      </c>
      <c r="M590" s="152"/>
      <c r="N590" s="152"/>
      <c r="O590" s="152"/>
      <c r="P590" s="152"/>
      <c r="Q590" s="152" t="s">
        <v>146</v>
      </c>
      <c r="R590" s="154" t="e">
        <v>#N/A</v>
      </c>
      <c r="S590" s="154">
        <v>46044</v>
      </c>
      <c r="T590" s="155">
        <v>64460000</v>
      </c>
      <c r="U590" s="156">
        <v>46048</v>
      </c>
      <c r="V590" s="156">
        <v>46381</v>
      </c>
      <c r="W590" s="156">
        <v>46381</v>
      </c>
      <c r="X590" s="157">
        <v>64460000</v>
      </c>
    </row>
    <row r="591" spans="1:24" ht="30" customHeight="1">
      <c r="A591" s="152">
        <v>2026</v>
      </c>
      <c r="B591" s="153" t="s">
        <v>125</v>
      </c>
      <c r="C591" s="152">
        <v>145410</v>
      </c>
      <c r="D591" s="152" t="s">
        <v>1180</v>
      </c>
      <c r="E591" s="152" t="s">
        <v>6607</v>
      </c>
      <c r="F591" s="153" t="s">
        <v>6610</v>
      </c>
      <c r="G591" s="152" t="s">
        <v>1185</v>
      </c>
      <c r="H591" s="153" t="s">
        <v>136</v>
      </c>
      <c r="I591" s="153" t="s">
        <v>1188</v>
      </c>
      <c r="J591" s="152" t="s">
        <v>7450</v>
      </c>
      <c r="K591" s="152">
        <v>78110568</v>
      </c>
      <c r="L591" s="153" t="s">
        <v>1049</v>
      </c>
      <c r="M591" s="152"/>
      <c r="N591" s="152"/>
      <c r="O591" s="152"/>
      <c r="P591" s="152"/>
      <c r="Q591" s="152" t="s">
        <v>1051</v>
      </c>
      <c r="R591" s="154">
        <v>46035</v>
      </c>
      <c r="S591" s="154">
        <v>46049</v>
      </c>
      <c r="T591" s="155">
        <v>46432000</v>
      </c>
      <c r="U591" s="156">
        <v>46051</v>
      </c>
      <c r="V591" s="156">
        <v>46293</v>
      </c>
      <c r="W591" s="156">
        <v>46293</v>
      </c>
      <c r="X591" s="157">
        <v>46432000</v>
      </c>
    </row>
    <row r="592" spans="1:24" ht="30" customHeight="1">
      <c r="A592" s="152">
        <v>2026</v>
      </c>
      <c r="B592" s="153" t="s">
        <v>125</v>
      </c>
      <c r="C592" s="152">
        <v>152747</v>
      </c>
      <c r="D592" s="152" t="s">
        <v>6454</v>
      </c>
      <c r="E592" s="152" t="s">
        <v>6615</v>
      </c>
      <c r="F592" s="153" t="s">
        <v>7483</v>
      </c>
      <c r="G592" s="152" t="s">
        <v>6459</v>
      </c>
      <c r="H592" s="153" t="s">
        <v>460</v>
      </c>
      <c r="I592" s="153" t="s">
        <v>6620</v>
      </c>
      <c r="J592" s="152" t="s">
        <v>7450</v>
      </c>
      <c r="K592" s="152">
        <v>8015769</v>
      </c>
      <c r="L592" s="153" t="s">
        <v>4522</v>
      </c>
      <c r="M592" s="152"/>
      <c r="N592" s="152"/>
      <c r="O592" s="152"/>
      <c r="P592" s="152"/>
      <c r="Q592" s="152" t="s">
        <v>4547</v>
      </c>
      <c r="R592" s="154">
        <v>46049</v>
      </c>
      <c r="S592" s="154">
        <v>46050</v>
      </c>
      <c r="T592" s="155">
        <v>28840000</v>
      </c>
      <c r="U592" s="156">
        <v>46057</v>
      </c>
      <c r="V592" s="156">
        <v>46298</v>
      </c>
      <c r="W592" s="156">
        <v>46298</v>
      </c>
      <c r="X592" s="157">
        <v>28840000</v>
      </c>
    </row>
    <row r="593" spans="1:24" ht="30" customHeight="1">
      <c r="A593" s="152">
        <v>2026</v>
      </c>
      <c r="B593" s="153" t="s">
        <v>125</v>
      </c>
      <c r="C593" s="152">
        <v>144843</v>
      </c>
      <c r="D593" s="152" t="s">
        <v>709</v>
      </c>
      <c r="E593" s="152" t="s">
        <v>6624</v>
      </c>
      <c r="F593" s="153" t="s">
        <v>6627</v>
      </c>
      <c r="G593" s="152" t="s">
        <v>714</v>
      </c>
      <c r="H593" s="153" t="s">
        <v>136</v>
      </c>
      <c r="I593" s="153" t="s">
        <v>6629</v>
      </c>
      <c r="J593" s="152" t="s">
        <v>7450</v>
      </c>
      <c r="K593" s="152">
        <v>1010236440</v>
      </c>
      <c r="L593" s="153" t="s">
        <v>656</v>
      </c>
      <c r="M593" s="152"/>
      <c r="N593" s="152"/>
      <c r="O593" s="152"/>
      <c r="P593" s="152"/>
      <c r="Q593" s="152" t="s">
        <v>658</v>
      </c>
      <c r="R593" s="154">
        <v>46032</v>
      </c>
      <c r="S593" s="154">
        <v>46052</v>
      </c>
      <c r="T593" s="155">
        <v>47514000</v>
      </c>
      <c r="U593" s="156">
        <v>46056</v>
      </c>
      <c r="V593" s="156">
        <v>46236</v>
      </c>
      <c r="W593" s="156">
        <v>46236</v>
      </c>
      <c r="X593" s="157">
        <v>47514000</v>
      </c>
    </row>
    <row r="594" spans="1:24" ht="30" customHeight="1">
      <c r="A594" s="152">
        <v>2026</v>
      </c>
      <c r="B594" s="153" t="s">
        <v>125</v>
      </c>
      <c r="C594" s="152">
        <v>150301</v>
      </c>
      <c r="D594" s="152" t="s">
        <v>6634</v>
      </c>
      <c r="E594" s="152" t="s">
        <v>6635</v>
      </c>
      <c r="F594" s="153" t="s">
        <v>6638</v>
      </c>
      <c r="G594" s="152" t="s">
        <v>6639</v>
      </c>
      <c r="H594" s="153" t="s">
        <v>136</v>
      </c>
      <c r="I594" s="153" t="s">
        <v>6642</v>
      </c>
      <c r="J594" s="152" t="s">
        <v>7450</v>
      </c>
      <c r="K594" s="152">
        <v>30210222</v>
      </c>
      <c r="L594" s="153" t="s">
        <v>4646</v>
      </c>
      <c r="M594" s="152"/>
      <c r="N594" s="152"/>
      <c r="O594" s="152"/>
      <c r="P594" s="152"/>
      <c r="Q594" s="152" t="s">
        <v>4648</v>
      </c>
      <c r="R594" s="154">
        <v>46044</v>
      </c>
      <c r="S594" s="154">
        <v>46045</v>
      </c>
      <c r="T594" s="155">
        <v>63352000</v>
      </c>
      <c r="U594" s="156">
        <v>46048</v>
      </c>
      <c r="V594" s="156">
        <v>46290</v>
      </c>
      <c r="W594" s="156">
        <v>46290</v>
      </c>
      <c r="X594" s="157">
        <v>63352000</v>
      </c>
    </row>
    <row r="595" spans="1:24" ht="30" customHeight="1">
      <c r="A595" s="152">
        <v>2026</v>
      </c>
      <c r="B595" s="153" t="s">
        <v>125</v>
      </c>
      <c r="C595" s="152">
        <v>144843</v>
      </c>
      <c r="D595" s="152" t="s">
        <v>709</v>
      </c>
      <c r="E595" s="152" t="s">
        <v>6648</v>
      </c>
      <c r="F595" s="153" t="s">
        <v>6651</v>
      </c>
      <c r="G595" s="152" t="s">
        <v>714</v>
      </c>
      <c r="H595" s="153" t="s">
        <v>136</v>
      </c>
      <c r="I595" s="153" t="s">
        <v>717</v>
      </c>
      <c r="J595" s="152" t="s">
        <v>7450</v>
      </c>
      <c r="K595" s="152">
        <v>1014202446</v>
      </c>
      <c r="L595" s="153" t="s">
        <v>656</v>
      </c>
      <c r="M595" s="152"/>
      <c r="N595" s="152"/>
      <c r="O595" s="152"/>
      <c r="P595" s="152"/>
      <c r="Q595" s="152" t="s">
        <v>658</v>
      </c>
      <c r="R595" s="154">
        <v>46032</v>
      </c>
      <c r="S595" s="154">
        <v>46045</v>
      </c>
      <c r="T595" s="155">
        <v>87109000</v>
      </c>
      <c r="U595" s="156">
        <v>46048</v>
      </c>
      <c r="V595" s="156">
        <v>46381</v>
      </c>
      <c r="W595" s="156">
        <v>46381</v>
      </c>
      <c r="X595" s="157">
        <v>87109000</v>
      </c>
    </row>
    <row r="596" spans="1:24" ht="30" customHeight="1">
      <c r="A596" s="152">
        <v>2026</v>
      </c>
      <c r="B596" s="153" t="s">
        <v>125</v>
      </c>
      <c r="C596" s="152">
        <v>147160</v>
      </c>
      <c r="D596" s="152" t="s">
        <v>2089</v>
      </c>
      <c r="E596" s="152" t="s">
        <v>6656</v>
      </c>
      <c r="F596" s="153" t="s">
        <v>6659</v>
      </c>
      <c r="G596" s="152" t="s">
        <v>2094</v>
      </c>
      <c r="H596" s="153" t="s">
        <v>136</v>
      </c>
      <c r="I596" s="153" t="s">
        <v>2097</v>
      </c>
      <c r="J596" s="152" t="s">
        <v>7450</v>
      </c>
      <c r="K596" s="152">
        <v>1032464551</v>
      </c>
      <c r="L596" s="153" t="s">
        <v>1863</v>
      </c>
      <c r="M596" s="152"/>
      <c r="N596" s="152"/>
      <c r="O596" s="152"/>
      <c r="P596" s="152"/>
      <c r="Q596" s="152" t="s">
        <v>1865</v>
      </c>
      <c r="R596" s="154">
        <v>46036</v>
      </c>
      <c r="S596" s="154">
        <v>46045</v>
      </c>
      <c r="T596" s="155">
        <v>63352000</v>
      </c>
      <c r="U596" s="156">
        <v>46049</v>
      </c>
      <c r="V596" s="156">
        <v>46291</v>
      </c>
      <c r="W596" s="156">
        <v>46291</v>
      </c>
      <c r="X596" s="157">
        <v>63352000</v>
      </c>
    </row>
    <row r="597" spans="1:24" ht="30" customHeight="1">
      <c r="A597" s="152">
        <v>2026</v>
      </c>
      <c r="B597" s="153" t="s">
        <v>125</v>
      </c>
      <c r="C597" s="152">
        <v>145358</v>
      </c>
      <c r="D597" s="152" t="s">
        <v>6665</v>
      </c>
      <c r="E597" s="152" t="s">
        <v>6666</v>
      </c>
      <c r="F597" s="153" t="s">
        <v>6669</v>
      </c>
      <c r="G597" s="152" t="s">
        <v>6670</v>
      </c>
      <c r="H597" s="153" t="s">
        <v>136</v>
      </c>
      <c r="I597" s="153" t="s">
        <v>6673</v>
      </c>
      <c r="J597" s="152" t="s">
        <v>7450</v>
      </c>
      <c r="K597" s="152">
        <v>1049609692</v>
      </c>
      <c r="L597" s="153" t="s">
        <v>2797</v>
      </c>
      <c r="M597" s="152"/>
      <c r="N597" s="152"/>
      <c r="O597" s="152"/>
      <c r="P597" s="152"/>
      <c r="Q597" s="152" t="s">
        <v>2799</v>
      </c>
      <c r="R597" s="154">
        <v>46045</v>
      </c>
      <c r="S597" s="154">
        <v>46045</v>
      </c>
      <c r="T597" s="155">
        <v>63844000</v>
      </c>
      <c r="U597" s="156">
        <v>46050</v>
      </c>
      <c r="V597" s="156">
        <v>46383</v>
      </c>
      <c r="W597" s="156">
        <v>46383</v>
      </c>
      <c r="X597" s="157">
        <v>63844000</v>
      </c>
    </row>
    <row r="598" spans="1:24" ht="30" customHeight="1">
      <c r="A598" s="152">
        <v>2026</v>
      </c>
      <c r="B598" s="153" t="s">
        <v>125</v>
      </c>
      <c r="C598" s="152">
        <v>150329</v>
      </c>
      <c r="D598" s="152" t="s">
        <v>6678</v>
      </c>
      <c r="E598" s="152" t="s">
        <v>6679</v>
      </c>
      <c r="F598" s="153" t="s">
        <v>6682</v>
      </c>
      <c r="G598" s="152" t="s">
        <v>6683</v>
      </c>
      <c r="H598" s="153" t="s">
        <v>136</v>
      </c>
      <c r="I598" s="153" t="s">
        <v>6686</v>
      </c>
      <c r="J598" s="152" t="s">
        <v>7450</v>
      </c>
      <c r="K598" s="152">
        <v>79554560</v>
      </c>
      <c r="L598" s="153" t="s">
        <v>2984</v>
      </c>
      <c r="M598" s="152"/>
      <c r="N598" s="152"/>
      <c r="O598" s="152"/>
      <c r="P598" s="152"/>
      <c r="Q598" s="152" t="s">
        <v>3008</v>
      </c>
      <c r="R598" s="154">
        <v>46050</v>
      </c>
      <c r="S598" s="154">
        <v>46052</v>
      </c>
      <c r="T598" s="155">
        <v>23216000</v>
      </c>
      <c r="U598" s="156">
        <v>46056</v>
      </c>
      <c r="V598" s="156">
        <v>46175</v>
      </c>
      <c r="W598" s="165">
        <v>46236</v>
      </c>
      <c r="X598" s="157">
        <v>34824000</v>
      </c>
    </row>
    <row r="599" spans="1:24" ht="30" customHeight="1">
      <c r="A599" s="152">
        <v>2026</v>
      </c>
      <c r="B599" s="153" t="s">
        <v>125</v>
      </c>
      <c r="C599" s="152">
        <v>147455</v>
      </c>
      <c r="D599" s="152" t="s">
        <v>5935</v>
      </c>
      <c r="E599" s="152" t="s">
        <v>6692</v>
      </c>
      <c r="F599" s="153" t="s">
        <v>6695</v>
      </c>
      <c r="G599" s="152" t="s">
        <v>5940</v>
      </c>
      <c r="H599" s="153" t="s">
        <v>136</v>
      </c>
      <c r="I599" s="153" t="s">
        <v>5061</v>
      </c>
      <c r="J599" s="152" t="s">
        <v>7450</v>
      </c>
      <c r="K599" s="152">
        <v>1019024188</v>
      </c>
      <c r="L599" s="153" t="s">
        <v>4826</v>
      </c>
      <c r="M599" s="152"/>
      <c r="N599" s="152"/>
      <c r="O599" s="152"/>
      <c r="P599" s="152"/>
      <c r="Q599" s="152" t="s">
        <v>4828</v>
      </c>
      <c r="R599" s="154">
        <v>46041</v>
      </c>
      <c r="S599" s="154">
        <v>46050</v>
      </c>
      <c r="T599" s="155">
        <v>46432000</v>
      </c>
      <c r="U599" s="156">
        <v>46055</v>
      </c>
      <c r="V599" s="156">
        <v>46296</v>
      </c>
      <c r="W599" s="156">
        <v>46296</v>
      </c>
      <c r="X599" s="157">
        <v>46432000</v>
      </c>
    </row>
    <row r="600" spans="1:24" ht="30" customHeight="1">
      <c r="A600" s="152">
        <v>2026</v>
      </c>
      <c r="B600" s="153" t="s">
        <v>125</v>
      </c>
      <c r="C600" s="152">
        <v>146496</v>
      </c>
      <c r="D600" s="152" t="s">
        <v>6700</v>
      </c>
      <c r="E600" s="152" t="s">
        <v>6701</v>
      </c>
      <c r="F600" s="153" t="s">
        <v>6704</v>
      </c>
      <c r="G600" s="152" t="s">
        <v>6705</v>
      </c>
      <c r="H600" s="153" t="s">
        <v>136</v>
      </c>
      <c r="I600" s="153" t="s">
        <v>6708</v>
      </c>
      <c r="J600" s="152" t="s">
        <v>7450</v>
      </c>
      <c r="K600" s="152">
        <v>52781124</v>
      </c>
      <c r="L600" s="153" t="s">
        <v>5563</v>
      </c>
      <c r="M600" s="152"/>
      <c r="N600" s="152"/>
      <c r="O600" s="152"/>
      <c r="P600" s="152"/>
      <c r="Q600" s="152" t="s">
        <v>5565</v>
      </c>
      <c r="R600" s="154">
        <v>46044</v>
      </c>
      <c r="S600" s="154">
        <v>46045</v>
      </c>
      <c r="T600" s="155">
        <v>63352000</v>
      </c>
      <c r="U600" s="156">
        <v>46051</v>
      </c>
      <c r="V600" s="156">
        <v>46293</v>
      </c>
      <c r="W600" s="156">
        <v>46293</v>
      </c>
      <c r="X600" s="157">
        <v>63352000</v>
      </c>
    </row>
    <row r="601" spans="1:24" ht="30" customHeight="1">
      <c r="A601" s="152">
        <v>2026</v>
      </c>
      <c r="B601" s="153" t="s">
        <v>125</v>
      </c>
      <c r="C601" s="152">
        <v>146521</v>
      </c>
      <c r="D601" s="152" t="s">
        <v>3162</v>
      </c>
      <c r="E601" s="152" t="s">
        <v>6713</v>
      </c>
      <c r="F601" s="153" t="s">
        <v>6716</v>
      </c>
      <c r="G601" s="152" t="s">
        <v>3167</v>
      </c>
      <c r="H601" s="153" t="s">
        <v>136</v>
      </c>
      <c r="I601" s="153" t="s">
        <v>6718</v>
      </c>
      <c r="J601" s="152" t="s">
        <v>7450</v>
      </c>
      <c r="K601" s="152">
        <v>1031154459</v>
      </c>
      <c r="L601" s="153" t="s">
        <v>3174</v>
      </c>
      <c r="M601" s="152"/>
      <c r="N601" s="152"/>
      <c r="O601" s="152"/>
      <c r="P601" s="152"/>
      <c r="Q601" s="152" t="s">
        <v>3008</v>
      </c>
      <c r="R601" s="154">
        <v>46031</v>
      </c>
      <c r="S601" s="154">
        <v>46051</v>
      </c>
      <c r="T601" s="155">
        <v>46432000</v>
      </c>
      <c r="U601" s="156">
        <v>46055</v>
      </c>
      <c r="V601" s="156">
        <v>46296</v>
      </c>
      <c r="W601" s="156">
        <v>46296</v>
      </c>
      <c r="X601" s="157">
        <v>46432000</v>
      </c>
    </row>
    <row r="602" spans="1:24" ht="30" customHeight="1">
      <c r="A602" s="152">
        <v>2026</v>
      </c>
      <c r="B602" s="153" t="s">
        <v>125</v>
      </c>
      <c r="C602" s="152">
        <v>146466</v>
      </c>
      <c r="D602" s="152" t="s">
        <v>6723</v>
      </c>
      <c r="E602" s="152" t="s">
        <v>6724</v>
      </c>
      <c r="F602" s="153" t="s">
        <v>7484</v>
      </c>
      <c r="G602" s="152" t="s">
        <v>6727</v>
      </c>
      <c r="H602" s="153" t="s">
        <v>136</v>
      </c>
      <c r="I602" s="153" t="s">
        <v>6730</v>
      </c>
      <c r="J602" s="152" t="s">
        <v>7450</v>
      </c>
      <c r="K602" s="152">
        <v>1015431945</v>
      </c>
      <c r="L602" s="152" t="s">
        <v>145</v>
      </c>
      <c r="M602" s="152"/>
      <c r="N602" s="152"/>
      <c r="O602" s="152"/>
      <c r="P602" s="152"/>
      <c r="Q602" s="152" t="s">
        <v>146</v>
      </c>
      <c r="R602" s="154">
        <v>46049</v>
      </c>
      <c r="S602" s="154">
        <v>46049</v>
      </c>
      <c r="T602" s="155">
        <v>100870000</v>
      </c>
      <c r="U602" s="156">
        <v>46051</v>
      </c>
      <c r="V602" s="156">
        <v>46384</v>
      </c>
      <c r="W602" s="156">
        <v>46384</v>
      </c>
      <c r="X602" s="157">
        <v>100870000</v>
      </c>
    </row>
    <row r="603" spans="1:24" ht="30" customHeight="1">
      <c r="A603" s="152">
        <v>2026</v>
      </c>
      <c r="B603" s="153" t="s">
        <v>125</v>
      </c>
      <c r="C603" s="152">
        <v>145533</v>
      </c>
      <c r="D603" s="152" t="s">
        <v>6735</v>
      </c>
      <c r="E603" s="152" t="s">
        <v>6736</v>
      </c>
      <c r="F603" s="153" t="s">
        <v>6739</v>
      </c>
      <c r="G603" s="152" t="s">
        <v>6740</v>
      </c>
      <c r="H603" s="153" t="s">
        <v>136</v>
      </c>
      <c r="I603" s="153" t="s">
        <v>6743</v>
      </c>
      <c r="J603" s="152" t="s">
        <v>7450</v>
      </c>
      <c r="K603" s="152">
        <v>53120535</v>
      </c>
      <c r="L603" s="153" t="s">
        <v>2633</v>
      </c>
      <c r="M603" s="152"/>
      <c r="N603" s="152"/>
      <c r="O603" s="152"/>
      <c r="P603" s="152"/>
      <c r="Q603" s="152" t="s">
        <v>2655</v>
      </c>
      <c r="R603" s="154">
        <v>46050</v>
      </c>
      <c r="S603" s="154">
        <v>46050</v>
      </c>
      <c r="T603" s="155">
        <v>46432000</v>
      </c>
      <c r="U603" s="156">
        <v>46055</v>
      </c>
      <c r="V603" s="156">
        <v>46296</v>
      </c>
      <c r="W603" s="156">
        <v>46296</v>
      </c>
      <c r="X603" s="157">
        <v>46432000</v>
      </c>
    </row>
    <row r="604" spans="1:24" ht="30" customHeight="1">
      <c r="A604" s="152">
        <v>2026</v>
      </c>
      <c r="B604" s="153" t="s">
        <v>125</v>
      </c>
      <c r="C604" s="152">
        <v>147182</v>
      </c>
      <c r="D604" s="152" t="s">
        <v>6748</v>
      </c>
      <c r="E604" s="152" t="s">
        <v>6749</v>
      </c>
      <c r="F604" s="153" t="s">
        <v>6752</v>
      </c>
      <c r="G604" s="152" t="s">
        <v>6753</v>
      </c>
      <c r="H604" s="153" t="s">
        <v>136</v>
      </c>
      <c r="I604" s="153" t="s">
        <v>6757</v>
      </c>
      <c r="J604" s="152" t="s">
        <v>7450</v>
      </c>
      <c r="K604" s="152">
        <v>1110482500</v>
      </c>
      <c r="L604" s="153" t="s">
        <v>1360</v>
      </c>
      <c r="M604" s="152"/>
      <c r="N604" s="152"/>
      <c r="O604" s="152"/>
      <c r="P604" s="152"/>
      <c r="Q604" s="152" t="s">
        <v>1362</v>
      </c>
      <c r="R604" s="154">
        <v>46052</v>
      </c>
      <c r="S604" s="154">
        <v>46052</v>
      </c>
      <c r="T604" s="155">
        <v>63352000</v>
      </c>
      <c r="U604" s="156">
        <v>46057</v>
      </c>
      <c r="V604" s="156">
        <v>46298</v>
      </c>
      <c r="W604" s="156">
        <v>46298</v>
      </c>
      <c r="X604" s="157">
        <v>63352000</v>
      </c>
    </row>
    <row r="605" spans="1:24" ht="30" customHeight="1">
      <c r="A605" s="152">
        <v>2026</v>
      </c>
      <c r="B605" s="153" t="s">
        <v>125</v>
      </c>
      <c r="C605" s="152">
        <v>145099</v>
      </c>
      <c r="D605" s="152" t="s">
        <v>6762</v>
      </c>
      <c r="E605" s="152" t="s">
        <v>6763</v>
      </c>
      <c r="F605" s="153" t="s">
        <v>6766</v>
      </c>
      <c r="G605" s="152" t="s">
        <v>6767</v>
      </c>
      <c r="H605" s="153" t="s">
        <v>136</v>
      </c>
      <c r="I605" s="153" t="s">
        <v>6770</v>
      </c>
      <c r="J605" s="152" t="s">
        <v>7450</v>
      </c>
      <c r="K605" s="152">
        <v>52356206</v>
      </c>
      <c r="L605" s="153" t="s">
        <v>4646</v>
      </c>
      <c r="M605" s="152"/>
      <c r="N605" s="152"/>
      <c r="O605" s="152"/>
      <c r="P605" s="152"/>
      <c r="Q605" s="152" t="s">
        <v>4648</v>
      </c>
      <c r="R605" s="154">
        <v>46048</v>
      </c>
      <c r="S605" s="154">
        <v>46049</v>
      </c>
      <c r="T605" s="155">
        <v>63352000</v>
      </c>
      <c r="U605" s="156">
        <v>46052</v>
      </c>
      <c r="V605" s="156">
        <v>46294</v>
      </c>
      <c r="W605" s="156">
        <v>46294</v>
      </c>
      <c r="X605" s="157">
        <v>63352000</v>
      </c>
    </row>
    <row r="606" spans="1:24" ht="30" customHeight="1">
      <c r="A606" s="152">
        <v>2026</v>
      </c>
      <c r="B606" s="153" t="s">
        <v>125</v>
      </c>
      <c r="C606" s="152">
        <v>147438</v>
      </c>
      <c r="D606" s="152" t="s">
        <v>6775</v>
      </c>
      <c r="E606" s="152" t="s">
        <v>6776</v>
      </c>
      <c r="F606" s="153" t="s">
        <v>6779</v>
      </c>
      <c r="G606" s="152" t="s">
        <v>6780</v>
      </c>
      <c r="H606" s="153" t="s">
        <v>136</v>
      </c>
      <c r="I606" s="153" t="s">
        <v>6783</v>
      </c>
      <c r="J606" s="152" t="s">
        <v>7450</v>
      </c>
      <c r="K606" s="152">
        <v>1012338137</v>
      </c>
      <c r="L606" s="153" t="s">
        <v>2984</v>
      </c>
      <c r="M606" s="152"/>
      <c r="N606" s="152"/>
      <c r="O606" s="152"/>
      <c r="P606" s="152"/>
      <c r="Q606" s="152" t="s">
        <v>3008</v>
      </c>
      <c r="R606" s="154">
        <v>46049</v>
      </c>
      <c r="S606" s="154">
        <v>46050</v>
      </c>
      <c r="T606" s="155">
        <v>46432000</v>
      </c>
      <c r="U606" s="156">
        <v>46059</v>
      </c>
      <c r="V606" s="156">
        <v>46300</v>
      </c>
      <c r="W606" s="156">
        <v>46300</v>
      </c>
      <c r="X606" s="157">
        <v>46432000</v>
      </c>
    </row>
    <row r="607" spans="1:24" ht="30" customHeight="1">
      <c r="A607" s="152">
        <v>2026</v>
      </c>
      <c r="B607" s="153" t="s">
        <v>125</v>
      </c>
      <c r="C607" s="152">
        <v>147444</v>
      </c>
      <c r="D607" s="152" t="s">
        <v>6789</v>
      </c>
      <c r="E607" s="152" t="s">
        <v>6790</v>
      </c>
      <c r="F607" s="153" t="s">
        <v>6793</v>
      </c>
      <c r="G607" s="152" t="s">
        <v>6794</v>
      </c>
      <c r="H607" s="153" t="s">
        <v>136</v>
      </c>
      <c r="I607" s="153" t="s">
        <v>6797</v>
      </c>
      <c r="J607" s="152" t="s">
        <v>7450</v>
      </c>
      <c r="K607" s="152">
        <v>52780751</v>
      </c>
      <c r="L607" s="153" t="s">
        <v>1863</v>
      </c>
      <c r="M607" s="152"/>
      <c r="N607" s="152"/>
      <c r="O607" s="152"/>
      <c r="P607" s="152"/>
      <c r="Q607" s="152" t="s">
        <v>1865</v>
      </c>
      <c r="R607" s="154">
        <v>46051</v>
      </c>
      <c r="S607" s="154">
        <v>46051</v>
      </c>
      <c r="T607" s="155">
        <v>46432000</v>
      </c>
      <c r="U607" s="156">
        <v>46055</v>
      </c>
      <c r="V607" s="156">
        <v>46296</v>
      </c>
      <c r="W607" s="156">
        <v>46296</v>
      </c>
      <c r="X607" s="157">
        <v>46432000</v>
      </c>
    </row>
    <row r="608" spans="1:24" ht="30" customHeight="1">
      <c r="A608" s="152">
        <v>2026</v>
      </c>
      <c r="B608" s="153" t="s">
        <v>125</v>
      </c>
      <c r="C608" s="152">
        <v>144870</v>
      </c>
      <c r="D608" s="152" t="s">
        <v>6804</v>
      </c>
      <c r="E608" s="152" t="s">
        <v>6805</v>
      </c>
      <c r="F608" s="153" t="s">
        <v>2859</v>
      </c>
      <c r="G608" s="152" t="s">
        <v>6808</v>
      </c>
      <c r="H608" s="153" t="s">
        <v>136</v>
      </c>
      <c r="I608" s="153" t="s">
        <v>6811</v>
      </c>
      <c r="J608" s="152" t="s">
        <v>7450</v>
      </c>
      <c r="K608" s="152">
        <v>51966182</v>
      </c>
      <c r="L608" s="153" t="s">
        <v>656</v>
      </c>
      <c r="M608" s="152"/>
      <c r="N608" s="152"/>
      <c r="O608" s="152"/>
      <c r="P608" s="152"/>
      <c r="Q608" s="152" t="s">
        <v>6814</v>
      </c>
      <c r="R608" s="154">
        <v>46052</v>
      </c>
      <c r="S608" s="154">
        <v>46052</v>
      </c>
      <c r="T608" s="155">
        <v>99902000</v>
      </c>
      <c r="U608" s="156">
        <v>46056</v>
      </c>
      <c r="V608" s="156">
        <v>46387</v>
      </c>
      <c r="W608" s="156">
        <v>46387</v>
      </c>
      <c r="X608" s="157">
        <v>99902000</v>
      </c>
    </row>
    <row r="609" spans="1:24" ht="30" customHeight="1">
      <c r="A609" s="152">
        <v>2026</v>
      </c>
      <c r="B609" s="153" t="s">
        <v>125</v>
      </c>
      <c r="C609" s="152">
        <v>147160</v>
      </c>
      <c r="D609" s="152" t="s">
        <v>2089</v>
      </c>
      <c r="E609" s="152" t="s">
        <v>6817</v>
      </c>
      <c r="F609" s="153" t="s">
        <v>6820</v>
      </c>
      <c r="G609" s="152" t="s">
        <v>2094</v>
      </c>
      <c r="H609" s="153" t="s">
        <v>136</v>
      </c>
      <c r="I609" s="153" t="s">
        <v>2097</v>
      </c>
      <c r="J609" s="152" t="s">
        <v>7450</v>
      </c>
      <c r="K609" s="152">
        <v>1015425779</v>
      </c>
      <c r="L609" s="153" t="s">
        <v>1863</v>
      </c>
      <c r="M609" s="152"/>
      <c r="N609" s="152"/>
      <c r="O609" s="152"/>
      <c r="P609" s="152"/>
      <c r="Q609" s="152" t="s">
        <v>1865</v>
      </c>
      <c r="R609" s="154">
        <v>46036</v>
      </c>
      <c r="S609" s="154">
        <v>46049</v>
      </c>
      <c r="T609" s="155">
        <v>63352000</v>
      </c>
      <c r="U609" s="156">
        <v>46052</v>
      </c>
      <c r="V609" s="156">
        <v>46294</v>
      </c>
      <c r="W609" s="156">
        <v>46294</v>
      </c>
      <c r="X609" s="157">
        <v>63352000</v>
      </c>
    </row>
    <row r="610" spans="1:24" ht="30" customHeight="1">
      <c r="A610" s="152">
        <v>2026</v>
      </c>
      <c r="B610" s="153" t="s">
        <v>125</v>
      </c>
      <c r="C610" s="152">
        <v>145410</v>
      </c>
      <c r="D610" s="152" t="s">
        <v>1180</v>
      </c>
      <c r="E610" s="152" t="s">
        <v>6825</v>
      </c>
      <c r="F610" s="153" t="s">
        <v>6828</v>
      </c>
      <c r="G610" s="152" t="s">
        <v>1185</v>
      </c>
      <c r="H610" s="153" t="s">
        <v>136</v>
      </c>
      <c r="I610" s="153" t="s">
        <v>1188</v>
      </c>
      <c r="J610" s="152" t="s">
        <v>7450</v>
      </c>
      <c r="K610" s="152">
        <v>1082992054</v>
      </c>
      <c r="L610" s="152" t="s">
        <v>1049</v>
      </c>
      <c r="M610" s="152"/>
      <c r="N610" s="152"/>
      <c r="O610" s="152"/>
      <c r="P610" s="152"/>
      <c r="Q610" s="152" t="s">
        <v>1051</v>
      </c>
      <c r="R610" s="154">
        <v>46035</v>
      </c>
      <c r="S610" s="154">
        <v>46045</v>
      </c>
      <c r="T610" s="155">
        <v>46432000</v>
      </c>
      <c r="U610" s="156">
        <v>46049</v>
      </c>
      <c r="V610" s="156">
        <v>46291</v>
      </c>
      <c r="W610" s="156">
        <v>46291</v>
      </c>
      <c r="X610" s="157">
        <v>46432000</v>
      </c>
    </row>
    <row r="611" spans="1:24" ht="30" customHeight="1">
      <c r="A611" s="152">
        <v>2026</v>
      </c>
      <c r="B611" s="153" t="s">
        <v>125</v>
      </c>
      <c r="C611" s="152">
        <v>147365</v>
      </c>
      <c r="D611" s="152" t="s">
        <v>3836</v>
      </c>
      <c r="E611" s="152" t="s">
        <v>6834</v>
      </c>
      <c r="F611" s="153" t="s">
        <v>6837</v>
      </c>
      <c r="G611" s="152" t="s">
        <v>3841</v>
      </c>
      <c r="H611" s="153" t="s">
        <v>460</v>
      </c>
      <c r="I611" s="153" t="s">
        <v>3760</v>
      </c>
      <c r="J611" s="152" t="s">
        <v>7450</v>
      </c>
      <c r="K611" s="152">
        <v>79444716</v>
      </c>
      <c r="L611" s="153" t="s">
        <v>3712</v>
      </c>
      <c r="M611" s="152"/>
      <c r="N611" s="152"/>
      <c r="O611" s="152"/>
      <c r="P611" s="152"/>
      <c r="Q611" s="152" t="s">
        <v>3714</v>
      </c>
      <c r="R611" s="154">
        <v>46031</v>
      </c>
      <c r="S611" s="154">
        <v>46045</v>
      </c>
      <c r="T611" s="155">
        <v>24520000</v>
      </c>
      <c r="U611" s="156">
        <v>46050</v>
      </c>
      <c r="V611" s="156">
        <v>46292</v>
      </c>
      <c r="W611" s="156">
        <v>46292</v>
      </c>
      <c r="X611" s="157">
        <v>24520000</v>
      </c>
    </row>
    <row r="612" spans="1:24" ht="30" customHeight="1">
      <c r="A612" s="152">
        <v>2026</v>
      </c>
      <c r="B612" s="153" t="s">
        <v>125</v>
      </c>
      <c r="C612" s="152">
        <v>145029</v>
      </c>
      <c r="D612" s="152" t="s">
        <v>389</v>
      </c>
      <c r="E612" s="152" t="s">
        <v>6842</v>
      </c>
      <c r="F612" s="153" t="s">
        <v>6845</v>
      </c>
      <c r="G612" s="152" t="s">
        <v>394</v>
      </c>
      <c r="H612" s="153" t="s">
        <v>136</v>
      </c>
      <c r="I612" s="153" t="s">
        <v>6847</v>
      </c>
      <c r="J612" s="152" t="s">
        <v>7450</v>
      </c>
      <c r="K612" s="152">
        <v>1012388905</v>
      </c>
      <c r="L612" s="153" t="s">
        <v>400</v>
      </c>
      <c r="M612" s="152"/>
      <c r="N612" s="152"/>
      <c r="O612" s="152"/>
      <c r="P612" s="152"/>
      <c r="Q612" s="152" t="s">
        <v>171</v>
      </c>
      <c r="R612" s="154">
        <v>46029</v>
      </c>
      <c r="S612" s="154">
        <v>46045</v>
      </c>
      <c r="T612" s="155">
        <v>63844000</v>
      </c>
      <c r="U612" s="156">
        <v>46050</v>
      </c>
      <c r="V612" s="156">
        <v>46383</v>
      </c>
      <c r="W612" s="156">
        <v>46383</v>
      </c>
      <c r="X612" s="157">
        <v>63844000</v>
      </c>
    </row>
    <row r="613" spans="1:24" ht="30" customHeight="1">
      <c r="A613" s="152">
        <v>2026</v>
      </c>
      <c r="B613" s="153" t="s">
        <v>125</v>
      </c>
      <c r="C613" s="152">
        <v>146631</v>
      </c>
      <c r="D613" s="152" t="s">
        <v>3380</v>
      </c>
      <c r="E613" s="152" t="s">
        <v>6853</v>
      </c>
      <c r="F613" s="153" t="s">
        <v>6856</v>
      </c>
      <c r="G613" s="152" t="s">
        <v>3385</v>
      </c>
      <c r="H613" s="153" t="s">
        <v>136</v>
      </c>
      <c r="I613" s="153" t="s">
        <v>3388</v>
      </c>
      <c r="J613" s="152" t="s">
        <v>7450</v>
      </c>
      <c r="K613" s="152">
        <v>1010077776</v>
      </c>
      <c r="L613" s="153" t="s">
        <v>2984</v>
      </c>
      <c r="M613" s="152"/>
      <c r="N613" s="152"/>
      <c r="O613" s="152"/>
      <c r="P613" s="152"/>
      <c r="Q613" s="152" t="s">
        <v>3008</v>
      </c>
      <c r="R613" s="154">
        <v>46042</v>
      </c>
      <c r="S613" s="154">
        <v>46051</v>
      </c>
      <c r="T613" s="155">
        <v>40920000</v>
      </c>
      <c r="U613" s="156">
        <v>46056</v>
      </c>
      <c r="V613" s="156">
        <v>46297</v>
      </c>
      <c r="W613" s="156">
        <v>46297</v>
      </c>
      <c r="X613" s="157">
        <v>40920000</v>
      </c>
    </row>
    <row r="614" spans="1:24" ht="30" customHeight="1">
      <c r="A614" s="152">
        <v>2026</v>
      </c>
      <c r="B614" s="153" t="s">
        <v>125</v>
      </c>
      <c r="C614" s="152">
        <v>144899</v>
      </c>
      <c r="D614" s="152" t="s">
        <v>247</v>
      </c>
      <c r="E614" s="152" t="s">
        <v>6861</v>
      </c>
      <c r="F614" s="153" t="s">
        <v>6864</v>
      </c>
      <c r="G614" s="152" t="s">
        <v>252</v>
      </c>
      <c r="H614" s="153" t="s">
        <v>136</v>
      </c>
      <c r="I614" s="153" t="s">
        <v>255</v>
      </c>
      <c r="J614" s="152" t="s">
        <v>7450</v>
      </c>
      <c r="K614" s="152">
        <v>79628861</v>
      </c>
      <c r="L614" s="153" t="s">
        <v>130</v>
      </c>
      <c r="M614" s="152"/>
      <c r="N614" s="152"/>
      <c r="O614" s="152"/>
      <c r="P614" s="152"/>
      <c r="Q614" s="152" t="s">
        <v>171</v>
      </c>
      <c r="R614" s="154">
        <v>46028</v>
      </c>
      <c r="S614" s="154">
        <v>46050</v>
      </c>
      <c r="T614" s="155">
        <v>87109000</v>
      </c>
      <c r="U614" s="156">
        <v>46054</v>
      </c>
      <c r="V614" s="156">
        <v>46387</v>
      </c>
      <c r="W614" s="156">
        <v>46387</v>
      </c>
      <c r="X614" s="157">
        <v>87109000</v>
      </c>
    </row>
    <row r="615" spans="1:24" ht="30" customHeight="1">
      <c r="A615" s="152">
        <v>2026</v>
      </c>
      <c r="B615" s="153" t="s">
        <v>125</v>
      </c>
      <c r="C615" s="152">
        <v>146548</v>
      </c>
      <c r="D615" s="152" t="s">
        <v>5345</v>
      </c>
      <c r="E615" s="152" t="s">
        <v>6869</v>
      </c>
      <c r="F615" s="153" t="s">
        <v>6872</v>
      </c>
      <c r="G615" s="152" t="s">
        <v>5350</v>
      </c>
      <c r="H615" s="153" t="s">
        <v>136</v>
      </c>
      <c r="I615" s="153" t="s">
        <v>6874</v>
      </c>
      <c r="J615" s="152" t="s">
        <v>7450</v>
      </c>
      <c r="K615" s="152">
        <v>1019012541</v>
      </c>
      <c r="L615" s="153" t="s">
        <v>5340</v>
      </c>
      <c r="M615" s="152"/>
      <c r="N615" s="152"/>
      <c r="O615" s="152"/>
      <c r="P615" s="152"/>
      <c r="Q615" s="152" t="s">
        <v>5342</v>
      </c>
      <c r="R615" s="154">
        <v>46039</v>
      </c>
      <c r="S615" s="154">
        <v>46048</v>
      </c>
      <c r="T615" s="155">
        <v>46432000</v>
      </c>
      <c r="U615" s="156">
        <v>46050</v>
      </c>
      <c r="V615" s="156">
        <v>46292</v>
      </c>
      <c r="W615" s="156">
        <v>46292</v>
      </c>
      <c r="X615" s="157">
        <v>46432000</v>
      </c>
    </row>
    <row r="616" spans="1:24" ht="30" customHeight="1">
      <c r="A616" s="152">
        <v>2026</v>
      </c>
      <c r="B616" s="153" t="s">
        <v>125</v>
      </c>
      <c r="C616" s="152">
        <v>145515</v>
      </c>
      <c r="D616" s="152" t="s">
        <v>2320</v>
      </c>
      <c r="E616" s="152" t="s">
        <v>6878</v>
      </c>
      <c r="F616" s="153" t="s">
        <v>6881</v>
      </c>
      <c r="G616" s="152" t="s">
        <v>2325</v>
      </c>
      <c r="H616" s="153" t="s">
        <v>136</v>
      </c>
      <c r="I616" s="153" t="s">
        <v>2340</v>
      </c>
      <c r="J616" s="152" t="s">
        <v>7450</v>
      </c>
      <c r="K616" s="152">
        <v>1067836847</v>
      </c>
      <c r="L616" s="153" t="s">
        <v>2263</v>
      </c>
      <c r="M616" s="152"/>
      <c r="N616" s="152"/>
      <c r="O616" s="152"/>
      <c r="P616" s="152"/>
      <c r="Q616" s="152" t="s">
        <v>2265</v>
      </c>
      <c r="R616" s="154">
        <v>46036</v>
      </c>
      <c r="S616" s="154">
        <v>46051</v>
      </c>
      <c r="T616" s="155">
        <v>46432000</v>
      </c>
      <c r="U616" s="156">
        <v>46059</v>
      </c>
      <c r="V616" s="156">
        <v>46300</v>
      </c>
      <c r="W616" s="156">
        <v>46300</v>
      </c>
      <c r="X616" s="157">
        <v>46432000</v>
      </c>
    </row>
    <row r="617" spans="1:24" ht="30" customHeight="1">
      <c r="A617" s="152">
        <v>2026</v>
      </c>
      <c r="B617" s="153" t="s">
        <v>125</v>
      </c>
      <c r="C617" s="152">
        <v>145410</v>
      </c>
      <c r="D617" s="152" t="s">
        <v>1180</v>
      </c>
      <c r="E617" s="152" t="s">
        <v>6886</v>
      </c>
      <c r="F617" s="153" t="s">
        <v>6888</v>
      </c>
      <c r="G617" s="152" t="s">
        <v>1185</v>
      </c>
      <c r="H617" s="153" t="s">
        <v>136</v>
      </c>
      <c r="I617" s="153" t="s">
        <v>6891</v>
      </c>
      <c r="J617" s="152" t="s">
        <v>7450</v>
      </c>
      <c r="K617" s="152">
        <v>52397055</v>
      </c>
      <c r="L617" s="153" t="s">
        <v>1049</v>
      </c>
      <c r="M617" s="152"/>
      <c r="N617" s="152"/>
      <c r="O617" s="152"/>
      <c r="P617" s="152"/>
      <c r="Q617" s="152" t="s">
        <v>1051</v>
      </c>
      <c r="R617" s="154">
        <v>46051</v>
      </c>
      <c r="S617" s="154" t="s">
        <v>6894</v>
      </c>
      <c r="T617" s="155">
        <v>46432000</v>
      </c>
      <c r="U617" s="156">
        <v>46069</v>
      </c>
      <c r="V617" s="156">
        <v>46310</v>
      </c>
      <c r="W617" s="156">
        <v>46310</v>
      </c>
      <c r="X617" s="157">
        <v>46432000</v>
      </c>
    </row>
    <row r="618" spans="1:24" ht="30" customHeight="1">
      <c r="A618" s="152">
        <v>2026</v>
      </c>
      <c r="B618" s="153" t="s">
        <v>125</v>
      </c>
      <c r="C618" s="152">
        <v>152612</v>
      </c>
      <c r="D618" s="152" t="s">
        <v>6900</v>
      </c>
      <c r="E618" s="152" t="s">
        <v>6901</v>
      </c>
      <c r="F618" s="153" t="s">
        <v>6904</v>
      </c>
      <c r="G618" s="152" t="s">
        <v>6905</v>
      </c>
      <c r="H618" s="153" t="s">
        <v>136</v>
      </c>
      <c r="I618" s="153" t="s">
        <v>6908</v>
      </c>
      <c r="J618" s="152" t="s">
        <v>7450</v>
      </c>
      <c r="K618" s="152">
        <v>1233910693</v>
      </c>
      <c r="L618" s="153" t="s">
        <v>2984</v>
      </c>
      <c r="M618" s="152"/>
      <c r="N618" s="152"/>
      <c r="O618" s="152"/>
      <c r="P618" s="152"/>
      <c r="Q618" s="152" t="s">
        <v>3008</v>
      </c>
      <c r="R618" s="154">
        <v>46051</v>
      </c>
      <c r="S618" s="154">
        <v>46051</v>
      </c>
      <c r="T618" s="155">
        <v>46432000</v>
      </c>
      <c r="U618" s="156">
        <v>46059</v>
      </c>
      <c r="V618" s="156">
        <v>46300</v>
      </c>
      <c r="W618" s="156">
        <v>46300</v>
      </c>
      <c r="X618" s="157">
        <v>46432000</v>
      </c>
    </row>
    <row r="619" spans="1:24" ht="30" customHeight="1">
      <c r="A619" s="152">
        <v>2026</v>
      </c>
      <c r="B619" s="153" t="s">
        <v>125</v>
      </c>
      <c r="C619" s="152">
        <v>147365</v>
      </c>
      <c r="D619" s="152" t="s">
        <v>3836</v>
      </c>
      <c r="E619" s="152" t="s">
        <v>6913</v>
      </c>
      <c r="F619" s="153" t="s">
        <v>6916</v>
      </c>
      <c r="G619" s="152" t="s">
        <v>3841</v>
      </c>
      <c r="H619" s="153" t="s">
        <v>460</v>
      </c>
      <c r="I619" s="153" t="s">
        <v>3760</v>
      </c>
      <c r="J619" s="152" t="s">
        <v>7450</v>
      </c>
      <c r="K619" s="152">
        <v>79615293</v>
      </c>
      <c r="L619" s="153" t="s">
        <v>3712</v>
      </c>
      <c r="M619" s="152"/>
      <c r="N619" s="152"/>
      <c r="O619" s="152"/>
      <c r="P619" s="152"/>
      <c r="Q619" s="152" t="s">
        <v>3714</v>
      </c>
      <c r="R619" s="154">
        <v>46031</v>
      </c>
      <c r="S619" s="154">
        <v>46049</v>
      </c>
      <c r="T619" s="155">
        <v>24520000</v>
      </c>
      <c r="U619" s="156">
        <v>46051</v>
      </c>
      <c r="V619" s="156">
        <v>46293</v>
      </c>
      <c r="W619" s="156">
        <v>46293</v>
      </c>
      <c r="X619" s="157">
        <v>24520000</v>
      </c>
    </row>
    <row r="620" spans="1:24" ht="30" customHeight="1">
      <c r="A620" s="152">
        <v>2026</v>
      </c>
      <c r="B620" s="153" t="s">
        <v>125</v>
      </c>
      <c r="C620" s="152">
        <v>147120</v>
      </c>
      <c r="D620" s="152" t="s">
        <v>6921</v>
      </c>
      <c r="E620" s="152" t="s">
        <v>6922</v>
      </c>
      <c r="F620" s="153" t="s">
        <v>7485</v>
      </c>
      <c r="G620" s="152" t="s">
        <v>6926</v>
      </c>
      <c r="H620" s="153" t="s">
        <v>136</v>
      </c>
      <c r="I620" s="153" t="s">
        <v>3029</v>
      </c>
      <c r="J620" s="152" t="s">
        <v>7450</v>
      </c>
      <c r="K620" s="152">
        <v>79982585</v>
      </c>
      <c r="L620" s="153" t="s">
        <v>2984</v>
      </c>
      <c r="M620" s="152"/>
      <c r="N620" s="152"/>
      <c r="O620" s="152"/>
      <c r="P620" s="152"/>
      <c r="Q620" s="152" t="s">
        <v>3008</v>
      </c>
      <c r="R620" s="154">
        <v>46048</v>
      </c>
      <c r="S620" s="154">
        <v>46049</v>
      </c>
      <c r="T620" s="155">
        <v>47514000</v>
      </c>
      <c r="U620" s="156">
        <v>46051</v>
      </c>
      <c r="V620" s="156">
        <v>46231</v>
      </c>
      <c r="W620" s="156">
        <v>46231</v>
      </c>
      <c r="X620" s="157">
        <v>47514000</v>
      </c>
    </row>
    <row r="621" spans="1:24" ht="30" customHeight="1">
      <c r="A621" s="152">
        <v>2026</v>
      </c>
      <c r="B621" s="153" t="s">
        <v>125</v>
      </c>
      <c r="C621" s="152">
        <v>152611</v>
      </c>
      <c r="D621" s="152" t="s">
        <v>6932</v>
      </c>
      <c r="E621" s="152" t="s">
        <v>6933</v>
      </c>
      <c r="F621" s="153" t="s">
        <v>6936</v>
      </c>
      <c r="G621" s="152" t="s">
        <v>6937</v>
      </c>
      <c r="H621" s="153" t="s">
        <v>136</v>
      </c>
      <c r="I621" s="153" t="s">
        <v>6940</v>
      </c>
      <c r="J621" s="152" t="s">
        <v>7450</v>
      </c>
      <c r="K621" s="152">
        <v>1074134008</v>
      </c>
      <c r="L621" s="153" t="s">
        <v>894</v>
      </c>
      <c r="M621" s="152"/>
      <c r="N621" s="152"/>
      <c r="O621" s="152"/>
      <c r="P621" s="152"/>
      <c r="Q621" s="152" t="s">
        <v>896</v>
      </c>
      <c r="R621" s="154">
        <v>46049</v>
      </c>
      <c r="S621" s="154">
        <v>46049</v>
      </c>
      <c r="T621" s="155">
        <v>87109000</v>
      </c>
      <c r="U621" s="156">
        <v>46051</v>
      </c>
      <c r="V621" s="156">
        <v>46384</v>
      </c>
      <c r="W621" s="156">
        <v>46384</v>
      </c>
      <c r="X621" s="157">
        <v>87109000</v>
      </c>
    </row>
    <row r="622" spans="1:24" ht="30" customHeight="1">
      <c r="A622" s="152">
        <v>2026</v>
      </c>
      <c r="B622" s="153" t="s">
        <v>125</v>
      </c>
      <c r="C622" s="152">
        <v>147458</v>
      </c>
      <c r="D622" s="152" t="s">
        <v>6945</v>
      </c>
      <c r="E622" s="152" t="s">
        <v>6946</v>
      </c>
      <c r="F622" s="153" t="s">
        <v>6949</v>
      </c>
      <c r="G622" s="152" t="s">
        <v>6950</v>
      </c>
      <c r="H622" s="153" t="s">
        <v>136</v>
      </c>
      <c r="I622" s="153" t="s">
        <v>6953</v>
      </c>
      <c r="J622" s="152" t="s">
        <v>7450</v>
      </c>
      <c r="K622" s="152">
        <v>1001096651</v>
      </c>
      <c r="L622" s="153" t="s">
        <v>4826</v>
      </c>
      <c r="M622" s="152"/>
      <c r="N622" s="152"/>
      <c r="O622" s="152"/>
      <c r="P622" s="152"/>
      <c r="Q622" s="152" t="s">
        <v>4828</v>
      </c>
      <c r="R622" s="154">
        <v>46050</v>
      </c>
      <c r="S622" s="154">
        <v>46051</v>
      </c>
      <c r="T622" s="155">
        <v>46432000</v>
      </c>
      <c r="U622" s="156">
        <v>46055</v>
      </c>
      <c r="V622" s="156">
        <v>46296</v>
      </c>
      <c r="W622" s="156">
        <v>46296</v>
      </c>
      <c r="X622" s="157">
        <v>46432000</v>
      </c>
    </row>
    <row r="623" spans="1:24" ht="30" customHeight="1">
      <c r="A623" s="152">
        <v>2026</v>
      </c>
      <c r="B623" s="153" t="s">
        <v>125</v>
      </c>
      <c r="C623" s="152">
        <v>147307</v>
      </c>
      <c r="D623" s="152" t="s">
        <v>2864</v>
      </c>
      <c r="E623" s="152" t="s">
        <v>6958</v>
      </c>
      <c r="F623" s="153" t="s">
        <v>6961</v>
      </c>
      <c r="G623" s="152" t="s">
        <v>2869</v>
      </c>
      <c r="H623" s="153" t="s">
        <v>460</v>
      </c>
      <c r="I623" s="153" t="s">
        <v>2872</v>
      </c>
      <c r="J623" s="152" t="s">
        <v>7450</v>
      </c>
      <c r="K623" s="152">
        <v>1022423364</v>
      </c>
      <c r="L623" s="153" t="s">
        <v>2859</v>
      </c>
      <c r="M623" s="152"/>
      <c r="N623" s="152"/>
      <c r="O623" s="152"/>
      <c r="P623" s="152"/>
      <c r="Q623" s="152" t="s">
        <v>2860</v>
      </c>
      <c r="R623" s="154">
        <v>46035</v>
      </c>
      <c r="S623" s="154">
        <v>46050</v>
      </c>
      <c r="T623" s="155">
        <v>24520000</v>
      </c>
      <c r="U623" s="156">
        <v>46052</v>
      </c>
      <c r="V623" s="156">
        <v>46294</v>
      </c>
      <c r="W623" s="156">
        <v>46294</v>
      </c>
      <c r="X623" s="157">
        <v>24520000</v>
      </c>
    </row>
    <row r="624" spans="1:24" ht="30" customHeight="1">
      <c r="A624" s="152">
        <v>2026</v>
      </c>
      <c r="B624" s="153" t="s">
        <v>125</v>
      </c>
      <c r="C624" s="152">
        <v>147365</v>
      </c>
      <c r="D624" s="152" t="s">
        <v>3836</v>
      </c>
      <c r="E624" s="152" t="s">
        <v>6966</v>
      </c>
      <c r="F624" s="153" t="s">
        <v>6969</v>
      </c>
      <c r="G624" s="152" t="s">
        <v>3841</v>
      </c>
      <c r="H624" s="153" t="s">
        <v>460</v>
      </c>
      <c r="I624" s="153" t="s">
        <v>6971</v>
      </c>
      <c r="J624" s="152" t="s">
        <v>7450</v>
      </c>
      <c r="K624" s="152">
        <v>52812359</v>
      </c>
      <c r="L624" s="153" t="s">
        <v>3712</v>
      </c>
      <c r="M624" s="152"/>
      <c r="N624" s="152"/>
      <c r="O624" s="152"/>
      <c r="P624" s="152"/>
      <c r="Q624" s="152" t="s">
        <v>3714</v>
      </c>
      <c r="R624" s="154">
        <v>46031</v>
      </c>
      <c r="S624" s="154">
        <v>46049</v>
      </c>
      <c r="T624" s="155">
        <v>24520000</v>
      </c>
      <c r="U624" s="156">
        <v>46051</v>
      </c>
      <c r="V624" s="156">
        <v>46293</v>
      </c>
      <c r="W624" s="156">
        <v>46293</v>
      </c>
      <c r="X624" s="157">
        <v>24520000</v>
      </c>
    </row>
    <row r="625" spans="1:24" ht="30" customHeight="1">
      <c r="A625" s="152">
        <v>2026</v>
      </c>
      <c r="B625" s="153" t="s">
        <v>125</v>
      </c>
      <c r="C625" s="152">
        <v>144831</v>
      </c>
      <c r="D625" s="152" t="s">
        <v>645</v>
      </c>
      <c r="E625" s="152" t="s">
        <v>6975</v>
      </c>
      <c r="F625" s="153" t="s">
        <v>6978</v>
      </c>
      <c r="G625" s="152" t="s">
        <v>650</v>
      </c>
      <c r="H625" s="153" t="s">
        <v>136</v>
      </c>
      <c r="I625" s="153" t="s">
        <v>6980</v>
      </c>
      <c r="J625" s="152" t="s">
        <v>7450</v>
      </c>
      <c r="K625" s="152">
        <v>79261349</v>
      </c>
      <c r="L625" s="153" t="s">
        <v>656</v>
      </c>
      <c r="M625" s="152"/>
      <c r="N625" s="152"/>
      <c r="O625" s="152"/>
      <c r="P625" s="152"/>
      <c r="Q625" s="152" t="s">
        <v>658</v>
      </c>
      <c r="R625" s="154">
        <v>46032</v>
      </c>
      <c r="S625" s="154">
        <v>46050</v>
      </c>
      <c r="T625" s="155">
        <v>87109000</v>
      </c>
      <c r="U625" s="156">
        <v>46056</v>
      </c>
      <c r="V625" s="156">
        <v>46387</v>
      </c>
      <c r="W625" s="156">
        <v>46387</v>
      </c>
      <c r="X625" s="157">
        <v>87109000</v>
      </c>
    </row>
    <row r="626" spans="1:24" ht="30" customHeight="1">
      <c r="A626" s="152">
        <v>2026</v>
      </c>
      <c r="B626" s="153" t="s">
        <v>125</v>
      </c>
      <c r="C626" s="152">
        <v>146679</v>
      </c>
      <c r="D626" s="152" t="s">
        <v>3601</v>
      </c>
      <c r="E626" s="152" t="s">
        <v>6984</v>
      </c>
      <c r="F626" s="153" t="s">
        <v>6987</v>
      </c>
      <c r="G626" s="152" t="s">
        <v>3606</v>
      </c>
      <c r="H626" s="153" t="s">
        <v>460</v>
      </c>
      <c r="I626" s="153" t="s">
        <v>3610</v>
      </c>
      <c r="J626" s="152" t="s">
        <v>7450</v>
      </c>
      <c r="K626" s="152">
        <v>52714649</v>
      </c>
      <c r="L626" s="153" t="s">
        <v>2984</v>
      </c>
      <c r="M626" s="152"/>
      <c r="N626" s="152"/>
      <c r="O626" s="152"/>
      <c r="P626" s="152"/>
      <c r="Q626" s="152" t="s">
        <v>3008</v>
      </c>
      <c r="R626" s="154">
        <v>46038</v>
      </c>
      <c r="S626" s="154">
        <v>46048</v>
      </c>
      <c r="T626" s="155">
        <v>24520000</v>
      </c>
      <c r="U626" s="156">
        <v>46050</v>
      </c>
      <c r="V626" s="156">
        <v>46292</v>
      </c>
      <c r="W626" s="156">
        <v>46292</v>
      </c>
      <c r="X626" s="157">
        <v>24520000</v>
      </c>
    </row>
    <row r="627" spans="1:24" ht="30" customHeight="1">
      <c r="A627" s="152">
        <v>2026</v>
      </c>
      <c r="B627" s="153" t="s">
        <v>125</v>
      </c>
      <c r="C627" s="152">
        <v>146572</v>
      </c>
      <c r="D627" s="152" t="s">
        <v>5453</v>
      </c>
      <c r="E627" s="152" t="s">
        <v>6993</v>
      </c>
      <c r="F627" s="153" t="s">
        <v>6996</v>
      </c>
      <c r="G627" s="152" t="s">
        <v>5458</v>
      </c>
      <c r="H627" s="153" t="s">
        <v>460</v>
      </c>
      <c r="I627" s="153" t="s">
        <v>6998</v>
      </c>
      <c r="J627" s="152" t="s">
        <v>7450</v>
      </c>
      <c r="K627" s="152">
        <v>1003674718</v>
      </c>
      <c r="L627" s="153" t="s">
        <v>5340</v>
      </c>
      <c r="M627" s="152"/>
      <c r="N627" s="152"/>
      <c r="O627" s="152"/>
      <c r="P627" s="152"/>
      <c r="Q627" s="152" t="s">
        <v>5342</v>
      </c>
      <c r="R627" s="154">
        <v>46038</v>
      </c>
      <c r="S627" s="154">
        <v>46050</v>
      </c>
      <c r="T627" s="155">
        <v>28840000</v>
      </c>
      <c r="U627" s="156">
        <v>46058</v>
      </c>
      <c r="V627" s="156">
        <v>46299</v>
      </c>
      <c r="W627" s="156">
        <v>46299</v>
      </c>
      <c r="X627" s="157">
        <v>28840000</v>
      </c>
    </row>
    <row r="628" spans="1:24" ht="30" customHeight="1">
      <c r="A628" s="152">
        <v>2026</v>
      </c>
      <c r="B628" s="153" t="s">
        <v>125</v>
      </c>
      <c r="C628" s="152">
        <v>144779</v>
      </c>
      <c r="D628" s="152" t="s">
        <v>5092</v>
      </c>
      <c r="E628" s="152" t="s">
        <v>7002</v>
      </c>
      <c r="F628" s="153" t="s">
        <v>7005</v>
      </c>
      <c r="G628" s="152" t="s">
        <v>5097</v>
      </c>
      <c r="H628" s="153" t="s">
        <v>136</v>
      </c>
      <c r="I628" s="153" t="s">
        <v>7007</v>
      </c>
      <c r="J628" s="152" t="s">
        <v>7450</v>
      </c>
      <c r="K628" s="152">
        <v>1032408667</v>
      </c>
      <c r="L628" s="153" t="s">
        <v>5087</v>
      </c>
      <c r="M628" s="152"/>
      <c r="N628" s="152"/>
      <c r="O628" s="152"/>
      <c r="P628" s="152"/>
      <c r="Q628" s="152" t="s">
        <v>5089</v>
      </c>
      <c r="R628" s="154">
        <v>46033</v>
      </c>
      <c r="S628" s="154">
        <v>46050</v>
      </c>
      <c r="T628" s="155">
        <v>87109000</v>
      </c>
      <c r="U628" s="156">
        <v>46052</v>
      </c>
      <c r="V628" s="156">
        <v>46385</v>
      </c>
      <c r="W628" s="156">
        <v>46385</v>
      </c>
      <c r="X628" s="157">
        <v>87109000</v>
      </c>
    </row>
    <row r="629" spans="1:24" ht="30" customHeight="1">
      <c r="A629" s="152">
        <v>2026</v>
      </c>
      <c r="B629" s="153" t="s">
        <v>125</v>
      </c>
      <c r="C629" s="152">
        <v>146631</v>
      </c>
      <c r="D629" s="152" t="s">
        <v>3380</v>
      </c>
      <c r="E629" s="152" t="s">
        <v>7011</v>
      </c>
      <c r="F629" s="153" t="s">
        <v>7014</v>
      </c>
      <c r="G629" s="152" t="s">
        <v>3385</v>
      </c>
      <c r="H629" s="153" t="s">
        <v>136</v>
      </c>
      <c r="I629" s="153" t="s">
        <v>3388</v>
      </c>
      <c r="J629" s="152" t="s">
        <v>7450</v>
      </c>
      <c r="K629" s="152">
        <v>1019108913</v>
      </c>
      <c r="L629" s="153" t="s">
        <v>2984</v>
      </c>
      <c r="M629" s="152"/>
      <c r="N629" s="152"/>
      <c r="O629" s="152"/>
      <c r="P629" s="152"/>
      <c r="Q629" s="152" t="s">
        <v>3008</v>
      </c>
      <c r="R629" s="154">
        <v>46042</v>
      </c>
      <c r="S629" s="154">
        <v>46050</v>
      </c>
      <c r="T629" s="155">
        <v>40920000</v>
      </c>
      <c r="U629" s="156">
        <v>46057</v>
      </c>
      <c r="V629" s="156">
        <v>46298</v>
      </c>
      <c r="W629" s="156">
        <v>46298</v>
      </c>
      <c r="X629" s="157">
        <v>40920000</v>
      </c>
    </row>
    <row r="630" spans="1:24" ht="30" customHeight="1">
      <c r="A630" s="152">
        <v>2026</v>
      </c>
      <c r="B630" s="153" t="s">
        <v>125</v>
      </c>
      <c r="C630" s="152">
        <v>145522</v>
      </c>
      <c r="D630" s="152" t="s">
        <v>2448</v>
      </c>
      <c r="E630" s="152" t="s">
        <v>7019</v>
      </c>
      <c r="F630" s="153" t="s">
        <v>7022</v>
      </c>
      <c r="G630" s="152" t="s">
        <v>2453</v>
      </c>
      <c r="H630" s="153" t="s">
        <v>460</v>
      </c>
      <c r="I630" s="153" t="s">
        <v>2539</v>
      </c>
      <c r="J630" s="152" t="s">
        <v>7450</v>
      </c>
      <c r="K630" s="152">
        <v>1019067600</v>
      </c>
      <c r="L630" s="153" t="s">
        <v>2206</v>
      </c>
      <c r="M630" s="152"/>
      <c r="N630" s="152"/>
      <c r="O630" s="152"/>
      <c r="P630" s="152"/>
      <c r="Q630" s="152" t="s">
        <v>2208</v>
      </c>
      <c r="R630" s="154">
        <v>46032</v>
      </c>
      <c r="S630" s="154">
        <v>46051</v>
      </c>
      <c r="T630" s="155">
        <v>24520000</v>
      </c>
      <c r="U630" s="156">
        <v>46059</v>
      </c>
      <c r="V630" s="156">
        <v>46300</v>
      </c>
      <c r="W630" s="156">
        <v>46300</v>
      </c>
      <c r="X630" s="157">
        <v>24520000</v>
      </c>
    </row>
    <row r="631" spans="1:24" ht="30" customHeight="1">
      <c r="A631" s="152">
        <v>2026</v>
      </c>
      <c r="B631" s="153" t="s">
        <v>125</v>
      </c>
      <c r="C631" s="152">
        <v>146521</v>
      </c>
      <c r="D631" s="152" t="s">
        <v>3162</v>
      </c>
      <c r="E631" s="152" t="s">
        <v>7027</v>
      </c>
      <c r="F631" s="153" t="s">
        <v>7486</v>
      </c>
      <c r="G631" s="152" t="s">
        <v>3167</v>
      </c>
      <c r="H631" s="153" t="s">
        <v>136</v>
      </c>
      <c r="I631" s="153" t="s">
        <v>3245</v>
      </c>
      <c r="J631" s="152" t="s">
        <v>7450</v>
      </c>
      <c r="K631" s="152">
        <v>52907073</v>
      </c>
      <c r="L631" s="153" t="s">
        <v>3174</v>
      </c>
      <c r="M631" s="152"/>
      <c r="N631" s="152"/>
      <c r="O631" s="152"/>
      <c r="P631" s="152"/>
      <c r="Q631" s="152" t="s">
        <v>3008</v>
      </c>
      <c r="R631" s="154">
        <v>46031</v>
      </c>
      <c r="S631" s="154">
        <v>46052</v>
      </c>
      <c r="T631" s="155">
        <v>46432000</v>
      </c>
      <c r="U631" s="156">
        <v>46059</v>
      </c>
      <c r="V631" s="156">
        <v>46300</v>
      </c>
      <c r="W631" s="156">
        <v>46300</v>
      </c>
      <c r="X631" s="157">
        <v>46432000</v>
      </c>
    </row>
    <row r="632" spans="1:24" ht="30" customHeight="1">
      <c r="A632" s="152">
        <v>2026</v>
      </c>
      <c r="B632" s="153" t="s">
        <v>125</v>
      </c>
      <c r="C632" s="152">
        <v>147441</v>
      </c>
      <c r="D632" s="152" t="s">
        <v>7035</v>
      </c>
      <c r="E632" s="152" t="s">
        <v>7036</v>
      </c>
      <c r="F632" s="153" t="s">
        <v>7039</v>
      </c>
      <c r="G632" s="152" t="s">
        <v>7040</v>
      </c>
      <c r="H632" s="153" t="s">
        <v>136</v>
      </c>
      <c r="I632" s="153" t="s">
        <v>7043</v>
      </c>
      <c r="J632" s="152" t="s">
        <v>7450</v>
      </c>
      <c r="K632" s="152">
        <v>1026276983</v>
      </c>
      <c r="L632" s="153" t="s">
        <v>1863</v>
      </c>
      <c r="M632" s="152"/>
      <c r="N632" s="152"/>
      <c r="O632" s="152"/>
      <c r="P632" s="152"/>
      <c r="Q632" s="152" t="s">
        <v>1865</v>
      </c>
      <c r="R632" s="154">
        <v>46051</v>
      </c>
      <c r="S632" s="154">
        <v>46051</v>
      </c>
      <c r="T632" s="155">
        <v>46432000</v>
      </c>
      <c r="U632" s="156">
        <v>46059</v>
      </c>
      <c r="V632" s="156">
        <v>46300</v>
      </c>
      <c r="W632" s="156">
        <v>46300</v>
      </c>
      <c r="X632" s="157">
        <v>46432000</v>
      </c>
    </row>
    <row r="633" spans="1:24" ht="30" customHeight="1">
      <c r="A633" s="152">
        <v>2026</v>
      </c>
      <c r="B633" s="153" t="s">
        <v>125</v>
      </c>
      <c r="C633" s="152">
        <v>147458</v>
      </c>
      <c r="D633" s="152" t="s">
        <v>6945</v>
      </c>
      <c r="E633" s="152" t="s">
        <v>7049</v>
      </c>
      <c r="F633" s="153" t="s">
        <v>7052</v>
      </c>
      <c r="G633" s="152" t="s">
        <v>6950</v>
      </c>
      <c r="H633" s="153" t="s">
        <v>136</v>
      </c>
      <c r="I633" s="153" t="s">
        <v>6953</v>
      </c>
      <c r="J633" s="152" t="s">
        <v>7450</v>
      </c>
      <c r="K633" s="152">
        <v>1077874323</v>
      </c>
      <c r="L633" s="153" t="s">
        <v>4826</v>
      </c>
      <c r="M633" s="152"/>
      <c r="N633" s="152"/>
      <c r="O633" s="152"/>
      <c r="P633" s="152"/>
      <c r="Q633" s="152" t="s">
        <v>4828</v>
      </c>
      <c r="R633" s="154">
        <v>46050</v>
      </c>
      <c r="S633" s="154">
        <v>46051</v>
      </c>
      <c r="T633" s="155">
        <v>46432000</v>
      </c>
      <c r="U633" s="156">
        <v>46056</v>
      </c>
      <c r="V633" s="156">
        <v>46297</v>
      </c>
      <c r="W633" s="156">
        <v>46297</v>
      </c>
      <c r="X633" s="157">
        <v>46432000</v>
      </c>
    </row>
    <row r="634" spans="1:24" ht="30" customHeight="1">
      <c r="A634" s="152">
        <v>2026</v>
      </c>
      <c r="B634" s="153" t="s">
        <v>125</v>
      </c>
      <c r="C634" s="152">
        <v>145419</v>
      </c>
      <c r="D634" s="152" t="s">
        <v>4726</v>
      </c>
      <c r="E634" s="152" t="s">
        <v>7057</v>
      </c>
      <c r="F634" s="153" t="s">
        <v>7060</v>
      </c>
      <c r="G634" s="152" t="s">
        <v>4731</v>
      </c>
      <c r="H634" s="153" t="s">
        <v>136</v>
      </c>
      <c r="I634" s="153" t="s">
        <v>4734</v>
      </c>
      <c r="J634" s="152" t="s">
        <v>7450</v>
      </c>
      <c r="K634" s="152">
        <v>1019120770</v>
      </c>
      <c r="L634" s="153" t="s">
        <v>4646</v>
      </c>
      <c r="M634" s="152"/>
      <c r="N634" s="152"/>
      <c r="O634" s="152"/>
      <c r="P634" s="152"/>
      <c r="Q634" s="152" t="s">
        <v>4648</v>
      </c>
      <c r="R634" s="154">
        <v>46036</v>
      </c>
      <c r="S634" s="154">
        <v>46052</v>
      </c>
      <c r="T634" s="155">
        <v>87109000</v>
      </c>
      <c r="U634" s="156">
        <v>46055</v>
      </c>
      <c r="V634" s="156">
        <v>46387</v>
      </c>
      <c r="W634" s="156">
        <v>46387</v>
      </c>
      <c r="X634" s="157">
        <v>87109000</v>
      </c>
    </row>
    <row r="635" spans="1:24" ht="30" customHeight="1">
      <c r="A635" s="152">
        <v>2026</v>
      </c>
      <c r="B635" s="153" t="s">
        <v>125</v>
      </c>
      <c r="C635" s="152">
        <v>146631</v>
      </c>
      <c r="D635" s="152" t="s">
        <v>3380</v>
      </c>
      <c r="E635" s="152" t="s">
        <v>7065</v>
      </c>
      <c r="F635" s="153" t="s">
        <v>7068</v>
      </c>
      <c r="G635" s="152" t="s">
        <v>3385</v>
      </c>
      <c r="H635" s="153" t="s">
        <v>136</v>
      </c>
      <c r="I635" s="153" t="s">
        <v>3388</v>
      </c>
      <c r="J635" s="152" t="s">
        <v>7450</v>
      </c>
      <c r="K635" s="152">
        <v>1130589740</v>
      </c>
      <c r="L635" s="153" t="s">
        <v>2984</v>
      </c>
      <c r="M635" s="152"/>
      <c r="N635" s="152"/>
      <c r="O635" s="152"/>
      <c r="P635" s="152"/>
      <c r="Q635" s="152" t="s">
        <v>3008</v>
      </c>
      <c r="R635" s="154">
        <v>46042</v>
      </c>
      <c r="S635" s="154">
        <v>46051</v>
      </c>
      <c r="T635" s="155">
        <v>40920000</v>
      </c>
      <c r="U635" s="156">
        <v>46055</v>
      </c>
      <c r="V635" s="156">
        <v>46296</v>
      </c>
      <c r="W635" s="156">
        <v>46296</v>
      </c>
      <c r="X635" s="157">
        <v>40920000</v>
      </c>
    </row>
    <row r="636" spans="1:24" ht="30" customHeight="1">
      <c r="A636" s="152">
        <v>2026</v>
      </c>
      <c r="B636" s="153" t="s">
        <v>125</v>
      </c>
      <c r="C636" s="152">
        <v>153247</v>
      </c>
      <c r="D636" s="152" t="s">
        <v>7073</v>
      </c>
      <c r="E636" s="152" t="s">
        <v>7074</v>
      </c>
      <c r="F636" s="153" t="s">
        <v>7077</v>
      </c>
      <c r="G636" s="152" t="s">
        <v>7078</v>
      </c>
      <c r="H636" s="153" t="s">
        <v>136</v>
      </c>
      <c r="I636" s="153" t="s">
        <v>7081</v>
      </c>
      <c r="J636" s="152" t="s">
        <v>7450</v>
      </c>
      <c r="K636" s="152">
        <v>1012378909</v>
      </c>
      <c r="L636" s="153" t="s">
        <v>5340</v>
      </c>
      <c r="M636" s="152"/>
      <c r="N636" s="152"/>
      <c r="O636" s="152"/>
      <c r="P636" s="152"/>
      <c r="Q636" s="152" t="s">
        <v>5342</v>
      </c>
      <c r="R636" s="154">
        <v>46051</v>
      </c>
      <c r="S636" s="154">
        <v>46052</v>
      </c>
      <c r="T636" s="155">
        <v>46432000</v>
      </c>
      <c r="U636" s="156">
        <v>46056</v>
      </c>
      <c r="V636" s="156">
        <v>46297</v>
      </c>
      <c r="W636" s="156">
        <v>46297</v>
      </c>
      <c r="X636" s="157">
        <v>46432000</v>
      </c>
    </row>
    <row r="637" spans="1:24" ht="30" customHeight="1">
      <c r="A637" s="152">
        <v>2026</v>
      </c>
      <c r="B637" s="153" t="s">
        <v>125</v>
      </c>
      <c r="C637" s="152">
        <v>145515</v>
      </c>
      <c r="D637" s="152" t="s">
        <v>2320</v>
      </c>
      <c r="E637" s="152" t="s">
        <v>7085</v>
      </c>
      <c r="F637" s="153" t="s">
        <v>7088</v>
      </c>
      <c r="G637" s="152" t="s">
        <v>2325</v>
      </c>
      <c r="H637" s="153" t="s">
        <v>136</v>
      </c>
      <c r="I637" s="153" t="s">
        <v>2340</v>
      </c>
      <c r="J637" s="152" t="s">
        <v>7450</v>
      </c>
      <c r="K637" s="152">
        <v>1000323472</v>
      </c>
      <c r="L637" s="153" t="s">
        <v>2195</v>
      </c>
      <c r="M637" s="152"/>
      <c r="N637" s="152"/>
      <c r="O637" s="152"/>
      <c r="P637" s="152"/>
      <c r="Q637" s="152" t="s">
        <v>2197</v>
      </c>
      <c r="R637" s="154">
        <v>46036</v>
      </c>
      <c r="S637" s="154">
        <v>46051</v>
      </c>
      <c r="T637" s="155">
        <v>46432000</v>
      </c>
      <c r="U637" s="156">
        <v>46055</v>
      </c>
      <c r="V637" s="156">
        <v>46296</v>
      </c>
      <c r="W637" s="156">
        <v>46296</v>
      </c>
      <c r="X637" s="157">
        <v>46432000</v>
      </c>
    </row>
    <row r="638" spans="1:24" ht="30" customHeight="1">
      <c r="A638" s="152">
        <v>2026</v>
      </c>
      <c r="B638" s="153" t="s">
        <v>125</v>
      </c>
      <c r="C638" s="152">
        <v>144899</v>
      </c>
      <c r="D638" s="152" t="s">
        <v>247</v>
      </c>
      <c r="E638" s="152" t="s">
        <v>7093</v>
      </c>
      <c r="F638" s="153" t="s">
        <v>7096</v>
      </c>
      <c r="G638" s="152" t="s">
        <v>252</v>
      </c>
      <c r="H638" s="153" t="s">
        <v>136</v>
      </c>
      <c r="I638" s="153" t="s">
        <v>255</v>
      </c>
      <c r="J638" s="152" t="s">
        <v>7450</v>
      </c>
      <c r="K638" s="152">
        <v>1030543100</v>
      </c>
      <c r="L638" s="153" t="s">
        <v>130</v>
      </c>
      <c r="M638" s="152"/>
      <c r="N638" s="152"/>
      <c r="O638" s="152"/>
      <c r="P638" s="152"/>
      <c r="Q638" s="152" t="s">
        <v>171</v>
      </c>
      <c r="R638" s="154">
        <v>46028</v>
      </c>
      <c r="S638" s="154">
        <v>46050</v>
      </c>
      <c r="T638" s="155">
        <v>87109000</v>
      </c>
      <c r="U638" s="156">
        <v>46052</v>
      </c>
      <c r="V638" s="156">
        <v>46385</v>
      </c>
      <c r="W638" s="156">
        <v>46385</v>
      </c>
      <c r="X638" s="157">
        <v>87109000</v>
      </c>
    </row>
    <row r="639" spans="1:24" ht="30" customHeight="1">
      <c r="A639" s="152">
        <v>2026</v>
      </c>
      <c r="B639" s="153" t="s">
        <v>125</v>
      </c>
      <c r="C639" s="152">
        <v>144899</v>
      </c>
      <c r="D639" s="152" t="s">
        <v>247</v>
      </c>
      <c r="E639" s="152" t="s">
        <v>7102</v>
      </c>
      <c r="F639" s="153" t="s">
        <v>7105</v>
      </c>
      <c r="G639" s="152" t="s">
        <v>252</v>
      </c>
      <c r="H639" s="153" t="s">
        <v>136</v>
      </c>
      <c r="I639" s="153" t="s">
        <v>255</v>
      </c>
      <c r="J639" s="152" t="s">
        <v>7450</v>
      </c>
      <c r="K639" s="152">
        <v>13541996</v>
      </c>
      <c r="L639" s="153" t="s">
        <v>130</v>
      </c>
      <c r="M639" s="152"/>
      <c r="N639" s="152"/>
      <c r="O639" s="152"/>
      <c r="P639" s="152"/>
      <c r="Q639" s="152" t="s">
        <v>171</v>
      </c>
      <c r="R639" s="154">
        <v>46028</v>
      </c>
      <c r="S639" s="154">
        <v>46052</v>
      </c>
      <c r="T639" s="155">
        <v>87109000</v>
      </c>
      <c r="U639" s="156">
        <v>46056</v>
      </c>
      <c r="V639" s="156">
        <v>46389</v>
      </c>
      <c r="W639" s="156">
        <v>46389</v>
      </c>
      <c r="X639" s="157">
        <v>87109000</v>
      </c>
    </row>
    <row r="640" spans="1:24" ht="30" customHeight="1">
      <c r="A640" s="152">
        <v>2026</v>
      </c>
      <c r="B640" s="153" t="s">
        <v>125</v>
      </c>
      <c r="C640" s="152">
        <v>153326</v>
      </c>
      <c r="D640" s="152" t="s">
        <v>7109</v>
      </c>
      <c r="E640" s="152" t="s">
        <v>7110</v>
      </c>
      <c r="F640" s="153" t="s">
        <v>7113</v>
      </c>
      <c r="G640" s="152" t="s">
        <v>7114</v>
      </c>
      <c r="H640" s="153" t="s">
        <v>460</v>
      </c>
      <c r="I640" s="153" t="s">
        <v>7117</v>
      </c>
      <c r="J640" s="152" t="s">
        <v>7450</v>
      </c>
      <c r="K640" s="152">
        <v>33701843</v>
      </c>
      <c r="L640" s="153" t="s">
        <v>985</v>
      </c>
      <c r="M640" s="152"/>
      <c r="N640" s="152"/>
      <c r="O640" s="152"/>
      <c r="P640" s="152"/>
      <c r="Q640" s="152" t="s">
        <v>987</v>
      </c>
      <c r="R640" s="154" t="e">
        <v>#N/A</v>
      </c>
      <c r="S640" s="154">
        <v>46052</v>
      </c>
      <c r="T640" s="155">
        <v>55715000</v>
      </c>
      <c r="U640" s="156">
        <v>46058</v>
      </c>
      <c r="V640" s="156">
        <v>46391</v>
      </c>
      <c r="W640" s="156">
        <v>46391</v>
      </c>
      <c r="X640" s="157">
        <v>55715000</v>
      </c>
    </row>
    <row r="641" spans="1:24" ht="30" customHeight="1">
      <c r="A641" s="152">
        <v>2026</v>
      </c>
      <c r="B641" s="153" t="s">
        <v>125</v>
      </c>
      <c r="C641" s="152">
        <v>147181</v>
      </c>
      <c r="D641" s="152" t="s">
        <v>7122</v>
      </c>
      <c r="E641" s="152" t="s">
        <v>7123</v>
      </c>
      <c r="F641" s="153" t="s">
        <v>7126</v>
      </c>
      <c r="G641" s="152" t="s">
        <v>7127</v>
      </c>
      <c r="H641" s="153" t="s">
        <v>136</v>
      </c>
      <c r="I641" s="153" t="s">
        <v>7130</v>
      </c>
      <c r="J641" s="152" t="s">
        <v>7450</v>
      </c>
      <c r="K641" s="152">
        <v>80470339</v>
      </c>
      <c r="L641" s="153" t="s">
        <v>4826</v>
      </c>
      <c r="M641" s="152"/>
      <c r="N641" s="152"/>
      <c r="O641" s="152"/>
      <c r="P641" s="152"/>
      <c r="Q641" s="152" t="s">
        <v>4828</v>
      </c>
      <c r="R641" s="154">
        <v>46050</v>
      </c>
      <c r="S641" s="154">
        <v>46050</v>
      </c>
      <c r="T641" s="155">
        <v>63352000</v>
      </c>
      <c r="U641" s="156">
        <v>46052</v>
      </c>
      <c r="V641" s="156">
        <v>46294</v>
      </c>
      <c r="W641" s="156">
        <v>46294</v>
      </c>
      <c r="X641" s="157">
        <v>63352000</v>
      </c>
    </row>
    <row r="642" spans="1:24" ht="30" customHeight="1">
      <c r="A642" s="152">
        <v>2026</v>
      </c>
      <c r="B642" s="153" t="s">
        <v>125</v>
      </c>
      <c r="C642" s="152">
        <v>146572</v>
      </c>
      <c r="D642" s="152" t="s">
        <v>5453</v>
      </c>
      <c r="E642" s="152" t="s">
        <v>7135</v>
      </c>
      <c r="F642" s="153" t="s">
        <v>7138</v>
      </c>
      <c r="G642" s="152" t="s">
        <v>5458</v>
      </c>
      <c r="H642" s="153" t="s">
        <v>460</v>
      </c>
      <c r="I642" s="153" t="s">
        <v>5461</v>
      </c>
      <c r="J642" s="152" t="s">
        <v>7450</v>
      </c>
      <c r="K642" s="152">
        <v>1019077117</v>
      </c>
      <c r="L642" s="153" t="s">
        <v>5340</v>
      </c>
      <c r="M642" s="152"/>
      <c r="N642" s="152"/>
      <c r="O642" s="152"/>
      <c r="P642" s="152"/>
      <c r="Q642" s="152" t="s">
        <v>5342</v>
      </c>
      <c r="R642" s="154">
        <v>46038</v>
      </c>
      <c r="S642" s="154">
        <v>46050</v>
      </c>
      <c r="T642" s="155">
        <v>28840000</v>
      </c>
      <c r="U642" s="156">
        <v>46052</v>
      </c>
      <c r="V642" s="156">
        <v>46294</v>
      </c>
      <c r="W642" s="156">
        <v>46294</v>
      </c>
      <c r="X642" s="157">
        <v>28840000</v>
      </c>
    </row>
    <row r="643" spans="1:24" ht="30" customHeight="1">
      <c r="A643" s="152">
        <v>2026</v>
      </c>
      <c r="B643" s="153" t="s">
        <v>125</v>
      </c>
      <c r="C643" s="152">
        <v>147307</v>
      </c>
      <c r="D643" s="152" t="s">
        <v>2864</v>
      </c>
      <c r="E643" s="152" t="s">
        <v>7143</v>
      </c>
      <c r="F643" s="153" t="s">
        <v>7146</v>
      </c>
      <c r="G643" s="152" t="s">
        <v>2869</v>
      </c>
      <c r="H643" s="153" t="s">
        <v>460</v>
      </c>
      <c r="I643" s="153" t="s">
        <v>2872</v>
      </c>
      <c r="J643" s="152" t="s">
        <v>7450</v>
      </c>
      <c r="K643" s="152">
        <v>1014275482</v>
      </c>
      <c r="L643" s="153" t="s">
        <v>2859</v>
      </c>
      <c r="M643" s="152"/>
      <c r="N643" s="152"/>
      <c r="O643" s="152"/>
      <c r="P643" s="152"/>
      <c r="Q643" s="152" t="s">
        <v>2860</v>
      </c>
      <c r="R643" s="154">
        <v>46035</v>
      </c>
      <c r="S643" s="154">
        <v>46050</v>
      </c>
      <c r="T643" s="155">
        <v>24520000</v>
      </c>
      <c r="U643" s="156">
        <v>46052</v>
      </c>
      <c r="V643" s="156">
        <v>46294</v>
      </c>
      <c r="W643" s="156">
        <v>46359</v>
      </c>
      <c r="X643" s="157">
        <v>24520000</v>
      </c>
    </row>
    <row r="644" spans="1:24" ht="30" customHeight="1">
      <c r="A644" s="152">
        <v>2026</v>
      </c>
      <c r="B644" s="153" t="s">
        <v>125</v>
      </c>
      <c r="C644" s="152">
        <v>145151</v>
      </c>
      <c r="D644" s="152" t="s">
        <v>7151</v>
      </c>
      <c r="E644" s="152" t="s">
        <v>7152</v>
      </c>
      <c r="F644" s="153" t="s">
        <v>304</v>
      </c>
      <c r="G644" s="152" t="s">
        <v>7155</v>
      </c>
      <c r="H644" s="153" t="s">
        <v>136</v>
      </c>
      <c r="I644" s="153" t="s">
        <v>7158</v>
      </c>
      <c r="J644" s="152" t="s">
        <v>7450</v>
      </c>
      <c r="K644" s="152">
        <v>1014241981</v>
      </c>
      <c r="L644" s="153" t="s">
        <v>5087</v>
      </c>
      <c r="M644" s="152"/>
      <c r="N644" s="152"/>
      <c r="O644" s="152"/>
      <c r="P644" s="152"/>
      <c r="Q644" s="152" t="s">
        <v>5089</v>
      </c>
      <c r="R644" s="154">
        <v>46050</v>
      </c>
      <c r="S644" s="154">
        <v>46050</v>
      </c>
      <c r="T644" s="155">
        <v>99902000</v>
      </c>
      <c r="U644" s="156">
        <v>46054</v>
      </c>
      <c r="V644" s="156">
        <v>46387</v>
      </c>
      <c r="W644" s="156">
        <v>46387</v>
      </c>
      <c r="X644" s="157">
        <v>99902000</v>
      </c>
    </row>
    <row r="645" spans="1:24" s="140" customFormat="1" ht="30" customHeight="1">
      <c r="A645" s="152">
        <v>2026</v>
      </c>
      <c r="B645" s="153" t="s">
        <v>125</v>
      </c>
      <c r="C645" s="152">
        <v>145026</v>
      </c>
      <c r="D645" s="152" t="s">
        <v>7163</v>
      </c>
      <c r="E645" s="152" t="s">
        <v>7164</v>
      </c>
      <c r="F645" s="153" t="s">
        <v>7167</v>
      </c>
      <c r="G645" s="152" t="s">
        <v>7168</v>
      </c>
      <c r="H645" s="153" t="s">
        <v>136</v>
      </c>
      <c r="I645" s="153" t="s">
        <v>7172</v>
      </c>
      <c r="J645" s="152" t="s">
        <v>7450</v>
      </c>
      <c r="K645" s="152">
        <v>52967523</v>
      </c>
      <c r="L645" s="153" t="s">
        <v>130</v>
      </c>
      <c r="M645" s="152"/>
      <c r="N645" s="152"/>
      <c r="O645" s="152"/>
      <c r="P645" s="152"/>
      <c r="Q645" s="152" t="s">
        <v>171</v>
      </c>
      <c r="R645" s="154">
        <v>46050</v>
      </c>
      <c r="S645" s="154">
        <v>46050</v>
      </c>
      <c r="T645" s="155">
        <v>87109000</v>
      </c>
      <c r="U645" s="156">
        <v>46054</v>
      </c>
      <c r="V645" s="156">
        <v>46387</v>
      </c>
      <c r="W645" s="156">
        <v>46387</v>
      </c>
      <c r="X645" s="157">
        <v>87109000</v>
      </c>
    </row>
    <row r="646" spans="1:24" s="140" customFormat="1" ht="30" customHeight="1">
      <c r="A646" s="152">
        <v>2026</v>
      </c>
      <c r="B646" s="153" t="s">
        <v>125</v>
      </c>
      <c r="C646" s="152">
        <v>144779</v>
      </c>
      <c r="D646" s="152" t="s">
        <v>5092</v>
      </c>
      <c r="E646" s="152" t="s">
        <v>7177</v>
      </c>
      <c r="F646" s="153" t="s">
        <v>7180</v>
      </c>
      <c r="G646" s="152" t="s">
        <v>5097</v>
      </c>
      <c r="H646" s="153" t="s">
        <v>136</v>
      </c>
      <c r="I646" s="153" t="s">
        <v>7183</v>
      </c>
      <c r="J646" s="152" t="s">
        <v>7450</v>
      </c>
      <c r="K646" s="152">
        <v>37728959</v>
      </c>
      <c r="L646" s="153" t="s">
        <v>5087</v>
      </c>
      <c r="M646" s="152"/>
      <c r="N646" s="152"/>
      <c r="O646" s="152"/>
      <c r="P646" s="152"/>
      <c r="Q646" s="152" t="s">
        <v>5089</v>
      </c>
      <c r="R646" s="154">
        <v>46033</v>
      </c>
      <c r="S646" s="154">
        <v>46050</v>
      </c>
      <c r="T646" s="155">
        <v>87109000</v>
      </c>
      <c r="U646" s="156">
        <v>46054</v>
      </c>
      <c r="V646" s="156">
        <v>46387</v>
      </c>
      <c r="W646" s="156">
        <v>46387</v>
      </c>
      <c r="X646" s="157">
        <v>87109000</v>
      </c>
    </row>
    <row r="647" spans="1:24" s="140" customFormat="1" ht="30" customHeight="1">
      <c r="A647" s="152">
        <v>2026</v>
      </c>
      <c r="B647" s="153" t="s">
        <v>125</v>
      </c>
      <c r="C647" s="152">
        <v>153255</v>
      </c>
      <c r="D647" s="152" t="s">
        <v>7189</v>
      </c>
      <c r="E647" s="152" t="s">
        <v>7190</v>
      </c>
      <c r="F647" s="153" t="s">
        <v>2010</v>
      </c>
      <c r="G647" s="152" t="s">
        <v>7193</v>
      </c>
      <c r="H647" s="153" t="s">
        <v>460</v>
      </c>
      <c r="I647" s="153" t="s">
        <v>7197</v>
      </c>
      <c r="J647" s="152" t="s">
        <v>7450</v>
      </c>
      <c r="K647" s="152">
        <v>52484382</v>
      </c>
      <c r="L647" s="153" t="s">
        <v>1863</v>
      </c>
      <c r="M647" s="152"/>
      <c r="N647" s="152"/>
      <c r="O647" s="152"/>
      <c r="P647" s="152"/>
      <c r="Q647" s="152" t="s">
        <v>1865</v>
      </c>
      <c r="R647" s="154">
        <v>46049</v>
      </c>
      <c r="S647" s="154">
        <v>46049</v>
      </c>
      <c r="T647" s="155">
        <v>40520000</v>
      </c>
      <c r="U647" s="156">
        <v>46056</v>
      </c>
      <c r="V647" s="156">
        <v>46297</v>
      </c>
      <c r="W647" s="156">
        <v>46297</v>
      </c>
      <c r="X647" s="157">
        <v>40520000</v>
      </c>
    </row>
    <row r="648" spans="1:24" s="140" customFormat="1" ht="30" customHeight="1">
      <c r="A648" s="152">
        <v>2026</v>
      </c>
      <c r="B648" s="153" t="s">
        <v>125</v>
      </c>
      <c r="C648" s="152">
        <v>153248</v>
      </c>
      <c r="D648" s="152" t="s">
        <v>7205</v>
      </c>
      <c r="E648" s="152" t="s">
        <v>7206</v>
      </c>
      <c r="F648" s="153" t="s">
        <v>7209</v>
      </c>
      <c r="G648" s="152" t="s">
        <v>7210</v>
      </c>
      <c r="H648" s="153" t="s">
        <v>460</v>
      </c>
      <c r="I648" s="153" t="s">
        <v>7213</v>
      </c>
      <c r="J648" s="152" t="s">
        <v>7450</v>
      </c>
      <c r="K648" s="152">
        <v>1001097684</v>
      </c>
      <c r="L648" s="153" t="s">
        <v>1863</v>
      </c>
      <c r="M648" s="152"/>
      <c r="N648" s="152"/>
      <c r="O648" s="152"/>
      <c r="P648" s="152"/>
      <c r="Q648" s="152" t="s">
        <v>1865</v>
      </c>
      <c r="R648" s="154">
        <v>46049</v>
      </c>
      <c r="S648" s="154">
        <v>46049</v>
      </c>
      <c r="T648" s="155">
        <v>24520000</v>
      </c>
      <c r="U648" s="156">
        <v>46052</v>
      </c>
      <c r="V648" s="156">
        <v>46294</v>
      </c>
      <c r="W648" s="156">
        <v>46294</v>
      </c>
      <c r="X648" s="157">
        <v>24520000</v>
      </c>
    </row>
    <row r="649" spans="1:24" s="140" customFormat="1" ht="30" customHeight="1">
      <c r="A649" s="152">
        <v>2026</v>
      </c>
      <c r="B649" s="153" t="s">
        <v>125</v>
      </c>
      <c r="C649" s="152">
        <v>153285</v>
      </c>
      <c r="D649" s="152" t="s">
        <v>7220</v>
      </c>
      <c r="E649" s="152" t="s">
        <v>7221</v>
      </c>
      <c r="F649" s="153" t="s">
        <v>7224</v>
      </c>
      <c r="G649" s="152" t="s">
        <v>7225</v>
      </c>
      <c r="H649" s="153" t="s">
        <v>460</v>
      </c>
      <c r="I649" s="153" t="s">
        <v>7228</v>
      </c>
      <c r="J649" s="152" t="s">
        <v>7450</v>
      </c>
      <c r="K649" s="152">
        <v>1003802051</v>
      </c>
      <c r="L649" s="153" t="s">
        <v>5087</v>
      </c>
      <c r="M649" s="152"/>
      <c r="N649" s="152"/>
      <c r="O649" s="152"/>
      <c r="P649" s="152"/>
      <c r="Q649" s="152" t="s">
        <v>5089</v>
      </c>
      <c r="R649" s="154">
        <v>46050</v>
      </c>
      <c r="S649" s="154">
        <v>46050</v>
      </c>
      <c r="T649" s="155">
        <v>51062000</v>
      </c>
      <c r="U649" s="156">
        <v>46054</v>
      </c>
      <c r="V649" s="156">
        <v>46387</v>
      </c>
      <c r="W649" s="156">
        <v>46387</v>
      </c>
      <c r="X649" s="157">
        <v>51062000</v>
      </c>
    </row>
    <row r="650" spans="1:24" s="140" customFormat="1" ht="30" customHeight="1">
      <c r="A650" s="152">
        <v>2026</v>
      </c>
      <c r="B650" s="153" t="s">
        <v>125</v>
      </c>
      <c r="C650" s="152">
        <v>147007</v>
      </c>
      <c r="D650" s="152" t="s">
        <v>7236</v>
      </c>
      <c r="E650" s="152" t="s">
        <v>7237</v>
      </c>
      <c r="F650" s="153" t="s">
        <v>7198</v>
      </c>
      <c r="G650" s="152" t="s">
        <v>7240</v>
      </c>
      <c r="H650" s="153" t="s">
        <v>136</v>
      </c>
      <c r="I650" s="153" t="s">
        <v>7244</v>
      </c>
      <c r="J650" s="152" t="s">
        <v>7450</v>
      </c>
      <c r="K650" s="152">
        <v>1014226351</v>
      </c>
      <c r="L650" s="153" t="s">
        <v>4826</v>
      </c>
      <c r="M650" s="152"/>
      <c r="N650" s="152"/>
      <c r="O650" s="152"/>
      <c r="P650" s="152"/>
      <c r="Q650" s="152" t="s">
        <v>4828</v>
      </c>
      <c r="R650" s="154">
        <v>46051</v>
      </c>
      <c r="S650" s="154">
        <v>46051</v>
      </c>
      <c r="T650" s="155">
        <v>63352000</v>
      </c>
      <c r="U650" s="156">
        <v>46056</v>
      </c>
      <c r="V650" s="156">
        <v>46297</v>
      </c>
      <c r="W650" s="156">
        <v>46297</v>
      </c>
      <c r="X650" s="157">
        <v>63352000</v>
      </c>
    </row>
    <row r="651" spans="1:24" s="140" customFormat="1" ht="30" customHeight="1">
      <c r="A651" s="152">
        <v>2026</v>
      </c>
      <c r="B651" s="153" t="s">
        <v>125</v>
      </c>
      <c r="C651" s="152">
        <v>153324</v>
      </c>
      <c r="D651" s="152" t="s">
        <v>488</v>
      </c>
      <c r="E651" s="152" t="s">
        <v>7251</v>
      </c>
      <c r="F651" s="153" t="s">
        <v>7254</v>
      </c>
      <c r="G651" s="152" t="s">
        <v>493</v>
      </c>
      <c r="H651" s="153" t="s">
        <v>460</v>
      </c>
      <c r="I651" s="153" t="s">
        <v>7257</v>
      </c>
      <c r="J651" s="152" t="s">
        <v>7450</v>
      </c>
      <c r="K651" s="152">
        <v>1106900766</v>
      </c>
      <c r="L651" s="153" t="s">
        <v>130</v>
      </c>
      <c r="M651" s="152"/>
      <c r="N651" s="152"/>
      <c r="O651" s="152"/>
      <c r="P651" s="152"/>
      <c r="Q651" s="152" t="s">
        <v>171</v>
      </c>
      <c r="R651" s="154">
        <v>46030</v>
      </c>
      <c r="S651" s="154">
        <v>46051</v>
      </c>
      <c r="T651" s="155">
        <v>33715000</v>
      </c>
      <c r="U651" s="156">
        <v>46055</v>
      </c>
      <c r="V651" s="156">
        <v>46387</v>
      </c>
      <c r="W651" s="156">
        <v>46388</v>
      </c>
      <c r="X651" s="157">
        <v>33715000</v>
      </c>
    </row>
    <row r="652" spans="1:24" s="140" customFormat="1" ht="30" customHeight="1">
      <c r="A652" s="152">
        <v>2026</v>
      </c>
      <c r="B652" s="153" t="s">
        <v>125</v>
      </c>
      <c r="C652" s="152">
        <v>153245</v>
      </c>
      <c r="D652" s="152" t="s">
        <v>7263</v>
      </c>
      <c r="E652" s="152" t="s">
        <v>7264</v>
      </c>
      <c r="F652" s="153" t="s">
        <v>7214</v>
      </c>
      <c r="G652" s="152" t="s">
        <v>7267</v>
      </c>
      <c r="H652" s="153" t="s">
        <v>136</v>
      </c>
      <c r="I652" s="153" t="s">
        <v>7271</v>
      </c>
      <c r="J652" s="152" t="s">
        <v>7450</v>
      </c>
      <c r="K652" s="152">
        <v>86052799</v>
      </c>
      <c r="L652" s="153" t="s">
        <v>3712</v>
      </c>
      <c r="M652" s="152"/>
      <c r="N652" s="152"/>
      <c r="O652" s="152"/>
      <c r="P652" s="152"/>
      <c r="Q652" s="152" t="s">
        <v>3714</v>
      </c>
      <c r="R652" s="154">
        <v>46051</v>
      </c>
      <c r="S652" s="154">
        <v>46051</v>
      </c>
      <c r="T652" s="155">
        <v>52000000</v>
      </c>
      <c r="U652" s="156">
        <v>46059</v>
      </c>
      <c r="V652" s="156">
        <v>46300</v>
      </c>
      <c r="W652" s="156">
        <v>46300</v>
      </c>
      <c r="X652" s="157">
        <v>52000000</v>
      </c>
    </row>
    <row r="653" spans="1:24" s="140" customFormat="1" ht="30" customHeight="1">
      <c r="A653" s="152">
        <v>2026</v>
      </c>
      <c r="B653" s="153" t="s">
        <v>125</v>
      </c>
      <c r="C653" s="152">
        <v>147133</v>
      </c>
      <c r="D653" s="152" t="s">
        <v>7278</v>
      </c>
      <c r="E653" s="152" t="s">
        <v>7279</v>
      </c>
      <c r="F653" s="153" t="s">
        <v>7229</v>
      </c>
      <c r="G653" s="152" t="s">
        <v>7282</v>
      </c>
      <c r="H653" s="153" t="s">
        <v>136</v>
      </c>
      <c r="I653" s="153" t="s">
        <v>7285</v>
      </c>
      <c r="J653" s="152" t="s">
        <v>7450</v>
      </c>
      <c r="K653" s="152">
        <v>80541697</v>
      </c>
      <c r="L653" s="153" t="s">
        <v>1863</v>
      </c>
      <c r="M653" s="152"/>
      <c r="N653" s="152"/>
      <c r="O653" s="152"/>
      <c r="P653" s="152"/>
      <c r="Q653" s="152" t="s">
        <v>1865</v>
      </c>
      <c r="R653" s="154">
        <v>46051</v>
      </c>
      <c r="S653" s="154">
        <v>46051</v>
      </c>
      <c r="T653" s="155">
        <v>46432000</v>
      </c>
      <c r="U653" s="156">
        <v>46059</v>
      </c>
      <c r="V653" s="156">
        <v>46300</v>
      </c>
      <c r="W653" s="156">
        <v>46300</v>
      </c>
      <c r="X653" s="157">
        <v>46432000</v>
      </c>
    </row>
    <row r="654" spans="1:24" s="140" customFormat="1" ht="30" customHeight="1">
      <c r="A654" s="152">
        <v>2026</v>
      </c>
      <c r="B654" s="153" t="s">
        <v>125</v>
      </c>
      <c r="C654" s="152">
        <v>145537</v>
      </c>
      <c r="D654" s="152" t="s">
        <v>915</v>
      </c>
      <c r="E654" s="152" t="s">
        <v>7293</v>
      </c>
      <c r="F654" s="153" t="s">
        <v>7296</v>
      </c>
      <c r="G654" s="161" t="s">
        <v>920</v>
      </c>
      <c r="H654" s="153" t="s">
        <v>460</v>
      </c>
      <c r="I654" s="153" t="s">
        <v>7299</v>
      </c>
      <c r="J654" s="152" t="s">
        <v>7450</v>
      </c>
      <c r="K654" s="152">
        <v>71674865</v>
      </c>
      <c r="L654" s="153" t="s">
        <v>926</v>
      </c>
      <c r="M654" s="152"/>
      <c r="N654" s="152"/>
      <c r="O654" s="152"/>
      <c r="P654" s="152"/>
      <c r="Q654" s="152" t="s">
        <v>928</v>
      </c>
      <c r="R654" s="154">
        <v>46032</v>
      </c>
      <c r="S654" s="154">
        <v>46050</v>
      </c>
      <c r="T654" s="155">
        <v>30390000</v>
      </c>
      <c r="U654" s="156">
        <v>46052</v>
      </c>
      <c r="V654" s="156">
        <v>46232</v>
      </c>
      <c r="W654" s="156">
        <v>46232</v>
      </c>
      <c r="X654" s="157">
        <v>30390000</v>
      </c>
    </row>
    <row r="655" spans="1:24" s="140" customFormat="1" ht="30" customHeight="1">
      <c r="A655" s="152">
        <v>2026</v>
      </c>
      <c r="B655" s="153" t="s">
        <v>125</v>
      </c>
      <c r="C655" s="152">
        <v>153403</v>
      </c>
      <c r="D655" s="152" t="s">
        <v>7308</v>
      </c>
      <c r="E655" s="152" t="s">
        <v>7309</v>
      </c>
      <c r="F655" s="153" t="s">
        <v>7312</v>
      </c>
      <c r="G655" s="152" t="s">
        <v>7313</v>
      </c>
      <c r="H655" s="153" t="s">
        <v>460</v>
      </c>
      <c r="I655" s="153" t="s">
        <v>7316</v>
      </c>
      <c r="J655" s="152" t="s">
        <v>7450</v>
      </c>
      <c r="K655" s="152">
        <v>39560227</v>
      </c>
      <c r="L655" s="153" t="s">
        <v>2859</v>
      </c>
      <c r="M655" s="152"/>
      <c r="N655" s="152"/>
      <c r="O655" s="152"/>
      <c r="P655" s="152"/>
      <c r="Q655" s="152" t="s">
        <v>2860</v>
      </c>
      <c r="R655" s="154">
        <v>46052</v>
      </c>
      <c r="S655" s="154">
        <v>46052</v>
      </c>
      <c r="T655" s="155">
        <v>37136000</v>
      </c>
      <c r="U655" s="156">
        <v>46056</v>
      </c>
      <c r="V655" s="156">
        <v>46297</v>
      </c>
      <c r="W655" s="156">
        <v>46297</v>
      </c>
      <c r="X655" s="157">
        <v>37136000</v>
      </c>
    </row>
    <row r="656" spans="1:24" s="140" customFormat="1" ht="30" customHeight="1">
      <c r="A656" s="152">
        <v>2026</v>
      </c>
      <c r="B656" s="153" t="s">
        <v>125</v>
      </c>
      <c r="C656" s="152">
        <v>145029</v>
      </c>
      <c r="D656" s="152" t="s">
        <v>389</v>
      </c>
      <c r="E656" s="152" t="s">
        <v>7322</v>
      </c>
      <c r="F656" s="153" t="s">
        <v>7245</v>
      </c>
      <c r="G656" s="152" t="s">
        <v>394</v>
      </c>
      <c r="H656" s="153" t="s">
        <v>136</v>
      </c>
      <c r="I656" s="153" t="s">
        <v>7327</v>
      </c>
      <c r="J656" s="152" t="s">
        <v>7450</v>
      </c>
      <c r="K656" s="152">
        <v>1005853120</v>
      </c>
      <c r="L656" s="153" t="s">
        <v>400</v>
      </c>
      <c r="M656" s="152"/>
      <c r="N656" s="152"/>
      <c r="O656" s="152"/>
      <c r="P656" s="152"/>
      <c r="Q656" s="152" t="s">
        <v>171</v>
      </c>
      <c r="R656" s="154">
        <v>46029</v>
      </c>
      <c r="S656" s="154">
        <v>46050</v>
      </c>
      <c r="T656" s="155">
        <v>63844000</v>
      </c>
      <c r="U656" s="156">
        <v>46054</v>
      </c>
      <c r="V656" s="156">
        <v>46387</v>
      </c>
      <c r="W656" s="156">
        <v>46387</v>
      </c>
      <c r="X656" s="157">
        <v>63844000</v>
      </c>
    </row>
    <row r="657" spans="1:27" s="140" customFormat="1" ht="30" customHeight="1">
      <c r="A657" s="152">
        <v>2026</v>
      </c>
      <c r="B657" s="153" t="s">
        <v>125</v>
      </c>
      <c r="C657" s="152">
        <v>147081</v>
      </c>
      <c r="D657" s="152" t="s">
        <v>7333</v>
      </c>
      <c r="E657" s="152" t="s">
        <v>7334</v>
      </c>
      <c r="F657" s="153" t="s">
        <v>7258</v>
      </c>
      <c r="G657" s="152" t="s">
        <v>7337</v>
      </c>
      <c r="H657" s="153" t="s">
        <v>136</v>
      </c>
      <c r="I657" s="153" t="s">
        <v>7341</v>
      </c>
      <c r="J657" s="152" t="s">
        <v>7450</v>
      </c>
      <c r="K657" s="152">
        <v>80808811</v>
      </c>
      <c r="L657" s="153" t="s">
        <v>2984</v>
      </c>
      <c r="M657" s="152"/>
      <c r="N657" s="152"/>
      <c r="O657" s="152"/>
      <c r="P657" s="152"/>
      <c r="Q657" s="152" t="s">
        <v>3008</v>
      </c>
      <c r="R657" s="154">
        <v>46051</v>
      </c>
      <c r="S657" s="154">
        <v>46051</v>
      </c>
      <c r="T657" s="155">
        <v>63352000</v>
      </c>
      <c r="U657" s="156">
        <v>46057</v>
      </c>
      <c r="V657" s="156">
        <v>46298</v>
      </c>
      <c r="W657" s="156">
        <v>46298</v>
      </c>
      <c r="X657" s="157">
        <v>63352000</v>
      </c>
    </row>
    <row r="658" spans="1:27" s="140" customFormat="1" ht="30" customHeight="1">
      <c r="A658" s="152">
        <v>2026</v>
      </c>
      <c r="B658" s="153" t="s">
        <v>125</v>
      </c>
      <c r="C658" s="152">
        <v>145538</v>
      </c>
      <c r="D658" s="152" t="s">
        <v>934</v>
      </c>
      <c r="E658" s="152" t="s">
        <v>7347</v>
      </c>
      <c r="F658" s="153" t="s">
        <v>7350</v>
      </c>
      <c r="G658" s="152" t="s">
        <v>939</v>
      </c>
      <c r="H658" s="153" t="s">
        <v>460</v>
      </c>
      <c r="I658" s="153" t="s">
        <v>7353</v>
      </c>
      <c r="J658" s="152" t="s">
        <v>7450</v>
      </c>
      <c r="K658" s="152">
        <v>1233906446</v>
      </c>
      <c r="L658" s="153" t="s">
        <v>926</v>
      </c>
      <c r="M658" s="152"/>
      <c r="N658" s="152"/>
      <c r="O658" s="152"/>
      <c r="P658" s="152"/>
      <c r="Q658" s="152" t="s">
        <v>928</v>
      </c>
      <c r="R658" s="154">
        <v>46032</v>
      </c>
      <c r="S658" s="154">
        <v>46051</v>
      </c>
      <c r="T658" s="155">
        <v>24520000</v>
      </c>
      <c r="U658" s="156">
        <v>46055</v>
      </c>
      <c r="V658" s="156">
        <v>46296</v>
      </c>
      <c r="W658" s="156">
        <v>46296</v>
      </c>
      <c r="X658" s="157">
        <v>24520000</v>
      </c>
    </row>
    <row r="659" spans="1:27" s="140" customFormat="1" ht="30" customHeight="1">
      <c r="A659" s="152">
        <v>2026</v>
      </c>
      <c r="B659" s="153" t="s">
        <v>125</v>
      </c>
      <c r="C659" s="152">
        <v>153334</v>
      </c>
      <c r="D659" s="152" t="s">
        <v>7359</v>
      </c>
      <c r="E659" s="152" t="s">
        <v>7360</v>
      </c>
      <c r="F659" s="153" t="s">
        <v>7363</v>
      </c>
      <c r="G659" s="152" t="s">
        <v>7364</v>
      </c>
      <c r="H659" s="153" t="s">
        <v>460</v>
      </c>
      <c r="I659" s="153" t="s">
        <v>7367</v>
      </c>
      <c r="J659" s="152" t="s">
        <v>7450</v>
      </c>
      <c r="K659" s="152">
        <v>1022955000</v>
      </c>
      <c r="L659" s="153" t="s">
        <v>1863</v>
      </c>
      <c r="M659" s="152"/>
      <c r="N659" s="152"/>
      <c r="O659" s="152"/>
      <c r="P659" s="152"/>
      <c r="Q659" s="152" t="s">
        <v>1865</v>
      </c>
      <c r="R659" s="154">
        <v>46051</v>
      </c>
      <c r="S659" s="154">
        <v>46051</v>
      </c>
      <c r="T659" s="155">
        <v>24520000</v>
      </c>
      <c r="U659" s="156">
        <v>46056</v>
      </c>
      <c r="V659" s="156">
        <v>46297</v>
      </c>
      <c r="W659" s="156">
        <v>46297</v>
      </c>
      <c r="X659" s="157">
        <v>24520000</v>
      </c>
    </row>
    <row r="660" spans="1:27" s="140" customFormat="1" ht="30" customHeight="1">
      <c r="A660" s="152">
        <v>2026</v>
      </c>
      <c r="B660" s="153" t="s">
        <v>125</v>
      </c>
      <c r="C660" s="152">
        <v>144779</v>
      </c>
      <c r="D660" s="152" t="s">
        <v>5092</v>
      </c>
      <c r="E660" s="152" t="s">
        <v>7372</v>
      </c>
      <c r="F660" s="153" t="s">
        <v>7272</v>
      </c>
      <c r="G660" s="152" t="s">
        <v>5097</v>
      </c>
      <c r="H660" s="153" t="s">
        <v>136</v>
      </c>
      <c r="I660" s="153" t="s">
        <v>7376</v>
      </c>
      <c r="J660" s="152" t="s">
        <v>7450</v>
      </c>
      <c r="K660" s="152">
        <v>1022405171</v>
      </c>
      <c r="L660" s="153" t="s">
        <v>5087</v>
      </c>
      <c r="M660" s="152"/>
      <c r="N660" s="152"/>
      <c r="O660" s="152"/>
      <c r="P660" s="152"/>
      <c r="Q660" s="152" t="s">
        <v>5089</v>
      </c>
      <c r="R660" s="154">
        <v>46033</v>
      </c>
      <c r="S660" s="154">
        <v>46051</v>
      </c>
      <c r="T660" s="155">
        <v>87109000</v>
      </c>
      <c r="U660" s="156">
        <v>46055</v>
      </c>
      <c r="V660" s="156">
        <v>46387</v>
      </c>
      <c r="W660" s="156">
        <v>46387</v>
      </c>
      <c r="X660" s="157">
        <v>87109000</v>
      </c>
    </row>
    <row r="661" spans="1:27" s="140" customFormat="1" ht="30" customHeight="1">
      <c r="A661" s="152">
        <v>2026</v>
      </c>
      <c r="B661" s="153" t="s">
        <v>125</v>
      </c>
      <c r="C661" s="152">
        <v>144898</v>
      </c>
      <c r="D661" s="152" t="s">
        <v>209</v>
      </c>
      <c r="E661" s="152" t="s">
        <v>7381</v>
      </c>
      <c r="F661" s="153" t="s">
        <v>7286</v>
      </c>
      <c r="G661" s="152" t="s">
        <v>214</v>
      </c>
      <c r="H661" s="153" t="s">
        <v>136</v>
      </c>
      <c r="I661" s="153" t="s">
        <v>7376</v>
      </c>
      <c r="J661" s="152" t="s">
        <v>7450</v>
      </c>
      <c r="K661" s="152">
        <v>1065617802</v>
      </c>
      <c r="L661" s="153" t="s">
        <v>130</v>
      </c>
      <c r="M661" s="152"/>
      <c r="N661" s="152"/>
      <c r="O661" s="152"/>
      <c r="P661" s="152"/>
      <c r="Q661" s="152" t="s">
        <v>171</v>
      </c>
      <c r="R661" s="154">
        <v>46029</v>
      </c>
      <c r="S661" s="154">
        <v>46051</v>
      </c>
      <c r="T661" s="155">
        <v>87109000</v>
      </c>
      <c r="U661" s="156">
        <v>46056</v>
      </c>
      <c r="V661" s="156">
        <v>46389</v>
      </c>
      <c r="W661" s="156">
        <v>46389</v>
      </c>
      <c r="X661" s="157">
        <v>87109000</v>
      </c>
    </row>
    <row r="662" spans="1:27" s="140" customFormat="1" ht="30" customHeight="1">
      <c r="A662" s="152">
        <v>2026</v>
      </c>
      <c r="B662" s="153" t="s">
        <v>125</v>
      </c>
      <c r="C662" s="152">
        <v>153518</v>
      </c>
      <c r="D662" s="152" t="s">
        <v>7391</v>
      </c>
      <c r="E662" s="152" t="s">
        <v>7392</v>
      </c>
      <c r="F662" s="153" t="s">
        <v>6021</v>
      </c>
      <c r="G662" s="152" t="s">
        <v>7395</v>
      </c>
      <c r="H662" s="153" t="s">
        <v>460</v>
      </c>
      <c r="I662" s="153" t="s">
        <v>7399</v>
      </c>
      <c r="J662" s="152" t="s">
        <v>7450</v>
      </c>
      <c r="K662" s="152">
        <v>35422275</v>
      </c>
      <c r="L662" s="153" t="s">
        <v>3712</v>
      </c>
      <c r="M662" s="152"/>
      <c r="N662" s="152"/>
      <c r="O662" s="152"/>
      <c r="P662" s="152"/>
      <c r="Q662" s="152" t="s">
        <v>3714</v>
      </c>
      <c r="R662" s="154">
        <v>46052</v>
      </c>
      <c r="S662" s="154">
        <v>46052</v>
      </c>
      <c r="T662" s="155">
        <v>24520000</v>
      </c>
      <c r="U662" s="156">
        <v>46062</v>
      </c>
      <c r="V662" s="156">
        <v>46303</v>
      </c>
      <c r="W662" s="156">
        <v>46303</v>
      </c>
      <c r="X662" s="157">
        <v>24520000</v>
      </c>
    </row>
    <row r="663" spans="1:27" s="140" customFormat="1" ht="30" customHeight="1">
      <c r="A663" s="152">
        <v>2026</v>
      </c>
      <c r="B663" s="153" t="s">
        <v>125</v>
      </c>
      <c r="C663" s="152">
        <v>147902</v>
      </c>
      <c r="D663" s="152" t="s">
        <v>7487</v>
      </c>
      <c r="E663" s="152" t="s">
        <v>7488</v>
      </c>
      <c r="F663" s="153" t="s">
        <v>7489</v>
      </c>
      <c r="G663" s="161" t="s">
        <v>7490</v>
      </c>
      <c r="H663" s="153" t="s">
        <v>7491</v>
      </c>
      <c r="I663" s="153" t="s">
        <v>7492</v>
      </c>
      <c r="J663" s="152" t="s">
        <v>7493</v>
      </c>
      <c r="K663" s="152">
        <v>900543927</v>
      </c>
      <c r="L663" s="153" t="s">
        <v>7494</v>
      </c>
      <c r="M663" s="152"/>
      <c r="N663" s="152"/>
      <c r="O663" s="152"/>
      <c r="P663" s="152"/>
      <c r="Q663" s="152" t="s">
        <v>7495</v>
      </c>
      <c r="R663" s="154">
        <v>45981</v>
      </c>
      <c r="S663" s="154">
        <v>46057</v>
      </c>
      <c r="T663" s="155">
        <v>79250000</v>
      </c>
      <c r="U663" s="156">
        <v>46059</v>
      </c>
      <c r="V663" s="156">
        <v>46361</v>
      </c>
      <c r="W663" s="156">
        <v>46361</v>
      </c>
      <c r="X663" s="157"/>
    </row>
    <row r="664" spans="1:27" s="140" customFormat="1" ht="30" customHeight="1">
      <c r="A664" s="152">
        <v>2026</v>
      </c>
      <c r="B664" s="153" t="s">
        <v>125</v>
      </c>
      <c r="C664" s="152">
        <v>153284</v>
      </c>
      <c r="D664" s="152" t="s">
        <v>7496</v>
      </c>
      <c r="E664" s="152" t="s">
        <v>7497</v>
      </c>
      <c r="F664" s="153" t="s">
        <v>7498</v>
      </c>
      <c r="G664" s="161" t="s">
        <v>7499</v>
      </c>
      <c r="H664" s="153" t="s">
        <v>7491</v>
      </c>
      <c r="I664" s="166" t="s">
        <v>7500</v>
      </c>
      <c r="J664" s="152" t="s">
        <v>7493</v>
      </c>
      <c r="K664" s="152">
        <v>890984107</v>
      </c>
      <c r="L664" s="153"/>
      <c r="M664" s="152"/>
      <c r="N664" s="152"/>
      <c r="O664" s="152"/>
      <c r="P664" s="152"/>
      <c r="Q664" s="152"/>
      <c r="R664" s="154">
        <v>46052</v>
      </c>
      <c r="S664" s="154">
        <v>46052</v>
      </c>
      <c r="T664" s="155">
        <v>50000000</v>
      </c>
      <c r="U664" s="156">
        <v>46056</v>
      </c>
      <c r="V664" s="156">
        <v>46387</v>
      </c>
      <c r="W664" s="156">
        <v>46387</v>
      </c>
      <c r="X664" s="157"/>
    </row>
    <row r="665" spans="1:27" s="140" customFormat="1" ht="30" customHeight="1">
      <c r="A665" s="152">
        <v>2026</v>
      </c>
      <c r="B665" s="153" t="s">
        <v>125</v>
      </c>
      <c r="C665" s="152">
        <v>147120</v>
      </c>
      <c r="D665" s="152" t="s">
        <v>6921</v>
      </c>
      <c r="E665" s="152" t="s">
        <v>7404</v>
      </c>
      <c r="F665" s="153" t="s">
        <v>7501</v>
      </c>
      <c r="G665" s="152" t="s">
        <v>6926</v>
      </c>
      <c r="H665" s="153" t="s">
        <v>136</v>
      </c>
      <c r="I665" s="153" t="s">
        <v>7502</v>
      </c>
      <c r="J665" s="152" t="s">
        <v>7450</v>
      </c>
      <c r="K665" s="152">
        <v>1015448588</v>
      </c>
      <c r="L665" s="153" t="s">
        <v>2984</v>
      </c>
      <c r="M665" s="152"/>
      <c r="N665" s="152"/>
      <c r="O665" s="152"/>
      <c r="P665" s="152"/>
      <c r="Q665" s="152" t="s">
        <v>3008</v>
      </c>
      <c r="R665" s="154">
        <v>46048</v>
      </c>
      <c r="S665" s="154">
        <v>46051</v>
      </c>
      <c r="T665" s="155">
        <v>63352000</v>
      </c>
      <c r="U665" s="156">
        <v>46056</v>
      </c>
      <c r="V665" s="156">
        <v>46297</v>
      </c>
      <c r="W665" s="156">
        <v>46297</v>
      </c>
      <c r="X665" s="157">
        <v>63352000</v>
      </c>
    </row>
    <row r="666" spans="1:27" s="140" customFormat="1" ht="30" customHeight="1">
      <c r="A666" s="152">
        <v>2026</v>
      </c>
      <c r="B666" s="153" t="s">
        <v>125</v>
      </c>
      <c r="C666" s="152">
        <v>146572</v>
      </c>
      <c r="D666" s="152" t="s">
        <v>5453</v>
      </c>
      <c r="E666" s="152" t="s">
        <v>7415</v>
      </c>
      <c r="F666" s="153" t="s">
        <v>7418</v>
      </c>
      <c r="G666" s="152" t="s">
        <v>5458</v>
      </c>
      <c r="H666" s="153" t="s">
        <v>460</v>
      </c>
      <c r="I666" s="153" t="s">
        <v>7503</v>
      </c>
      <c r="J666" s="152" t="s">
        <v>7450</v>
      </c>
      <c r="K666" s="152">
        <v>52581858</v>
      </c>
      <c r="L666" s="153" t="s">
        <v>5340</v>
      </c>
      <c r="M666" s="152"/>
      <c r="N666" s="152"/>
      <c r="O666" s="152"/>
      <c r="P666" s="152"/>
      <c r="Q666" s="152" t="s">
        <v>5342</v>
      </c>
      <c r="R666" s="154">
        <v>46038</v>
      </c>
      <c r="S666" s="154">
        <v>46052</v>
      </c>
      <c r="T666" s="155">
        <v>28840000</v>
      </c>
      <c r="U666" s="156">
        <v>46059</v>
      </c>
      <c r="V666" s="156">
        <v>46300</v>
      </c>
      <c r="W666" s="156">
        <v>46300</v>
      </c>
      <c r="X666" s="157">
        <v>28840000</v>
      </c>
    </row>
    <row r="667" spans="1:27" s="140" customFormat="1" ht="30" customHeight="1">
      <c r="A667" s="152">
        <v>2026</v>
      </c>
      <c r="B667" s="153" t="s">
        <v>125</v>
      </c>
      <c r="C667" s="152">
        <v>153553</v>
      </c>
      <c r="D667" s="152" t="s">
        <v>7427</v>
      </c>
      <c r="E667" s="152" t="s">
        <v>7428</v>
      </c>
      <c r="F667" s="153" t="s">
        <v>7317</v>
      </c>
      <c r="G667" s="152" t="s">
        <v>7431</v>
      </c>
      <c r="H667" s="153" t="s">
        <v>136</v>
      </c>
      <c r="I667" s="153" t="s">
        <v>7504</v>
      </c>
      <c r="J667" s="152" t="s">
        <v>7450</v>
      </c>
      <c r="K667" s="152">
        <v>1023899304</v>
      </c>
      <c r="L667" s="153" t="s">
        <v>2984</v>
      </c>
      <c r="M667" s="152"/>
      <c r="N667" s="152"/>
      <c r="O667" s="152"/>
      <c r="P667" s="152"/>
      <c r="Q667" s="152" t="s">
        <v>3008</v>
      </c>
      <c r="R667" s="154">
        <v>46052</v>
      </c>
      <c r="S667" s="154">
        <v>46052</v>
      </c>
      <c r="T667" s="155">
        <v>34824000</v>
      </c>
      <c r="U667" s="156">
        <v>46055</v>
      </c>
      <c r="V667" s="156">
        <v>46235</v>
      </c>
      <c r="W667" s="156">
        <v>46235</v>
      </c>
      <c r="X667" s="157">
        <v>34824000</v>
      </c>
    </row>
    <row r="668" spans="1:27" s="140" customFormat="1" ht="30" customHeight="1">
      <c r="A668" s="152">
        <v>2026</v>
      </c>
      <c r="B668" s="153" t="s">
        <v>125</v>
      </c>
      <c r="C668" s="152">
        <v>144831</v>
      </c>
      <c r="D668" s="152" t="s">
        <v>645</v>
      </c>
      <c r="E668" s="152" t="s">
        <v>7439</v>
      </c>
      <c r="F668" s="153" t="s">
        <v>7505</v>
      </c>
      <c r="G668" s="152" t="s">
        <v>650</v>
      </c>
      <c r="H668" s="153" t="s">
        <v>136</v>
      </c>
      <c r="I668" s="153" t="s">
        <v>7506</v>
      </c>
      <c r="J668" s="152" t="s">
        <v>7450</v>
      </c>
      <c r="K668" s="152">
        <v>1019079645</v>
      </c>
      <c r="L668" s="153" t="s">
        <v>656</v>
      </c>
      <c r="M668" s="152"/>
      <c r="N668" s="152"/>
      <c r="O668" s="152"/>
      <c r="P668" s="152"/>
      <c r="Q668" s="152" t="s">
        <v>658</v>
      </c>
      <c r="R668" s="154">
        <v>46032</v>
      </c>
      <c r="S668" s="154">
        <v>46051</v>
      </c>
      <c r="T668" s="155">
        <v>47514000</v>
      </c>
      <c r="U668" s="156">
        <v>46055</v>
      </c>
      <c r="V668" s="156">
        <v>46235</v>
      </c>
      <c r="W668" s="156">
        <v>46235</v>
      </c>
      <c r="X668" s="157">
        <v>47514000</v>
      </c>
    </row>
    <row r="669" spans="1:27" ht="30" customHeight="1">
      <c r="A669" s="152">
        <v>2026</v>
      </c>
      <c r="B669" s="153" t="s">
        <v>125</v>
      </c>
      <c r="C669" s="153"/>
      <c r="D669" s="152">
        <v>160212</v>
      </c>
      <c r="E669" s="152">
        <v>160212</v>
      </c>
      <c r="F669" s="153" t="s">
        <v>7507</v>
      </c>
      <c r="G669" s="166" t="s">
        <v>7508</v>
      </c>
      <c r="H669" s="153" t="s">
        <v>7509</v>
      </c>
      <c r="I669" s="153" t="s">
        <v>7510</v>
      </c>
      <c r="J669" s="152" t="s">
        <v>7493</v>
      </c>
      <c r="K669" s="152"/>
      <c r="L669" s="152"/>
      <c r="M669" s="154"/>
      <c r="N669" s="152"/>
      <c r="O669" s="152"/>
      <c r="P669" s="152"/>
      <c r="Q669" s="152"/>
      <c r="R669" s="152"/>
      <c r="S669" s="154"/>
      <c r="T669" s="155"/>
      <c r="U669" s="155"/>
      <c r="V669" s="156"/>
      <c r="W669" s="156"/>
      <c r="X669" s="152"/>
      <c r="Y669" s="143"/>
    </row>
    <row r="670" spans="1:27" ht="42" customHeight="1">
      <c r="A670" s="152">
        <v>2026</v>
      </c>
      <c r="B670" s="153" t="s">
        <v>125</v>
      </c>
      <c r="C670" s="153"/>
      <c r="D670" s="152">
        <v>160212</v>
      </c>
      <c r="E670" s="167">
        <v>160213</v>
      </c>
      <c r="F670" s="152" t="s">
        <v>7511</v>
      </c>
      <c r="G670" s="166" t="s">
        <v>7512</v>
      </c>
      <c r="H670" s="153" t="s">
        <v>7509</v>
      </c>
      <c r="I670" s="153" t="s">
        <v>7513</v>
      </c>
      <c r="J670" s="152" t="s">
        <v>7493</v>
      </c>
      <c r="K670" s="152">
        <v>830037278</v>
      </c>
      <c r="L670" s="153" t="s">
        <v>7514</v>
      </c>
      <c r="M670" s="152"/>
      <c r="N670" s="154"/>
      <c r="O670" s="152"/>
      <c r="P670" s="152"/>
      <c r="Q670" s="152" t="s">
        <v>7515</v>
      </c>
      <c r="R670" s="154">
        <v>46057</v>
      </c>
      <c r="S670" s="154">
        <v>46057</v>
      </c>
      <c r="T670" s="155">
        <v>107107371.3</v>
      </c>
      <c r="U670" s="156">
        <v>46073</v>
      </c>
      <c r="V670" s="156">
        <v>46253</v>
      </c>
      <c r="W670" s="156">
        <v>46253</v>
      </c>
      <c r="X670" s="157">
        <v>107107371</v>
      </c>
      <c r="Y670" s="144"/>
      <c r="Z670" s="135"/>
    </row>
    <row r="671" spans="1:27" ht="30" customHeight="1">
      <c r="A671" s="152">
        <v>2026</v>
      </c>
      <c r="B671" s="153" t="s">
        <v>125</v>
      </c>
      <c r="C671" s="153"/>
      <c r="D671" s="152">
        <v>160212</v>
      </c>
      <c r="E671" s="167">
        <v>160215</v>
      </c>
      <c r="F671" s="152" t="s">
        <v>7516</v>
      </c>
      <c r="G671" s="161" t="s">
        <v>7517</v>
      </c>
      <c r="H671" s="152" t="s">
        <v>7509</v>
      </c>
      <c r="I671" s="153" t="s">
        <v>7513</v>
      </c>
      <c r="J671" s="152" t="s">
        <v>7493</v>
      </c>
      <c r="K671" s="152">
        <v>804000673</v>
      </c>
      <c r="L671" s="152" t="s">
        <v>7494</v>
      </c>
      <c r="M671" s="154"/>
      <c r="N671" s="152"/>
      <c r="O671" s="154"/>
      <c r="P671" s="152"/>
      <c r="Q671" s="152" t="s">
        <v>658</v>
      </c>
      <c r="R671" s="154">
        <v>46057</v>
      </c>
      <c r="S671" s="154">
        <v>46057</v>
      </c>
      <c r="T671" s="155">
        <v>13566003</v>
      </c>
      <c r="U671" s="156">
        <v>46071</v>
      </c>
      <c r="V671" s="156">
        <v>46251</v>
      </c>
      <c r="W671" s="156">
        <v>46251</v>
      </c>
      <c r="X671" s="157">
        <v>13566003</v>
      </c>
      <c r="Y671" s="144"/>
      <c r="Z671" s="135"/>
      <c r="AA671" s="135"/>
    </row>
    <row r="672" spans="1:27" ht="30" customHeight="1">
      <c r="A672" s="152">
        <v>2026</v>
      </c>
      <c r="B672" s="153" t="s">
        <v>125</v>
      </c>
      <c r="C672" s="153"/>
      <c r="D672" s="152">
        <v>160212</v>
      </c>
      <c r="E672" s="167">
        <v>160243</v>
      </c>
      <c r="F672" s="152" t="s">
        <v>7516</v>
      </c>
      <c r="G672" s="161" t="s">
        <v>7518</v>
      </c>
      <c r="H672" s="152" t="s">
        <v>7509</v>
      </c>
      <c r="I672" s="153" t="s">
        <v>7519</v>
      </c>
      <c r="J672" s="152" t="s">
        <v>7493</v>
      </c>
      <c r="K672" s="152">
        <v>804000673</v>
      </c>
      <c r="L672" s="153" t="s">
        <v>7514</v>
      </c>
      <c r="M672" s="154"/>
      <c r="N672" s="152"/>
      <c r="O672" s="154"/>
      <c r="P672" s="152"/>
      <c r="Q672" s="152" t="s">
        <v>7515</v>
      </c>
      <c r="R672" s="154">
        <v>46057</v>
      </c>
      <c r="S672" s="154">
        <v>46057</v>
      </c>
      <c r="T672" s="155">
        <v>56108500</v>
      </c>
      <c r="U672" s="156">
        <v>46071</v>
      </c>
      <c r="V672" s="156">
        <v>46251</v>
      </c>
      <c r="W672" s="156">
        <v>46251</v>
      </c>
      <c r="X672" s="157">
        <v>56108500</v>
      </c>
      <c r="Y672" s="144"/>
    </row>
    <row r="673" spans="1:25" ht="30" customHeight="1">
      <c r="A673" s="152">
        <v>2026</v>
      </c>
      <c r="B673" s="153" t="s">
        <v>125</v>
      </c>
      <c r="C673" s="153"/>
      <c r="D673" s="152">
        <v>160212</v>
      </c>
      <c r="E673" s="167">
        <v>160242</v>
      </c>
      <c r="F673" s="152" t="s">
        <v>7520</v>
      </c>
      <c r="G673" s="161" t="s">
        <v>7521</v>
      </c>
      <c r="H673" s="152" t="s">
        <v>7522</v>
      </c>
      <c r="I673" s="153" t="s">
        <v>7519</v>
      </c>
      <c r="J673" s="152" t="s">
        <v>7493</v>
      </c>
      <c r="K673" s="152">
        <v>800230829</v>
      </c>
      <c r="L673" s="152" t="s">
        <v>5595</v>
      </c>
      <c r="M673" s="154"/>
      <c r="N673" s="152"/>
      <c r="O673" s="154"/>
      <c r="P673" s="152"/>
      <c r="Q673" s="152" t="s">
        <v>4828</v>
      </c>
      <c r="R673" s="154">
        <v>46057</v>
      </c>
      <c r="S673" s="154">
        <v>46057</v>
      </c>
      <c r="T673" s="155">
        <v>129329696</v>
      </c>
      <c r="U673" s="156">
        <v>46073</v>
      </c>
      <c r="V673" s="156">
        <v>46253</v>
      </c>
      <c r="W673" s="156">
        <v>46253</v>
      </c>
      <c r="X673" s="157">
        <v>129329696</v>
      </c>
      <c r="Y673" s="144"/>
    </row>
    <row r="674" spans="1:25" ht="30" customHeight="1">
      <c r="A674" s="152">
        <v>2026</v>
      </c>
      <c r="B674" s="153" t="s">
        <v>125</v>
      </c>
      <c r="C674" s="153"/>
      <c r="D674" s="152">
        <v>160212</v>
      </c>
      <c r="E674" s="167">
        <v>162638</v>
      </c>
      <c r="F674" s="152" t="s">
        <v>7523</v>
      </c>
      <c r="G674" s="161" t="s">
        <v>7524</v>
      </c>
      <c r="H674" s="152" t="s">
        <v>7522</v>
      </c>
      <c r="I674" s="153" t="s">
        <v>7525</v>
      </c>
      <c r="J674" s="152"/>
      <c r="K674" s="152"/>
      <c r="L674" s="152"/>
      <c r="M674" s="154"/>
      <c r="N674" s="152"/>
      <c r="O674" s="154"/>
      <c r="P674" s="152"/>
      <c r="Q674" s="152"/>
      <c r="R674" s="152"/>
      <c r="S674" s="154"/>
      <c r="T674" s="154"/>
      <c r="U674" s="155"/>
      <c r="V674" s="156"/>
      <c r="W674" s="156"/>
      <c r="X674" s="152"/>
      <c r="Y674" s="144"/>
    </row>
    <row r="675" spans="1:25" ht="30" customHeight="1">
      <c r="A675" s="152">
        <v>2026</v>
      </c>
      <c r="B675" s="153" t="s">
        <v>125</v>
      </c>
      <c r="C675" s="153">
        <v>153991</v>
      </c>
      <c r="D675" s="153" t="s">
        <v>7526</v>
      </c>
      <c r="E675" s="152" t="s">
        <v>7527</v>
      </c>
      <c r="F675" s="168" t="s">
        <v>7528</v>
      </c>
      <c r="G675" s="161" t="s">
        <v>7529</v>
      </c>
      <c r="H675" s="152" t="s">
        <v>7530</v>
      </c>
      <c r="I675" s="153" t="s">
        <v>7531</v>
      </c>
      <c r="J675" s="152" t="s">
        <v>7493</v>
      </c>
      <c r="K675" s="152">
        <v>902075437</v>
      </c>
      <c r="L675" s="152" t="s">
        <v>7532</v>
      </c>
      <c r="M675" s="154"/>
      <c r="N675" s="152"/>
      <c r="O675" s="154"/>
      <c r="P675" s="152"/>
      <c r="Q675" s="152" t="s">
        <v>658</v>
      </c>
      <c r="R675" s="154">
        <v>46107</v>
      </c>
      <c r="S675" s="154">
        <v>46184</v>
      </c>
      <c r="T675" s="155">
        <v>2239644690</v>
      </c>
      <c r="U675" s="156">
        <v>46185</v>
      </c>
      <c r="V675" s="156">
        <v>46457</v>
      </c>
      <c r="W675" s="156">
        <v>46457</v>
      </c>
      <c r="X675" s="152">
        <v>2239644690</v>
      </c>
      <c r="Y675" s="144"/>
    </row>
  </sheetData>
  <sheetProtection selectLockedCells="1" autoFilter="0" selectUnlockedCells="1"/>
  <autoFilter ref="A3:AA675" xr:uid="{020C16E7-1648-4D61-AD3B-99A03DA894A3}"/>
  <phoneticPr fontId="9" type="noConversion"/>
  <conditionalFormatting sqref="A671:A675 A4:E5 A7:E667 C6:E6 E670:G674 H670:I670 F4:K667 A668:K668 L598:V598 C669 K670:S670 L4:W597 L599:W668 X4:X669 Y669 Y670:Z670 Y4:XFD668 E669:W669 D669:D674 I671:J675 X674:X675 Y671:Y675 R674:R675">
    <cfRule type="containsText" dxfId="24026" priority="107" operator="containsText" text="#N/D">
      <formula>NOT(ISERROR(SEARCH("#N/D",A4)))</formula>
    </cfRule>
  </conditionalFormatting>
  <conditionalFormatting sqref="A669">
    <cfRule type="containsText" dxfId="24025" priority="404" operator="containsText" text="#N/D">
      <formula>NOT(ISERROR(SEARCH("#N/D",A669)))</formula>
    </cfRule>
  </conditionalFormatting>
  <conditionalFormatting sqref="B3:B675">
    <cfRule type="containsText" dxfId="24024" priority="50939" operator="containsText" text="PROXIMO A VENCER">
      <formula>NOT(ISERROR(SEARCH("PROXIMO A VENCER",B3)))</formula>
    </cfRule>
  </conditionalFormatting>
  <conditionalFormatting sqref="B4:B530 T663:T673 B666:B675 B4:E5 C6:E6 B7:E667 C669:C670 F4:K663 H670:Q670 L4:W597 L598:V598 L599:W663 F664:W667 B668:W668 H669:W669 D669:G674 I671:J675 R671:R675 U674:U675">
    <cfRule type="containsText" dxfId="24023" priority="500" operator="containsText" text="#N/D">
      <formula>NOT(ISERROR(SEARCH("#N/D",B4)))</formula>
    </cfRule>
  </conditionalFormatting>
  <conditionalFormatting sqref="B4:B675">
    <cfRule type="containsText" dxfId="24022" priority="50941" operator="containsText" text="PENDIENTE FECHA">
      <formula>NOT(ISERROR(SEARCH("PENDIENTE FECHA",B4)))</formula>
    </cfRule>
    <cfRule type="containsText" dxfId="24021" priority="50942" operator="containsText" text="VIGENTE">
      <formula>NOT(ISERROR(SEARCH("VIGENTE",B4)))</formula>
    </cfRule>
    <cfRule type="containsText" dxfId="24020" priority="50943" operator="containsText" text="FINALIZADO">
      <formula>NOT(ISERROR(SEARCH("FINALIZADO",B4)))</formula>
    </cfRule>
    <cfRule type="containsText" dxfId="24019" priority="50944" operator="containsText" text="FIRMADO">
      <formula>NOT(ISERROR(SEARCH("FIRMADO",B4)))</formula>
    </cfRule>
    <cfRule type="containsText" dxfId="24018" priority="50945" operator="containsText" text="EN EJECUCIÓN">
      <formula>NOT(ISERROR(SEARCH("EN EJECUCIÓN",B4)))</formula>
    </cfRule>
  </conditionalFormatting>
  <conditionalFormatting sqref="B6">
    <cfRule type="containsText" dxfId="24017" priority="469" operator="containsText" text="PROXIMO A VENCER">
      <formula>NOT(ISERROR(SEARCH("PROXIMO A VENCER",B6)))</formula>
    </cfRule>
    <cfRule type="containsText" dxfId="24016" priority="470" operator="containsText" text="PENDIENTE FECHA">
      <formula>NOT(ISERROR(SEARCH("PENDIENTE FECHA",B6)))</formula>
    </cfRule>
    <cfRule type="containsText" dxfId="24015" priority="471" operator="containsText" text="VIGENTE">
      <formula>NOT(ISERROR(SEARCH("VIGENTE",B6)))</formula>
    </cfRule>
    <cfRule type="containsText" dxfId="24014" priority="472" operator="containsText" text="FINALIZADO">
      <formula>NOT(ISERROR(SEARCH("FINALIZADO",B6)))</formula>
    </cfRule>
    <cfRule type="containsText" dxfId="24013" priority="473" operator="containsText" text="FIRMADO">
      <formula>NOT(ISERROR(SEARCH("FIRMADO",B6)))</formula>
    </cfRule>
    <cfRule type="containsText" dxfId="24012" priority="474" operator="containsText" text="EN EJECUCIÓN">
      <formula>NOT(ISERROR(SEARCH("EN EJECUCIÓN",B6)))</formula>
    </cfRule>
  </conditionalFormatting>
  <conditionalFormatting sqref="C3:C155">
    <cfRule type="duplicateValues" dxfId="24011" priority="65354"/>
    <cfRule type="duplicateValues" dxfId="24010" priority="65355"/>
    <cfRule type="duplicateValues" dxfId="24009" priority="65356"/>
  </conditionalFormatting>
  <conditionalFormatting sqref="C4">
    <cfRule type="duplicateValues" dxfId="24008" priority="50326"/>
    <cfRule type="duplicateValues" dxfId="24007" priority="50327"/>
    <cfRule type="duplicateValues" dxfId="24006" priority="50328"/>
    <cfRule type="duplicateValues" dxfId="24005" priority="50329"/>
    <cfRule type="duplicateValues" dxfId="24004" priority="50330"/>
    <cfRule type="duplicateValues" dxfId="24003" priority="50331"/>
    <cfRule type="duplicateValues" dxfId="24002" priority="50332"/>
    <cfRule type="duplicateValues" dxfId="24001" priority="50333"/>
  </conditionalFormatting>
  <conditionalFormatting sqref="C4:C668">
    <cfRule type="duplicateValues" dxfId="24000" priority="66713"/>
  </conditionalFormatting>
  <conditionalFormatting sqref="C9">
    <cfRule type="duplicateValues" dxfId="23999" priority="50296"/>
    <cfRule type="duplicateValues" dxfId="23998" priority="50297"/>
    <cfRule type="duplicateValues" dxfId="23997" priority="50298"/>
    <cfRule type="duplicateValues" dxfId="23996" priority="50299"/>
    <cfRule type="duplicateValues" dxfId="23995" priority="50300"/>
    <cfRule type="duplicateValues" dxfId="23994" priority="50301"/>
    <cfRule type="duplicateValues" dxfId="23993" priority="50302"/>
    <cfRule type="duplicateValues" dxfId="23992" priority="50303"/>
    <cfRule type="duplicateValues" dxfId="23991" priority="50304"/>
  </conditionalFormatting>
  <conditionalFormatting sqref="C10">
    <cfRule type="duplicateValues" dxfId="23990" priority="50284"/>
    <cfRule type="duplicateValues" dxfId="23989" priority="50285"/>
    <cfRule type="duplicateValues" dxfId="23988" priority="50286"/>
    <cfRule type="duplicateValues" dxfId="23987" priority="50287"/>
    <cfRule type="duplicateValues" dxfId="23986" priority="50288"/>
    <cfRule type="duplicateValues" dxfId="23985" priority="50289"/>
    <cfRule type="duplicateValues" dxfId="23984" priority="50290"/>
    <cfRule type="duplicateValues" dxfId="23983" priority="50291"/>
    <cfRule type="duplicateValues" dxfId="23982" priority="50292"/>
    <cfRule type="duplicateValues" dxfId="23981" priority="50293"/>
  </conditionalFormatting>
  <conditionalFormatting sqref="C17">
    <cfRule type="duplicateValues" dxfId="23980" priority="50038"/>
    <cfRule type="duplicateValues" dxfId="23979" priority="50039"/>
    <cfRule type="duplicateValues" dxfId="23978" priority="50040"/>
    <cfRule type="duplicateValues" dxfId="23977" priority="50041"/>
    <cfRule type="duplicateValues" dxfId="23976" priority="50042"/>
    <cfRule type="duplicateValues" dxfId="23975" priority="50043"/>
    <cfRule type="duplicateValues" dxfId="23974" priority="50044"/>
    <cfRule type="duplicateValues" dxfId="23973" priority="50045"/>
    <cfRule type="duplicateValues" dxfId="23972" priority="50046"/>
    <cfRule type="duplicateValues" dxfId="23971" priority="50047"/>
    <cfRule type="duplicateValues" dxfId="23970" priority="50048"/>
    <cfRule type="duplicateValues" dxfId="23969" priority="50049"/>
    <cfRule type="duplicateValues" dxfId="23968" priority="50050"/>
  </conditionalFormatting>
  <conditionalFormatting sqref="C19">
    <cfRule type="duplicateValues" dxfId="23967" priority="50273"/>
    <cfRule type="duplicateValues" dxfId="23966" priority="50274"/>
    <cfRule type="duplicateValues" dxfId="23965" priority="50275"/>
    <cfRule type="duplicateValues" dxfId="23964" priority="50276"/>
    <cfRule type="duplicateValues" dxfId="23963" priority="50277"/>
    <cfRule type="duplicateValues" dxfId="23962" priority="50278"/>
    <cfRule type="duplicateValues" dxfId="23961" priority="50279"/>
    <cfRule type="duplicateValues" dxfId="23960" priority="50280"/>
    <cfRule type="duplicateValues" dxfId="23959" priority="50281"/>
    <cfRule type="duplicateValues" dxfId="23958" priority="50282"/>
    <cfRule type="duplicateValues" dxfId="23957" priority="50283"/>
  </conditionalFormatting>
  <conditionalFormatting sqref="C22">
    <cfRule type="duplicateValues" dxfId="23956" priority="50260"/>
    <cfRule type="duplicateValues" dxfId="23955" priority="50261"/>
    <cfRule type="duplicateValues" dxfId="23954" priority="50262"/>
    <cfRule type="duplicateValues" dxfId="23953" priority="50263"/>
    <cfRule type="duplicateValues" dxfId="23952" priority="50264"/>
    <cfRule type="duplicateValues" dxfId="23951" priority="50265"/>
    <cfRule type="duplicateValues" dxfId="23950" priority="50266"/>
    <cfRule type="duplicateValues" dxfId="23949" priority="50267"/>
    <cfRule type="duplicateValues" dxfId="23948" priority="50268"/>
    <cfRule type="duplicateValues" dxfId="23947" priority="50269"/>
    <cfRule type="duplicateValues" dxfId="23946" priority="50270"/>
    <cfRule type="duplicateValues" dxfId="23945" priority="50271"/>
  </conditionalFormatting>
  <conditionalFormatting sqref="C23">
    <cfRule type="duplicateValues" dxfId="23944" priority="50248"/>
    <cfRule type="duplicateValues" dxfId="23943" priority="50249"/>
    <cfRule type="duplicateValues" dxfId="23942" priority="50250"/>
    <cfRule type="duplicateValues" dxfId="23941" priority="50251"/>
    <cfRule type="duplicateValues" dxfId="23940" priority="50252"/>
    <cfRule type="duplicateValues" dxfId="23939" priority="50253"/>
    <cfRule type="duplicateValues" dxfId="23938" priority="50254"/>
    <cfRule type="duplicateValues" dxfId="23937" priority="50255"/>
    <cfRule type="duplicateValues" dxfId="23936" priority="50256"/>
    <cfRule type="duplicateValues" dxfId="23935" priority="50257"/>
    <cfRule type="duplicateValues" dxfId="23934" priority="50258"/>
    <cfRule type="duplicateValues" dxfId="23933" priority="50259"/>
  </conditionalFormatting>
  <conditionalFormatting sqref="C24">
    <cfRule type="duplicateValues" dxfId="23932" priority="50224"/>
    <cfRule type="duplicateValues" dxfId="23931" priority="50225"/>
    <cfRule type="duplicateValues" dxfId="23930" priority="50226"/>
    <cfRule type="duplicateValues" dxfId="23929" priority="50227"/>
    <cfRule type="duplicateValues" dxfId="23928" priority="50228"/>
    <cfRule type="duplicateValues" dxfId="23927" priority="50229"/>
    <cfRule type="duplicateValues" dxfId="23926" priority="50230"/>
    <cfRule type="duplicateValues" dxfId="23925" priority="50231"/>
    <cfRule type="duplicateValues" dxfId="23924" priority="50232"/>
    <cfRule type="duplicateValues" dxfId="23923" priority="50233"/>
    <cfRule type="duplicateValues" dxfId="23922" priority="50234"/>
    <cfRule type="duplicateValues" dxfId="23921" priority="50235"/>
  </conditionalFormatting>
  <conditionalFormatting sqref="C25">
    <cfRule type="duplicateValues" dxfId="23920" priority="50212"/>
    <cfRule type="duplicateValues" dxfId="23919" priority="50213"/>
    <cfRule type="duplicateValues" dxfId="23918" priority="50214"/>
    <cfRule type="duplicateValues" dxfId="23917" priority="50215"/>
    <cfRule type="duplicateValues" dxfId="23916" priority="50216"/>
    <cfRule type="duplicateValues" dxfId="23915" priority="50217"/>
    <cfRule type="duplicateValues" dxfId="23914" priority="50218"/>
    <cfRule type="duplicateValues" dxfId="23913" priority="50219"/>
    <cfRule type="duplicateValues" dxfId="23912" priority="50220"/>
    <cfRule type="duplicateValues" dxfId="23911" priority="50221"/>
    <cfRule type="duplicateValues" dxfId="23910" priority="50222"/>
    <cfRule type="duplicateValues" dxfId="23909" priority="50223"/>
  </conditionalFormatting>
  <conditionalFormatting sqref="C26:C28">
    <cfRule type="duplicateValues" dxfId="23908" priority="50199"/>
    <cfRule type="duplicateValues" dxfId="23907" priority="50200"/>
    <cfRule type="duplicateValues" dxfId="23906" priority="50201"/>
    <cfRule type="duplicateValues" dxfId="23905" priority="50202"/>
    <cfRule type="duplicateValues" dxfId="23904" priority="50203"/>
    <cfRule type="duplicateValues" dxfId="23903" priority="50204"/>
    <cfRule type="duplicateValues" dxfId="23902" priority="50205"/>
    <cfRule type="duplicateValues" dxfId="23901" priority="50206"/>
    <cfRule type="duplicateValues" dxfId="23900" priority="50207"/>
    <cfRule type="duplicateValues" dxfId="23899" priority="50208"/>
    <cfRule type="duplicateValues" dxfId="23898" priority="50209"/>
    <cfRule type="duplicateValues" dxfId="23897" priority="50210"/>
  </conditionalFormatting>
  <conditionalFormatting sqref="C27">
    <cfRule type="duplicateValues" dxfId="23896" priority="50187"/>
    <cfRule type="duplicateValues" dxfId="23895" priority="50188"/>
    <cfRule type="duplicateValues" dxfId="23894" priority="50189"/>
    <cfRule type="duplicateValues" dxfId="23893" priority="50190"/>
    <cfRule type="duplicateValues" dxfId="23892" priority="50191"/>
    <cfRule type="duplicateValues" dxfId="23891" priority="50192"/>
    <cfRule type="duplicateValues" dxfId="23890" priority="50193"/>
    <cfRule type="duplicateValues" dxfId="23889" priority="50194"/>
    <cfRule type="duplicateValues" dxfId="23888" priority="50195"/>
    <cfRule type="duplicateValues" dxfId="23887" priority="50196"/>
    <cfRule type="duplicateValues" dxfId="23886" priority="50197"/>
    <cfRule type="duplicateValues" dxfId="23885" priority="50198"/>
  </conditionalFormatting>
  <conditionalFormatting sqref="C29">
    <cfRule type="duplicateValues" dxfId="23884" priority="50175"/>
    <cfRule type="duplicateValues" dxfId="23883" priority="50176"/>
    <cfRule type="duplicateValues" dxfId="23882" priority="50177"/>
    <cfRule type="duplicateValues" dxfId="23881" priority="50178"/>
    <cfRule type="duplicateValues" dxfId="23880" priority="50179"/>
    <cfRule type="duplicateValues" dxfId="23879" priority="50180"/>
    <cfRule type="duplicateValues" dxfId="23878" priority="50181"/>
    <cfRule type="duplicateValues" dxfId="23877" priority="50182"/>
    <cfRule type="duplicateValues" dxfId="23876" priority="50183"/>
    <cfRule type="duplicateValues" dxfId="23875" priority="50184"/>
    <cfRule type="duplicateValues" dxfId="23874" priority="50185"/>
    <cfRule type="duplicateValues" dxfId="23873" priority="50186"/>
  </conditionalFormatting>
  <conditionalFormatting sqref="C30">
    <cfRule type="duplicateValues" dxfId="23872" priority="50163"/>
    <cfRule type="duplicateValues" dxfId="23871" priority="50164"/>
    <cfRule type="duplicateValues" dxfId="23870" priority="50165"/>
    <cfRule type="duplicateValues" dxfId="23869" priority="50166"/>
    <cfRule type="duplicateValues" dxfId="23868" priority="50167"/>
    <cfRule type="duplicateValues" dxfId="23867" priority="50168"/>
    <cfRule type="duplicateValues" dxfId="23866" priority="50169"/>
    <cfRule type="duplicateValues" dxfId="23865" priority="50170"/>
    <cfRule type="duplicateValues" dxfId="23864" priority="50171"/>
    <cfRule type="duplicateValues" dxfId="23863" priority="50172"/>
    <cfRule type="duplicateValues" dxfId="23862" priority="50173"/>
    <cfRule type="duplicateValues" dxfId="23861" priority="50174"/>
  </conditionalFormatting>
  <conditionalFormatting sqref="C35">
    <cfRule type="duplicateValues" dxfId="23860" priority="50151"/>
    <cfRule type="duplicateValues" dxfId="23859" priority="50152"/>
    <cfRule type="duplicateValues" dxfId="23858" priority="50153"/>
    <cfRule type="duplicateValues" dxfId="23857" priority="50154"/>
    <cfRule type="duplicateValues" dxfId="23856" priority="50155"/>
    <cfRule type="duplicateValues" dxfId="23855" priority="50156"/>
    <cfRule type="duplicateValues" dxfId="23854" priority="50157"/>
    <cfRule type="duplicateValues" dxfId="23853" priority="50158"/>
    <cfRule type="duplicateValues" dxfId="23852" priority="50159"/>
    <cfRule type="duplicateValues" dxfId="23851" priority="50160"/>
    <cfRule type="duplicateValues" dxfId="23850" priority="50161"/>
    <cfRule type="duplicateValues" dxfId="23849" priority="50162"/>
  </conditionalFormatting>
  <conditionalFormatting sqref="C36">
    <cfRule type="duplicateValues" dxfId="23848" priority="50124"/>
    <cfRule type="duplicateValues" dxfId="23847" priority="50125"/>
    <cfRule type="duplicateValues" dxfId="23846" priority="50126"/>
    <cfRule type="duplicateValues" dxfId="23845" priority="50127"/>
    <cfRule type="duplicateValues" dxfId="23844" priority="50128"/>
    <cfRule type="duplicateValues" dxfId="23843" priority="50129"/>
    <cfRule type="duplicateValues" dxfId="23842" priority="50130"/>
    <cfRule type="duplicateValues" dxfId="23841" priority="50131"/>
    <cfRule type="duplicateValues" dxfId="23840" priority="50132"/>
    <cfRule type="duplicateValues" dxfId="23839" priority="50133"/>
    <cfRule type="duplicateValues" dxfId="23838" priority="50134"/>
    <cfRule type="duplicateValues" dxfId="23837" priority="50135"/>
  </conditionalFormatting>
  <conditionalFormatting sqref="C37">
    <cfRule type="duplicateValues" dxfId="23836" priority="50112"/>
    <cfRule type="duplicateValues" dxfId="23835" priority="50113"/>
    <cfRule type="duplicateValues" dxfId="23834" priority="50114"/>
    <cfRule type="duplicateValues" dxfId="23833" priority="50115"/>
    <cfRule type="duplicateValues" dxfId="23832" priority="50116"/>
    <cfRule type="duplicateValues" dxfId="23831" priority="50117"/>
    <cfRule type="duplicateValues" dxfId="23830" priority="50118"/>
    <cfRule type="duplicateValues" dxfId="23829" priority="50119"/>
    <cfRule type="duplicateValues" dxfId="23828" priority="50120"/>
    <cfRule type="duplicateValues" dxfId="23827" priority="50121"/>
    <cfRule type="duplicateValues" dxfId="23826" priority="50122"/>
    <cfRule type="duplicateValues" dxfId="23825" priority="50123"/>
  </conditionalFormatting>
  <conditionalFormatting sqref="C38">
    <cfRule type="duplicateValues" dxfId="23824" priority="50100"/>
    <cfRule type="duplicateValues" dxfId="23823" priority="50101"/>
    <cfRule type="duplicateValues" dxfId="23822" priority="50102"/>
    <cfRule type="duplicateValues" dxfId="23821" priority="50103"/>
    <cfRule type="duplicateValues" dxfId="23820" priority="50104"/>
    <cfRule type="duplicateValues" dxfId="23819" priority="50105"/>
    <cfRule type="duplicateValues" dxfId="23818" priority="50106"/>
    <cfRule type="duplicateValues" dxfId="23817" priority="50107"/>
    <cfRule type="duplicateValues" dxfId="23816" priority="50108"/>
    <cfRule type="duplicateValues" dxfId="23815" priority="50109"/>
    <cfRule type="duplicateValues" dxfId="23814" priority="50110"/>
    <cfRule type="duplicateValues" dxfId="23813" priority="50111"/>
  </conditionalFormatting>
  <conditionalFormatting sqref="C39">
    <cfRule type="duplicateValues" dxfId="23812" priority="50088"/>
    <cfRule type="duplicateValues" dxfId="23811" priority="50089"/>
    <cfRule type="duplicateValues" dxfId="23810" priority="50090"/>
    <cfRule type="duplicateValues" dxfId="23809" priority="50091"/>
    <cfRule type="duplicateValues" dxfId="23808" priority="50092"/>
    <cfRule type="duplicateValues" dxfId="23807" priority="50093"/>
    <cfRule type="duplicateValues" dxfId="23806" priority="50094"/>
    <cfRule type="duplicateValues" dxfId="23805" priority="50095"/>
    <cfRule type="duplicateValues" dxfId="23804" priority="50096"/>
    <cfRule type="duplicateValues" dxfId="23803" priority="50097"/>
    <cfRule type="duplicateValues" dxfId="23802" priority="50098"/>
    <cfRule type="duplicateValues" dxfId="23801" priority="50099"/>
  </conditionalFormatting>
  <conditionalFormatting sqref="C40">
    <cfRule type="duplicateValues" dxfId="23800" priority="50076"/>
    <cfRule type="duplicateValues" dxfId="23799" priority="50077"/>
    <cfRule type="duplicateValues" dxfId="23798" priority="50078"/>
    <cfRule type="duplicateValues" dxfId="23797" priority="50079"/>
    <cfRule type="duplicateValues" dxfId="23796" priority="50080"/>
    <cfRule type="duplicateValues" dxfId="23795" priority="50081"/>
    <cfRule type="duplicateValues" dxfId="23794" priority="50082"/>
    <cfRule type="duplicateValues" dxfId="23793" priority="50083"/>
    <cfRule type="duplicateValues" dxfId="23792" priority="50084"/>
    <cfRule type="duplicateValues" dxfId="23791" priority="50085"/>
    <cfRule type="duplicateValues" dxfId="23790" priority="50086"/>
    <cfRule type="duplicateValues" dxfId="23789" priority="50087"/>
  </conditionalFormatting>
  <conditionalFormatting sqref="C41">
    <cfRule type="duplicateValues" dxfId="23788" priority="50064"/>
    <cfRule type="duplicateValues" dxfId="23787" priority="50065"/>
    <cfRule type="duplicateValues" dxfId="23786" priority="50066"/>
    <cfRule type="duplicateValues" dxfId="23785" priority="50067"/>
    <cfRule type="duplicateValues" dxfId="23784" priority="50068"/>
    <cfRule type="duplicateValues" dxfId="23783" priority="50069"/>
    <cfRule type="duplicateValues" dxfId="23782" priority="50070"/>
    <cfRule type="duplicateValues" dxfId="23781" priority="50071"/>
    <cfRule type="duplicateValues" dxfId="23780" priority="50072"/>
    <cfRule type="duplicateValues" dxfId="23779" priority="50073"/>
    <cfRule type="duplicateValues" dxfId="23778" priority="50074"/>
    <cfRule type="duplicateValues" dxfId="23777" priority="50075"/>
  </conditionalFormatting>
  <conditionalFormatting sqref="C42">
    <cfRule type="duplicateValues" dxfId="23776" priority="24067"/>
    <cfRule type="duplicateValues" dxfId="23775" priority="24068"/>
    <cfRule type="duplicateValues" dxfId="23774" priority="24069"/>
    <cfRule type="duplicateValues" dxfId="23773" priority="24070"/>
    <cfRule type="duplicateValues" dxfId="23772" priority="24071"/>
    <cfRule type="duplicateValues" dxfId="23771" priority="24072"/>
    <cfRule type="duplicateValues" dxfId="23770" priority="24073"/>
    <cfRule type="duplicateValues" dxfId="23769" priority="24074"/>
    <cfRule type="duplicateValues" dxfId="23768" priority="24075"/>
    <cfRule type="duplicateValues" dxfId="23767" priority="24076"/>
    <cfRule type="duplicateValues" dxfId="23766" priority="24077"/>
    <cfRule type="duplicateValues" dxfId="23765" priority="24078"/>
    <cfRule type="duplicateValues" dxfId="23764" priority="24079"/>
    <cfRule type="duplicateValues" dxfId="23763" priority="24080"/>
    <cfRule type="duplicateValues" dxfId="23762" priority="24081"/>
    <cfRule type="duplicateValues" dxfId="23761" priority="24082"/>
    <cfRule type="duplicateValues" dxfId="23760" priority="24083"/>
    <cfRule type="duplicateValues" dxfId="23759" priority="24084"/>
    <cfRule type="duplicateValues" dxfId="23758" priority="24085"/>
    <cfRule type="duplicateValues" dxfId="23757" priority="24086"/>
    <cfRule type="duplicateValues" dxfId="23756" priority="24087"/>
    <cfRule type="duplicateValues" dxfId="23755" priority="24088"/>
    <cfRule type="duplicateValues" dxfId="23754" priority="24089"/>
    <cfRule type="duplicateValues" dxfId="23753" priority="24090"/>
    <cfRule type="duplicateValues" dxfId="23752" priority="24091"/>
    <cfRule type="duplicateValues" dxfId="23751" priority="24092"/>
    <cfRule type="duplicateValues" dxfId="23750" priority="24093"/>
    <cfRule type="duplicateValues" dxfId="23749" priority="24094"/>
    <cfRule type="duplicateValues" dxfId="23748" priority="24095"/>
    <cfRule type="duplicateValues" dxfId="23747" priority="24096"/>
    <cfRule type="duplicateValues" dxfId="23746" priority="24097"/>
    <cfRule type="duplicateValues" dxfId="23745" priority="24098"/>
    <cfRule type="duplicateValues" dxfId="23744" priority="24099"/>
    <cfRule type="duplicateValues" dxfId="23743" priority="24100"/>
    <cfRule type="duplicateValues" dxfId="23742" priority="24101"/>
    <cfRule type="duplicateValues" dxfId="23741" priority="24102"/>
    <cfRule type="duplicateValues" dxfId="23740" priority="24103"/>
    <cfRule type="duplicateValues" dxfId="23739" priority="24104"/>
    <cfRule type="duplicateValues" dxfId="23738" priority="24105"/>
    <cfRule type="duplicateValues" dxfId="23737" priority="24106"/>
    <cfRule type="duplicateValues" dxfId="23736" priority="24107"/>
    <cfRule type="duplicateValues" dxfId="23735" priority="24108"/>
    <cfRule type="duplicateValues" dxfId="23734" priority="24109"/>
    <cfRule type="duplicateValues" dxfId="23733" priority="24110"/>
  </conditionalFormatting>
  <conditionalFormatting sqref="C42:C48">
    <cfRule type="duplicateValues" dxfId="23732" priority="29699"/>
    <cfRule type="duplicateValues" dxfId="23731" priority="29700"/>
    <cfRule type="duplicateValues" dxfId="23730" priority="29701"/>
    <cfRule type="duplicateValues" dxfId="23729" priority="29702"/>
    <cfRule type="duplicateValues" dxfId="23728" priority="29703"/>
    <cfRule type="duplicateValues" dxfId="23727" priority="29704"/>
    <cfRule type="duplicateValues" dxfId="23726" priority="29705"/>
    <cfRule type="duplicateValues" dxfId="23725" priority="29706"/>
    <cfRule type="duplicateValues" dxfId="23724" priority="29707"/>
    <cfRule type="duplicateValues" dxfId="23723" priority="29708"/>
    <cfRule type="duplicateValues" dxfId="23722" priority="29709"/>
    <cfRule type="duplicateValues" dxfId="23721" priority="29710"/>
    <cfRule type="duplicateValues" dxfId="23720" priority="29711"/>
    <cfRule type="duplicateValues" dxfId="23719" priority="29712"/>
    <cfRule type="duplicateValues" dxfId="23718" priority="29713"/>
    <cfRule type="duplicateValues" dxfId="23717" priority="29714"/>
    <cfRule type="duplicateValues" dxfId="23716" priority="29715"/>
    <cfRule type="duplicateValues" dxfId="23715" priority="29716"/>
    <cfRule type="duplicateValues" dxfId="23714" priority="29717"/>
    <cfRule type="duplicateValues" dxfId="23713" priority="29718"/>
    <cfRule type="duplicateValues" dxfId="23712" priority="29719"/>
    <cfRule type="duplicateValues" dxfId="23711" priority="29720"/>
    <cfRule type="duplicateValues" dxfId="23710" priority="29721"/>
    <cfRule type="duplicateValues" dxfId="23709" priority="29722"/>
    <cfRule type="duplicateValues" dxfId="23708" priority="29723"/>
    <cfRule type="duplicateValues" dxfId="23707" priority="29724"/>
    <cfRule type="duplicateValues" dxfId="23706" priority="29725"/>
    <cfRule type="duplicateValues" dxfId="23705" priority="29726"/>
    <cfRule type="duplicateValues" dxfId="23704" priority="29727"/>
    <cfRule type="duplicateValues" dxfId="23703" priority="29728"/>
    <cfRule type="duplicateValues" dxfId="23702" priority="29729"/>
    <cfRule type="duplicateValues" dxfId="23701" priority="29730"/>
    <cfRule type="duplicateValues" dxfId="23700" priority="29731"/>
    <cfRule type="duplicateValues" dxfId="23699" priority="29732"/>
    <cfRule type="duplicateValues" dxfId="23698" priority="29733"/>
    <cfRule type="duplicateValues" dxfId="23697" priority="29734"/>
    <cfRule type="duplicateValues" dxfId="23696" priority="29735"/>
    <cfRule type="duplicateValues" dxfId="23695" priority="29736"/>
    <cfRule type="duplicateValues" dxfId="23694" priority="29737"/>
    <cfRule type="duplicateValues" dxfId="23693" priority="29738"/>
    <cfRule type="duplicateValues" dxfId="23692" priority="29739"/>
    <cfRule type="duplicateValues" dxfId="23691" priority="29740"/>
    <cfRule type="duplicateValues" dxfId="23690" priority="29741"/>
    <cfRule type="duplicateValues" dxfId="23689" priority="29742"/>
  </conditionalFormatting>
  <conditionalFormatting sqref="C49">
    <cfRule type="duplicateValues" dxfId="23688" priority="50012"/>
    <cfRule type="duplicateValues" dxfId="23687" priority="50013"/>
    <cfRule type="duplicateValues" dxfId="23686" priority="50014"/>
    <cfRule type="duplicateValues" dxfId="23685" priority="50015"/>
    <cfRule type="duplicateValues" dxfId="23684" priority="50016"/>
    <cfRule type="duplicateValues" dxfId="23683" priority="50017"/>
    <cfRule type="duplicateValues" dxfId="23682" priority="50018"/>
    <cfRule type="duplicateValues" dxfId="23681" priority="50019"/>
    <cfRule type="duplicateValues" dxfId="23680" priority="50020"/>
    <cfRule type="duplicateValues" dxfId="23679" priority="50021"/>
    <cfRule type="duplicateValues" dxfId="23678" priority="50022"/>
    <cfRule type="duplicateValues" dxfId="23677" priority="50023"/>
    <cfRule type="duplicateValues" dxfId="23676" priority="50024"/>
  </conditionalFormatting>
  <conditionalFormatting sqref="C50">
    <cfRule type="duplicateValues" dxfId="23675" priority="49999"/>
    <cfRule type="duplicateValues" dxfId="23674" priority="50000"/>
    <cfRule type="duplicateValues" dxfId="23673" priority="50001"/>
    <cfRule type="duplicateValues" dxfId="23672" priority="50002"/>
    <cfRule type="duplicateValues" dxfId="23671" priority="50003"/>
    <cfRule type="duplicateValues" dxfId="23670" priority="50004"/>
    <cfRule type="duplicateValues" dxfId="23669" priority="50005"/>
    <cfRule type="duplicateValues" dxfId="23668" priority="50006"/>
    <cfRule type="duplicateValues" dxfId="23667" priority="50007"/>
    <cfRule type="duplicateValues" dxfId="23666" priority="50008"/>
    <cfRule type="duplicateValues" dxfId="23665" priority="50009"/>
    <cfRule type="duplicateValues" dxfId="23664" priority="50010"/>
    <cfRule type="duplicateValues" dxfId="23663" priority="50011"/>
  </conditionalFormatting>
  <conditionalFormatting sqref="C52">
    <cfRule type="duplicateValues" dxfId="23662" priority="49984"/>
    <cfRule type="duplicateValues" dxfId="23661" priority="49985"/>
    <cfRule type="duplicateValues" dxfId="23660" priority="49986"/>
    <cfRule type="duplicateValues" dxfId="23659" priority="49987"/>
    <cfRule type="duplicateValues" dxfId="23658" priority="49988"/>
    <cfRule type="duplicateValues" dxfId="23657" priority="49989"/>
    <cfRule type="duplicateValues" dxfId="23656" priority="49990"/>
    <cfRule type="duplicateValues" dxfId="23655" priority="49991"/>
    <cfRule type="duplicateValues" dxfId="23654" priority="49992"/>
    <cfRule type="duplicateValues" dxfId="23653" priority="49993"/>
    <cfRule type="duplicateValues" dxfId="23652" priority="49994"/>
    <cfRule type="duplicateValues" dxfId="23651" priority="49995"/>
    <cfRule type="duplicateValues" dxfId="23650" priority="49996"/>
    <cfRule type="duplicateValues" dxfId="23649" priority="49997"/>
  </conditionalFormatting>
  <conditionalFormatting sqref="C53">
    <cfRule type="duplicateValues" dxfId="23648" priority="49968"/>
    <cfRule type="duplicateValues" dxfId="23647" priority="49969"/>
    <cfRule type="duplicateValues" dxfId="23646" priority="49970"/>
    <cfRule type="duplicateValues" dxfId="23645" priority="49971"/>
    <cfRule type="duplicateValues" dxfId="23644" priority="49972"/>
    <cfRule type="duplicateValues" dxfId="23643" priority="49973"/>
    <cfRule type="duplicateValues" dxfId="23642" priority="49974"/>
    <cfRule type="duplicateValues" dxfId="23641" priority="49975"/>
    <cfRule type="duplicateValues" dxfId="23640" priority="49976"/>
    <cfRule type="duplicateValues" dxfId="23639" priority="49977"/>
    <cfRule type="duplicateValues" dxfId="23638" priority="49978"/>
    <cfRule type="duplicateValues" dxfId="23637" priority="49979"/>
    <cfRule type="duplicateValues" dxfId="23636" priority="49980"/>
    <cfRule type="duplicateValues" dxfId="23635" priority="49981"/>
    <cfRule type="duplicateValues" dxfId="23634" priority="49982"/>
  </conditionalFormatting>
  <conditionalFormatting sqref="C54">
    <cfRule type="duplicateValues" dxfId="23633" priority="49953"/>
    <cfRule type="duplicateValues" dxfId="23632" priority="49954"/>
    <cfRule type="duplicateValues" dxfId="23631" priority="49955"/>
    <cfRule type="duplicateValues" dxfId="23630" priority="49956"/>
    <cfRule type="duplicateValues" dxfId="23629" priority="49957"/>
    <cfRule type="duplicateValues" dxfId="23628" priority="49958"/>
    <cfRule type="duplicateValues" dxfId="23627" priority="49959"/>
    <cfRule type="duplicateValues" dxfId="23626" priority="49960"/>
    <cfRule type="duplicateValues" dxfId="23625" priority="49961"/>
    <cfRule type="duplicateValues" dxfId="23624" priority="49962"/>
    <cfRule type="duplicateValues" dxfId="23623" priority="49963"/>
    <cfRule type="duplicateValues" dxfId="23622" priority="49964"/>
    <cfRule type="duplicateValues" dxfId="23621" priority="49965"/>
    <cfRule type="duplicateValues" dxfId="23620" priority="49966"/>
    <cfRule type="duplicateValues" dxfId="23619" priority="49967"/>
  </conditionalFormatting>
  <conditionalFormatting sqref="C56">
    <cfRule type="duplicateValues" dxfId="23618" priority="49939"/>
    <cfRule type="duplicateValues" dxfId="23617" priority="49940"/>
    <cfRule type="duplicateValues" dxfId="23616" priority="49941"/>
    <cfRule type="duplicateValues" dxfId="23615" priority="49942"/>
    <cfRule type="duplicateValues" dxfId="23614" priority="49943"/>
    <cfRule type="duplicateValues" dxfId="23613" priority="49944"/>
    <cfRule type="duplicateValues" dxfId="23612" priority="49945"/>
    <cfRule type="duplicateValues" dxfId="23611" priority="49946"/>
    <cfRule type="duplicateValues" dxfId="23610" priority="49947"/>
    <cfRule type="duplicateValues" dxfId="23609" priority="49948"/>
    <cfRule type="duplicateValues" dxfId="23608" priority="49949"/>
    <cfRule type="duplicateValues" dxfId="23607" priority="49950"/>
    <cfRule type="duplicateValues" dxfId="23606" priority="49951"/>
    <cfRule type="duplicateValues" dxfId="23605" priority="49952"/>
  </conditionalFormatting>
  <conditionalFormatting sqref="C57">
    <cfRule type="duplicateValues" dxfId="23604" priority="49923"/>
    <cfRule type="duplicateValues" dxfId="23603" priority="49924"/>
    <cfRule type="duplicateValues" dxfId="23602" priority="49925"/>
    <cfRule type="duplicateValues" dxfId="23601" priority="49926"/>
    <cfRule type="duplicateValues" dxfId="23600" priority="49927"/>
    <cfRule type="duplicateValues" dxfId="23599" priority="49928"/>
    <cfRule type="duplicateValues" dxfId="23598" priority="49929"/>
    <cfRule type="duplicateValues" dxfId="23597" priority="49930"/>
    <cfRule type="duplicateValues" dxfId="23596" priority="49931"/>
    <cfRule type="duplicateValues" dxfId="23595" priority="49932"/>
    <cfRule type="duplicateValues" dxfId="23594" priority="49933"/>
    <cfRule type="duplicateValues" dxfId="23593" priority="49934"/>
    <cfRule type="duplicateValues" dxfId="23592" priority="49935"/>
    <cfRule type="duplicateValues" dxfId="23591" priority="49936"/>
    <cfRule type="duplicateValues" dxfId="23590" priority="49937"/>
  </conditionalFormatting>
  <conditionalFormatting sqref="C58">
    <cfRule type="duplicateValues" dxfId="23589" priority="49908"/>
    <cfRule type="duplicateValues" dxfId="23588" priority="49909"/>
    <cfRule type="duplicateValues" dxfId="23587" priority="49910"/>
    <cfRule type="duplicateValues" dxfId="23586" priority="49911"/>
    <cfRule type="duplicateValues" dxfId="23585" priority="49912"/>
    <cfRule type="duplicateValues" dxfId="23584" priority="49913"/>
    <cfRule type="duplicateValues" dxfId="23583" priority="49914"/>
    <cfRule type="duplicateValues" dxfId="23582" priority="49915"/>
    <cfRule type="duplicateValues" dxfId="23581" priority="49916"/>
    <cfRule type="duplicateValues" dxfId="23580" priority="49917"/>
    <cfRule type="duplicateValues" dxfId="23579" priority="49918"/>
    <cfRule type="duplicateValues" dxfId="23578" priority="49919"/>
    <cfRule type="duplicateValues" dxfId="23577" priority="49920"/>
    <cfRule type="duplicateValues" dxfId="23576" priority="49921"/>
    <cfRule type="duplicateValues" dxfId="23575" priority="49922"/>
  </conditionalFormatting>
  <conditionalFormatting sqref="C59">
    <cfRule type="duplicateValues" dxfId="23574" priority="49893"/>
    <cfRule type="duplicateValues" dxfId="23573" priority="49894"/>
    <cfRule type="duplicateValues" dxfId="23572" priority="49895"/>
    <cfRule type="duplicateValues" dxfId="23571" priority="49896"/>
    <cfRule type="duplicateValues" dxfId="23570" priority="49897"/>
    <cfRule type="duplicateValues" dxfId="23569" priority="49898"/>
    <cfRule type="duplicateValues" dxfId="23568" priority="49899"/>
    <cfRule type="duplicateValues" dxfId="23567" priority="49900"/>
    <cfRule type="duplicateValues" dxfId="23566" priority="49901"/>
    <cfRule type="duplicateValues" dxfId="23565" priority="49902"/>
    <cfRule type="duplicateValues" dxfId="23564" priority="49903"/>
    <cfRule type="duplicateValues" dxfId="23563" priority="49904"/>
    <cfRule type="duplicateValues" dxfId="23562" priority="49905"/>
    <cfRule type="duplicateValues" dxfId="23561" priority="49906"/>
    <cfRule type="duplicateValues" dxfId="23560" priority="49907"/>
  </conditionalFormatting>
  <conditionalFormatting sqref="C60">
    <cfRule type="duplicateValues" dxfId="23559" priority="49878"/>
    <cfRule type="duplicateValues" dxfId="23558" priority="49879"/>
    <cfRule type="duplicateValues" dxfId="23557" priority="49880"/>
    <cfRule type="duplicateValues" dxfId="23556" priority="49881"/>
    <cfRule type="duplicateValues" dxfId="23555" priority="49882"/>
    <cfRule type="duplicateValues" dxfId="23554" priority="49883"/>
    <cfRule type="duplicateValues" dxfId="23553" priority="49884"/>
    <cfRule type="duplicateValues" dxfId="23552" priority="49885"/>
    <cfRule type="duplicateValues" dxfId="23551" priority="49886"/>
    <cfRule type="duplicateValues" dxfId="23550" priority="49887"/>
    <cfRule type="duplicateValues" dxfId="23549" priority="49888"/>
    <cfRule type="duplicateValues" dxfId="23548" priority="49889"/>
    <cfRule type="duplicateValues" dxfId="23547" priority="49890"/>
    <cfRule type="duplicateValues" dxfId="23546" priority="49891"/>
    <cfRule type="duplicateValues" dxfId="23545" priority="49892"/>
  </conditionalFormatting>
  <conditionalFormatting sqref="C64">
    <cfRule type="duplicateValues" dxfId="23544" priority="49862"/>
    <cfRule type="duplicateValues" dxfId="23543" priority="49863"/>
    <cfRule type="duplicateValues" dxfId="23542" priority="49864"/>
    <cfRule type="duplicateValues" dxfId="23541" priority="49865"/>
    <cfRule type="duplicateValues" dxfId="23540" priority="49866"/>
    <cfRule type="duplicateValues" dxfId="23539" priority="49867"/>
    <cfRule type="duplicateValues" dxfId="23538" priority="49868"/>
    <cfRule type="duplicateValues" dxfId="23537" priority="49869"/>
    <cfRule type="duplicateValues" dxfId="23536" priority="49870"/>
    <cfRule type="duplicateValues" dxfId="23535" priority="49871"/>
    <cfRule type="duplicateValues" dxfId="23534" priority="49872"/>
    <cfRule type="duplicateValues" dxfId="23533" priority="49873"/>
    <cfRule type="duplicateValues" dxfId="23532" priority="49874"/>
    <cfRule type="duplicateValues" dxfId="23531" priority="49875"/>
    <cfRule type="duplicateValues" dxfId="23530" priority="49876"/>
  </conditionalFormatting>
  <conditionalFormatting sqref="C68">
    <cfRule type="duplicateValues" dxfId="23529" priority="49848"/>
    <cfRule type="duplicateValues" dxfId="23528" priority="49849"/>
    <cfRule type="duplicateValues" dxfId="23527" priority="49850"/>
    <cfRule type="duplicateValues" dxfId="23526" priority="49851"/>
    <cfRule type="duplicateValues" dxfId="23525" priority="49852"/>
    <cfRule type="duplicateValues" dxfId="23524" priority="49853"/>
    <cfRule type="duplicateValues" dxfId="23523" priority="49854"/>
    <cfRule type="duplicateValues" dxfId="23522" priority="49855"/>
    <cfRule type="duplicateValues" dxfId="23521" priority="49856"/>
    <cfRule type="duplicateValues" dxfId="23520" priority="49857"/>
    <cfRule type="duplicateValues" dxfId="23519" priority="49858"/>
    <cfRule type="duplicateValues" dxfId="23518" priority="49859"/>
    <cfRule type="duplicateValues" dxfId="23517" priority="49860"/>
    <cfRule type="duplicateValues" dxfId="23516" priority="49861"/>
  </conditionalFormatting>
  <conditionalFormatting sqref="C69">
    <cfRule type="duplicateValues" dxfId="23515" priority="26681"/>
    <cfRule type="duplicateValues" dxfId="23514" priority="26682"/>
    <cfRule type="duplicateValues" dxfId="23513" priority="26683"/>
    <cfRule type="duplicateValues" dxfId="23512" priority="26684"/>
    <cfRule type="duplicateValues" dxfId="23511" priority="26685"/>
    <cfRule type="duplicateValues" dxfId="23510" priority="26686"/>
    <cfRule type="duplicateValues" dxfId="23509" priority="26687"/>
    <cfRule type="duplicateValues" dxfId="23508" priority="26688"/>
    <cfRule type="duplicateValues" dxfId="23507" priority="26689"/>
    <cfRule type="duplicateValues" dxfId="23506" priority="26690"/>
    <cfRule type="duplicateValues" dxfId="23505" priority="26691"/>
    <cfRule type="duplicateValues" dxfId="23504" priority="26692"/>
    <cfRule type="duplicateValues" dxfId="23503" priority="26693"/>
    <cfRule type="duplicateValues" dxfId="23502" priority="26694"/>
    <cfRule type="duplicateValues" dxfId="23501" priority="26695"/>
    <cfRule type="duplicateValues" dxfId="23500" priority="26696"/>
    <cfRule type="duplicateValues" dxfId="23499" priority="26697"/>
    <cfRule type="duplicateValues" dxfId="23498" priority="26698"/>
    <cfRule type="duplicateValues" dxfId="23497" priority="26699"/>
    <cfRule type="duplicateValues" dxfId="23496" priority="26700"/>
    <cfRule type="duplicateValues" dxfId="23495" priority="26701"/>
    <cfRule type="duplicateValues" dxfId="23494" priority="26702"/>
    <cfRule type="duplicateValues" dxfId="23493" priority="26703"/>
    <cfRule type="duplicateValues" dxfId="23492" priority="26704"/>
    <cfRule type="duplicateValues" dxfId="23491" priority="26705"/>
    <cfRule type="duplicateValues" dxfId="23490" priority="26706"/>
    <cfRule type="duplicateValues" dxfId="23489" priority="26707"/>
    <cfRule type="duplicateValues" dxfId="23488" priority="26708"/>
    <cfRule type="duplicateValues" dxfId="23487" priority="26709"/>
    <cfRule type="duplicateValues" dxfId="23486" priority="26710"/>
    <cfRule type="duplicateValues" dxfId="23485" priority="26711"/>
    <cfRule type="duplicateValues" dxfId="23484" priority="26712"/>
    <cfRule type="duplicateValues" dxfId="23483" priority="26713"/>
    <cfRule type="duplicateValues" dxfId="23482" priority="26714"/>
    <cfRule type="duplicateValues" dxfId="23481" priority="26715"/>
    <cfRule type="duplicateValues" dxfId="23480" priority="26716"/>
    <cfRule type="duplicateValues" dxfId="23479" priority="26717"/>
    <cfRule type="duplicateValues" dxfId="23478" priority="26718"/>
    <cfRule type="duplicateValues" dxfId="23477" priority="26719"/>
    <cfRule type="duplicateValues" dxfId="23476" priority="26720"/>
    <cfRule type="duplicateValues" dxfId="23475" priority="26721"/>
    <cfRule type="duplicateValues" dxfId="23474" priority="26722"/>
    <cfRule type="duplicateValues" dxfId="23473" priority="26723"/>
    <cfRule type="duplicateValues" dxfId="23472" priority="26724"/>
    <cfRule type="duplicateValues" dxfId="23471" priority="26725"/>
    <cfRule type="duplicateValues" dxfId="23470" priority="26726"/>
    <cfRule type="duplicateValues" dxfId="23469" priority="26727"/>
    <cfRule type="duplicateValues" dxfId="23468" priority="26728"/>
    <cfRule type="duplicateValues" dxfId="23467" priority="26729"/>
    <cfRule type="duplicateValues" dxfId="23466" priority="26730"/>
    <cfRule type="duplicateValues" dxfId="23465" priority="26731"/>
    <cfRule type="duplicateValues" dxfId="23464" priority="26732"/>
    <cfRule type="duplicateValues" dxfId="23463" priority="26733"/>
    <cfRule type="duplicateValues" dxfId="23462" priority="26734"/>
    <cfRule type="duplicateValues" dxfId="23461" priority="26735"/>
    <cfRule type="duplicateValues" dxfId="23460" priority="26736"/>
  </conditionalFormatting>
  <conditionalFormatting sqref="C70">
    <cfRule type="duplicateValues" dxfId="23459" priority="49834"/>
    <cfRule type="duplicateValues" dxfId="23458" priority="49835"/>
    <cfRule type="duplicateValues" dxfId="23457" priority="49836"/>
    <cfRule type="duplicateValues" dxfId="23456" priority="49837"/>
    <cfRule type="duplicateValues" dxfId="23455" priority="49838"/>
    <cfRule type="duplicateValues" dxfId="23454" priority="49839"/>
    <cfRule type="duplicateValues" dxfId="23453" priority="49840"/>
    <cfRule type="duplicateValues" dxfId="23452" priority="49841"/>
    <cfRule type="duplicateValues" dxfId="23451" priority="49842"/>
    <cfRule type="duplicateValues" dxfId="23450" priority="49843"/>
    <cfRule type="duplicateValues" dxfId="23449" priority="49844"/>
    <cfRule type="duplicateValues" dxfId="23448" priority="49845"/>
    <cfRule type="duplicateValues" dxfId="23447" priority="49846"/>
    <cfRule type="duplicateValues" dxfId="23446" priority="49847"/>
  </conditionalFormatting>
  <conditionalFormatting sqref="C76">
    <cfRule type="duplicateValues" dxfId="23445" priority="49789"/>
    <cfRule type="duplicateValues" dxfId="23444" priority="49790"/>
    <cfRule type="duplicateValues" dxfId="23443" priority="49791"/>
    <cfRule type="duplicateValues" dxfId="23442" priority="49792"/>
    <cfRule type="duplicateValues" dxfId="23441" priority="49793"/>
    <cfRule type="duplicateValues" dxfId="23440" priority="49794"/>
    <cfRule type="duplicateValues" dxfId="23439" priority="49795"/>
    <cfRule type="duplicateValues" dxfId="23438" priority="49796"/>
    <cfRule type="duplicateValues" dxfId="23437" priority="49797"/>
    <cfRule type="duplicateValues" dxfId="23436" priority="49798"/>
    <cfRule type="duplicateValues" dxfId="23435" priority="49799"/>
    <cfRule type="duplicateValues" dxfId="23434" priority="49800"/>
    <cfRule type="duplicateValues" dxfId="23433" priority="49801"/>
    <cfRule type="duplicateValues" dxfId="23432" priority="49802"/>
    <cfRule type="duplicateValues" dxfId="23431" priority="49803"/>
  </conditionalFormatting>
  <conditionalFormatting sqref="C78">
    <cfRule type="duplicateValues" dxfId="23430" priority="49788"/>
  </conditionalFormatting>
  <conditionalFormatting sqref="C80">
    <cfRule type="duplicateValues" dxfId="23429" priority="49786"/>
  </conditionalFormatting>
  <conditionalFormatting sqref="C82">
    <cfRule type="duplicateValues" dxfId="23428" priority="49772"/>
    <cfRule type="duplicateValues" dxfId="23427" priority="49773"/>
    <cfRule type="duplicateValues" dxfId="23426" priority="49774"/>
    <cfRule type="duplicateValues" dxfId="23425" priority="49775"/>
    <cfRule type="duplicateValues" dxfId="23424" priority="49776"/>
    <cfRule type="duplicateValues" dxfId="23423" priority="49777"/>
    <cfRule type="duplicateValues" dxfId="23422" priority="49778"/>
    <cfRule type="duplicateValues" dxfId="23421" priority="49779"/>
    <cfRule type="duplicateValues" dxfId="23420" priority="49780"/>
    <cfRule type="duplicateValues" dxfId="23419" priority="49781"/>
    <cfRule type="duplicateValues" dxfId="23418" priority="49782"/>
    <cfRule type="duplicateValues" dxfId="23417" priority="49783"/>
    <cfRule type="duplicateValues" dxfId="23416" priority="49784"/>
    <cfRule type="duplicateValues" dxfId="23415" priority="49785"/>
  </conditionalFormatting>
  <conditionalFormatting sqref="C83">
    <cfRule type="duplicateValues" dxfId="23414" priority="49758"/>
    <cfRule type="duplicateValues" dxfId="23413" priority="49759"/>
    <cfRule type="duplicateValues" dxfId="23412" priority="49760"/>
    <cfRule type="duplicateValues" dxfId="23411" priority="49761"/>
    <cfRule type="duplicateValues" dxfId="23410" priority="49762"/>
    <cfRule type="duplicateValues" dxfId="23409" priority="49763"/>
    <cfRule type="duplicateValues" dxfId="23408" priority="49764"/>
    <cfRule type="duplicateValues" dxfId="23407" priority="49765"/>
    <cfRule type="duplicateValues" dxfId="23406" priority="49766"/>
    <cfRule type="duplicateValues" dxfId="23405" priority="49767"/>
    <cfRule type="duplicateValues" dxfId="23404" priority="49768"/>
    <cfRule type="duplicateValues" dxfId="23403" priority="49769"/>
    <cfRule type="duplicateValues" dxfId="23402" priority="49770"/>
    <cfRule type="duplicateValues" dxfId="23401" priority="49771"/>
  </conditionalFormatting>
  <conditionalFormatting sqref="C85">
    <cfRule type="duplicateValues" dxfId="23400" priority="49744"/>
    <cfRule type="duplicateValues" dxfId="23399" priority="49745"/>
    <cfRule type="duplicateValues" dxfId="23398" priority="49746"/>
    <cfRule type="duplicateValues" dxfId="23397" priority="49747"/>
    <cfRule type="duplicateValues" dxfId="23396" priority="49748"/>
    <cfRule type="duplicateValues" dxfId="23395" priority="49749"/>
    <cfRule type="duplicateValues" dxfId="23394" priority="49750"/>
    <cfRule type="duplicateValues" dxfId="23393" priority="49751"/>
    <cfRule type="duplicateValues" dxfId="23392" priority="49752"/>
    <cfRule type="duplicateValues" dxfId="23391" priority="49753"/>
    <cfRule type="duplicateValues" dxfId="23390" priority="49754"/>
    <cfRule type="duplicateValues" dxfId="23389" priority="49755"/>
    <cfRule type="duplicateValues" dxfId="23388" priority="49756"/>
    <cfRule type="duplicateValues" dxfId="23387" priority="49757"/>
  </conditionalFormatting>
  <conditionalFormatting sqref="C86">
    <cfRule type="duplicateValues" dxfId="23386" priority="26069"/>
    <cfRule type="duplicateValues" dxfId="23385" priority="26070"/>
    <cfRule type="duplicateValues" dxfId="23384" priority="26071"/>
    <cfRule type="duplicateValues" dxfId="23383" priority="26072"/>
    <cfRule type="duplicateValues" dxfId="23382" priority="26073"/>
    <cfRule type="duplicateValues" dxfId="23381" priority="26074"/>
    <cfRule type="duplicateValues" dxfId="23380" priority="26075"/>
    <cfRule type="duplicateValues" dxfId="23379" priority="26076"/>
    <cfRule type="duplicateValues" dxfId="23378" priority="26077"/>
    <cfRule type="duplicateValues" dxfId="23377" priority="26078"/>
    <cfRule type="duplicateValues" dxfId="23376" priority="26079"/>
    <cfRule type="duplicateValues" dxfId="23375" priority="26080"/>
    <cfRule type="duplicateValues" dxfId="23374" priority="26081"/>
    <cfRule type="duplicateValues" dxfId="23373" priority="26082"/>
    <cfRule type="duplicateValues" dxfId="23372" priority="26083"/>
    <cfRule type="duplicateValues" dxfId="23371" priority="26084"/>
    <cfRule type="duplicateValues" dxfId="23370" priority="26085"/>
    <cfRule type="duplicateValues" dxfId="23369" priority="26086"/>
    <cfRule type="duplicateValues" dxfId="23368" priority="26087"/>
    <cfRule type="duplicateValues" dxfId="23367" priority="26088"/>
    <cfRule type="duplicateValues" dxfId="23366" priority="26089"/>
    <cfRule type="duplicateValues" dxfId="23365" priority="26090"/>
    <cfRule type="duplicateValues" dxfId="23364" priority="26091"/>
    <cfRule type="duplicateValues" dxfId="23363" priority="26092"/>
    <cfRule type="duplicateValues" dxfId="23362" priority="26093"/>
    <cfRule type="duplicateValues" dxfId="23361" priority="26094"/>
    <cfRule type="duplicateValues" dxfId="23360" priority="26095"/>
    <cfRule type="duplicateValues" dxfId="23359" priority="26096"/>
    <cfRule type="duplicateValues" dxfId="23358" priority="26097"/>
    <cfRule type="duplicateValues" dxfId="23357" priority="26098"/>
    <cfRule type="duplicateValues" dxfId="23356" priority="26099"/>
    <cfRule type="duplicateValues" dxfId="23355" priority="26100"/>
    <cfRule type="duplicateValues" dxfId="23354" priority="26101"/>
    <cfRule type="duplicateValues" dxfId="23353" priority="26102"/>
    <cfRule type="duplicateValues" dxfId="23352" priority="26103"/>
    <cfRule type="duplicateValues" dxfId="23351" priority="26104"/>
    <cfRule type="duplicateValues" dxfId="23350" priority="26105"/>
    <cfRule type="duplicateValues" dxfId="23349" priority="26106"/>
    <cfRule type="duplicateValues" dxfId="23348" priority="26107"/>
    <cfRule type="duplicateValues" dxfId="23347" priority="26108"/>
    <cfRule type="duplicateValues" dxfId="23346" priority="26109"/>
    <cfRule type="duplicateValues" dxfId="23345" priority="26110"/>
    <cfRule type="duplicateValues" dxfId="23344" priority="26111"/>
    <cfRule type="duplicateValues" dxfId="23343" priority="26112"/>
    <cfRule type="duplicateValues" dxfId="23342" priority="26113"/>
    <cfRule type="duplicateValues" dxfId="23341" priority="26114"/>
    <cfRule type="duplicateValues" dxfId="23340" priority="26115"/>
    <cfRule type="duplicateValues" dxfId="23339" priority="26116"/>
    <cfRule type="duplicateValues" dxfId="23338" priority="26117"/>
    <cfRule type="duplicateValues" dxfId="23337" priority="26118"/>
    <cfRule type="duplicateValues" dxfId="23336" priority="26119"/>
    <cfRule type="duplicateValues" dxfId="23335" priority="26120"/>
    <cfRule type="duplicateValues" dxfId="23334" priority="26121"/>
    <cfRule type="duplicateValues" dxfId="23333" priority="26122"/>
    <cfRule type="duplicateValues" dxfId="23332" priority="26123"/>
    <cfRule type="duplicateValues" dxfId="23331" priority="26124"/>
    <cfRule type="duplicateValues" dxfId="23330" priority="26125"/>
  </conditionalFormatting>
  <conditionalFormatting sqref="C89">
    <cfRule type="duplicateValues" dxfId="23329" priority="49590"/>
    <cfRule type="duplicateValues" dxfId="23328" priority="49591"/>
    <cfRule type="duplicateValues" dxfId="23327" priority="49592"/>
    <cfRule type="duplicateValues" dxfId="23326" priority="49593"/>
    <cfRule type="duplicateValues" dxfId="23325" priority="49594"/>
    <cfRule type="duplicateValues" dxfId="23324" priority="49595"/>
    <cfRule type="duplicateValues" dxfId="23323" priority="49596"/>
    <cfRule type="duplicateValues" dxfId="23322" priority="49597"/>
    <cfRule type="duplicateValues" dxfId="23321" priority="49598"/>
    <cfRule type="duplicateValues" dxfId="23320" priority="49599"/>
    <cfRule type="duplicateValues" dxfId="23319" priority="49600"/>
    <cfRule type="duplicateValues" dxfId="23318" priority="49601"/>
    <cfRule type="duplicateValues" dxfId="23317" priority="49602"/>
    <cfRule type="duplicateValues" dxfId="23316" priority="49603"/>
  </conditionalFormatting>
  <conditionalFormatting sqref="C90">
    <cfRule type="duplicateValues" dxfId="23315" priority="49702"/>
    <cfRule type="duplicateValues" dxfId="23314" priority="49703"/>
    <cfRule type="duplicateValues" dxfId="23313" priority="49704"/>
    <cfRule type="duplicateValues" dxfId="23312" priority="49705"/>
    <cfRule type="duplicateValues" dxfId="23311" priority="49706"/>
    <cfRule type="duplicateValues" dxfId="23310" priority="49707"/>
    <cfRule type="duplicateValues" dxfId="23309" priority="49708"/>
    <cfRule type="duplicateValues" dxfId="23308" priority="49709"/>
    <cfRule type="duplicateValues" dxfId="23307" priority="49710"/>
    <cfRule type="duplicateValues" dxfId="23306" priority="49711"/>
    <cfRule type="duplicateValues" dxfId="23305" priority="49712"/>
    <cfRule type="duplicateValues" dxfId="23304" priority="49713"/>
    <cfRule type="duplicateValues" dxfId="23303" priority="49714"/>
    <cfRule type="duplicateValues" dxfId="23302" priority="49715"/>
  </conditionalFormatting>
  <conditionalFormatting sqref="C91">
    <cfRule type="duplicateValues" dxfId="23301" priority="49688"/>
    <cfRule type="duplicateValues" dxfId="23300" priority="49689"/>
    <cfRule type="duplicateValues" dxfId="23299" priority="49690"/>
    <cfRule type="duplicateValues" dxfId="23298" priority="49691"/>
    <cfRule type="duplicateValues" dxfId="23297" priority="49692"/>
    <cfRule type="duplicateValues" dxfId="23296" priority="49693"/>
    <cfRule type="duplicateValues" dxfId="23295" priority="49694"/>
    <cfRule type="duplicateValues" dxfId="23294" priority="49695"/>
    <cfRule type="duplicateValues" dxfId="23293" priority="49696"/>
    <cfRule type="duplicateValues" dxfId="23292" priority="49697"/>
    <cfRule type="duplicateValues" dxfId="23291" priority="49698"/>
    <cfRule type="duplicateValues" dxfId="23290" priority="49699"/>
    <cfRule type="duplicateValues" dxfId="23289" priority="49700"/>
    <cfRule type="duplicateValues" dxfId="23288" priority="49701"/>
  </conditionalFormatting>
  <conditionalFormatting sqref="C93">
    <cfRule type="duplicateValues" dxfId="23287" priority="49674"/>
    <cfRule type="duplicateValues" dxfId="23286" priority="49675"/>
    <cfRule type="duplicateValues" dxfId="23285" priority="49676"/>
    <cfRule type="duplicateValues" dxfId="23284" priority="49677"/>
    <cfRule type="duplicateValues" dxfId="23283" priority="49678"/>
    <cfRule type="duplicateValues" dxfId="23282" priority="49679"/>
    <cfRule type="duplicateValues" dxfId="23281" priority="49680"/>
    <cfRule type="duplicateValues" dxfId="23280" priority="49681"/>
    <cfRule type="duplicateValues" dxfId="23279" priority="49682"/>
    <cfRule type="duplicateValues" dxfId="23278" priority="49683"/>
    <cfRule type="duplicateValues" dxfId="23277" priority="49684"/>
    <cfRule type="duplicateValues" dxfId="23276" priority="49685"/>
    <cfRule type="duplicateValues" dxfId="23275" priority="49686"/>
    <cfRule type="duplicateValues" dxfId="23274" priority="49687"/>
  </conditionalFormatting>
  <conditionalFormatting sqref="C94">
    <cfRule type="duplicateValues" dxfId="23273" priority="49660"/>
    <cfRule type="duplicateValues" dxfId="23272" priority="49661"/>
    <cfRule type="duplicateValues" dxfId="23271" priority="49662"/>
    <cfRule type="duplicateValues" dxfId="23270" priority="49663"/>
    <cfRule type="duplicateValues" dxfId="23269" priority="49664"/>
    <cfRule type="duplicateValues" dxfId="23268" priority="49665"/>
    <cfRule type="duplicateValues" dxfId="23267" priority="49666"/>
    <cfRule type="duplicateValues" dxfId="23266" priority="49667"/>
    <cfRule type="duplicateValues" dxfId="23265" priority="49668"/>
    <cfRule type="duplicateValues" dxfId="23264" priority="49669"/>
    <cfRule type="duplicateValues" dxfId="23263" priority="49670"/>
    <cfRule type="duplicateValues" dxfId="23262" priority="49671"/>
    <cfRule type="duplicateValues" dxfId="23261" priority="49672"/>
    <cfRule type="duplicateValues" dxfId="23260" priority="49673"/>
  </conditionalFormatting>
  <conditionalFormatting sqref="C95">
    <cfRule type="duplicateValues" dxfId="23259" priority="49646"/>
    <cfRule type="duplicateValues" dxfId="23258" priority="49647"/>
    <cfRule type="duplicateValues" dxfId="23257" priority="49648"/>
    <cfRule type="duplicateValues" dxfId="23256" priority="49649"/>
    <cfRule type="duplicateValues" dxfId="23255" priority="49650"/>
    <cfRule type="duplicateValues" dxfId="23254" priority="49651"/>
    <cfRule type="duplicateValues" dxfId="23253" priority="49652"/>
    <cfRule type="duplicateValues" dxfId="23252" priority="49653"/>
    <cfRule type="duplicateValues" dxfId="23251" priority="49654"/>
    <cfRule type="duplicateValues" dxfId="23250" priority="49655"/>
    <cfRule type="duplicateValues" dxfId="23249" priority="49656"/>
    <cfRule type="duplicateValues" dxfId="23248" priority="49657"/>
    <cfRule type="duplicateValues" dxfId="23247" priority="49658"/>
    <cfRule type="duplicateValues" dxfId="23246" priority="49659"/>
  </conditionalFormatting>
  <conditionalFormatting sqref="C97">
    <cfRule type="duplicateValues" dxfId="23245" priority="26637"/>
    <cfRule type="duplicateValues" dxfId="23244" priority="26638"/>
    <cfRule type="duplicateValues" dxfId="23243" priority="26639"/>
    <cfRule type="duplicateValues" dxfId="23242" priority="26640"/>
    <cfRule type="duplicateValues" dxfId="23241" priority="26641"/>
    <cfRule type="duplicateValues" dxfId="23240" priority="26642"/>
    <cfRule type="duplicateValues" dxfId="23239" priority="26643"/>
    <cfRule type="duplicateValues" dxfId="23238" priority="26644"/>
    <cfRule type="duplicateValues" dxfId="23237" priority="26645"/>
    <cfRule type="duplicateValues" dxfId="23236" priority="26646"/>
    <cfRule type="duplicateValues" dxfId="23235" priority="26647"/>
    <cfRule type="duplicateValues" dxfId="23234" priority="26648"/>
    <cfRule type="duplicateValues" dxfId="23233" priority="26649"/>
    <cfRule type="duplicateValues" dxfId="23232" priority="26650"/>
    <cfRule type="duplicateValues" dxfId="23231" priority="26651"/>
    <cfRule type="duplicateValues" dxfId="23230" priority="26652"/>
    <cfRule type="duplicateValues" dxfId="23229" priority="26653"/>
    <cfRule type="duplicateValues" dxfId="23228" priority="26654"/>
    <cfRule type="duplicateValues" dxfId="23227" priority="26655"/>
    <cfRule type="duplicateValues" dxfId="23226" priority="26656"/>
    <cfRule type="duplicateValues" dxfId="23225" priority="26657"/>
    <cfRule type="duplicateValues" dxfId="23224" priority="26658"/>
    <cfRule type="duplicateValues" dxfId="23223" priority="26659"/>
    <cfRule type="duplicateValues" dxfId="23222" priority="26660"/>
    <cfRule type="duplicateValues" dxfId="23221" priority="26661"/>
    <cfRule type="duplicateValues" dxfId="23220" priority="26662"/>
    <cfRule type="duplicateValues" dxfId="23219" priority="26663"/>
    <cfRule type="duplicateValues" dxfId="23218" priority="26664"/>
    <cfRule type="duplicateValues" dxfId="23217" priority="26665"/>
    <cfRule type="duplicateValues" dxfId="23216" priority="26666"/>
    <cfRule type="duplicateValues" dxfId="23215" priority="26667"/>
    <cfRule type="duplicateValues" dxfId="23214" priority="26668"/>
    <cfRule type="duplicateValues" dxfId="23213" priority="26669"/>
    <cfRule type="duplicateValues" dxfId="23212" priority="26670"/>
    <cfRule type="duplicateValues" dxfId="23211" priority="26671"/>
    <cfRule type="duplicateValues" dxfId="23210" priority="26672"/>
    <cfRule type="duplicateValues" dxfId="23209" priority="26673"/>
    <cfRule type="duplicateValues" dxfId="23208" priority="26674"/>
    <cfRule type="duplicateValues" dxfId="23207" priority="26675"/>
    <cfRule type="duplicateValues" dxfId="23206" priority="26676"/>
    <cfRule type="duplicateValues" dxfId="23205" priority="26677"/>
    <cfRule type="duplicateValues" dxfId="23204" priority="26678"/>
    <cfRule type="duplicateValues" dxfId="23203" priority="26679"/>
  </conditionalFormatting>
  <conditionalFormatting sqref="C98">
    <cfRule type="duplicateValues" dxfId="23202" priority="49618"/>
    <cfRule type="duplicateValues" dxfId="23201" priority="49619"/>
    <cfRule type="duplicateValues" dxfId="23200" priority="49620"/>
    <cfRule type="duplicateValues" dxfId="23199" priority="49621"/>
    <cfRule type="duplicateValues" dxfId="23198" priority="49622"/>
    <cfRule type="duplicateValues" dxfId="23197" priority="49623"/>
    <cfRule type="duplicateValues" dxfId="23196" priority="49624"/>
    <cfRule type="duplicateValues" dxfId="23195" priority="49625"/>
    <cfRule type="duplicateValues" dxfId="23194" priority="49626"/>
    <cfRule type="duplicateValues" dxfId="23193" priority="49627"/>
    <cfRule type="duplicateValues" dxfId="23192" priority="49628"/>
    <cfRule type="duplicateValues" dxfId="23191" priority="49629"/>
    <cfRule type="duplicateValues" dxfId="23190" priority="49630"/>
    <cfRule type="duplicateValues" dxfId="23189" priority="49631"/>
  </conditionalFormatting>
  <conditionalFormatting sqref="C99">
    <cfRule type="duplicateValues" dxfId="23188" priority="49604"/>
    <cfRule type="duplicateValues" dxfId="23187" priority="49605"/>
    <cfRule type="duplicateValues" dxfId="23186" priority="49606"/>
    <cfRule type="duplicateValues" dxfId="23185" priority="49607"/>
    <cfRule type="duplicateValues" dxfId="23184" priority="49608"/>
    <cfRule type="duplicateValues" dxfId="23183" priority="49609"/>
    <cfRule type="duplicateValues" dxfId="23182" priority="49610"/>
    <cfRule type="duplicateValues" dxfId="23181" priority="49611"/>
    <cfRule type="duplicateValues" dxfId="23180" priority="49612"/>
    <cfRule type="duplicateValues" dxfId="23179" priority="49613"/>
    <cfRule type="duplicateValues" dxfId="23178" priority="49614"/>
    <cfRule type="duplicateValues" dxfId="23177" priority="49615"/>
    <cfRule type="duplicateValues" dxfId="23176" priority="49616"/>
    <cfRule type="duplicateValues" dxfId="23175" priority="49617"/>
  </conditionalFormatting>
  <conditionalFormatting sqref="C101">
    <cfRule type="duplicateValues" dxfId="23174" priority="49576"/>
    <cfRule type="duplicateValues" dxfId="23173" priority="49577"/>
    <cfRule type="duplicateValues" dxfId="23172" priority="49578"/>
    <cfRule type="duplicateValues" dxfId="23171" priority="49579"/>
    <cfRule type="duplicateValues" dxfId="23170" priority="49580"/>
    <cfRule type="duplicateValues" dxfId="23169" priority="49581"/>
    <cfRule type="duplicateValues" dxfId="23168" priority="49582"/>
    <cfRule type="duplicateValues" dxfId="23167" priority="49583"/>
    <cfRule type="duplicateValues" dxfId="23166" priority="49584"/>
    <cfRule type="duplicateValues" dxfId="23165" priority="49585"/>
    <cfRule type="duplicateValues" dxfId="23164" priority="49586"/>
    <cfRule type="duplicateValues" dxfId="23163" priority="49587"/>
    <cfRule type="duplicateValues" dxfId="23162" priority="49588"/>
    <cfRule type="duplicateValues" dxfId="23161" priority="49589"/>
  </conditionalFormatting>
  <conditionalFormatting sqref="C104">
    <cfRule type="duplicateValues" dxfId="23160" priority="49562"/>
    <cfRule type="duplicateValues" dxfId="23159" priority="49563"/>
    <cfRule type="duplicateValues" dxfId="23158" priority="49564"/>
    <cfRule type="duplicateValues" dxfId="23157" priority="49565"/>
    <cfRule type="duplicateValues" dxfId="23156" priority="49566"/>
    <cfRule type="duplicateValues" dxfId="23155" priority="49567"/>
    <cfRule type="duplicateValues" dxfId="23154" priority="49568"/>
    <cfRule type="duplicateValues" dxfId="23153" priority="49569"/>
    <cfRule type="duplicateValues" dxfId="23152" priority="49570"/>
    <cfRule type="duplicateValues" dxfId="23151" priority="49571"/>
    <cfRule type="duplicateValues" dxfId="23150" priority="49572"/>
    <cfRule type="duplicateValues" dxfId="23149" priority="49573"/>
    <cfRule type="duplicateValues" dxfId="23148" priority="49574"/>
    <cfRule type="duplicateValues" dxfId="23147" priority="49575"/>
  </conditionalFormatting>
  <conditionalFormatting sqref="C105">
    <cfRule type="duplicateValues" dxfId="23146" priority="49548"/>
    <cfRule type="duplicateValues" dxfId="23145" priority="49549"/>
    <cfRule type="duplicateValues" dxfId="23144" priority="49550"/>
    <cfRule type="duplicateValues" dxfId="23143" priority="49551"/>
    <cfRule type="duplicateValues" dxfId="23142" priority="49552"/>
    <cfRule type="duplicateValues" dxfId="23141" priority="49553"/>
    <cfRule type="duplicateValues" dxfId="23140" priority="49554"/>
    <cfRule type="duplicateValues" dxfId="23139" priority="49555"/>
    <cfRule type="duplicateValues" dxfId="23138" priority="49556"/>
    <cfRule type="duplicateValues" dxfId="23137" priority="49557"/>
    <cfRule type="duplicateValues" dxfId="23136" priority="49558"/>
    <cfRule type="duplicateValues" dxfId="23135" priority="49559"/>
    <cfRule type="duplicateValues" dxfId="23134" priority="49560"/>
    <cfRule type="duplicateValues" dxfId="23133" priority="49561"/>
  </conditionalFormatting>
  <conditionalFormatting sqref="C106">
    <cfRule type="duplicateValues" dxfId="23132" priority="23394"/>
    <cfRule type="duplicateValues" dxfId="23131" priority="23395"/>
    <cfRule type="duplicateValues" dxfId="23130" priority="23396"/>
    <cfRule type="duplicateValues" dxfId="23129" priority="23397"/>
    <cfRule type="duplicateValues" dxfId="23128" priority="23398"/>
    <cfRule type="duplicateValues" dxfId="23127" priority="23399"/>
    <cfRule type="duplicateValues" dxfId="23126" priority="23400"/>
    <cfRule type="duplicateValues" dxfId="23125" priority="23401"/>
    <cfRule type="duplicateValues" dxfId="23124" priority="23402"/>
    <cfRule type="duplicateValues" dxfId="23123" priority="23403"/>
    <cfRule type="duplicateValues" dxfId="23122" priority="23404"/>
    <cfRule type="duplicateValues" dxfId="23121" priority="23405"/>
    <cfRule type="duplicateValues" dxfId="23120" priority="23406"/>
    <cfRule type="duplicateValues" dxfId="23119" priority="23407"/>
    <cfRule type="duplicateValues" dxfId="23118" priority="49534"/>
    <cfRule type="duplicateValues" dxfId="23117" priority="49535"/>
    <cfRule type="duplicateValues" dxfId="23116" priority="49536"/>
    <cfRule type="duplicateValues" dxfId="23115" priority="49537"/>
    <cfRule type="duplicateValues" dxfId="23114" priority="49538"/>
    <cfRule type="duplicateValues" dxfId="23113" priority="49539"/>
    <cfRule type="duplicateValues" dxfId="23112" priority="49540"/>
    <cfRule type="duplicateValues" dxfId="23111" priority="49541"/>
    <cfRule type="duplicateValues" dxfId="23110" priority="49542"/>
    <cfRule type="duplicateValues" dxfId="23109" priority="49543"/>
    <cfRule type="duplicateValues" dxfId="23108" priority="49544"/>
    <cfRule type="duplicateValues" dxfId="23107" priority="49545"/>
    <cfRule type="duplicateValues" dxfId="23106" priority="49546"/>
    <cfRule type="duplicateValues" dxfId="23105" priority="49547"/>
  </conditionalFormatting>
  <conditionalFormatting sqref="C107">
    <cfRule type="duplicateValues" dxfId="23104" priority="49520"/>
    <cfRule type="duplicateValues" dxfId="23103" priority="49521"/>
    <cfRule type="duplicateValues" dxfId="23102" priority="49522"/>
    <cfRule type="duplicateValues" dxfId="23101" priority="49523"/>
    <cfRule type="duplicateValues" dxfId="23100" priority="49524"/>
    <cfRule type="duplicateValues" dxfId="23099" priority="49525"/>
    <cfRule type="duplicateValues" dxfId="23098" priority="49526"/>
    <cfRule type="duplicateValues" dxfId="23097" priority="49527"/>
    <cfRule type="duplicateValues" dxfId="23096" priority="49528"/>
    <cfRule type="duplicateValues" dxfId="23095" priority="49529"/>
    <cfRule type="duplicateValues" dxfId="23094" priority="49530"/>
    <cfRule type="duplicateValues" dxfId="23093" priority="49531"/>
    <cfRule type="duplicateValues" dxfId="23092" priority="49532"/>
    <cfRule type="duplicateValues" dxfId="23091" priority="49533"/>
  </conditionalFormatting>
  <conditionalFormatting sqref="C109">
    <cfRule type="duplicateValues" dxfId="23090" priority="49506"/>
    <cfRule type="duplicateValues" dxfId="23089" priority="49507"/>
    <cfRule type="duplicateValues" dxfId="23088" priority="49508"/>
    <cfRule type="duplicateValues" dxfId="23087" priority="49509"/>
    <cfRule type="duplicateValues" dxfId="23086" priority="49510"/>
    <cfRule type="duplicateValues" dxfId="23085" priority="49511"/>
    <cfRule type="duplicateValues" dxfId="23084" priority="49512"/>
    <cfRule type="duplicateValues" dxfId="23083" priority="49513"/>
    <cfRule type="duplicateValues" dxfId="23082" priority="49514"/>
    <cfRule type="duplicateValues" dxfId="23081" priority="49515"/>
    <cfRule type="duplicateValues" dxfId="23080" priority="49516"/>
    <cfRule type="duplicateValues" dxfId="23079" priority="49517"/>
    <cfRule type="duplicateValues" dxfId="23078" priority="49518"/>
    <cfRule type="duplicateValues" dxfId="23077" priority="49519"/>
  </conditionalFormatting>
  <conditionalFormatting sqref="C110">
    <cfRule type="duplicateValues" dxfId="23076" priority="49492"/>
    <cfRule type="duplicateValues" dxfId="23075" priority="49493"/>
    <cfRule type="duplicateValues" dxfId="23074" priority="49494"/>
    <cfRule type="duplicateValues" dxfId="23073" priority="49495"/>
    <cfRule type="duplicateValues" dxfId="23072" priority="49496"/>
    <cfRule type="duplicateValues" dxfId="23071" priority="49497"/>
    <cfRule type="duplicateValues" dxfId="23070" priority="49498"/>
    <cfRule type="duplicateValues" dxfId="23069" priority="49499"/>
    <cfRule type="duplicateValues" dxfId="23068" priority="49500"/>
    <cfRule type="duplicateValues" dxfId="23067" priority="49501"/>
    <cfRule type="duplicateValues" dxfId="23066" priority="49502"/>
    <cfRule type="duplicateValues" dxfId="23065" priority="49503"/>
    <cfRule type="duplicateValues" dxfId="23064" priority="49504"/>
    <cfRule type="duplicateValues" dxfId="23063" priority="49505"/>
  </conditionalFormatting>
  <conditionalFormatting sqref="C111">
    <cfRule type="duplicateValues" dxfId="23062" priority="49478"/>
    <cfRule type="duplicateValues" dxfId="23061" priority="49479"/>
    <cfRule type="duplicateValues" dxfId="23060" priority="49480"/>
    <cfRule type="duplicateValues" dxfId="23059" priority="49481"/>
    <cfRule type="duplicateValues" dxfId="23058" priority="49482"/>
    <cfRule type="duplicateValues" dxfId="23057" priority="49483"/>
    <cfRule type="duplicateValues" dxfId="23056" priority="49484"/>
    <cfRule type="duplicateValues" dxfId="23055" priority="49485"/>
    <cfRule type="duplicateValues" dxfId="23054" priority="49486"/>
    <cfRule type="duplicateValues" dxfId="23053" priority="49487"/>
    <cfRule type="duplicateValues" dxfId="23052" priority="49488"/>
    <cfRule type="duplicateValues" dxfId="23051" priority="49489"/>
    <cfRule type="duplicateValues" dxfId="23050" priority="49490"/>
    <cfRule type="duplicateValues" dxfId="23049" priority="49491"/>
  </conditionalFormatting>
  <conditionalFormatting sqref="C117:C121">
    <cfRule type="duplicateValues" dxfId="23048" priority="49464"/>
    <cfRule type="duplicateValues" dxfId="23047" priority="49465"/>
    <cfRule type="duplicateValues" dxfId="23046" priority="49466"/>
    <cfRule type="duplicateValues" dxfId="23045" priority="49467"/>
    <cfRule type="duplicateValues" dxfId="23044" priority="49468"/>
    <cfRule type="duplicateValues" dxfId="23043" priority="49469"/>
    <cfRule type="duplicateValues" dxfId="23042" priority="49470"/>
    <cfRule type="duplicateValues" dxfId="23041" priority="49471"/>
    <cfRule type="duplicateValues" dxfId="23040" priority="49472"/>
    <cfRule type="duplicateValues" dxfId="23039" priority="49473"/>
    <cfRule type="duplicateValues" dxfId="23038" priority="49474"/>
    <cfRule type="duplicateValues" dxfId="23037" priority="49475"/>
    <cfRule type="duplicateValues" dxfId="23036" priority="49476"/>
    <cfRule type="duplicateValues" dxfId="23035" priority="49477"/>
  </conditionalFormatting>
  <conditionalFormatting sqref="C119">
    <cfRule type="duplicateValues" dxfId="23034" priority="49438"/>
    <cfRule type="duplicateValues" dxfId="23033" priority="49439"/>
    <cfRule type="duplicateValues" dxfId="23032" priority="49440"/>
    <cfRule type="duplicateValues" dxfId="23031" priority="49441"/>
    <cfRule type="duplicateValues" dxfId="23030" priority="49442"/>
    <cfRule type="duplicateValues" dxfId="23029" priority="49443"/>
    <cfRule type="duplicateValues" dxfId="23028" priority="49444"/>
    <cfRule type="duplicateValues" dxfId="23027" priority="49445"/>
    <cfRule type="duplicateValues" dxfId="23026" priority="49446"/>
    <cfRule type="duplicateValues" dxfId="23025" priority="49447"/>
    <cfRule type="duplicateValues" dxfId="23024" priority="49448"/>
    <cfRule type="duplicateValues" dxfId="23023" priority="49449"/>
    <cfRule type="duplicateValues" dxfId="23022" priority="49450"/>
    <cfRule type="duplicateValues" dxfId="23021" priority="49451"/>
  </conditionalFormatting>
  <conditionalFormatting sqref="C120">
    <cfRule type="duplicateValues" dxfId="23020" priority="49422"/>
    <cfRule type="duplicateValues" dxfId="23019" priority="49423"/>
    <cfRule type="duplicateValues" dxfId="23018" priority="49424"/>
    <cfRule type="duplicateValues" dxfId="23017" priority="49425"/>
    <cfRule type="duplicateValues" dxfId="23016" priority="49426"/>
    <cfRule type="duplicateValues" dxfId="23015" priority="49427"/>
    <cfRule type="duplicateValues" dxfId="23014" priority="49428"/>
    <cfRule type="duplicateValues" dxfId="23013" priority="49429"/>
    <cfRule type="duplicateValues" dxfId="23012" priority="49430"/>
    <cfRule type="duplicateValues" dxfId="23011" priority="49431"/>
    <cfRule type="duplicateValues" dxfId="23010" priority="49432"/>
    <cfRule type="duplicateValues" dxfId="23009" priority="49433"/>
    <cfRule type="duplicateValues" dxfId="23008" priority="49434"/>
    <cfRule type="duplicateValues" dxfId="23007" priority="49435"/>
    <cfRule type="duplicateValues" dxfId="23006" priority="49436"/>
  </conditionalFormatting>
  <conditionalFormatting sqref="C121">
    <cfRule type="duplicateValues" dxfId="23005" priority="49407"/>
    <cfRule type="duplicateValues" dxfId="23004" priority="49408"/>
    <cfRule type="duplicateValues" dxfId="23003" priority="49409"/>
    <cfRule type="duplicateValues" dxfId="23002" priority="49410"/>
    <cfRule type="duplicateValues" dxfId="23001" priority="49411"/>
    <cfRule type="duplicateValues" dxfId="23000" priority="49412"/>
    <cfRule type="duplicateValues" dxfId="22999" priority="49413"/>
    <cfRule type="duplicateValues" dxfId="22998" priority="49414"/>
    <cfRule type="duplicateValues" dxfId="22997" priority="49415"/>
    <cfRule type="duplicateValues" dxfId="22996" priority="49416"/>
    <cfRule type="duplicateValues" dxfId="22995" priority="49417"/>
    <cfRule type="duplicateValues" dxfId="22994" priority="49418"/>
    <cfRule type="duplicateValues" dxfId="22993" priority="49419"/>
    <cfRule type="duplicateValues" dxfId="22992" priority="49420"/>
    <cfRule type="duplicateValues" dxfId="22991" priority="49421"/>
  </conditionalFormatting>
  <conditionalFormatting sqref="C128">
    <cfRule type="duplicateValues" dxfId="22990" priority="49390"/>
    <cfRule type="duplicateValues" dxfId="22989" priority="49391"/>
    <cfRule type="duplicateValues" dxfId="22988" priority="49392"/>
    <cfRule type="duplicateValues" dxfId="22987" priority="49393"/>
    <cfRule type="duplicateValues" dxfId="22986" priority="49394"/>
    <cfRule type="duplicateValues" dxfId="22985" priority="49395"/>
    <cfRule type="duplicateValues" dxfId="22984" priority="49396"/>
    <cfRule type="duplicateValues" dxfId="22983" priority="49397"/>
    <cfRule type="duplicateValues" dxfId="22982" priority="49398"/>
    <cfRule type="duplicateValues" dxfId="22981" priority="49399"/>
    <cfRule type="duplicateValues" dxfId="22980" priority="49400"/>
    <cfRule type="duplicateValues" dxfId="22979" priority="49401"/>
    <cfRule type="duplicateValues" dxfId="22978" priority="49402"/>
    <cfRule type="duplicateValues" dxfId="22977" priority="49403"/>
  </conditionalFormatting>
  <conditionalFormatting sqref="C129">
    <cfRule type="duplicateValues" dxfId="22976" priority="49371"/>
    <cfRule type="duplicateValues" dxfId="22975" priority="49372"/>
    <cfRule type="duplicateValues" dxfId="22974" priority="49373"/>
    <cfRule type="duplicateValues" dxfId="22973" priority="49374"/>
    <cfRule type="duplicateValues" dxfId="22972" priority="49375"/>
    <cfRule type="duplicateValues" dxfId="22971" priority="49376"/>
    <cfRule type="duplicateValues" dxfId="22970" priority="49377"/>
    <cfRule type="duplicateValues" dxfId="22969" priority="49378"/>
    <cfRule type="duplicateValues" dxfId="22968" priority="49379"/>
    <cfRule type="duplicateValues" dxfId="22967" priority="49380"/>
    <cfRule type="duplicateValues" dxfId="22966" priority="49381"/>
    <cfRule type="duplicateValues" dxfId="22965" priority="49382"/>
    <cfRule type="duplicateValues" dxfId="22964" priority="49383"/>
    <cfRule type="duplicateValues" dxfId="22963" priority="49384"/>
    <cfRule type="duplicateValues" dxfId="22962" priority="49385"/>
    <cfRule type="duplicateValues" dxfId="22961" priority="49386"/>
    <cfRule type="duplicateValues" dxfId="22960" priority="49387"/>
    <cfRule type="duplicateValues" dxfId="22959" priority="49388"/>
    <cfRule type="duplicateValues" dxfId="22958" priority="49389"/>
  </conditionalFormatting>
  <conditionalFormatting sqref="C131">
    <cfRule type="duplicateValues" dxfId="22957" priority="49358"/>
    <cfRule type="duplicateValues" dxfId="22956" priority="49359"/>
    <cfRule type="duplicateValues" dxfId="22955" priority="49360"/>
    <cfRule type="duplicateValues" dxfId="22954" priority="49361"/>
    <cfRule type="duplicateValues" dxfId="22953" priority="49362"/>
    <cfRule type="duplicateValues" dxfId="22952" priority="49363"/>
    <cfRule type="duplicateValues" dxfId="22951" priority="49364"/>
    <cfRule type="duplicateValues" dxfId="22950" priority="49365"/>
    <cfRule type="duplicateValues" dxfId="22949" priority="49366"/>
    <cfRule type="duplicateValues" dxfId="22948" priority="49367"/>
    <cfRule type="duplicateValues" dxfId="22947" priority="49368"/>
    <cfRule type="duplicateValues" dxfId="22946" priority="49369"/>
    <cfRule type="duplicateValues" dxfId="22945" priority="49370"/>
  </conditionalFormatting>
  <conditionalFormatting sqref="C133">
    <cfRule type="duplicateValues" dxfId="22944" priority="49345"/>
    <cfRule type="duplicateValues" dxfId="22943" priority="49346"/>
    <cfRule type="duplicateValues" dxfId="22942" priority="49347"/>
    <cfRule type="duplicateValues" dxfId="22941" priority="49348"/>
    <cfRule type="duplicateValues" dxfId="22940" priority="49349"/>
    <cfRule type="duplicateValues" dxfId="22939" priority="49350"/>
    <cfRule type="duplicateValues" dxfId="22938" priority="49351"/>
    <cfRule type="duplicateValues" dxfId="22937" priority="49352"/>
    <cfRule type="duplicateValues" dxfId="22936" priority="49353"/>
    <cfRule type="duplicateValues" dxfId="22935" priority="49354"/>
    <cfRule type="duplicateValues" dxfId="22934" priority="49355"/>
    <cfRule type="duplicateValues" dxfId="22933" priority="49356"/>
    <cfRule type="duplicateValues" dxfId="22932" priority="49357"/>
  </conditionalFormatting>
  <conditionalFormatting sqref="C137">
    <cfRule type="duplicateValues" dxfId="22931" priority="23885"/>
    <cfRule type="duplicateValues" dxfId="22930" priority="23886"/>
    <cfRule type="duplicateValues" dxfId="22929" priority="23887"/>
    <cfRule type="duplicateValues" dxfId="22928" priority="23888"/>
    <cfRule type="duplicateValues" dxfId="22927" priority="23889"/>
    <cfRule type="duplicateValues" dxfId="22926" priority="23890"/>
    <cfRule type="duplicateValues" dxfId="22925" priority="23891"/>
    <cfRule type="duplicateValues" dxfId="22924" priority="23892"/>
    <cfRule type="duplicateValues" dxfId="22923" priority="23893"/>
    <cfRule type="duplicateValues" dxfId="22922" priority="23894"/>
    <cfRule type="duplicateValues" dxfId="22921" priority="23895"/>
    <cfRule type="duplicateValues" dxfId="22920" priority="23896"/>
    <cfRule type="duplicateValues" dxfId="22919" priority="23897"/>
    <cfRule type="duplicateValues" dxfId="22918" priority="23898"/>
    <cfRule type="duplicateValues" dxfId="22917" priority="23899"/>
    <cfRule type="duplicateValues" dxfId="22916" priority="23900"/>
    <cfRule type="duplicateValues" dxfId="22915" priority="23901"/>
    <cfRule type="duplicateValues" dxfId="22914" priority="23902"/>
    <cfRule type="duplicateValues" dxfId="22913" priority="23903"/>
    <cfRule type="duplicateValues" dxfId="22912" priority="23904"/>
    <cfRule type="duplicateValues" dxfId="22911" priority="23905"/>
    <cfRule type="duplicateValues" dxfId="22910" priority="23906"/>
    <cfRule type="duplicateValues" dxfId="22909" priority="23907"/>
    <cfRule type="duplicateValues" dxfId="22908" priority="23908"/>
    <cfRule type="duplicateValues" dxfId="22907" priority="23909"/>
    <cfRule type="duplicateValues" dxfId="22906" priority="23910"/>
    <cfRule type="duplicateValues" dxfId="22905" priority="23911"/>
    <cfRule type="duplicateValues" dxfId="22904" priority="23912"/>
    <cfRule type="duplicateValues" dxfId="22903" priority="23913"/>
    <cfRule type="duplicateValues" dxfId="22902" priority="23914"/>
    <cfRule type="duplicateValues" dxfId="22901" priority="23915"/>
    <cfRule type="duplicateValues" dxfId="22900" priority="23916"/>
    <cfRule type="duplicateValues" dxfId="22899" priority="23917"/>
    <cfRule type="duplicateValues" dxfId="22898" priority="23918"/>
    <cfRule type="duplicateValues" dxfId="22897" priority="23919"/>
    <cfRule type="duplicateValues" dxfId="22896" priority="23920"/>
    <cfRule type="duplicateValues" dxfId="22895" priority="23921"/>
    <cfRule type="duplicateValues" dxfId="22894" priority="23922"/>
    <cfRule type="duplicateValues" dxfId="22893" priority="23923"/>
    <cfRule type="duplicateValues" dxfId="22892" priority="23924"/>
    <cfRule type="duplicateValues" dxfId="22891" priority="23925"/>
    <cfRule type="duplicateValues" dxfId="22890" priority="23926"/>
    <cfRule type="duplicateValues" dxfId="22889" priority="23927"/>
    <cfRule type="duplicateValues" dxfId="22888" priority="23928"/>
    <cfRule type="duplicateValues" dxfId="22887" priority="23929"/>
    <cfRule type="duplicateValues" dxfId="22886" priority="23930"/>
    <cfRule type="duplicateValues" dxfId="22885" priority="23931"/>
    <cfRule type="duplicateValues" dxfId="22884" priority="23932"/>
    <cfRule type="duplicateValues" dxfId="22883" priority="23933"/>
    <cfRule type="duplicateValues" dxfId="22882" priority="23934"/>
    <cfRule type="duplicateValues" dxfId="22881" priority="23935"/>
    <cfRule type="duplicateValues" dxfId="22880" priority="23936"/>
    <cfRule type="duplicateValues" dxfId="22879" priority="23937"/>
    <cfRule type="duplicateValues" dxfId="22878" priority="23938"/>
    <cfRule type="duplicateValues" dxfId="22877" priority="23939"/>
    <cfRule type="duplicateValues" dxfId="22876" priority="23940"/>
    <cfRule type="duplicateValues" dxfId="22875" priority="23941"/>
    <cfRule type="duplicateValues" dxfId="22874" priority="23942"/>
    <cfRule type="duplicateValues" dxfId="22873" priority="23943"/>
    <cfRule type="duplicateValues" dxfId="22872" priority="23944"/>
    <cfRule type="duplicateValues" dxfId="22871" priority="23945"/>
    <cfRule type="duplicateValues" dxfId="22870" priority="23946"/>
    <cfRule type="duplicateValues" dxfId="22869" priority="23947"/>
    <cfRule type="duplicateValues" dxfId="22868" priority="23948"/>
    <cfRule type="duplicateValues" dxfId="22867" priority="23949"/>
    <cfRule type="duplicateValues" dxfId="22866" priority="23950"/>
    <cfRule type="duplicateValues" dxfId="22865" priority="23951"/>
    <cfRule type="duplicateValues" dxfId="22864" priority="23952"/>
    <cfRule type="duplicateValues" dxfId="22863" priority="23953"/>
    <cfRule type="duplicateValues" dxfId="22862" priority="23954"/>
    <cfRule type="duplicateValues" dxfId="22861" priority="23955"/>
    <cfRule type="duplicateValues" dxfId="22860" priority="23956"/>
    <cfRule type="duplicateValues" dxfId="22859" priority="23957"/>
    <cfRule type="duplicateValues" dxfId="22858" priority="23958"/>
    <cfRule type="duplicateValues" dxfId="22857" priority="23959"/>
    <cfRule type="duplicateValues" dxfId="22856" priority="23960"/>
    <cfRule type="duplicateValues" dxfId="22855" priority="23961"/>
    <cfRule type="duplicateValues" dxfId="22854" priority="23962"/>
    <cfRule type="duplicateValues" dxfId="22853" priority="23963"/>
    <cfRule type="duplicateValues" dxfId="22852" priority="23964"/>
    <cfRule type="duplicateValues" dxfId="22851" priority="23965"/>
    <cfRule type="duplicateValues" dxfId="22850" priority="23966"/>
    <cfRule type="duplicateValues" dxfId="22849" priority="23967"/>
    <cfRule type="duplicateValues" dxfId="22848" priority="23968"/>
    <cfRule type="duplicateValues" dxfId="22847" priority="23969"/>
    <cfRule type="duplicateValues" dxfId="22846" priority="23970"/>
    <cfRule type="duplicateValues" dxfId="22845" priority="23971"/>
    <cfRule type="duplicateValues" dxfId="22844" priority="23972"/>
    <cfRule type="duplicateValues" dxfId="22843" priority="23973"/>
    <cfRule type="duplicateValues" dxfId="22842" priority="23974"/>
    <cfRule type="duplicateValues" dxfId="22841" priority="23975"/>
  </conditionalFormatting>
  <conditionalFormatting sqref="C141">
    <cfRule type="duplicateValues" dxfId="22840" priority="49275"/>
    <cfRule type="duplicateValues" dxfId="22839" priority="49276"/>
    <cfRule type="duplicateValues" dxfId="22838" priority="49277"/>
    <cfRule type="duplicateValues" dxfId="22837" priority="49278"/>
    <cfRule type="duplicateValues" dxfId="22836" priority="49279"/>
    <cfRule type="duplicateValues" dxfId="22835" priority="49280"/>
    <cfRule type="duplicateValues" dxfId="22834" priority="49281"/>
    <cfRule type="duplicateValues" dxfId="22833" priority="49282"/>
    <cfRule type="duplicateValues" dxfId="22832" priority="49283"/>
    <cfRule type="duplicateValues" dxfId="22831" priority="49284"/>
    <cfRule type="duplicateValues" dxfId="22830" priority="49285"/>
    <cfRule type="duplicateValues" dxfId="22829" priority="49286"/>
    <cfRule type="duplicateValues" dxfId="22828" priority="49287"/>
    <cfRule type="duplicateValues" dxfId="22827" priority="49288"/>
    <cfRule type="duplicateValues" dxfId="22826" priority="49289"/>
    <cfRule type="duplicateValues" dxfId="22825" priority="49290"/>
    <cfRule type="duplicateValues" dxfId="22824" priority="49291"/>
    <cfRule type="duplicateValues" dxfId="22823" priority="49292"/>
    <cfRule type="duplicateValues" dxfId="22822" priority="49293"/>
    <cfRule type="duplicateValues" dxfId="22821" priority="49294"/>
    <cfRule type="duplicateValues" dxfId="22820" priority="49295"/>
    <cfRule type="duplicateValues" dxfId="22819" priority="49296"/>
    <cfRule type="duplicateValues" dxfId="22818" priority="49297"/>
    <cfRule type="duplicateValues" dxfId="22817" priority="49298"/>
    <cfRule type="duplicateValues" dxfId="22816" priority="49299"/>
    <cfRule type="duplicateValues" dxfId="22815" priority="49300"/>
    <cfRule type="duplicateValues" dxfId="22814" priority="49301"/>
    <cfRule type="duplicateValues" dxfId="22813" priority="49302"/>
    <cfRule type="duplicateValues" dxfId="22812" priority="49303"/>
    <cfRule type="duplicateValues" dxfId="22811" priority="49304"/>
    <cfRule type="duplicateValues" dxfId="22810" priority="49305"/>
    <cfRule type="duplicateValues" dxfId="22809" priority="49306"/>
    <cfRule type="duplicateValues" dxfId="22808" priority="49307"/>
    <cfRule type="duplicateValues" dxfId="22807" priority="49308"/>
    <cfRule type="duplicateValues" dxfId="22806" priority="49309"/>
    <cfRule type="duplicateValues" dxfId="22805" priority="49310"/>
    <cfRule type="duplicateValues" dxfId="22804" priority="49311"/>
    <cfRule type="duplicateValues" dxfId="22803" priority="49312"/>
    <cfRule type="duplicateValues" dxfId="22802" priority="49313"/>
    <cfRule type="duplicateValues" dxfId="22801" priority="49314"/>
  </conditionalFormatting>
  <conditionalFormatting sqref="C142 C18 C11:C16 C3 C31:C34 C51 C55 C65:C68 C77:C81 C84 C87:C88 C92 C96 C100 C102:C103 C108 C112:C127 C129:C133 C135:C136 C145 C148 C61:C63 C70:C75 C20:C21 C138:C140">
    <cfRule type="duplicateValues" dxfId="22800" priority="58448"/>
  </conditionalFormatting>
  <conditionalFormatting sqref="C143">
    <cfRule type="duplicateValues" dxfId="22799" priority="49230"/>
    <cfRule type="duplicateValues" dxfId="22798" priority="49231"/>
    <cfRule type="duplicateValues" dxfId="22797" priority="49232"/>
    <cfRule type="duplicateValues" dxfId="22796" priority="49233"/>
    <cfRule type="duplicateValues" dxfId="22795" priority="49234"/>
    <cfRule type="duplicateValues" dxfId="22794" priority="49235"/>
    <cfRule type="duplicateValues" dxfId="22793" priority="49236"/>
    <cfRule type="duplicateValues" dxfId="22792" priority="49237"/>
    <cfRule type="duplicateValues" dxfId="22791" priority="49238"/>
    <cfRule type="duplicateValues" dxfId="22790" priority="49239"/>
    <cfRule type="duplicateValues" dxfId="22789" priority="49240"/>
    <cfRule type="duplicateValues" dxfId="22788" priority="49241"/>
    <cfRule type="duplicateValues" dxfId="22787" priority="49242"/>
    <cfRule type="duplicateValues" dxfId="22786" priority="49243"/>
    <cfRule type="duplicateValues" dxfId="22785" priority="49244"/>
    <cfRule type="duplicateValues" dxfId="22784" priority="49245"/>
    <cfRule type="duplicateValues" dxfId="22783" priority="49246"/>
    <cfRule type="duplicateValues" dxfId="22782" priority="49247"/>
    <cfRule type="duplicateValues" dxfId="22781" priority="49248"/>
    <cfRule type="duplicateValues" dxfId="22780" priority="49249"/>
    <cfRule type="duplicateValues" dxfId="22779" priority="49250"/>
    <cfRule type="duplicateValues" dxfId="22778" priority="49251"/>
    <cfRule type="duplicateValues" dxfId="22777" priority="49252"/>
    <cfRule type="duplicateValues" dxfId="22776" priority="49253"/>
    <cfRule type="duplicateValues" dxfId="22775" priority="49254"/>
    <cfRule type="duplicateValues" dxfId="22774" priority="49255"/>
    <cfRule type="duplicateValues" dxfId="22773" priority="49256"/>
    <cfRule type="duplicateValues" dxfId="22772" priority="49257"/>
    <cfRule type="duplicateValues" dxfId="22771" priority="49258"/>
    <cfRule type="duplicateValues" dxfId="22770" priority="49259"/>
    <cfRule type="duplicateValues" dxfId="22769" priority="49260"/>
    <cfRule type="duplicateValues" dxfId="22768" priority="49261"/>
    <cfRule type="duplicateValues" dxfId="22767" priority="49262"/>
    <cfRule type="duplicateValues" dxfId="22766" priority="49263"/>
    <cfRule type="duplicateValues" dxfId="22765" priority="49264"/>
    <cfRule type="duplicateValues" dxfId="22764" priority="49265"/>
    <cfRule type="duplicateValues" dxfId="22763" priority="49266"/>
    <cfRule type="duplicateValues" dxfId="22762" priority="49267"/>
    <cfRule type="duplicateValues" dxfId="22761" priority="49268"/>
    <cfRule type="duplicateValues" dxfId="22760" priority="49269"/>
  </conditionalFormatting>
  <conditionalFormatting sqref="C144">
    <cfRule type="duplicateValues" dxfId="22759" priority="49163"/>
    <cfRule type="duplicateValues" dxfId="22758" priority="49164"/>
    <cfRule type="duplicateValues" dxfId="22757" priority="49165"/>
    <cfRule type="duplicateValues" dxfId="22756" priority="49166"/>
    <cfRule type="duplicateValues" dxfId="22755" priority="49167"/>
    <cfRule type="duplicateValues" dxfId="22754" priority="49168"/>
    <cfRule type="duplicateValues" dxfId="22753" priority="49169"/>
    <cfRule type="duplicateValues" dxfId="22752" priority="49170"/>
    <cfRule type="duplicateValues" dxfId="22751" priority="49171"/>
    <cfRule type="duplicateValues" dxfId="22750" priority="49172"/>
    <cfRule type="duplicateValues" dxfId="22749" priority="49173"/>
    <cfRule type="duplicateValues" dxfId="22748" priority="49174"/>
    <cfRule type="duplicateValues" dxfId="22747" priority="49175"/>
    <cfRule type="duplicateValues" dxfId="22746" priority="49176"/>
    <cfRule type="duplicateValues" dxfId="22745" priority="49177"/>
    <cfRule type="duplicateValues" dxfId="22744" priority="49178"/>
    <cfRule type="duplicateValues" dxfId="22743" priority="49179"/>
    <cfRule type="duplicateValues" dxfId="22742" priority="49180"/>
    <cfRule type="duplicateValues" dxfId="22741" priority="49181"/>
    <cfRule type="duplicateValues" dxfId="22740" priority="49182"/>
    <cfRule type="duplicateValues" dxfId="22739" priority="49183"/>
    <cfRule type="duplicateValues" dxfId="22738" priority="49184"/>
    <cfRule type="duplicateValues" dxfId="22737" priority="49185"/>
    <cfRule type="duplicateValues" dxfId="22736" priority="49186"/>
    <cfRule type="duplicateValues" dxfId="22735" priority="49187"/>
    <cfRule type="duplicateValues" dxfId="22734" priority="49188"/>
    <cfRule type="duplicateValues" dxfId="22733" priority="49189"/>
    <cfRule type="duplicateValues" dxfId="22732" priority="49190"/>
    <cfRule type="duplicateValues" dxfId="22731" priority="49191"/>
    <cfRule type="duplicateValues" dxfId="22730" priority="49192"/>
    <cfRule type="duplicateValues" dxfId="22729" priority="49193"/>
    <cfRule type="duplicateValues" dxfId="22728" priority="49194"/>
    <cfRule type="duplicateValues" dxfId="22727" priority="49195"/>
    <cfRule type="duplicateValues" dxfId="22726" priority="49196"/>
    <cfRule type="duplicateValues" dxfId="22725" priority="49197"/>
    <cfRule type="duplicateValues" dxfId="22724" priority="49198"/>
    <cfRule type="duplicateValues" dxfId="22723" priority="49199"/>
    <cfRule type="duplicateValues" dxfId="22722" priority="49200"/>
    <cfRule type="duplicateValues" dxfId="22721" priority="49201"/>
    <cfRule type="duplicateValues" dxfId="22720" priority="49202"/>
    <cfRule type="duplicateValues" dxfId="22719" priority="49203"/>
    <cfRule type="duplicateValues" dxfId="22718" priority="49204"/>
    <cfRule type="duplicateValues" dxfId="22717" priority="49205"/>
    <cfRule type="duplicateValues" dxfId="22716" priority="49206"/>
    <cfRule type="duplicateValues" dxfId="22715" priority="49207"/>
    <cfRule type="duplicateValues" dxfId="22714" priority="49208"/>
    <cfRule type="duplicateValues" dxfId="22713" priority="49209"/>
    <cfRule type="duplicateValues" dxfId="22712" priority="49210"/>
    <cfRule type="duplicateValues" dxfId="22711" priority="49211"/>
    <cfRule type="duplicateValues" dxfId="22710" priority="49212"/>
    <cfRule type="duplicateValues" dxfId="22709" priority="49213"/>
    <cfRule type="duplicateValues" dxfId="22708" priority="49214"/>
    <cfRule type="duplicateValues" dxfId="22707" priority="49215"/>
    <cfRule type="duplicateValues" dxfId="22706" priority="49216"/>
    <cfRule type="duplicateValues" dxfId="22705" priority="49217"/>
    <cfRule type="duplicateValues" dxfId="22704" priority="49218"/>
    <cfRule type="duplicateValues" dxfId="22703" priority="49219"/>
    <cfRule type="duplicateValues" dxfId="22702" priority="49220"/>
    <cfRule type="duplicateValues" dxfId="22701" priority="49221"/>
    <cfRule type="duplicateValues" dxfId="22700" priority="49222"/>
    <cfRule type="duplicateValues" dxfId="22699" priority="49223"/>
    <cfRule type="duplicateValues" dxfId="22698" priority="49224"/>
    <cfRule type="duplicateValues" dxfId="22697" priority="49225"/>
    <cfRule type="duplicateValues" dxfId="22696" priority="49226"/>
    <cfRule type="duplicateValues" dxfId="22695" priority="49227"/>
    <cfRule type="duplicateValues" dxfId="22694" priority="49228"/>
    <cfRule type="duplicateValues" dxfId="22693" priority="49229"/>
  </conditionalFormatting>
  <conditionalFormatting sqref="C145 C134:C136 C148 C138:C143">
    <cfRule type="duplicateValues" dxfId="22692" priority="58047"/>
    <cfRule type="duplicateValues" dxfId="22691" priority="58048"/>
    <cfRule type="duplicateValues" dxfId="22690" priority="58049"/>
    <cfRule type="duplicateValues" dxfId="22689" priority="58050"/>
    <cfRule type="duplicateValues" dxfId="22688" priority="58051"/>
    <cfRule type="duplicateValues" dxfId="22687" priority="58052"/>
    <cfRule type="duplicateValues" dxfId="22686" priority="58053"/>
    <cfRule type="duplicateValues" dxfId="22685" priority="58054"/>
    <cfRule type="duplicateValues" dxfId="22684" priority="58055"/>
    <cfRule type="duplicateValues" dxfId="22683" priority="58056"/>
    <cfRule type="duplicateValues" dxfId="22682" priority="58057"/>
    <cfRule type="duplicateValues" dxfId="22681" priority="58058"/>
  </conditionalFormatting>
  <conditionalFormatting sqref="C146">
    <cfRule type="duplicateValues" dxfId="22680" priority="49123"/>
    <cfRule type="duplicateValues" dxfId="22679" priority="49124"/>
    <cfRule type="duplicateValues" dxfId="22678" priority="49125"/>
    <cfRule type="duplicateValues" dxfId="22677" priority="49126"/>
    <cfRule type="duplicateValues" dxfId="22676" priority="49127"/>
    <cfRule type="duplicateValues" dxfId="22675" priority="49128"/>
    <cfRule type="duplicateValues" dxfId="22674" priority="49129"/>
    <cfRule type="duplicateValues" dxfId="22673" priority="49130"/>
    <cfRule type="duplicateValues" dxfId="22672" priority="49131"/>
    <cfRule type="duplicateValues" dxfId="22671" priority="49132"/>
    <cfRule type="duplicateValues" dxfId="22670" priority="49133"/>
    <cfRule type="duplicateValues" dxfId="22669" priority="49134"/>
    <cfRule type="duplicateValues" dxfId="22668" priority="49135"/>
    <cfRule type="duplicateValues" dxfId="22667" priority="49136"/>
    <cfRule type="duplicateValues" dxfId="22666" priority="49137"/>
    <cfRule type="duplicateValues" dxfId="22665" priority="49138"/>
    <cfRule type="duplicateValues" dxfId="22664" priority="49139"/>
    <cfRule type="duplicateValues" dxfId="22663" priority="49140"/>
    <cfRule type="duplicateValues" dxfId="22662" priority="49141"/>
    <cfRule type="duplicateValues" dxfId="22661" priority="49142"/>
    <cfRule type="duplicateValues" dxfId="22660" priority="49143"/>
    <cfRule type="duplicateValues" dxfId="22659" priority="49144"/>
    <cfRule type="duplicateValues" dxfId="22658" priority="49145"/>
    <cfRule type="duplicateValues" dxfId="22657" priority="49146"/>
    <cfRule type="duplicateValues" dxfId="22656" priority="49147"/>
    <cfRule type="duplicateValues" dxfId="22655" priority="49148"/>
    <cfRule type="duplicateValues" dxfId="22654" priority="49149"/>
    <cfRule type="duplicateValues" dxfId="22653" priority="49150"/>
    <cfRule type="duplicateValues" dxfId="22652" priority="49151"/>
    <cfRule type="duplicateValues" dxfId="22651" priority="49152"/>
    <cfRule type="duplicateValues" dxfId="22650" priority="49153"/>
    <cfRule type="duplicateValues" dxfId="22649" priority="49154"/>
    <cfRule type="duplicateValues" dxfId="22648" priority="49155"/>
    <cfRule type="duplicateValues" dxfId="22647" priority="49156"/>
    <cfRule type="duplicateValues" dxfId="22646" priority="49157"/>
    <cfRule type="duplicateValues" dxfId="22645" priority="49158"/>
    <cfRule type="duplicateValues" dxfId="22644" priority="49159"/>
    <cfRule type="duplicateValues" dxfId="22643" priority="49160"/>
    <cfRule type="duplicateValues" dxfId="22642" priority="49161"/>
    <cfRule type="duplicateValues" dxfId="22641" priority="49162"/>
  </conditionalFormatting>
  <conditionalFormatting sqref="C147">
    <cfRule type="duplicateValues" dxfId="22640" priority="23781"/>
    <cfRule type="duplicateValues" dxfId="22639" priority="23782"/>
    <cfRule type="duplicateValues" dxfId="22638" priority="23783"/>
    <cfRule type="duplicateValues" dxfId="22637" priority="23784"/>
    <cfRule type="duplicateValues" dxfId="22636" priority="23785"/>
    <cfRule type="duplicateValues" dxfId="22635" priority="23786"/>
    <cfRule type="duplicateValues" dxfId="22634" priority="23787"/>
    <cfRule type="duplicateValues" dxfId="22633" priority="23788"/>
    <cfRule type="duplicateValues" dxfId="22632" priority="23789"/>
    <cfRule type="duplicateValues" dxfId="22631" priority="23790"/>
    <cfRule type="duplicateValues" dxfId="22630" priority="23791"/>
    <cfRule type="duplicateValues" dxfId="22629" priority="23792"/>
    <cfRule type="duplicateValues" dxfId="22628" priority="23793"/>
    <cfRule type="duplicateValues" dxfId="22627" priority="23794"/>
    <cfRule type="duplicateValues" dxfId="22626" priority="23795"/>
    <cfRule type="duplicateValues" dxfId="22625" priority="23796"/>
    <cfRule type="duplicateValues" dxfId="22624" priority="23797"/>
    <cfRule type="duplicateValues" dxfId="22623" priority="23798"/>
    <cfRule type="duplicateValues" dxfId="22622" priority="23799"/>
    <cfRule type="duplicateValues" dxfId="22621" priority="23800"/>
    <cfRule type="duplicateValues" dxfId="22620" priority="23801"/>
    <cfRule type="duplicateValues" dxfId="22619" priority="23802"/>
    <cfRule type="duplicateValues" dxfId="22618" priority="23803"/>
    <cfRule type="duplicateValues" dxfId="22617" priority="23804"/>
    <cfRule type="duplicateValues" dxfId="22616" priority="23805"/>
    <cfRule type="duplicateValues" dxfId="22615" priority="23806"/>
    <cfRule type="duplicateValues" dxfId="22614" priority="23807"/>
    <cfRule type="duplicateValues" dxfId="22613" priority="23808"/>
    <cfRule type="duplicateValues" dxfId="22612" priority="23809"/>
    <cfRule type="duplicateValues" dxfId="22611" priority="23810"/>
    <cfRule type="duplicateValues" dxfId="22610" priority="23811"/>
    <cfRule type="duplicateValues" dxfId="22609" priority="23812"/>
    <cfRule type="duplicateValues" dxfId="22608" priority="23813"/>
    <cfRule type="duplicateValues" dxfId="22607" priority="23814"/>
    <cfRule type="duplicateValues" dxfId="22606" priority="23815"/>
    <cfRule type="duplicateValues" dxfId="22605" priority="23816"/>
    <cfRule type="duplicateValues" dxfId="22604" priority="23817"/>
    <cfRule type="duplicateValues" dxfId="22603" priority="23818"/>
    <cfRule type="duplicateValues" dxfId="22602" priority="23819"/>
    <cfRule type="duplicateValues" dxfId="22601" priority="23820"/>
    <cfRule type="duplicateValues" dxfId="22600" priority="23821"/>
    <cfRule type="duplicateValues" dxfId="22599" priority="23822"/>
    <cfRule type="duplicateValues" dxfId="22598" priority="23823"/>
    <cfRule type="duplicateValues" dxfId="22597" priority="23824"/>
    <cfRule type="duplicateValues" dxfId="22596" priority="23825"/>
    <cfRule type="duplicateValues" dxfId="22595" priority="23826"/>
    <cfRule type="duplicateValues" dxfId="22594" priority="23827"/>
    <cfRule type="duplicateValues" dxfId="22593" priority="23828"/>
    <cfRule type="duplicateValues" dxfId="22592" priority="23829"/>
    <cfRule type="duplicateValues" dxfId="22591" priority="23830"/>
    <cfRule type="duplicateValues" dxfId="22590" priority="23831"/>
    <cfRule type="duplicateValues" dxfId="22589" priority="23832"/>
    <cfRule type="duplicateValues" dxfId="22588" priority="23833"/>
    <cfRule type="duplicateValues" dxfId="22587" priority="23834"/>
    <cfRule type="duplicateValues" dxfId="22586" priority="23835"/>
    <cfRule type="duplicateValues" dxfId="22585" priority="23836"/>
    <cfRule type="duplicateValues" dxfId="22584" priority="23837"/>
    <cfRule type="duplicateValues" dxfId="22583" priority="23838"/>
    <cfRule type="duplicateValues" dxfId="22582" priority="23839"/>
    <cfRule type="duplicateValues" dxfId="22581" priority="23840"/>
    <cfRule type="duplicateValues" dxfId="22580" priority="23841"/>
    <cfRule type="duplicateValues" dxfId="22579" priority="23842"/>
    <cfRule type="duplicateValues" dxfId="22578" priority="23843"/>
    <cfRule type="duplicateValues" dxfId="22577" priority="23844"/>
    <cfRule type="duplicateValues" dxfId="22576" priority="23845"/>
    <cfRule type="duplicateValues" dxfId="22575" priority="23846"/>
    <cfRule type="duplicateValues" dxfId="22574" priority="23847"/>
    <cfRule type="duplicateValues" dxfId="22573" priority="23848"/>
    <cfRule type="duplicateValues" dxfId="22572" priority="23849"/>
    <cfRule type="duplicateValues" dxfId="22571" priority="23850"/>
    <cfRule type="duplicateValues" dxfId="22570" priority="23851"/>
    <cfRule type="duplicateValues" dxfId="22569" priority="23852"/>
    <cfRule type="duplicateValues" dxfId="22568" priority="23853"/>
    <cfRule type="duplicateValues" dxfId="22567" priority="23854"/>
    <cfRule type="duplicateValues" dxfId="22566" priority="23855"/>
    <cfRule type="duplicateValues" dxfId="22565" priority="23856"/>
    <cfRule type="duplicateValues" dxfId="22564" priority="23857"/>
    <cfRule type="duplicateValues" dxfId="22563" priority="23858"/>
    <cfRule type="duplicateValues" dxfId="22562" priority="23859"/>
    <cfRule type="duplicateValues" dxfId="22561" priority="23860"/>
    <cfRule type="duplicateValues" dxfId="22560" priority="23861"/>
    <cfRule type="duplicateValues" dxfId="22559" priority="23862"/>
    <cfRule type="duplicateValues" dxfId="22558" priority="23863"/>
    <cfRule type="duplicateValues" dxfId="22557" priority="23864"/>
    <cfRule type="duplicateValues" dxfId="22556" priority="23865"/>
    <cfRule type="duplicateValues" dxfId="22555" priority="23866"/>
    <cfRule type="duplicateValues" dxfId="22554" priority="23867"/>
    <cfRule type="duplicateValues" dxfId="22553" priority="23868"/>
    <cfRule type="duplicateValues" dxfId="22552" priority="23869"/>
    <cfRule type="duplicateValues" dxfId="22551" priority="23870"/>
    <cfRule type="duplicateValues" dxfId="22550" priority="23871"/>
    <cfRule type="duplicateValues" dxfId="22549" priority="23872"/>
    <cfRule type="duplicateValues" dxfId="22548" priority="23873"/>
    <cfRule type="duplicateValues" dxfId="22547" priority="23874"/>
    <cfRule type="duplicateValues" dxfId="22546" priority="23875"/>
    <cfRule type="duplicateValues" dxfId="22545" priority="23876"/>
    <cfRule type="duplicateValues" dxfId="22544" priority="23877"/>
    <cfRule type="duplicateValues" dxfId="22543" priority="23878"/>
    <cfRule type="duplicateValues" dxfId="22542" priority="23879"/>
    <cfRule type="duplicateValues" dxfId="22541" priority="23880"/>
    <cfRule type="duplicateValues" dxfId="22540" priority="23881"/>
    <cfRule type="duplicateValues" dxfId="22539" priority="23882"/>
    <cfRule type="duplicateValues" dxfId="22538" priority="23883"/>
    <cfRule type="duplicateValues" dxfId="22537" priority="23884"/>
  </conditionalFormatting>
  <conditionalFormatting sqref="C148:C150 C49:C68 C70:C85 C87:C96 C3:C41 C138:C146 C98:C136 C152:C155">
    <cfRule type="duplicateValues" dxfId="22536" priority="58480"/>
    <cfRule type="duplicateValues" dxfId="22535" priority="58481"/>
    <cfRule type="duplicateValues" dxfId="22534" priority="58482"/>
    <cfRule type="duplicateValues" dxfId="22533" priority="58483"/>
    <cfRule type="duplicateValues" dxfId="22532" priority="58484"/>
    <cfRule type="duplicateValues" dxfId="22531" priority="58485"/>
    <cfRule type="duplicateValues" dxfId="22530" priority="58486"/>
    <cfRule type="duplicateValues" dxfId="22529" priority="58487"/>
    <cfRule type="duplicateValues" dxfId="22528" priority="58488"/>
    <cfRule type="duplicateValues" dxfId="22527" priority="58489"/>
    <cfRule type="duplicateValues" dxfId="22526" priority="58490"/>
    <cfRule type="duplicateValues" dxfId="22525" priority="58491"/>
    <cfRule type="duplicateValues" dxfId="22524" priority="58492"/>
    <cfRule type="duplicateValues" dxfId="22523" priority="58493"/>
  </conditionalFormatting>
  <conditionalFormatting sqref="C148:C150 C70:C85 C87:C96 C3:C68 C138:C146 C98:C136 C152:C155">
    <cfRule type="duplicateValues" dxfId="22522" priority="58592"/>
    <cfRule type="duplicateValues" dxfId="22521" priority="58593"/>
    <cfRule type="duplicateValues" dxfId="22520" priority="58594"/>
  </conditionalFormatting>
  <conditionalFormatting sqref="C148:C150 C87:C96 C3:C85 C138:C146 C98:C136 C152:C155">
    <cfRule type="duplicateValues" dxfId="22519" priority="58613"/>
  </conditionalFormatting>
  <conditionalFormatting sqref="C148:C155 C138:C146 C3:C85 C87:C136">
    <cfRule type="duplicateValues" dxfId="22518" priority="58473"/>
  </conditionalFormatting>
  <conditionalFormatting sqref="C148:C155 C138:C146 C3:C136">
    <cfRule type="duplicateValues" dxfId="22517" priority="58619"/>
    <cfRule type="duplicateValues" dxfId="22516" priority="58620"/>
    <cfRule type="duplicateValues" dxfId="22515" priority="58621"/>
  </conditionalFormatting>
  <conditionalFormatting sqref="C150">
    <cfRule type="duplicateValues" dxfId="22514" priority="49106"/>
    <cfRule type="duplicateValues" dxfId="22513" priority="49107"/>
    <cfRule type="duplicateValues" dxfId="22512" priority="49108"/>
    <cfRule type="duplicateValues" dxfId="22511" priority="49109"/>
    <cfRule type="duplicateValues" dxfId="22510" priority="49110"/>
    <cfRule type="duplicateValues" dxfId="22509" priority="49111"/>
    <cfRule type="duplicateValues" dxfId="22508" priority="49112"/>
    <cfRule type="duplicateValues" dxfId="22507" priority="49113"/>
    <cfRule type="duplicateValues" dxfId="22506" priority="49114"/>
    <cfRule type="duplicateValues" dxfId="22505" priority="49115"/>
    <cfRule type="duplicateValues" dxfId="22504" priority="49116"/>
    <cfRule type="duplicateValues" dxfId="22503" priority="49117"/>
    <cfRule type="duplicateValues" dxfId="22502" priority="49118"/>
    <cfRule type="duplicateValues" dxfId="22501" priority="49119"/>
    <cfRule type="duplicateValues" dxfId="22500" priority="49120"/>
    <cfRule type="duplicateValues" dxfId="22499" priority="49121"/>
    <cfRule type="duplicateValues" dxfId="22498" priority="49122"/>
  </conditionalFormatting>
  <conditionalFormatting sqref="C151">
    <cfRule type="duplicateValues" dxfId="22497" priority="26488"/>
    <cfRule type="duplicateValues" dxfId="22496" priority="26489"/>
    <cfRule type="duplicateValues" dxfId="22495" priority="26490"/>
    <cfRule type="duplicateValues" dxfId="22494" priority="26491"/>
    <cfRule type="duplicateValues" dxfId="22493" priority="26492"/>
    <cfRule type="duplicateValues" dxfId="22492" priority="26493"/>
    <cfRule type="duplicateValues" dxfId="22491" priority="26494"/>
    <cfRule type="duplicateValues" dxfId="22490" priority="26495"/>
    <cfRule type="duplicateValues" dxfId="22489" priority="26496"/>
    <cfRule type="duplicateValues" dxfId="22488" priority="26497"/>
    <cfRule type="duplicateValues" dxfId="22487" priority="26498"/>
    <cfRule type="duplicateValues" dxfId="22486" priority="26499"/>
    <cfRule type="duplicateValues" dxfId="22485" priority="26500"/>
    <cfRule type="duplicateValues" dxfId="22484" priority="26501"/>
    <cfRule type="duplicateValues" dxfId="22483" priority="26502"/>
    <cfRule type="duplicateValues" dxfId="22482" priority="26503"/>
    <cfRule type="duplicateValues" dxfId="22481" priority="26504"/>
    <cfRule type="duplicateValues" dxfId="22480" priority="26505"/>
    <cfRule type="duplicateValues" dxfId="22479" priority="26506"/>
    <cfRule type="duplicateValues" dxfId="22478" priority="26507"/>
    <cfRule type="duplicateValues" dxfId="22477" priority="26508"/>
    <cfRule type="duplicateValues" dxfId="22476" priority="26509"/>
    <cfRule type="duplicateValues" dxfId="22475" priority="26510"/>
    <cfRule type="duplicateValues" dxfId="22474" priority="26511"/>
    <cfRule type="duplicateValues" dxfId="22473" priority="26512"/>
    <cfRule type="duplicateValues" dxfId="22472" priority="26513"/>
    <cfRule type="duplicateValues" dxfId="22471" priority="26514"/>
    <cfRule type="duplicateValues" dxfId="22470" priority="26515"/>
    <cfRule type="duplicateValues" dxfId="22469" priority="26516"/>
    <cfRule type="duplicateValues" dxfId="22468" priority="26517"/>
    <cfRule type="duplicateValues" dxfId="22467" priority="26518"/>
    <cfRule type="duplicateValues" dxfId="22466" priority="26519"/>
    <cfRule type="duplicateValues" dxfId="22465" priority="26520"/>
    <cfRule type="duplicateValues" dxfId="22464" priority="26521"/>
    <cfRule type="duplicateValues" dxfId="22463" priority="26522"/>
    <cfRule type="duplicateValues" dxfId="22462" priority="26523"/>
    <cfRule type="duplicateValues" dxfId="22461" priority="26524"/>
    <cfRule type="duplicateValues" dxfId="22460" priority="26525"/>
    <cfRule type="duplicateValues" dxfId="22459" priority="26526"/>
    <cfRule type="duplicateValues" dxfId="22458" priority="26527"/>
    <cfRule type="duplicateValues" dxfId="22457" priority="26528"/>
    <cfRule type="duplicateValues" dxfId="22456" priority="26529"/>
    <cfRule type="duplicateValues" dxfId="22455" priority="26530"/>
    <cfRule type="duplicateValues" dxfId="22454" priority="26531"/>
    <cfRule type="duplicateValues" dxfId="22453" priority="26532"/>
    <cfRule type="duplicateValues" dxfId="22452" priority="26533"/>
    <cfRule type="duplicateValues" dxfId="22451" priority="26534"/>
    <cfRule type="duplicateValues" dxfId="22450" priority="26535"/>
    <cfRule type="duplicateValues" dxfId="22449" priority="26536"/>
    <cfRule type="duplicateValues" dxfId="22448" priority="26537"/>
    <cfRule type="duplicateValues" dxfId="22447" priority="26538"/>
    <cfRule type="duplicateValues" dxfId="22446" priority="26539"/>
    <cfRule type="duplicateValues" dxfId="22445" priority="26540"/>
    <cfRule type="duplicateValues" dxfId="22444" priority="26541"/>
    <cfRule type="duplicateValues" dxfId="22443" priority="26542"/>
    <cfRule type="duplicateValues" dxfId="22442" priority="26543"/>
    <cfRule type="duplicateValues" dxfId="22441" priority="26544"/>
    <cfRule type="duplicateValues" dxfId="22440" priority="26545"/>
    <cfRule type="duplicateValues" dxfId="22439" priority="26546"/>
    <cfRule type="duplicateValues" dxfId="22438" priority="26547"/>
    <cfRule type="duplicateValues" dxfId="22437" priority="26548"/>
    <cfRule type="duplicateValues" dxfId="22436" priority="26549"/>
    <cfRule type="duplicateValues" dxfId="22435" priority="26550"/>
    <cfRule type="duplicateValues" dxfId="22434" priority="26551"/>
    <cfRule type="duplicateValues" dxfId="22433" priority="26552"/>
    <cfRule type="duplicateValues" dxfId="22432" priority="26553"/>
    <cfRule type="duplicateValues" dxfId="22431" priority="26554"/>
    <cfRule type="duplicateValues" dxfId="22430" priority="26555"/>
    <cfRule type="duplicateValues" dxfId="22429" priority="26556"/>
    <cfRule type="duplicateValues" dxfId="22428" priority="26557"/>
    <cfRule type="duplicateValues" dxfId="22427" priority="26558"/>
    <cfRule type="duplicateValues" dxfId="22426" priority="26559"/>
    <cfRule type="duplicateValues" dxfId="22425" priority="26560"/>
    <cfRule type="duplicateValues" dxfId="22424" priority="26561"/>
    <cfRule type="duplicateValues" dxfId="22423" priority="26562"/>
    <cfRule type="duplicateValues" dxfId="22422" priority="26563"/>
    <cfRule type="duplicateValues" dxfId="22421" priority="26564"/>
    <cfRule type="duplicateValues" dxfId="22420" priority="26565"/>
    <cfRule type="duplicateValues" dxfId="22419" priority="26566"/>
    <cfRule type="duplicateValues" dxfId="22418" priority="26567"/>
    <cfRule type="duplicateValues" dxfId="22417" priority="26568"/>
    <cfRule type="duplicateValues" dxfId="22416" priority="26569"/>
    <cfRule type="duplicateValues" dxfId="22415" priority="26570"/>
    <cfRule type="duplicateValues" dxfId="22414" priority="26571"/>
    <cfRule type="duplicateValues" dxfId="22413" priority="26572"/>
    <cfRule type="duplicateValues" dxfId="22412" priority="26573"/>
    <cfRule type="duplicateValues" dxfId="22411" priority="26574"/>
  </conditionalFormatting>
  <conditionalFormatting sqref="C152">
    <cfRule type="duplicateValues" dxfId="22410" priority="47364"/>
    <cfRule type="duplicateValues" dxfId="22409" priority="47365"/>
    <cfRule type="duplicateValues" dxfId="22408" priority="47366"/>
    <cfRule type="duplicateValues" dxfId="22407" priority="47367"/>
    <cfRule type="duplicateValues" dxfId="22406" priority="47368"/>
    <cfRule type="duplicateValues" dxfId="22405" priority="47369"/>
    <cfRule type="duplicateValues" dxfId="22404" priority="47370"/>
    <cfRule type="duplicateValues" dxfId="22403" priority="47371"/>
    <cfRule type="duplicateValues" dxfId="22402" priority="47372"/>
    <cfRule type="duplicateValues" dxfId="22401" priority="47373"/>
    <cfRule type="duplicateValues" dxfId="22400" priority="47374"/>
    <cfRule type="duplicateValues" dxfId="22399" priority="47375"/>
    <cfRule type="duplicateValues" dxfId="22398" priority="47376"/>
    <cfRule type="duplicateValues" dxfId="22397" priority="47377"/>
    <cfRule type="duplicateValues" dxfId="22396" priority="47378"/>
    <cfRule type="duplicateValues" dxfId="22395" priority="47379"/>
    <cfRule type="duplicateValues" dxfId="22394" priority="47380"/>
    <cfRule type="duplicateValues" dxfId="22393" priority="47381"/>
    <cfRule type="duplicateValues" dxfId="22392" priority="47382"/>
    <cfRule type="duplicateValues" dxfId="22391" priority="47383"/>
    <cfRule type="duplicateValues" dxfId="22390" priority="47384"/>
    <cfRule type="duplicateValues" dxfId="22389" priority="47385"/>
    <cfRule type="duplicateValues" dxfId="22388" priority="47386"/>
    <cfRule type="duplicateValues" dxfId="22387" priority="47387"/>
    <cfRule type="duplicateValues" dxfId="22386" priority="47388"/>
    <cfRule type="duplicateValues" dxfId="22385" priority="47389"/>
    <cfRule type="duplicateValues" dxfId="22384" priority="47390"/>
    <cfRule type="duplicateValues" dxfId="22383" priority="47391"/>
    <cfRule type="duplicateValues" dxfId="22382" priority="47392"/>
    <cfRule type="duplicateValues" dxfId="22381" priority="47393"/>
    <cfRule type="duplicateValues" dxfId="22380" priority="47394"/>
    <cfRule type="duplicateValues" dxfId="22379" priority="47395"/>
    <cfRule type="duplicateValues" dxfId="22378" priority="47396"/>
    <cfRule type="duplicateValues" dxfId="22377" priority="47397"/>
    <cfRule type="duplicateValues" dxfId="22376" priority="47398"/>
    <cfRule type="duplicateValues" dxfId="22375" priority="47399"/>
    <cfRule type="duplicateValues" dxfId="22374" priority="47400"/>
    <cfRule type="duplicateValues" dxfId="22373" priority="47401"/>
    <cfRule type="duplicateValues" dxfId="22372" priority="47402"/>
    <cfRule type="duplicateValues" dxfId="22371" priority="47403"/>
    <cfRule type="duplicateValues" dxfId="22370" priority="47404"/>
    <cfRule type="duplicateValues" dxfId="22369" priority="47405"/>
    <cfRule type="duplicateValues" dxfId="22368" priority="47406"/>
    <cfRule type="duplicateValues" dxfId="22367" priority="47407"/>
    <cfRule type="duplicateValues" dxfId="22366" priority="47408"/>
  </conditionalFormatting>
  <conditionalFormatting sqref="C152:C155 C49:C68 C70:C85 C87:C96 C3:C41 C138:C146 C148:C150 C98:C136">
    <cfRule type="duplicateValues" dxfId="22365" priority="57980"/>
  </conditionalFormatting>
  <conditionalFormatting sqref="C152:C155 C49:C68 C70:C85 C87:C96 C4:C41 C138:C146 C148:C150 C98:C136">
    <cfRule type="duplicateValues" dxfId="22364" priority="57988"/>
    <cfRule type="duplicateValues" dxfId="22363" priority="57989"/>
    <cfRule type="duplicateValues" dxfId="22362" priority="57990"/>
    <cfRule type="duplicateValues" dxfId="22361" priority="57991"/>
    <cfRule type="duplicateValues" dxfId="22360" priority="57992"/>
  </conditionalFormatting>
  <conditionalFormatting sqref="C152:C155 C49:C68 C70:C85 C87:C96 C5:C41 C138:C146 C148:C150 C98:C136">
    <cfRule type="duplicateValues" dxfId="22359" priority="57908"/>
    <cfRule type="duplicateValues" dxfId="22358" priority="57909"/>
    <cfRule type="duplicateValues" dxfId="22357" priority="57910"/>
    <cfRule type="duplicateValues" dxfId="22356" priority="57911"/>
    <cfRule type="duplicateValues" dxfId="22355" priority="57912"/>
    <cfRule type="duplicateValues" dxfId="22354" priority="57913"/>
    <cfRule type="duplicateValues" dxfId="22353" priority="57914"/>
    <cfRule type="duplicateValues" dxfId="22352" priority="57915"/>
    <cfRule type="duplicateValues" dxfId="22351" priority="57916"/>
  </conditionalFormatting>
  <conditionalFormatting sqref="C153">
    <cfRule type="duplicateValues" dxfId="22350" priority="49067"/>
    <cfRule type="duplicateValues" dxfId="22349" priority="49068"/>
    <cfRule type="duplicateValues" dxfId="22348" priority="49069"/>
    <cfRule type="duplicateValues" dxfId="22347" priority="49070"/>
    <cfRule type="duplicateValues" dxfId="22346" priority="49071"/>
    <cfRule type="duplicateValues" dxfId="22345" priority="49072"/>
    <cfRule type="duplicateValues" dxfId="22344" priority="49073"/>
    <cfRule type="duplicateValues" dxfId="22343" priority="49074"/>
    <cfRule type="duplicateValues" dxfId="22342" priority="49075"/>
    <cfRule type="duplicateValues" dxfId="22341" priority="49076"/>
    <cfRule type="duplicateValues" dxfId="22340" priority="49077"/>
    <cfRule type="duplicateValues" dxfId="22339" priority="49078"/>
    <cfRule type="duplicateValues" dxfId="22338" priority="49079"/>
    <cfRule type="duplicateValues" dxfId="22337" priority="49080"/>
    <cfRule type="duplicateValues" dxfId="22336" priority="49081"/>
    <cfRule type="duplicateValues" dxfId="22335" priority="49082"/>
    <cfRule type="duplicateValues" dxfId="22334" priority="49083"/>
    <cfRule type="duplicateValues" dxfId="22333" priority="49084"/>
    <cfRule type="duplicateValues" dxfId="22332" priority="49085"/>
    <cfRule type="duplicateValues" dxfId="22331" priority="49086"/>
    <cfRule type="duplicateValues" dxfId="22330" priority="49087"/>
    <cfRule type="duplicateValues" dxfId="22329" priority="49088"/>
    <cfRule type="duplicateValues" dxfId="22328" priority="49089"/>
    <cfRule type="duplicateValues" dxfId="22327" priority="49090"/>
    <cfRule type="duplicateValues" dxfId="22326" priority="49091"/>
    <cfRule type="duplicateValues" dxfId="22325" priority="49092"/>
    <cfRule type="duplicateValues" dxfId="22324" priority="49093"/>
    <cfRule type="duplicateValues" dxfId="22323" priority="49094"/>
    <cfRule type="duplicateValues" dxfId="22322" priority="49095"/>
    <cfRule type="duplicateValues" dxfId="22321" priority="49096"/>
    <cfRule type="duplicateValues" dxfId="22320" priority="49097"/>
    <cfRule type="duplicateValues" dxfId="22319" priority="49098"/>
    <cfRule type="duplicateValues" dxfId="22318" priority="49099"/>
    <cfRule type="duplicateValues" dxfId="22317" priority="49100"/>
    <cfRule type="duplicateValues" dxfId="22316" priority="49101"/>
    <cfRule type="duplicateValues" dxfId="22315" priority="49102"/>
    <cfRule type="duplicateValues" dxfId="22314" priority="49103"/>
    <cfRule type="duplicateValues" dxfId="22313" priority="49104"/>
    <cfRule type="duplicateValues" dxfId="22312" priority="49105"/>
  </conditionalFormatting>
  <conditionalFormatting sqref="C154">
    <cfRule type="duplicateValues" dxfId="22311" priority="49011"/>
    <cfRule type="duplicateValues" dxfId="22310" priority="49012"/>
    <cfRule type="duplicateValues" dxfId="22309" priority="49013"/>
    <cfRule type="duplicateValues" dxfId="22308" priority="49014"/>
    <cfRule type="duplicateValues" dxfId="22307" priority="49015"/>
    <cfRule type="duplicateValues" dxfId="22306" priority="49016"/>
    <cfRule type="duplicateValues" dxfId="22305" priority="49017"/>
    <cfRule type="duplicateValues" dxfId="22304" priority="49018"/>
    <cfRule type="duplicateValues" dxfId="22303" priority="49019"/>
    <cfRule type="duplicateValues" dxfId="22302" priority="49020"/>
    <cfRule type="duplicateValues" dxfId="22301" priority="49021"/>
    <cfRule type="duplicateValues" dxfId="22300" priority="49022"/>
    <cfRule type="duplicateValues" dxfId="22299" priority="49023"/>
    <cfRule type="duplicateValues" dxfId="22298" priority="49024"/>
    <cfRule type="duplicateValues" dxfId="22297" priority="49025"/>
    <cfRule type="duplicateValues" dxfId="22296" priority="49026"/>
    <cfRule type="duplicateValues" dxfId="22295" priority="49027"/>
    <cfRule type="duplicateValues" dxfId="22294" priority="49028"/>
    <cfRule type="duplicateValues" dxfId="22293" priority="49029"/>
    <cfRule type="duplicateValues" dxfId="22292" priority="49030"/>
    <cfRule type="duplicateValues" dxfId="22291" priority="49031"/>
    <cfRule type="duplicateValues" dxfId="22290" priority="49032"/>
    <cfRule type="duplicateValues" dxfId="22289" priority="49033"/>
    <cfRule type="duplicateValues" dxfId="22288" priority="49034"/>
    <cfRule type="duplicateValues" dxfId="22287" priority="49035"/>
    <cfRule type="duplicateValues" dxfId="22286" priority="49036"/>
    <cfRule type="duplicateValues" dxfId="22285" priority="49037"/>
    <cfRule type="duplicateValues" dxfId="22284" priority="49038"/>
    <cfRule type="duplicateValues" dxfId="22283" priority="49039"/>
    <cfRule type="duplicateValues" dxfId="22282" priority="49040"/>
    <cfRule type="duplicateValues" dxfId="22281" priority="49041"/>
    <cfRule type="duplicateValues" dxfId="22280" priority="49042"/>
    <cfRule type="duplicateValues" dxfId="22279" priority="49043"/>
    <cfRule type="duplicateValues" dxfId="22278" priority="49044"/>
    <cfRule type="duplicateValues" dxfId="22277" priority="49045"/>
    <cfRule type="duplicateValues" dxfId="22276" priority="49046"/>
    <cfRule type="duplicateValues" dxfId="22275" priority="49047"/>
    <cfRule type="duplicateValues" dxfId="22274" priority="49048"/>
    <cfRule type="duplicateValues" dxfId="22273" priority="49049"/>
    <cfRule type="duplicateValues" dxfId="22272" priority="49050"/>
    <cfRule type="duplicateValues" dxfId="22271" priority="49051"/>
    <cfRule type="duplicateValues" dxfId="22270" priority="49052"/>
    <cfRule type="duplicateValues" dxfId="22269" priority="49053"/>
    <cfRule type="duplicateValues" dxfId="22268" priority="49054"/>
    <cfRule type="duplicateValues" dxfId="22267" priority="49055"/>
    <cfRule type="duplicateValues" dxfId="22266" priority="49056"/>
    <cfRule type="duplicateValues" dxfId="22265" priority="49057"/>
    <cfRule type="duplicateValues" dxfId="22264" priority="49058"/>
    <cfRule type="duplicateValues" dxfId="22263" priority="49059"/>
    <cfRule type="duplicateValues" dxfId="22262" priority="49060"/>
    <cfRule type="duplicateValues" dxfId="22261" priority="49061"/>
    <cfRule type="duplicateValues" dxfId="22260" priority="49062"/>
    <cfRule type="duplicateValues" dxfId="22259" priority="49063"/>
    <cfRule type="duplicateValues" dxfId="22258" priority="49064"/>
    <cfRule type="duplicateValues" dxfId="22257" priority="49065"/>
    <cfRule type="duplicateValues" dxfId="22256" priority="49066"/>
  </conditionalFormatting>
  <conditionalFormatting sqref="C155">
    <cfRule type="duplicateValues" dxfId="22255" priority="48899"/>
    <cfRule type="duplicateValues" dxfId="22254" priority="48900"/>
    <cfRule type="duplicateValues" dxfId="22253" priority="48901"/>
    <cfRule type="duplicateValues" dxfId="22252" priority="48902"/>
    <cfRule type="duplicateValues" dxfId="22251" priority="48903"/>
    <cfRule type="duplicateValues" dxfId="22250" priority="48904"/>
    <cfRule type="duplicateValues" dxfId="22249" priority="48905"/>
    <cfRule type="duplicateValues" dxfId="22248" priority="48906"/>
    <cfRule type="duplicateValues" dxfId="22247" priority="48907"/>
    <cfRule type="duplicateValues" dxfId="22246" priority="48908"/>
    <cfRule type="duplicateValues" dxfId="22245" priority="48909"/>
    <cfRule type="duplicateValues" dxfId="22244" priority="48910"/>
    <cfRule type="duplicateValues" dxfId="22243" priority="48911"/>
    <cfRule type="duplicateValues" dxfId="22242" priority="48912"/>
    <cfRule type="duplicateValues" dxfId="22241" priority="48913"/>
    <cfRule type="duplicateValues" dxfId="22240" priority="48914"/>
    <cfRule type="duplicateValues" dxfId="22239" priority="48915"/>
    <cfRule type="duplicateValues" dxfId="22238" priority="48916"/>
    <cfRule type="duplicateValues" dxfId="22237" priority="48917"/>
    <cfRule type="duplicateValues" dxfId="22236" priority="48918"/>
    <cfRule type="duplicateValues" dxfId="22235" priority="48919"/>
    <cfRule type="duplicateValues" dxfId="22234" priority="48920"/>
    <cfRule type="duplicateValues" dxfId="22233" priority="48921"/>
    <cfRule type="duplicateValues" dxfId="22232" priority="48922"/>
    <cfRule type="duplicateValues" dxfId="22231" priority="48923"/>
    <cfRule type="duplicateValues" dxfId="22230" priority="48924"/>
    <cfRule type="duplicateValues" dxfId="22229" priority="48925"/>
    <cfRule type="duplicateValues" dxfId="22228" priority="48926"/>
    <cfRule type="duplicateValues" dxfId="22227" priority="48927"/>
    <cfRule type="duplicateValues" dxfId="22226" priority="48928"/>
    <cfRule type="duplicateValues" dxfId="22225" priority="48929"/>
    <cfRule type="duplicateValues" dxfId="22224" priority="48930"/>
    <cfRule type="duplicateValues" dxfId="22223" priority="48931"/>
    <cfRule type="duplicateValues" dxfId="22222" priority="48932"/>
    <cfRule type="duplicateValues" dxfId="22221" priority="48933"/>
    <cfRule type="duplicateValues" dxfId="22220" priority="48934"/>
    <cfRule type="duplicateValues" dxfId="22219" priority="48935"/>
    <cfRule type="duplicateValues" dxfId="22218" priority="48936"/>
    <cfRule type="duplicateValues" dxfId="22217" priority="48937"/>
    <cfRule type="duplicateValues" dxfId="22216" priority="48938"/>
    <cfRule type="duplicateValues" dxfId="22215" priority="48939"/>
    <cfRule type="duplicateValues" dxfId="22214" priority="48940"/>
    <cfRule type="duplicateValues" dxfId="22213" priority="48941"/>
    <cfRule type="duplicateValues" dxfId="22212" priority="48942"/>
    <cfRule type="duplicateValues" dxfId="22211" priority="48943"/>
    <cfRule type="duplicateValues" dxfId="22210" priority="48944"/>
    <cfRule type="duplicateValues" dxfId="22209" priority="48945"/>
    <cfRule type="duplicateValues" dxfId="22208" priority="48946"/>
    <cfRule type="duplicateValues" dxfId="22207" priority="48947"/>
    <cfRule type="duplicateValues" dxfId="22206" priority="48948"/>
    <cfRule type="duplicateValues" dxfId="22205" priority="48949"/>
    <cfRule type="duplicateValues" dxfId="22204" priority="48950"/>
    <cfRule type="duplicateValues" dxfId="22203" priority="48951"/>
    <cfRule type="duplicateValues" dxfId="22202" priority="48952"/>
    <cfRule type="duplicateValues" dxfId="22201" priority="48953"/>
    <cfRule type="duplicateValues" dxfId="22200" priority="48954"/>
  </conditionalFormatting>
  <conditionalFormatting sqref="C156">
    <cfRule type="duplicateValues" dxfId="22199" priority="22596"/>
    <cfRule type="duplicateValues" dxfId="22198" priority="22597"/>
    <cfRule type="duplicateValues" dxfId="22197" priority="22598"/>
    <cfRule type="duplicateValues" dxfId="22196" priority="22599"/>
    <cfRule type="duplicateValues" dxfId="22195" priority="22600"/>
    <cfRule type="duplicateValues" dxfId="22194" priority="22601"/>
    <cfRule type="duplicateValues" dxfId="22193" priority="22602"/>
    <cfRule type="duplicateValues" dxfId="22192" priority="22603"/>
    <cfRule type="duplicateValues" dxfId="22191" priority="22604"/>
    <cfRule type="duplicateValues" dxfId="22190" priority="22605"/>
    <cfRule type="duplicateValues" dxfId="22189" priority="22606"/>
    <cfRule type="duplicateValues" dxfId="22188" priority="22607"/>
    <cfRule type="duplicateValues" dxfId="22187" priority="22608"/>
    <cfRule type="duplicateValues" dxfId="22186" priority="22609"/>
    <cfRule type="duplicateValues" dxfId="22185" priority="22610"/>
    <cfRule type="duplicateValues" dxfId="22184" priority="22611"/>
    <cfRule type="duplicateValues" dxfId="22183" priority="22612"/>
    <cfRule type="duplicateValues" dxfId="22182" priority="22613"/>
    <cfRule type="duplicateValues" dxfId="22181" priority="22614"/>
    <cfRule type="duplicateValues" dxfId="22180" priority="22615"/>
    <cfRule type="duplicateValues" dxfId="22179" priority="22616"/>
    <cfRule type="duplicateValues" dxfId="22178" priority="22617"/>
    <cfRule type="duplicateValues" dxfId="22177" priority="22618"/>
    <cfRule type="duplicateValues" dxfId="22176" priority="22619"/>
    <cfRule type="duplicateValues" dxfId="22175" priority="22620"/>
    <cfRule type="duplicateValues" dxfId="22174" priority="22621"/>
    <cfRule type="duplicateValues" dxfId="22173" priority="22622"/>
    <cfRule type="duplicateValues" dxfId="22172" priority="22623"/>
    <cfRule type="duplicateValues" dxfId="22171" priority="22624"/>
    <cfRule type="duplicateValues" dxfId="22170" priority="22625"/>
    <cfRule type="duplicateValues" dxfId="22169" priority="22626"/>
    <cfRule type="duplicateValues" dxfId="22168" priority="22627"/>
    <cfRule type="duplicateValues" dxfId="22167" priority="22628"/>
    <cfRule type="duplicateValues" dxfId="22166" priority="22629"/>
    <cfRule type="duplicateValues" dxfId="22165" priority="22630"/>
    <cfRule type="duplicateValues" dxfId="22164" priority="22631"/>
    <cfRule type="duplicateValues" dxfId="22163" priority="22632"/>
    <cfRule type="duplicateValues" dxfId="22162" priority="22633"/>
    <cfRule type="duplicateValues" dxfId="22161" priority="22634"/>
    <cfRule type="duplicateValues" dxfId="22160" priority="22635"/>
    <cfRule type="duplicateValues" dxfId="22159" priority="22636"/>
    <cfRule type="duplicateValues" dxfId="22158" priority="22637"/>
    <cfRule type="duplicateValues" dxfId="22157" priority="22638"/>
    <cfRule type="duplicateValues" dxfId="22156" priority="22639"/>
    <cfRule type="duplicateValues" dxfId="22155" priority="22640"/>
    <cfRule type="duplicateValues" dxfId="22154" priority="22641"/>
    <cfRule type="duplicateValues" dxfId="22153" priority="22642"/>
    <cfRule type="duplicateValues" dxfId="22152" priority="22643"/>
    <cfRule type="duplicateValues" dxfId="22151" priority="22644"/>
    <cfRule type="duplicateValues" dxfId="22150" priority="22645"/>
    <cfRule type="duplicateValues" dxfId="22149" priority="22646"/>
    <cfRule type="duplicateValues" dxfId="22148" priority="22647"/>
    <cfRule type="duplicateValues" dxfId="22147" priority="22648"/>
    <cfRule type="duplicateValues" dxfId="22146" priority="22649"/>
    <cfRule type="duplicateValues" dxfId="22145" priority="22650"/>
    <cfRule type="duplicateValues" dxfId="22144" priority="22651"/>
  </conditionalFormatting>
  <conditionalFormatting sqref="C156:C190">
    <cfRule type="duplicateValues" dxfId="22143" priority="22689"/>
    <cfRule type="duplicateValues" dxfId="22142" priority="22690"/>
    <cfRule type="duplicateValues" dxfId="22141" priority="22691"/>
    <cfRule type="duplicateValues" dxfId="22140" priority="22692"/>
    <cfRule type="duplicateValues" dxfId="22139" priority="22693"/>
    <cfRule type="duplicateValues" dxfId="22138" priority="22694"/>
    <cfRule type="duplicateValues" dxfId="22137" priority="22695"/>
    <cfRule type="duplicateValues" dxfId="22136" priority="22696"/>
    <cfRule type="duplicateValues" dxfId="22135" priority="22697"/>
  </conditionalFormatting>
  <conditionalFormatting sqref="C156:C224">
    <cfRule type="duplicateValues" dxfId="22134" priority="22698"/>
    <cfRule type="duplicateValues" dxfId="22133" priority="22699"/>
    <cfRule type="duplicateValues" dxfId="22132" priority="22700"/>
    <cfRule type="duplicateValues" dxfId="22131" priority="22701"/>
    <cfRule type="duplicateValues" dxfId="22130" priority="22702"/>
    <cfRule type="duplicateValues" dxfId="22129" priority="22703"/>
  </conditionalFormatting>
  <conditionalFormatting sqref="C156:C355">
    <cfRule type="duplicateValues" dxfId="22128" priority="599"/>
  </conditionalFormatting>
  <conditionalFormatting sqref="C157">
    <cfRule type="duplicateValues" dxfId="22127" priority="22540"/>
    <cfRule type="duplicateValues" dxfId="22126" priority="22541"/>
    <cfRule type="duplicateValues" dxfId="22125" priority="22542"/>
    <cfRule type="duplicateValues" dxfId="22124" priority="22543"/>
    <cfRule type="duplicateValues" dxfId="22123" priority="22544"/>
    <cfRule type="duplicateValues" dxfId="22122" priority="22545"/>
    <cfRule type="duplicateValues" dxfId="22121" priority="22546"/>
    <cfRule type="duplicateValues" dxfId="22120" priority="22547"/>
    <cfRule type="duplicateValues" dxfId="22119" priority="22548"/>
    <cfRule type="duplicateValues" dxfId="22118" priority="22549"/>
    <cfRule type="duplicateValues" dxfId="22117" priority="22550"/>
    <cfRule type="duplicateValues" dxfId="22116" priority="22551"/>
    <cfRule type="duplicateValues" dxfId="22115" priority="22552"/>
    <cfRule type="duplicateValues" dxfId="22114" priority="22553"/>
    <cfRule type="duplicateValues" dxfId="22113" priority="22554"/>
    <cfRule type="duplicateValues" dxfId="22112" priority="22555"/>
    <cfRule type="duplicateValues" dxfId="22111" priority="22556"/>
    <cfRule type="duplicateValues" dxfId="22110" priority="22557"/>
    <cfRule type="duplicateValues" dxfId="22109" priority="22558"/>
    <cfRule type="duplicateValues" dxfId="22108" priority="22559"/>
    <cfRule type="duplicateValues" dxfId="22107" priority="22560"/>
    <cfRule type="duplicateValues" dxfId="22106" priority="22561"/>
    <cfRule type="duplicateValues" dxfId="22105" priority="22562"/>
    <cfRule type="duplicateValues" dxfId="22104" priority="22563"/>
    <cfRule type="duplicateValues" dxfId="22103" priority="22564"/>
    <cfRule type="duplicateValues" dxfId="22102" priority="22565"/>
    <cfRule type="duplicateValues" dxfId="22101" priority="22566"/>
    <cfRule type="duplicateValues" dxfId="22100" priority="22567"/>
    <cfRule type="duplicateValues" dxfId="22099" priority="22568"/>
    <cfRule type="duplicateValues" dxfId="22098" priority="22569"/>
    <cfRule type="duplicateValues" dxfId="22097" priority="22570"/>
    <cfRule type="duplicateValues" dxfId="22096" priority="22571"/>
    <cfRule type="duplicateValues" dxfId="22095" priority="22572"/>
    <cfRule type="duplicateValues" dxfId="22094" priority="22573"/>
    <cfRule type="duplicateValues" dxfId="22093" priority="22574"/>
    <cfRule type="duplicateValues" dxfId="22092" priority="22575"/>
    <cfRule type="duplicateValues" dxfId="22091" priority="22576"/>
    <cfRule type="duplicateValues" dxfId="22090" priority="22577"/>
    <cfRule type="duplicateValues" dxfId="22089" priority="22578"/>
    <cfRule type="duplicateValues" dxfId="22088" priority="22579"/>
    <cfRule type="duplicateValues" dxfId="22087" priority="22580"/>
    <cfRule type="duplicateValues" dxfId="22086" priority="22581"/>
    <cfRule type="duplicateValues" dxfId="22085" priority="22582"/>
    <cfRule type="duplicateValues" dxfId="22084" priority="22583"/>
    <cfRule type="duplicateValues" dxfId="22083" priority="22584"/>
    <cfRule type="duplicateValues" dxfId="22082" priority="22585"/>
    <cfRule type="duplicateValues" dxfId="22081" priority="22586"/>
    <cfRule type="duplicateValues" dxfId="22080" priority="22587"/>
    <cfRule type="duplicateValues" dxfId="22079" priority="22588"/>
    <cfRule type="duplicateValues" dxfId="22078" priority="22589"/>
    <cfRule type="duplicateValues" dxfId="22077" priority="22590"/>
    <cfRule type="duplicateValues" dxfId="22076" priority="22591"/>
    <cfRule type="duplicateValues" dxfId="22075" priority="22592"/>
    <cfRule type="duplicateValues" dxfId="22074" priority="22593"/>
    <cfRule type="duplicateValues" dxfId="22073" priority="22594"/>
    <cfRule type="duplicateValues" dxfId="22072" priority="22595"/>
  </conditionalFormatting>
  <conditionalFormatting sqref="C158">
    <cfRule type="duplicateValues" dxfId="22071" priority="22484"/>
    <cfRule type="duplicateValues" dxfId="22070" priority="22485"/>
    <cfRule type="duplicateValues" dxfId="22069" priority="22486"/>
    <cfRule type="duplicateValues" dxfId="22068" priority="22487"/>
    <cfRule type="duplicateValues" dxfId="22067" priority="22488"/>
    <cfRule type="duplicateValues" dxfId="22066" priority="22489"/>
    <cfRule type="duplicateValues" dxfId="22065" priority="22490"/>
    <cfRule type="duplicateValues" dxfId="22064" priority="22491"/>
    <cfRule type="duplicateValues" dxfId="22063" priority="22492"/>
    <cfRule type="duplicateValues" dxfId="22062" priority="22493"/>
    <cfRule type="duplicateValues" dxfId="22061" priority="22494"/>
    <cfRule type="duplicateValues" dxfId="22060" priority="22495"/>
    <cfRule type="duplicateValues" dxfId="22059" priority="22496"/>
    <cfRule type="duplicateValues" dxfId="22058" priority="22497"/>
    <cfRule type="duplicateValues" dxfId="22057" priority="22498"/>
    <cfRule type="duplicateValues" dxfId="22056" priority="22499"/>
    <cfRule type="duplicateValues" dxfId="22055" priority="22500"/>
    <cfRule type="duplicateValues" dxfId="22054" priority="22501"/>
    <cfRule type="duplicateValues" dxfId="22053" priority="22502"/>
    <cfRule type="duplicateValues" dxfId="22052" priority="22503"/>
    <cfRule type="duplicateValues" dxfId="22051" priority="22504"/>
    <cfRule type="duplicateValues" dxfId="22050" priority="22505"/>
    <cfRule type="duplicateValues" dxfId="22049" priority="22506"/>
    <cfRule type="duplicateValues" dxfId="22048" priority="22507"/>
    <cfRule type="duplicateValues" dxfId="22047" priority="22508"/>
    <cfRule type="duplicateValues" dxfId="22046" priority="22509"/>
    <cfRule type="duplicateValues" dxfId="22045" priority="22510"/>
    <cfRule type="duplicateValues" dxfId="22044" priority="22511"/>
    <cfRule type="duplicateValues" dxfId="22043" priority="22512"/>
    <cfRule type="duplicateValues" dxfId="22042" priority="22513"/>
    <cfRule type="duplicateValues" dxfId="22041" priority="22514"/>
    <cfRule type="duplicateValues" dxfId="22040" priority="22515"/>
    <cfRule type="duplicateValues" dxfId="22039" priority="22516"/>
    <cfRule type="duplicateValues" dxfId="22038" priority="22517"/>
    <cfRule type="duplicateValues" dxfId="22037" priority="22518"/>
    <cfRule type="duplicateValues" dxfId="22036" priority="22519"/>
    <cfRule type="duplicateValues" dxfId="22035" priority="22520"/>
    <cfRule type="duplicateValues" dxfId="22034" priority="22521"/>
    <cfRule type="duplicateValues" dxfId="22033" priority="22522"/>
    <cfRule type="duplicateValues" dxfId="22032" priority="22523"/>
    <cfRule type="duplicateValues" dxfId="22031" priority="22524"/>
    <cfRule type="duplicateValues" dxfId="22030" priority="22525"/>
    <cfRule type="duplicateValues" dxfId="22029" priority="22526"/>
    <cfRule type="duplicateValues" dxfId="22028" priority="22527"/>
    <cfRule type="duplicateValues" dxfId="22027" priority="22528"/>
    <cfRule type="duplicateValues" dxfId="22026" priority="22529"/>
    <cfRule type="duplicateValues" dxfId="22025" priority="22530"/>
    <cfRule type="duplicateValues" dxfId="22024" priority="22531"/>
    <cfRule type="duplicateValues" dxfId="22023" priority="22532"/>
    <cfRule type="duplicateValues" dxfId="22022" priority="22533"/>
    <cfRule type="duplicateValues" dxfId="22021" priority="22534"/>
    <cfRule type="duplicateValues" dxfId="22020" priority="22535"/>
    <cfRule type="duplicateValues" dxfId="22019" priority="22536"/>
    <cfRule type="duplicateValues" dxfId="22018" priority="22537"/>
    <cfRule type="duplicateValues" dxfId="22017" priority="22538"/>
    <cfRule type="duplicateValues" dxfId="22016" priority="22539"/>
  </conditionalFormatting>
  <conditionalFormatting sqref="C159">
    <cfRule type="duplicateValues" dxfId="22015" priority="22316"/>
    <cfRule type="duplicateValues" dxfId="22014" priority="22317"/>
    <cfRule type="duplicateValues" dxfId="22013" priority="22318"/>
    <cfRule type="duplicateValues" dxfId="22012" priority="22319"/>
    <cfRule type="duplicateValues" dxfId="22011" priority="22320"/>
    <cfRule type="duplicateValues" dxfId="22010" priority="22321"/>
    <cfRule type="duplicateValues" dxfId="22009" priority="22322"/>
    <cfRule type="duplicateValues" dxfId="22008" priority="22323"/>
    <cfRule type="duplicateValues" dxfId="22007" priority="22324"/>
    <cfRule type="duplicateValues" dxfId="22006" priority="22325"/>
    <cfRule type="duplicateValues" dxfId="22005" priority="22326"/>
    <cfRule type="duplicateValues" dxfId="22004" priority="22327"/>
    <cfRule type="duplicateValues" dxfId="22003" priority="22328"/>
    <cfRule type="duplicateValues" dxfId="22002" priority="22329"/>
    <cfRule type="duplicateValues" dxfId="22001" priority="22330"/>
    <cfRule type="duplicateValues" dxfId="22000" priority="22331"/>
    <cfRule type="duplicateValues" dxfId="21999" priority="22332"/>
    <cfRule type="duplicateValues" dxfId="21998" priority="22333"/>
    <cfRule type="duplicateValues" dxfId="21997" priority="22334"/>
    <cfRule type="duplicateValues" dxfId="21996" priority="22335"/>
    <cfRule type="duplicateValues" dxfId="21995" priority="22336"/>
    <cfRule type="duplicateValues" dxfId="21994" priority="22337"/>
    <cfRule type="duplicateValues" dxfId="21993" priority="22338"/>
    <cfRule type="duplicateValues" dxfId="21992" priority="22339"/>
    <cfRule type="duplicateValues" dxfId="21991" priority="22340"/>
    <cfRule type="duplicateValues" dxfId="21990" priority="22341"/>
    <cfRule type="duplicateValues" dxfId="21989" priority="22342"/>
    <cfRule type="duplicateValues" dxfId="21988" priority="22343"/>
    <cfRule type="duplicateValues" dxfId="21987" priority="22344"/>
    <cfRule type="duplicateValues" dxfId="21986" priority="22345"/>
    <cfRule type="duplicateValues" dxfId="21985" priority="22346"/>
    <cfRule type="duplicateValues" dxfId="21984" priority="22347"/>
    <cfRule type="duplicateValues" dxfId="21983" priority="22348"/>
    <cfRule type="duplicateValues" dxfId="21982" priority="22349"/>
    <cfRule type="duplicateValues" dxfId="21981" priority="22350"/>
    <cfRule type="duplicateValues" dxfId="21980" priority="22351"/>
    <cfRule type="duplicateValues" dxfId="21979" priority="22352"/>
    <cfRule type="duplicateValues" dxfId="21978" priority="22353"/>
    <cfRule type="duplicateValues" dxfId="21977" priority="22354"/>
    <cfRule type="duplicateValues" dxfId="21976" priority="22355"/>
    <cfRule type="duplicateValues" dxfId="21975" priority="22356"/>
    <cfRule type="duplicateValues" dxfId="21974" priority="22357"/>
    <cfRule type="duplicateValues" dxfId="21973" priority="22358"/>
    <cfRule type="duplicateValues" dxfId="21972" priority="22359"/>
    <cfRule type="duplicateValues" dxfId="21971" priority="22360"/>
    <cfRule type="duplicateValues" dxfId="21970" priority="22361"/>
    <cfRule type="duplicateValues" dxfId="21969" priority="22362"/>
    <cfRule type="duplicateValues" dxfId="21968" priority="22363"/>
    <cfRule type="duplicateValues" dxfId="21967" priority="22364"/>
    <cfRule type="duplicateValues" dxfId="21966" priority="22365"/>
    <cfRule type="duplicateValues" dxfId="21965" priority="22366"/>
    <cfRule type="duplicateValues" dxfId="21964" priority="22367"/>
    <cfRule type="duplicateValues" dxfId="21963" priority="22368"/>
    <cfRule type="duplicateValues" dxfId="21962" priority="22369"/>
    <cfRule type="duplicateValues" dxfId="21961" priority="22370"/>
    <cfRule type="duplicateValues" dxfId="21960" priority="22371"/>
    <cfRule type="duplicateValues" dxfId="21959" priority="22428"/>
    <cfRule type="duplicateValues" dxfId="21958" priority="22429"/>
    <cfRule type="duplicateValues" dxfId="21957" priority="22430"/>
    <cfRule type="duplicateValues" dxfId="21956" priority="22431"/>
    <cfRule type="duplicateValues" dxfId="21955" priority="22432"/>
    <cfRule type="duplicateValues" dxfId="21954" priority="22433"/>
    <cfRule type="duplicateValues" dxfId="21953" priority="22434"/>
    <cfRule type="duplicateValues" dxfId="21952" priority="22435"/>
    <cfRule type="duplicateValues" dxfId="21951" priority="22436"/>
    <cfRule type="duplicateValues" dxfId="21950" priority="22437"/>
    <cfRule type="duplicateValues" dxfId="21949" priority="22438"/>
    <cfRule type="duplicateValues" dxfId="21948" priority="22439"/>
    <cfRule type="duplicateValues" dxfId="21947" priority="22440"/>
    <cfRule type="duplicateValues" dxfId="21946" priority="22441"/>
    <cfRule type="duplicateValues" dxfId="21945" priority="22442"/>
    <cfRule type="duplicateValues" dxfId="21944" priority="22443"/>
    <cfRule type="duplicateValues" dxfId="21943" priority="22444"/>
    <cfRule type="duplicateValues" dxfId="21942" priority="22445"/>
    <cfRule type="duplicateValues" dxfId="21941" priority="22446"/>
    <cfRule type="duplicateValues" dxfId="21940" priority="22447"/>
    <cfRule type="duplicateValues" dxfId="21939" priority="22448"/>
    <cfRule type="duplicateValues" dxfId="21938" priority="22449"/>
    <cfRule type="duplicateValues" dxfId="21937" priority="22450"/>
    <cfRule type="duplicateValues" dxfId="21936" priority="22451"/>
    <cfRule type="duplicateValues" dxfId="21935" priority="22452"/>
    <cfRule type="duplicateValues" dxfId="21934" priority="22453"/>
    <cfRule type="duplicateValues" dxfId="21933" priority="22454"/>
    <cfRule type="duplicateValues" dxfId="21932" priority="22455"/>
    <cfRule type="duplicateValues" dxfId="21931" priority="22456"/>
    <cfRule type="duplicateValues" dxfId="21930" priority="22457"/>
    <cfRule type="duplicateValues" dxfId="21929" priority="22458"/>
    <cfRule type="duplicateValues" dxfId="21928" priority="22459"/>
    <cfRule type="duplicateValues" dxfId="21927" priority="22460"/>
    <cfRule type="duplicateValues" dxfId="21926" priority="22461"/>
    <cfRule type="duplicateValues" dxfId="21925" priority="22462"/>
    <cfRule type="duplicateValues" dxfId="21924" priority="22463"/>
    <cfRule type="duplicateValues" dxfId="21923" priority="22464"/>
    <cfRule type="duplicateValues" dxfId="21922" priority="22465"/>
    <cfRule type="duplicateValues" dxfId="21921" priority="22466"/>
    <cfRule type="duplicateValues" dxfId="21920" priority="22467"/>
    <cfRule type="duplicateValues" dxfId="21919" priority="22468"/>
    <cfRule type="duplicateValues" dxfId="21918" priority="22469"/>
    <cfRule type="duplicateValues" dxfId="21917" priority="22470"/>
    <cfRule type="duplicateValues" dxfId="21916" priority="22471"/>
    <cfRule type="duplicateValues" dxfId="21915" priority="22472"/>
    <cfRule type="duplicateValues" dxfId="21914" priority="22473"/>
    <cfRule type="duplicateValues" dxfId="21913" priority="22474"/>
    <cfRule type="duplicateValues" dxfId="21912" priority="22475"/>
    <cfRule type="duplicateValues" dxfId="21911" priority="22476"/>
    <cfRule type="duplicateValues" dxfId="21910" priority="22477"/>
    <cfRule type="duplicateValues" dxfId="21909" priority="22478"/>
    <cfRule type="duplicateValues" dxfId="21908" priority="22479"/>
    <cfRule type="duplicateValues" dxfId="21907" priority="22480"/>
    <cfRule type="duplicateValues" dxfId="21906" priority="22481"/>
    <cfRule type="duplicateValues" dxfId="21905" priority="22482"/>
    <cfRule type="duplicateValues" dxfId="21904" priority="22483"/>
  </conditionalFormatting>
  <conditionalFormatting sqref="C160:C189">
    <cfRule type="duplicateValues" dxfId="21903" priority="22372"/>
    <cfRule type="duplicateValues" dxfId="21902" priority="22373"/>
    <cfRule type="duplicateValues" dxfId="21901" priority="22374"/>
    <cfRule type="duplicateValues" dxfId="21900" priority="22375"/>
    <cfRule type="duplicateValues" dxfId="21899" priority="22376"/>
    <cfRule type="duplicateValues" dxfId="21898" priority="22377"/>
    <cfRule type="duplicateValues" dxfId="21897" priority="22378"/>
    <cfRule type="duplicateValues" dxfId="21896" priority="22379"/>
    <cfRule type="duplicateValues" dxfId="21895" priority="22380"/>
    <cfRule type="duplicateValues" dxfId="21894" priority="22381"/>
    <cfRule type="duplicateValues" dxfId="21893" priority="22382"/>
    <cfRule type="duplicateValues" dxfId="21892" priority="22383"/>
    <cfRule type="duplicateValues" dxfId="21891" priority="22384"/>
    <cfRule type="duplicateValues" dxfId="21890" priority="22385"/>
    <cfRule type="duplicateValues" dxfId="21889" priority="22386"/>
    <cfRule type="duplicateValues" dxfId="21888" priority="22387"/>
    <cfRule type="duplicateValues" dxfId="21887" priority="22388"/>
    <cfRule type="duplicateValues" dxfId="21886" priority="22389"/>
    <cfRule type="duplicateValues" dxfId="21885" priority="22390"/>
    <cfRule type="duplicateValues" dxfId="21884" priority="22391"/>
    <cfRule type="duplicateValues" dxfId="21883" priority="22392"/>
    <cfRule type="duplicateValues" dxfId="21882" priority="22393"/>
    <cfRule type="duplicateValues" dxfId="21881" priority="22394"/>
    <cfRule type="duplicateValues" dxfId="21880" priority="22395"/>
    <cfRule type="duplicateValues" dxfId="21879" priority="22396"/>
    <cfRule type="duplicateValues" dxfId="21878" priority="22397"/>
    <cfRule type="duplicateValues" dxfId="21877" priority="22398"/>
    <cfRule type="duplicateValues" dxfId="21876" priority="22399"/>
    <cfRule type="duplicateValues" dxfId="21875" priority="22400"/>
    <cfRule type="duplicateValues" dxfId="21874" priority="22401"/>
    <cfRule type="duplicateValues" dxfId="21873" priority="22402"/>
    <cfRule type="duplicateValues" dxfId="21872" priority="22403"/>
    <cfRule type="duplicateValues" dxfId="21871" priority="22404"/>
    <cfRule type="duplicateValues" dxfId="21870" priority="22405"/>
    <cfRule type="duplicateValues" dxfId="21869" priority="22406"/>
    <cfRule type="duplicateValues" dxfId="21868" priority="22407"/>
    <cfRule type="duplicateValues" dxfId="21867" priority="22408"/>
    <cfRule type="duplicateValues" dxfId="21866" priority="22409"/>
    <cfRule type="duplicateValues" dxfId="21865" priority="22410"/>
    <cfRule type="duplicateValues" dxfId="21864" priority="22411"/>
    <cfRule type="duplicateValues" dxfId="21863" priority="22412"/>
    <cfRule type="duplicateValues" dxfId="21862" priority="22413"/>
    <cfRule type="duplicateValues" dxfId="21861" priority="22414"/>
    <cfRule type="duplicateValues" dxfId="21860" priority="22415"/>
    <cfRule type="duplicateValues" dxfId="21859" priority="22416"/>
    <cfRule type="duplicateValues" dxfId="21858" priority="22417"/>
    <cfRule type="duplicateValues" dxfId="21857" priority="22418"/>
    <cfRule type="duplicateValues" dxfId="21856" priority="22419"/>
    <cfRule type="duplicateValues" dxfId="21855" priority="22420"/>
    <cfRule type="duplicateValues" dxfId="21854" priority="22421"/>
    <cfRule type="duplicateValues" dxfId="21853" priority="22422"/>
    <cfRule type="duplicateValues" dxfId="21852" priority="22423"/>
    <cfRule type="duplicateValues" dxfId="21851" priority="22424"/>
    <cfRule type="duplicateValues" dxfId="21850" priority="22425"/>
    <cfRule type="duplicateValues" dxfId="21849" priority="22426"/>
    <cfRule type="duplicateValues" dxfId="21848" priority="22427"/>
  </conditionalFormatting>
  <conditionalFormatting sqref="C161">
    <cfRule type="duplicateValues" dxfId="21847" priority="22243"/>
    <cfRule type="duplicateValues" dxfId="21846" priority="22244"/>
    <cfRule type="duplicateValues" dxfId="21845" priority="22245"/>
    <cfRule type="duplicateValues" dxfId="21844" priority="22246"/>
    <cfRule type="duplicateValues" dxfId="21843" priority="22247"/>
    <cfRule type="duplicateValues" dxfId="21842" priority="22248"/>
    <cfRule type="duplicateValues" dxfId="21841" priority="22249"/>
    <cfRule type="duplicateValues" dxfId="21840" priority="22250"/>
    <cfRule type="duplicateValues" dxfId="21839" priority="22251"/>
    <cfRule type="duplicateValues" dxfId="21838" priority="22252"/>
    <cfRule type="duplicateValues" dxfId="21837" priority="22253"/>
    <cfRule type="duplicateValues" dxfId="21836" priority="22254"/>
    <cfRule type="duplicateValues" dxfId="21835" priority="22255"/>
    <cfRule type="duplicateValues" dxfId="21834" priority="22256"/>
    <cfRule type="duplicateValues" dxfId="21833" priority="22257"/>
    <cfRule type="duplicateValues" dxfId="21832" priority="22258"/>
    <cfRule type="duplicateValues" dxfId="21831" priority="22259"/>
    <cfRule type="duplicateValues" dxfId="21830" priority="22260"/>
    <cfRule type="duplicateValues" dxfId="21829" priority="22261"/>
    <cfRule type="duplicateValues" dxfId="21828" priority="22262"/>
    <cfRule type="duplicateValues" dxfId="21827" priority="22263"/>
    <cfRule type="duplicateValues" dxfId="21826" priority="22264"/>
    <cfRule type="duplicateValues" dxfId="21825" priority="22265"/>
    <cfRule type="duplicateValues" dxfId="21824" priority="22266"/>
    <cfRule type="duplicateValues" dxfId="21823" priority="22267"/>
    <cfRule type="duplicateValues" dxfId="21822" priority="22268"/>
    <cfRule type="duplicateValues" dxfId="21821" priority="22269"/>
    <cfRule type="duplicateValues" dxfId="21820" priority="22270"/>
    <cfRule type="duplicateValues" dxfId="21819" priority="22271"/>
    <cfRule type="duplicateValues" dxfId="21818" priority="22272"/>
    <cfRule type="duplicateValues" dxfId="21817" priority="22273"/>
    <cfRule type="duplicateValues" dxfId="21816" priority="22274"/>
    <cfRule type="duplicateValues" dxfId="21815" priority="22275"/>
    <cfRule type="duplicateValues" dxfId="21814" priority="22276"/>
    <cfRule type="duplicateValues" dxfId="21813" priority="22277"/>
    <cfRule type="duplicateValues" dxfId="21812" priority="22278"/>
    <cfRule type="duplicateValues" dxfId="21811" priority="22279"/>
    <cfRule type="duplicateValues" dxfId="21810" priority="22280"/>
    <cfRule type="duplicateValues" dxfId="21809" priority="22281"/>
    <cfRule type="duplicateValues" dxfId="21808" priority="22282"/>
    <cfRule type="duplicateValues" dxfId="21807" priority="22283"/>
    <cfRule type="duplicateValues" dxfId="21806" priority="22284"/>
    <cfRule type="duplicateValues" dxfId="21805" priority="22285"/>
    <cfRule type="duplicateValues" dxfId="21804" priority="22286"/>
    <cfRule type="duplicateValues" dxfId="21803" priority="22287"/>
    <cfRule type="duplicateValues" dxfId="21802" priority="22288"/>
    <cfRule type="duplicateValues" dxfId="21801" priority="22289"/>
    <cfRule type="duplicateValues" dxfId="21800" priority="22290"/>
    <cfRule type="duplicateValues" dxfId="21799" priority="22291"/>
    <cfRule type="duplicateValues" dxfId="21798" priority="22292"/>
    <cfRule type="duplicateValues" dxfId="21797" priority="22293"/>
    <cfRule type="duplicateValues" dxfId="21796" priority="22294"/>
    <cfRule type="duplicateValues" dxfId="21795" priority="22295"/>
    <cfRule type="duplicateValues" dxfId="21794" priority="22296"/>
    <cfRule type="duplicateValues" dxfId="21793" priority="22297"/>
    <cfRule type="duplicateValues" dxfId="21792" priority="22298"/>
    <cfRule type="duplicateValues" dxfId="21791" priority="22299"/>
    <cfRule type="duplicateValues" dxfId="21790" priority="22300"/>
    <cfRule type="duplicateValues" dxfId="21789" priority="22301"/>
    <cfRule type="duplicateValues" dxfId="21788" priority="22302"/>
    <cfRule type="duplicateValues" dxfId="21787" priority="22303"/>
    <cfRule type="duplicateValues" dxfId="21786" priority="22304"/>
    <cfRule type="duplicateValues" dxfId="21785" priority="22305"/>
    <cfRule type="duplicateValues" dxfId="21784" priority="22306"/>
    <cfRule type="duplicateValues" dxfId="21783" priority="22307"/>
    <cfRule type="duplicateValues" dxfId="21782" priority="22308"/>
    <cfRule type="duplicateValues" dxfId="21781" priority="22309"/>
    <cfRule type="duplicateValues" dxfId="21780" priority="22310"/>
    <cfRule type="duplicateValues" dxfId="21779" priority="22311"/>
    <cfRule type="duplicateValues" dxfId="21778" priority="22312"/>
    <cfRule type="duplicateValues" dxfId="21777" priority="22313"/>
    <cfRule type="duplicateValues" dxfId="21776" priority="22314"/>
    <cfRule type="duplicateValues" dxfId="21775" priority="22315"/>
  </conditionalFormatting>
  <conditionalFormatting sqref="C162">
    <cfRule type="duplicateValues" dxfId="21774" priority="22170"/>
    <cfRule type="duplicateValues" dxfId="21773" priority="22171"/>
    <cfRule type="duplicateValues" dxfId="21772" priority="22172"/>
    <cfRule type="duplicateValues" dxfId="21771" priority="22173"/>
    <cfRule type="duplicateValues" dxfId="21770" priority="22174"/>
    <cfRule type="duplicateValues" dxfId="21769" priority="22175"/>
    <cfRule type="duplicateValues" dxfId="21768" priority="22176"/>
    <cfRule type="duplicateValues" dxfId="21767" priority="22177"/>
    <cfRule type="duplicateValues" dxfId="21766" priority="22178"/>
    <cfRule type="duplicateValues" dxfId="21765" priority="22179"/>
    <cfRule type="duplicateValues" dxfId="21764" priority="22180"/>
    <cfRule type="duplicateValues" dxfId="21763" priority="22181"/>
    <cfRule type="duplicateValues" dxfId="21762" priority="22182"/>
    <cfRule type="duplicateValues" dxfId="21761" priority="22183"/>
    <cfRule type="duplicateValues" dxfId="21760" priority="22184"/>
    <cfRule type="duplicateValues" dxfId="21759" priority="22185"/>
    <cfRule type="duplicateValues" dxfId="21758" priority="22186"/>
    <cfRule type="duplicateValues" dxfId="21757" priority="22187"/>
    <cfRule type="duplicateValues" dxfId="21756" priority="22188"/>
    <cfRule type="duplicateValues" dxfId="21755" priority="22189"/>
    <cfRule type="duplicateValues" dxfId="21754" priority="22190"/>
    <cfRule type="duplicateValues" dxfId="21753" priority="22191"/>
    <cfRule type="duplicateValues" dxfId="21752" priority="22192"/>
    <cfRule type="duplicateValues" dxfId="21751" priority="22193"/>
    <cfRule type="duplicateValues" dxfId="21750" priority="22194"/>
    <cfRule type="duplicateValues" dxfId="21749" priority="22195"/>
    <cfRule type="duplicateValues" dxfId="21748" priority="22196"/>
    <cfRule type="duplicateValues" dxfId="21747" priority="22197"/>
    <cfRule type="duplicateValues" dxfId="21746" priority="22198"/>
    <cfRule type="duplicateValues" dxfId="21745" priority="22199"/>
    <cfRule type="duplicateValues" dxfId="21744" priority="22200"/>
    <cfRule type="duplicateValues" dxfId="21743" priority="22201"/>
    <cfRule type="duplicateValues" dxfId="21742" priority="22202"/>
    <cfRule type="duplicateValues" dxfId="21741" priority="22203"/>
    <cfRule type="duplicateValues" dxfId="21740" priority="22204"/>
    <cfRule type="duplicateValues" dxfId="21739" priority="22205"/>
    <cfRule type="duplicateValues" dxfId="21738" priority="22206"/>
    <cfRule type="duplicateValues" dxfId="21737" priority="22207"/>
    <cfRule type="duplicateValues" dxfId="21736" priority="22208"/>
    <cfRule type="duplicateValues" dxfId="21735" priority="22209"/>
    <cfRule type="duplicateValues" dxfId="21734" priority="22210"/>
    <cfRule type="duplicateValues" dxfId="21733" priority="22211"/>
    <cfRule type="duplicateValues" dxfId="21732" priority="22212"/>
    <cfRule type="duplicateValues" dxfId="21731" priority="22213"/>
    <cfRule type="duplicateValues" dxfId="21730" priority="22214"/>
    <cfRule type="duplicateValues" dxfId="21729" priority="22215"/>
    <cfRule type="duplicateValues" dxfId="21728" priority="22216"/>
    <cfRule type="duplicateValues" dxfId="21727" priority="22217"/>
    <cfRule type="duplicateValues" dxfId="21726" priority="22218"/>
    <cfRule type="duplicateValues" dxfId="21725" priority="22219"/>
    <cfRule type="duplicateValues" dxfId="21724" priority="22220"/>
    <cfRule type="duplicateValues" dxfId="21723" priority="22221"/>
    <cfRule type="duplicateValues" dxfId="21722" priority="22222"/>
    <cfRule type="duplicateValues" dxfId="21721" priority="22223"/>
    <cfRule type="duplicateValues" dxfId="21720" priority="22224"/>
    <cfRule type="duplicateValues" dxfId="21719" priority="22225"/>
    <cfRule type="duplicateValues" dxfId="21718" priority="22226"/>
    <cfRule type="duplicateValues" dxfId="21717" priority="22227"/>
    <cfRule type="duplicateValues" dxfId="21716" priority="22228"/>
    <cfRule type="duplicateValues" dxfId="21715" priority="22229"/>
    <cfRule type="duplicateValues" dxfId="21714" priority="22230"/>
    <cfRule type="duplicateValues" dxfId="21713" priority="22231"/>
    <cfRule type="duplicateValues" dxfId="21712" priority="22232"/>
    <cfRule type="duplicateValues" dxfId="21711" priority="22233"/>
    <cfRule type="duplicateValues" dxfId="21710" priority="22234"/>
    <cfRule type="duplicateValues" dxfId="21709" priority="22235"/>
    <cfRule type="duplicateValues" dxfId="21708" priority="22236"/>
    <cfRule type="duplicateValues" dxfId="21707" priority="22237"/>
    <cfRule type="duplicateValues" dxfId="21706" priority="22238"/>
    <cfRule type="duplicateValues" dxfId="21705" priority="22239"/>
    <cfRule type="duplicateValues" dxfId="21704" priority="22240"/>
    <cfRule type="duplicateValues" dxfId="21703" priority="22241"/>
    <cfRule type="duplicateValues" dxfId="21702" priority="22242"/>
  </conditionalFormatting>
  <conditionalFormatting sqref="C163:C189">
    <cfRule type="duplicateValues" dxfId="21701" priority="22097"/>
    <cfRule type="duplicateValues" dxfId="21700" priority="22098"/>
    <cfRule type="duplicateValues" dxfId="21699" priority="22099"/>
    <cfRule type="duplicateValues" dxfId="21698" priority="22100"/>
    <cfRule type="duplicateValues" dxfId="21697" priority="22101"/>
    <cfRule type="duplicateValues" dxfId="21696" priority="22102"/>
    <cfRule type="duplicateValues" dxfId="21695" priority="22103"/>
    <cfRule type="duplicateValues" dxfId="21694" priority="22104"/>
    <cfRule type="duplicateValues" dxfId="21693" priority="22105"/>
    <cfRule type="duplicateValues" dxfId="21692" priority="22106"/>
    <cfRule type="duplicateValues" dxfId="21691" priority="22107"/>
    <cfRule type="duplicateValues" dxfId="21690" priority="22108"/>
    <cfRule type="duplicateValues" dxfId="21689" priority="22109"/>
    <cfRule type="duplicateValues" dxfId="21688" priority="22110"/>
    <cfRule type="duplicateValues" dxfId="21687" priority="22111"/>
    <cfRule type="duplicateValues" dxfId="21686" priority="22112"/>
    <cfRule type="duplicateValues" dxfId="21685" priority="22113"/>
    <cfRule type="duplicateValues" dxfId="21684" priority="22114"/>
    <cfRule type="duplicateValues" dxfId="21683" priority="22115"/>
    <cfRule type="duplicateValues" dxfId="21682" priority="22116"/>
    <cfRule type="duplicateValues" dxfId="21681" priority="22117"/>
    <cfRule type="duplicateValues" dxfId="21680" priority="22118"/>
    <cfRule type="duplicateValues" dxfId="21679" priority="22119"/>
    <cfRule type="duplicateValues" dxfId="21678" priority="22120"/>
    <cfRule type="duplicateValues" dxfId="21677" priority="22121"/>
    <cfRule type="duplicateValues" dxfId="21676" priority="22122"/>
    <cfRule type="duplicateValues" dxfId="21675" priority="22123"/>
    <cfRule type="duplicateValues" dxfId="21674" priority="22124"/>
    <cfRule type="duplicateValues" dxfId="21673" priority="22125"/>
    <cfRule type="duplicateValues" dxfId="21672" priority="22126"/>
    <cfRule type="duplicateValues" dxfId="21671" priority="22127"/>
    <cfRule type="duplicateValues" dxfId="21670" priority="22128"/>
    <cfRule type="duplicateValues" dxfId="21669" priority="22129"/>
    <cfRule type="duplicateValues" dxfId="21668" priority="22130"/>
    <cfRule type="duplicateValues" dxfId="21667" priority="22131"/>
    <cfRule type="duplicateValues" dxfId="21666" priority="22132"/>
    <cfRule type="duplicateValues" dxfId="21665" priority="22133"/>
    <cfRule type="duplicateValues" dxfId="21664" priority="22134"/>
    <cfRule type="duplicateValues" dxfId="21663" priority="22135"/>
    <cfRule type="duplicateValues" dxfId="21662" priority="22136"/>
    <cfRule type="duplicateValues" dxfId="21661" priority="22137"/>
    <cfRule type="duplicateValues" dxfId="21660" priority="22138"/>
    <cfRule type="duplicateValues" dxfId="21659" priority="22139"/>
    <cfRule type="duplicateValues" dxfId="21658" priority="22140"/>
    <cfRule type="duplicateValues" dxfId="21657" priority="22141"/>
    <cfRule type="duplicateValues" dxfId="21656" priority="22142"/>
    <cfRule type="duplicateValues" dxfId="21655" priority="22143"/>
    <cfRule type="duplicateValues" dxfId="21654" priority="22144"/>
    <cfRule type="duplicateValues" dxfId="21653" priority="22145"/>
    <cfRule type="duplicateValues" dxfId="21652" priority="22146"/>
    <cfRule type="duplicateValues" dxfId="21651" priority="22147"/>
    <cfRule type="duplicateValues" dxfId="21650" priority="22148"/>
    <cfRule type="duplicateValues" dxfId="21649" priority="22149"/>
    <cfRule type="duplicateValues" dxfId="21648" priority="22150"/>
    <cfRule type="duplicateValues" dxfId="21647" priority="22151"/>
    <cfRule type="duplicateValues" dxfId="21646" priority="22152"/>
    <cfRule type="duplicateValues" dxfId="21645" priority="22153"/>
    <cfRule type="duplicateValues" dxfId="21644" priority="22154"/>
    <cfRule type="duplicateValues" dxfId="21643" priority="22155"/>
    <cfRule type="duplicateValues" dxfId="21642" priority="22156"/>
    <cfRule type="duplicateValues" dxfId="21641" priority="22157"/>
    <cfRule type="duplicateValues" dxfId="21640" priority="22158"/>
    <cfRule type="duplicateValues" dxfId="21639" priority="22159"/>
    <cfRule type="duplicateValues" dxfId="21638" priority="22160"/>
    <cfRule type="duplicateValues" dxfId="21637" priority="22161"/>
    <cfRule type="duplicateValues" dxfId="21636" priority="22162"/>
    <cfRule type="duplicateValues" dxfId="21635" priority="22163"/>
    <cfRule type="duplicateValues" dxfId="21634" priority="22164"/>
    <cfRule type="duplicateValues" dxfId="21633" priority="22165"/>
    <cfRule type="duplicateValues" dxfId="21632" priority="22166"/>
    <cfRule type="duplicateValues" dxfId="21631" priority="22167"/>
    <cfRule type="duplicateValues" dxfId="21630" priority="22168"/>
    <cfRule type="duplicateValues" dxfId="21629" priority="22169"/>
  </conditionalFormatting>
  <conditionalFormatting sqref="C164 C166 C168 C175 C177 C179 C181:C182 C184 C186:C192 C197:C211 C232 C256 C264:C274 C282:C283 C285 C287 C291 C293:C298 C301:C305 C311 C313:C318 C322:C323 C328:C332 C334 C336:C348">
    <cfRule type="duplicateValues" dxfId="21628" priority="22652"/>
    <cfRule type="duplicateValues" dxfId="21627" priority="22653"/>
    <cfRule type="duplicateValues" dxfId="21626" priority="22654"/>
    <cfRule type="duplicateValues" dxfId="21625" priority="22655"/>
    <cfRule type="duplicateValues" dxfId="21624" priority="22656"/>
    <cfRule type="duplicateValues" dxfId="21623" priority="22657"/>
    <cfRule type="duplicateValues" dxfId="21622" priority="22658"/>
    <cfRule type="duplicateValues" dxfId="21621" priority="22659"/>
    <cfRule type="duplicateValues" dxfId="21620" priority="22660"/>
    <cfRule type="duplicateValues" dxfId="21619" priority="22661"/>
    <cfRule type="duplicateValues" dxfId="21618" priority="22662"/>
    <cfRule type="duplicateValues" dxfId="21617" priority="22663"/>
  </conditionalFormatting>
  <conditionalFormatting sqref="C164 C166 C168 C175 C177 C179 C181:C182 C184 C186:C192 C197:C211 C232 C256 C264:C274 C282:C283 C285 C287 C291 C293:C298 C301:C305 C311 C313:C318 C322:C323 C328:C332 C334 C336:C355">
    <cfRule type="duplicateValues" dxfId="21616" priority="22683"/>
  </conditionalFormatting>
  <conditionalFormatting sqref="C164">
    <cfRule type="duplicateValues" dxfId="21615" priority="21829"/>
    <cfRule type="duplicateValues" dxfId="21614" priority="21830"/>
    <cfRule type="duplicateValues" dxfId="21613" priority="21831"/>
    <cfRule type="duplicateValues" dxfId="21612" priority="21832"/>
    <cfRule type="duplicateValues" dxfId="21611" priority="21833"/>
    <cfRule type="duplicateValues" dxfId="21610" priority="21834"/>
    <cfRule type="duplicateValues" dxfId="21609" priority="21835"/>
    <cfRule type="duplicateValues" dxfId="21608" priority="21836"/>
    <cfRule type="duplicateValues" dxfId="21607" priority="21837"/>
    <cfRule type="duplicateValues" dxfId="21606" priority="21838"/>
    <cfRule type="duplicateValues" dxfId="21605" priority="21839"/>
    <cfRule type="duplicateValues" dxfId="21604" priority="21840"/>
    <cfRule type="duplicateValues" dxfId="21603" priority="21841"/>
    <cfRule type="duplicateValues" dxfId="21602" priority="21842"/>
    <cfRule type="duplicateValues" dxfId="21601" priority="21843"/>
    <cfRule type="duplicateValues" dxfId="21600" priority="21844"/>
    <cfRule type="duplicateValues" dxfId="21599" priority="21845"/>
    <cfRule type="duplicateValues" dxfId="21598" priority="21846"/>
    <cfRule type="duplicateValues" dxfId="21597" priority="21847"/>
    <cfRule type="duplicateValues" dxfId="21596" priority="21848"/>
    <cfRule type="duplicateValues" dxfId="21595" priority="21849"/>
    <cfRule type="duplicateValues" dxfId="21594" priority="21850"/>
    <cfRule type="duplicateValues" dxfId="21593" priority="21851"/>
    <cfRule type="duplicateValues" dxfId="21592" priority="21852"/>
    <cfRule type="duplicateValues" dxfId="21591" priority="21853"/>
    <cfRule type="duplicateValues" dxfId="21590" priority="21854"/>
    <cfRule type="duplicateValues" dxfId="21589" priority="21855"/>
    <cfRule type="duplicateValues" dxfId="21588" priority="21856"/>
    <cfRule type="duplicateValues" dxfId="21587" priority="21857"/>
    <cfRule type="duplicateValues" dxfId="21586" priority="21858"/>
    <cfRule type="duplicateValues" dxfId="21585" priority="21859"/>
    <cfRule type="duplicateValues" dxfId="21584" priority="21860"/>
    <cfRule type="duplicateValues" dxfId="21583" priority="21861"/>
    <cfRule type="duplicateValues" dxfId="21582" priority="21862"/>
    <cfRule type="duplicateValues" dxfId="21581" priority="21863"/>
    <cfRule type="duplicateValues" dxfId="21580" priority="21864"/>
    <cfRule type="duplicateValues" dxfId="21579" priority="21865"/>
    <cfRule type="duplicateValues" dxfId="21578" priority="21866"/>
    <cfRule type="duplicateValues" dxfId="21577" priority="21867"/>
    <cfRule type="duplicateValues" dxfId="21576" priority="21868"/>
    <cfRule type="duplicateValues" dxfId="21575" priority="21869"/>
    <cfRule type="duplicateValues" dxfId="21574" priority="21870"/>
    <cfRule type="duplicateValues" dxfId="21573" priority="21871"/>
    <cfRule type="duplicateValues" dxfId="21572" priority="21872"/>
    <cfRule type="duplicateValues" dxfId="21571" priority="21873"/>
    <cfRule type="duplicateValues" dxfId="21570" priority="21874"/>
    <cfRule type="duplicateValues" dxfId="21569" priority="21875"/>
    <cfRule type="duplicateValues" dxfId="21568" priority="21876"/>
    <cfRule type="duplicateValues" dxfId="21567" priority="21877"/>
    <cfRule type="duplicateValues" dxfId="21566" priority="21878"/>
    <cfRule type="duplicateValues" dxfId="21565" priority="21879"/>
    <cfRule type="duplicateValues" dxfId="21564" priority="21880"/>
    <cfRule type="duplicateValues" dxfId="21563" priority="21881"/>
    <cfRule type="duplicateValues" dxfId="21562" priority="21882"/>
    <cfRule type="duplicateValues" dxfId="21561" priority="21883"/>
    <cfRule type="duplicateValues" dxfId="21560" priority="21884"/>
    <cfRule type="duplicateValues" dxfId="21559" priority="21885"/>
    <cfRule type="duplicateValues" dxfId="21558" priority="21886"/>
    <cfRule type="duplicateValues" dxfId="21557" priority="21887"/>
    <cfRule type="duplicateValues" dxfId="21556" priority="21888"/>
    <cfRule type="duplicateValues" dxfId="21555" priority="21889"/>
    <cfRule type="duplicateValues" dxfId="21554" priority="21890"/>
    <cfRule type="duplicateValues" dxfId="21553" priority="21891"/>
    <cfRule type="duplicateValues" dxfId="21552" priority="21892"/>
    <cfRule type="duplicateValues" dxfId="21551" priority="21893"/>
    <cfRule type="duplicateValues" dxfId="21550" priority="21894"/>
    <cfRule type="duplicateValues" dxfId="21549" priority="21895"/>
    <cfRule type="duplicateValues" dxfId="21548" priority="21896"/>
    <cfRule type="duplicateValues" dxfId="21547" priority="21897"/>
    <cfRule type="duplicateValues" dxfId="21546" priority="21898"/>
    <cfRule type="duplicateValues" dxfId="21545" priority="21899"/>
    <cfRule type="duplicateValues" dxfId="21544" priority="21900"/>
    <cfRule type="duplicateValues" dxfId="21543" priority="21901"/>
    <cfRule type="duplicateValues" dxfId="21542" priority="21902"/>
    <cfRule type="duplicateValues" dxfId="21541" priority="21903"/>
    <cfRule type="duplicateValues" dxfId="21540" priority="21904"/>
    <cfRule type="duplicateValues" dxfId="21539" priority="21905"/>
    <cfRule type="duplicateValues" dxfId="21538" priority="21906"/>
    <cfRule type="duplicateValues" dxfId="21537" priority="21907"/>
    <cfRule type="duplicateValues" dxfId="21536" priority="21908"/>
    <cfRule type="duplicateValues" dxfId="21535" priority="21909"/>
    <cfRule type="duplicateValues" dxfId="21534" priority="21910"/>
    <cfRule type="duplicateValues" dxfId="21533" priority="21911"/>
    <cfRule type="duplicateValues" dxfId="21532" priority="21912"/>
    <cfRule type="duplicateValues" dxfId="21531" priority="21913"/>
    <cfRule type="duplicateValues" dxfId="21530" priority="21914"/>
    <cfRule type="duplicateValues" dxfId="21529" priority="21915"/>
    <cfRule type="duplicateValues" dxfId="21528" priority="21916"/>
    <cfRule type="duplicateValues" dxfId="21527" priority="21917"/>
    <cfRule type="duplicateValues" dxfId="21526" priority="21918"/>
    <cfRule type="duplicateValues" dxfId="21525" priority="21919"/>
    <cfRule type="duplicateValues" dxfId="21524" priority="21920"/>
    <cfRule type="duplicateValues" dxfId="21523" priority="21921"/>
    <cfRule type="duplicateValues" dxfId="21522" priority="21922"/>
    <cfRule type="duplicateValues" dxfId="21521" priority="21923"/>
    <cfRule type="duplicateValues" dxfId="21520" priority="21924"/>
    <cfRule type="duplicateValues" dxfId="21519" priority="21925"/>
    <cfRule type="duplicateValues" dxfId="21518" priority="21926"/>
    <cfRule type="duplicateValues" dxfId="21517" priority="21927"/>
    <cfRule type="duplicateValues" dxfId="21516" priority="21928"/>
    <cfRule type="duplicateValues" dxfId="21515" priority="21929"/>
    <cfRule type="duplicateValues" dxfId="21514" priority="21930"/>
    <cfRule type="duplicateValues" dxfId="21513" priority="21931"/>
    <cfRule type="duplicateValues" dxfId="21512" priority="21932"/>
    <cfRule type="duplicateValues" dxfId="21511" priority="21933"/>
    <cfRule type="duplicateValues" dxfId="21510" priority="21934"/>
    <cfRule type="duplicateValues" dxfId="21509" priority="21935"/>
    <cfRule type="duplicateValues" dxfId="21508" priority="21936"/>
    <cfRule type="duplicateValues" dxfId="21507" priority="21937"/>
    <cfRule type="duplicateValues" dxfId="21506" priority="21938"/>
    <cfRule type="duplicateValues" dxfId="21505" priority="21939"/>
    <cfRule type="duplicateValues" dxfId="21504" priority="21940"/>
    <cfRule type="duplicateValues" dxfId="21503" priority="21941"/>
    <cfRule type="duplicateValues" dxfId="21502" priority="21942"/>
    <cfRule type="duplicateValues" dxfId="21501" priority="21943"/>
    <cfRule type="duplicateValues" dxfId="21500" priority="21944"/>
    <cfRule type="duplicateValues" dxfId="21499" priority="21945"/>
    <cfRule type="duplicateValues" dxfId="21498" priority="21946"/>
    <cfRule type="duplicateValues" dxfId="21497" priority="21947"/>
    <cfRule type="duplicateValues" dxfId="21496" priority="21948"/>
    <cfRule type="duplicateValues" dxfId="21495" priority="21949"/>
    <cfRule type="duplicateValues" dxfId="21494" priority="21950"/>
    <cfRule type="duplicateValues" dxfId="21493" priority="21951"/>
    <cfRule type="duplicateValues" dxfId="21492" priority="21952"/>
    <cfRule type="duplicateValues" dxfId="21491" priority="21953"/>
    <cfRule type="duplicateValues" dxfId="21490" priority="21954"/>
    <cfRule type="duplicateValues" dxfId="21489" priority="21955"/>
    <cfRule type="duplicateValues" dxfId="21488" priority="21956"/>
    <cfRule type="duplicateValues" dxfId="21487" priority="21957"/>
    <cfRule type="duplicateValues" dxfId="21486" priority="21958"/>
    <cfRule type="duplicateValues" dxfId="21485" priority="21959"/>
    <cfRule type="duplicateValues" dxfId="21484" priority="21960"/>
    <cfRule type="duplicateValues" dxfId="21483" priority="21961"/>
    <cfRule type="duplicateValues" dxfId="21482" priority="21962"/>
    <cfRule type="duplicateValues" dxfId="21481" priority="21963"/>
    <cfRule type="duplicateValues" dxfId="21480" priority="21964"/>
    <cfRule type="duplicateValues" dxfId="21479" priority="21965"/>
    <cfRule type="duplicateValues" dxfId="21478" priority="21966"/>
    <cfRule type="duplicateValues" dxfId="21477" priority="21967"/>
    <cfRule type="duplicateValues" dxfId="21476" priority="21968"/>
    <cfRule type="duplicateValues" dxfId="21475" priority="21969"/>
    <cfRule type="duplicateValues" dxfId="21474" priority="21970"/>
    <cfRule type="duplicateValues" dxfId="21473" priority="21971"/>
    <cfRule type="duplicateValues" dxfId="21472" priority="21972"/>
    <cfRule type="duplicateValues" dxfId="21471" priority="21973"/>
    <cfRule type="duplicateValues" dxfId="21470" priority="21974"/>
    <cfRule type="duplicateValues" dxfId="21469" priority="21975"/>
    <cfRule type="duplicateValues" dxfId="21468" priority="21976"/>
    <cfRule type="duplicateValues" dxfId="21467" priority="21977"/>
    <cfRule type="duplicateValues" dxfId="21466" priority="21978"/>
    <cfRule type="duplicateValues" dxfId="21465" priority="21979"/>
    <cfRule type="duplicateValues" dxfId="21464" priority="21980"/>
    <cfRule type="duplicateValues" dxfId="21463" priority="21981"/>
    <cfRule type="duplicateValues" dxfId="21462" priority="21982"/>
    <cfRule type="duplicateValues" dxfId="21461" priority="21983"/>
    <cfRule type="duplicateValues" dxfId="21460" priority="21984"/>
    <cfRule type="duplicateValues" dxfId="21459" priority="21985"/>
    <cfRule type="duplicateValues" dxfId="21458" priority="21986"/>
    <cfRule type="duplicateValues" dxfId="21457" priority="21987"/>
    <cfRule type="duplicateValues" dxfId="21456" priority="21988"/>
    <cfRule type="duplicateValues" dxfId="21455" priority="21989"/>
    <cfRule type="duplicateValues" dxfId="21454" priority="21990"/>
    <cfRule type="duplicateValues" dxfId="21453" priority="21991"/>
    <cfRule type="duplicateValues" dxfId="21452" priority="21992"/>
    <cfRule type="duplicateValues" dxfId="21451" priority="21993"/>
    <cfRule type="duplicateValues" dxfId="21450" priority="21994"/>
    <cfRule type="duplicateValues" dxfId="21449" priority="21995"/>
    <cfRule type="duplicateValues" dxfId="21448" priority="21996"/>
    <cfRule type="duplicateValues" dxfId="21447" priority="21997"/>
    <cfRule type="duplicateValues" dxfId="21446" priority="21998"/>
    <cfRule type="duplicateValues" dxfId="21445" priority="21999"/>
    <cfRule type="duplicateValues" dxfId="21444" priority="22000"/>
    <cfRule type="duplicateValues" dxfId="21443" priority="22001"/>
    <cfRule type="duplicateValues" dxfId="21442" priority="22002"/>
    <cfRule type="duplicateValues" dxfId="21441" priority="22003"/>
    <cfRule type="duplicateValues" dxfId="21440" priority="22004"/>
    <cfRule type="duplicateValues" dxfId="21439" priority="22005"/>
    <cfRule type="duplicateValues" dxfId="21438" priority="22006"/>
    <cfRule type="duplicateValues" dxfId="21437" priority="22007"/>
    <cfRule type="duplicateValues" dxfId="21436" priority="22008"/>
    <cfRule type="duplicateValues" dxfId="21435" priority="22009"/>
    <cfRule type="duplicateValues" dxfId="21434" priority="22010"/>
    <cfRule type="duplicateValues" dxfId="21433" priority="22011"/>
    <cfRule type="duplicateValues" dxfId="21432" priority="22012"/>
    <cfRule type="duplicateValues" dxfId="21431" priority="22013"/>
    <cfRule type="duplicateValues" dxfId="21430" priority="22014"/>
    <cfRule type="duplicateValues" dxfId="21429" priority="22015"/>
    <cfRule type="duplicateValues" dxfId="21428" priority="22016"/>
    <cfRule type="duplicateValues" dxfId="21427" priority="22017"/>
    <cfRule type="duplicateValues" dxfId="21426" priority="22018"/>
    <cfRule type="duplicateValues" dxfId="21425" priority="22019"/>
    <cfRule type="duplicateValues" dxfId="21424" priority="22020"/>
    <cfRule type="duplicateValues" dxfId="21423" priority="22021"/>
    <cfRule type="duplicateValues" dxfId="21422" priority="22022"/>
    <cfRule type="duplicateValues" dxfId="21421" priority="22023"/>
    <cfRule type="duplicateValues" dxfId="21420" priority="22024"/>
    <cfRule type="duplicateValues" dxfId="21419" priority="22025"/>
    <cfRule type="duplicateValues" dxfId="21418" priority="22026"/>
    <cfRule type="duplicateValues" dxfId="21417" priority="22027"/>
    <cfRule type="duplicateValues" dxfId="21416" priority="22028"/>
    <cfRule type="duplicateValues" dxfId="21415" priority="22029"/>
    <cfRule type="duplicateValues" dxfId="21414" priority="22030"/>
    <cfRule type="duplicateValues" dxfId="21413" priority="22031"/>
    <cfRule type="duplicateValues" dxfId="21412" priority="22032"/>
    <cfRule type="duplicateValues" dxfId="21411" priority="22033"/>
    <cfRule type="duplicateValues" dxfId="21410" priority="22034"/>
    <cfRule type="duplicateValues" dxfId="21409" priority="22035"/>
    <cfRule type="duplicateValues" dxfId="21408" priority="22036"/>
    <cfRule type="duplicateValues" dxfId="21407" priority="22037"/>
    <cfRule type="duplicateValues" dxfId="21406" priority="22038"/>
    <cfRule type="duplicateValues" dxfId="21405" priority="22039"/>
    <cfRule type="duplicateValues" dxfId="21404" priority="22040"/>
    <cfRule type="duplicateValues" dxfId="21403" priority="22041"/>
    <cfRule type="duplicateValues" dxfId="21402" priority="22042"/>
    <cfRule type="duplicateValues" dxfId="21401" priority="22043"/>
    <cfRule type="duplicateValues" dxfId="21400" priority="22044"/>
    <cfRule type="duplicateValues" dxfId="21399" priority="22045"/>
    <cfRule type="duplicateValues" dxfId="21398" priority="22046"/>
    <cfRule type="duplicateValues" dxfId="21397" priority="22047"/>
    <cfRule type="duplicateValues" dxfId="21396" priority="22048"/>
    <cfRule type="duplicateValues" dxfId="21395" priority="22049"/>
    <cfRule type="duplicateValues" dxfId="21394" priority="22050"/>
    <cfRule type="duplicateValues" dxfId="21393" priority="22051"/>
    <cfRule type="duplicateValues" dxfId="21392" priority="22052"/>
    <cfRule type="duplicateValues" dxfId="21391" priority="22053"/>
    <cfRule type="duplicateValues" dxfId="21390" priority="22054"/>
    <cfRule type="duplicateValues" dxfId="21389" priority="22055"/>
    <cfRule type="duplicateValues" dxfId="21388" priority="22056"/>
    <cfRule type="duplicateValues" dxfId="21387" priority="22057"/>
    <cfRule type="duplicateValues" dxfId="21386" priority="22058"/>
    <cfRule type="duplicateValues" dxfId="21385" priority="22059"/>
    <cfRule type="duplicateValues" dxfId="21384" priority="22060"/>
    <cfRule type="duplicateValues" dxfId="21383" priority="22061"/>
    <cfRule type="duplicateValues" dxfId="21382" priority="22062"/>
    <cfRule type="duplicateValues" dxfId="21381" priority="22063"/>
    <cfRule type="duplicateValues" dxfId="21380" priority="22064"/>
    <cfRule type="duplicateValues" dxfId="21379" priority="22065"/>
    <cfRule type="duplicateValues" dxfId="21378" priority="22066"/>
    <cfRule type="duplicateValues" dxfId="21377" priority="22067"/>
    <cfRule type="duplicateValues" dxfId="21376" priority="22068"/>
    <cfRule type="duplicateValues" dxfId="21375" priority="22069"/>
    <cfRule type="duplicateValues" dxfId="21374" priority="22070"/>
    <cfRule type="duplicateValues" dxfId="21373" priority="22071"/>
    <cfRule type="duplicateValues" dxfId="21372" priority="22072"/>
    <cfRule type="duplicateValues" dxfId="21371" priority="22073"/>
    <cfRule type="duplicateValues" dxfId="21370" priority="22074"/>
    <cfRule type="duplicateValues" dxfId="21369" priority="22075"/>
    <cfRule type="duplicateValues" dxfId="21368" priority="22076"/>
    <cfRule type="duplicateValues" dxfId="21367" priority="22077"/>
    <cfRule type="duplicateValues" dxfId="21366" priority="22078"/>
    <cfRule type="duplicateValues" dxfId="21365" priority="22079"/>
    <cfRule type="duplicateValues" dxfId="21364" priority="22080"/>
    <cfRule type="duplicateValues" dxfId="21363" priority="22081"/>
    <cfRule type="duplicateValues" dxfId="21362" priority="22082"/>
    <cfRule type="duplicateValues" dxfId="21361" priority="22083"/>
    <cfRule type="duplicateValues" dxfId="21360" priority="22084"/>
    <cfRule type="duplicateValues" dxfId="21359" priority="22085"/>
    <cfRule type="duplicateValues" dxfId="21358" priority="22086"/>
    <cfRule type="duplicateValues" dxfId="21357" priority="22087"/>
    <cfRule type="duplicateValues" dxfId="21356" priority="22088"/>
    <cfRule type="duplicateValues" dxfId="21355" priority="22089"/>
    <cfRule type="duplicateValues" dxfId="21354" priority="22090"/>
    <cfRule type="duplicateValues" dxfId="21353" priority="22091"/>
    <cfRule type="duplicateValues" dxfId="21352" priority="22092"/>
    <cfRule type="duplicateValues" dxfId="21351" priority="22093"/>
    <cfRule type="duplicateValues" dxfId="21350" priority="22094"/>
    <cfRule type="duplicateValues" dxfId="21349" priority="22095"/>
    <cfRule type="duplicateValues" dxfId="21348" priority="22096"/>
  </conditionalFormatting>
  <conditionalFormatting sqref="C167">
    <cfRule type="duplicateValues" dxfId="21347" priority="21790"/>
    <cfRule type="duplicateValues" dxfId="21346" priority="21791"/>
    <cfRule type="duplicateValues" dxfId="21345" priority="21792"/>
    <cfRule type="duplicateValues" dxfId="21344" priority="21793"/>
    <cfRule type="duplicateValues" dxfId="21343" priority="21794"/>
    <cfRule type="duplicateValues" dxfId="21342" priority="21795"/>
    <cfRule type="duplicateValues" dxfId="21341" priority="21796"/>
    <cfRule type="duplicateValues" dxfId="21340" priority="21797"/>
    <cfRule type="duplicateValues" dxfId="21339" priority="21798"/>
    <cfRule type="duplicateValues" dxfId="21338" priority="21799"/>
    <cfRule type="duplicateValues" dxfId="21337" priority="21800"/>
    <cfRule type="duplicateValues" dxfId="21336" priority="21801"/>
    <cfRule type="duplicateValues" dxfId="21335" priority="21802"/>
    <cfRule type="duplicateValues" dxfId="21334" priority="21803"/>
    <cfRule type="duplicateValues" dxfId="21333" priority="21804"/>
    <cfRule type="duplicateValues" dxfId="21332" priority="21805"/>
    <cfRule type="duplicateValues" dxfId="21331" priority="21806"/>
    <cfRule type="duplicateValues" dxfId="21330" priority="21807"/>
    <cfRule type="duplicateValues" dxfId="21329" priority="21808"/>
    <cfRule type="duplicateValues" dxfId="21328" priority="21809"/>
    <cfRule type="duplicateValues" dxfId="21327" priority="21810"/>
    <cfRule type="duplicateValues" dxfId="21326" priority="21811"/>
    <cfRule type="duplicateValues" dxfId="21325" priority="21812"/>
    <cfRule type="duplicateValues" dxfId="21324" priority="21813"/>
    <cfRule type="duplicateValues" dxfId="21323" priority="21814"/>
    <cfRule type="duplicateValues" dxfId="21322" priority="21815"/>
    <cfRule type="duplicateValues" dxfId="21321" priority="21816"/>
    <cfRule type="duplicateValues" dxfId="21320" priority="21817"/>
    <cfRule type="duplicateValues" dxfId="21319" priority="21818"/>
    <cfRule type="duplicateValues" dxfId="21318" priority="21819"/>
    <cfRule type="duplicateValues" dxfId="21317" priority="21820"/>
    <cfRule type="duplicateValues" dxfId="21316" priority="21821"/>
    <cfRule type="duplicateValues" dxfId="21315" priority="21822"/>
    <cfRule type="duplicateValues" dxfId="21314" priority="21823"/>
    <cfRule type="duplicateValues" dxfId="21313" priority="21824"/>
    <cfRule type="duplicateValues" dxfId="21312" priority="21825"/>
    <cfRule type="duplicateValues" dxfId="21311" priority="21826"/>
    <cfRule type="duplicateValues" dxfId="21310" priority="21827"/>
    <cfRule type="duplicateValues" dxfId="21309" priority="21828"/>
  </conditionalFormatting>
  <conditionalFormatting sqref="C169">
    <cfRule type="duplicateValues" dxfId="21308" priority="21751"/>
    <cfRule type="duplicateValues" dxfId="21307" priority="21752"/>
    <cfRule type="duplicateValues" dxfId="21306" priority="21753"/>
    <cfRule type="duplicateValues" dxfId="21305" priority="21754"/>
    <cfRule type="duplicateValues" dxfId="21304" priority="21755"/>
    <cfRule type="duplicateValues" dxfId="21303" priority="21756"/>
    <cfRule type="duplicateValues" dxfId="21302" priority="21757"/>
    <cfRule type="duplicateValues" dxfId="21301" priority="21758"/>
    <cfRule type="duplicateValues" dxfId="21300" priority="21759"/>
    <cfRule type="duplicateValues" dxfId="21299" priority="21760"/>
    <cfRule type="duplicateValues" dxfId="21298" priority="21761"/>
    <cfRule type="duplicateValues" dxfId="21297" priority="21762"/>
    <cfRule type="duplicateValues" dxfId="21296" priority="21763"/>
    <cfRule type="duplicateValues" dxfId="21295" priority="21764"/>
    <cfRule type="duplicateValues" dxfId="21294" priority="21765"/>
    <cfRule type="duplicateValues" dxfId="21293" priority="21766"/>
    <cfRule type="duplicateValues" dxfId="21292" priority="21767"/>
    <cfRule type="duplicateValues" dxfId="21291" priority="21768"/>
    <cfRule type="duplicateValues" dxfId="21290" priority="21769"/>
    <cfRule type="duplicateValues" dxfId="21289" priority="21770"/>
    <cfRule type="duplicateValues" dxfId="21288" priority="21771"/>
    <cfRule type="duplicateValues" dxfId="21287" priority="21772"/>
    <cfRule type="duplicateValues" dxfId="21286" priority="21773"/>
    <cfRule type="duplicateValues" dxfId="21285" priority="21774"/>
    <cfRule type="duplicateValues" dxfId="21284" priority="21775"/>
    <cfRule type="duplicateValues" dxfId="21283" priority="21776"/>
    <cfRule type="duplicateValues" dxfId="21282" priority="21777"/>
    <cfRule type="duplicateValues" dxfId="21281" priority="21778"/>
    <cfRule type="duplicateValues" dxfId="21280" priority="21779"/>
    <cfRule type="duplicateValues" dxfId="21279" priority="21780"/>
    <cfRule type="duplicateValues" dxfId="21278" priority="21781"/>
    <cfRule type="duplicateValues" dxfId="21277" priority="21782"/>
    <cfRule type="duplicateValues" dxfId="21276" priority="21783"/>
    <cfRule type="duplicateValues" dxfId="21275" priority="21784"/>
    <cfRule type="duplicateValues" dxfId="21274" priority="21785"/>
    <cfRule type="duplicateValues" dxfId="21273" priority="21786"/>
    <cfRule type="duplicateValues" dxfId="21272" priority="21787"/>
    <cfRule type="duplicateValues" dxfId="21271" priority="21788"/>
    <cfRule type="duplicateValues" dxfId="21270" priority="21789"/>
  </conditionalFormatting>
  <conditionalFormatting sqref="C171">
    <cfRule type="duplicateValues" dxfId="21269" priority="21605"/>
    <cfRule type="duplicateValues" dxfId="21268" priority="21606"/>
    <cfRule type="duplicateValues" dxfId="21267" priority="21607"/>
    <cfRule type="duplicateValues" dxfId="21266" priority="21608"/>
    <cfRule type="duplicateValues" dxfId="21265" priority="21609"/>
    <cfRule type="duplicateValues" dxfId="21264" priority="21610"/>
    <cfRule type="duplicateValues" dxfId="21263" priority="21611"/>
    <cfRule type="duplicateValues" dxfId="21262" priority="21612"/>
    <cfRule type="duplicateValues" dxfId="21261" priority="21613"/>
    <cfRule type="duplicateValues" dxfId="21260" priority="21614"/>
    <cfRule type="duplicateValues" dxfId="21259" priority="21615"/>
    <cfRule type="duplicateValues" dxfId="21258" priority="21616"/>
    <cfRule type="duplicateValues" dxfId="21257" priority="21617"/>
    <cfRule type="duplicateValues" dxfId="21256" priority="21618"/>
    <cfRule type="duplicateValues" dxfId="21255" priority="21619"/>
    <cfRule type="duplicateValues" dxfId="21254" priority="21620"/>
    <cfRule type="duplicateValues" dxfId="21253" priority="21621"/>
    <cfRule type="duplicateValues" dxfId="21252" priority="21622"/>
    <cfRule type="duplicateValues" dxfId="21251" priority="21623"/>
    <cfRule type="duplicateValues" dxfId="21250" priority="21624"/>
    <cfRule type="duplicateValues" dxfId="21249" priority="21625"/>
    <cfRule type="duplicateValues" dxfId="21248" priority="21626"/>
    <cfRule type="duplicateValues" dxfId="21247" priority="21627"/>
    <cfRule type="duplicateValues" dxfId="21246" priority="21628"/>
    <cfRule type="duplicateValues" dxfId="21245" priority="21629"/>
    <cfRule type="duplicateValues" dxfId="21244" priority="21630"/>
    <cfRule type="duplicateValues" dxfId="21243" priority="21631"/>
    <cfRule type="duplicateValues" dxfId="21242" priority="21632"/>
    <cfRule type="duplicateValues" dxfId="21241" priority="21633"/>
    <cfRule type="duplicateValues" dxfId="21240" priority="21634"/>
    <cfRule type="duplicateValues" dxfId="21239" priority="21635"/>
    <cfRule type="duplicateValues" dxfId="21238" priority="21636"/>
    <cfRule type="duplicateValues" dxfId="21237" priority="21637"/>
    <cfRule type="duplicateValues" dxfId="21236" priority="21638"/>
    <cfRule type="duplicateValues" dxfId="21235" priority="21639"/>
    <cfRule type="duplicateValues" dxfId="21234" priority="21640"/>
    <cfRule type="duplicateValues" dxfId="21233" priority="21641"/>
    <cfRule type="duplicateValues" dxfId="21232" priority="21642"/>
    <cfRule type="duplicateValues" dxfId="21231" priority="21643"/>
    <cfRule type="duplicateValues" dxfId="21230" priority="21644"/>
    <cfRule type="duplicateValues" dxfId="21229" priority="21645"/>
    <cfRule type="duplicateValues" dxfId="21228" priority="21646"/>
    <cfRule type="duplicateValues" dxfId="21227" priority="21647"/>
    <cfRule type="duplicateValues" dxfId="21226" priority="21648"/>
    <cfRule type="duplicateValues" dxfId="21225" priority="21649"/>
    <cfRule type="duplicateValues" dxfId="21224" priority="21650"/>
    <cfRule type="duplicateValues" dxfId="21223" priority="21651"/>
    <cfRule type="duplicateValues" dxfId="21222" priority="21652"/>
    <cfRule type="duplicateValues" dxfId="21221" priority="21653"/>
    <cfRule type="duplicateValues" dxfId="21220" priority="21654"/>
    <cfRule type="duplicateValues" dxfId="21219" priority="21655"/>
    <cfRule type="duplicateValues" dxfId="21218" priority="21656"/>
    <cfRule type="duplicateValues" dxfId="21217" priority="21657"/>
    <cfRule type="duplicateValues" dxfId="21216" priority="21658"/>
    <cfRule type="duplicateValues" dxfId="21215" priority="21659"/>
    <cfRule type="duplicateValues" dxfId="21214" priority="21660"/>
    <cfRule type="duplicateValues" dxfId="21213" priority="21661"/>
    <cfRule type="duplicateValues" dxfId="21212" priority="21662"/>
    <cfRule type="duplicateValues" dxfId="21211" priority="21663"/>
    <cfRule type="duplicateValues" dxfId="21210" priority="21664"/>
    <cfRule type="duplicateValues" dxfId="21209" priority="21665"/>
    <cfRule type="duplicateValues" dxfId="21208" priority="21666"/>
    <cfRule type="duplicateValues" dxfId="21207" priority="21667"/>
    <cfRule type="duplicateValues" dxfId="21206" priority="21668"/>
    <cfRule type="duplicateValues" dxfId="21205" priority="21669"/>
    <cfRule type="duplicateValues" dxfId="21204" priority="21670"/>
    <cfRule type="duplicateValues" dxfId="21203" priority="21671"/>
    <cfRule type="duplicateValues" dxfId="21202" priority="21672"/>
    <cfRule type="duplicateValues" dxfId="21201" priority="21673"/>
    <cfRule type="duplicateValues" dxfId="21200" priority="21674"/>
    <cfRule type="duplicateValues" dxfId="21199" priority="21675"/>
    <cfRule type="duplicateValues" dxfId="21198" priority="21676"/>
    <cfRule type="duplicateValues" dxfId="21197" priority="21677"/>
    <cfRule type="duplicateValues" dxfId="21196" priority="21678"/>
    <cfRule type="duplicateValues" dxfId="21195" priority="21679"/>
    <cfRule type="duplicateValues" dxfId="21194" priority="21680"/>
    <cfRule type="duplicateValues" dxfId="21193" priority="21681"/>
    <cfRule type="duplicateValues" dxfId="21192" priority="21682"/>
    <cfRule type="duplicateValues" dxfId="21191" priority="21683"/>
    <cfRule type="duplicateValues" dxfId="21190" priority="21684"/>
    <cfRule type="duplicateValues" dxfId="21189" priority="21685"/>
    <cfRule type="duplicateValues" dxfId="21188" priority="21686"/>
    <cfRule type="duplicateValues" dxfId="21187" priority="21687"/>
    <cfRule type="duplicateValues" dxfId="21186" priority="21688"/>
    <cfRule type="duplicateValues" dxfId="21185" priority="21689"/>
    <cfRule type="duplicateValues" dxfId="21184" priority="21690"/>
    <cfRule type="duplicateValues" dxfId="21183" priority="21691"/>
    <cfRule type="duplicateValues" dxfId="21182" priority="21692"/>
    <cfRule type="duplicateValues" dxfId="21181" priority="21693"/>
    <cfRule type="duplicateValues" dxfId="21180" priority="21694"/>
    <cfRule type="duplicateValues" dxfId="21179" priority="21695"/>
    <cfRule type="duplicateValues" dxfId="21178" priority="21696"/>
    <cfRule type="duplicateValues" dxfId="21177" priority="21697"/>
    <cfRule type="duplicateValues" dxfId="21176" priority="21698"/>
    <cfRule type="duplicateValues" dxfId="21175" priority="21699"/>
    <cfRule type="duplicateValues" dxfId="21174" priority="21700"/>
    <cfRule type="duplicateValues" dxfId="21173" priority="21701"/>
    <cfRule type="duplicateValues" dxfId="21172" priority="21702"/>
    <cfRule type="duplicateValues" dxfId="21171" priority="21703"/>
    <cfRule type="duplicateValues" dxfId="21170" priority="21704"/>
    <cfRule type="duplicateValues" dxfId="21169" priority="21705"/>
    <cfRule type="duplicateValues" dxfId="21168" priority="21706"/>
    <cfRule type="duplicateValues" dxfId="21167" priority="21707"/>
    <cfRule type="duplicateValues" dxfId="21166" priority="21708"/>
    <cfRule type="duplicateValues" dxfId="21165" priority="21709"/>
    <cfRule type="duplicateValues" dxfId="21164" priority="21710"/>
    <cfRule type="duplicateValues" dxfId="21163" priority="21711"/>
    <cfRule type="duplicateValues" dxfId="21162" priority="21712"/>
    <cfRule type="duplicateValues" dxfId="21161" priority="21713"/>
    <cfRule type="duplicateValues" dxfId="21160" priority="21714"/>
    <cfRule type="duplicateValues" dxfId="21159" priority="21715"/>
    <cfRule type="duplicateValues" dxfId="21158" priority="21716"/>
    <cfRule type="duplicateValues" dxfId="21157" priority="21717"/>
    <cfRule type="duplicateValues" dxfId="21156" priority="21718"/>
    <cfRule type="duplicateValues" dxfId="21155" priority="21719"/>
    <cfRule type="duplicateValues" dxfId="21154" priority="21720"/>
    <cfRule type="duplicateValues" dxfId="21153" priority="21721"/>
    <cfRule type="duplicateValues" dxfId="21152" priority="21722"/>
    <cfRule type="duplicateValues" dxfId="21151" priority="21723"/>
    <cfRule type="duplicateValues" dxfId="21150" priority="21724"/>
    <cfRule type="duplicateValues" dxfId="21149" priority="21725"/>
    <cfRule type="duplicateValues" dxfId="21148" priority="21726"/>
    <cfRule type="duplicateValues" dxfId="21147" priority="21727"/>
    <cfRule type="duplicateValues" dxfId="21146" priority="21728"/>
    <cfRule type="duplicateValues" dxfId="21145" priority="21729"/>
    <cfRule type="duplicateValues" dxfId="21144" priority="21730"/>
    <cfRule type="duplicateValues" dxfId="21143" priority="21731"/>
    <cfRule type="duplicateValues" dxfId="21142" priority="21732"/>
    <cfRule type="duplicateValues" dxfId="21141" priority="21733"/>
    <cfRule type="duplicateValues" dxfId="21140" priority="21734"/>
    <cfRule type="duplicateValues" dxfId="21139" priority="21735"/>
    <cfRule type="duplicateValues" dxfId="21138" priority="21736"/>
    <cfRule type="duplicateValues" dxfId="21137" priority="21737"/>
    <cfRule type="duplicateValues" dxfId="21136" priority="21738"/>
    <cfRule type="duplicateValues" dxfId="21135" priority="21739"/>
    <cfRule type="duplicateValues" dxfId="21134" priority="21740"/>
    <cfRule type="duplicateValues" dxfId="21133" priority="21741"/>
    <cfRule type="duplicateValues" dxfId="21132" priority="21742"/>
    <cfRule type="duplicateValues" dxfId="21131" priority="21743"/>
    <cfRule type="duplicateValues" dxfId="21130" priority="21744"/>
    <cfRule type="duplicateValues" dxfId="21129" priority="21745"/>
    <cfRule type="duplicateValues" dxfId="21128" priority="21746"/>
    <cfRule type="duplicateValues" dxfId="21127" priority="21747"/>
    <cfRule type="duplicateValues" dxfId="21126" priority="21748"/>
    <cfRule type="duplicateValues" dxfId="21125" priority="21749"/>
    <cfRule type="duplicateValues" dxfId="21124" priority="21750"/>
  </conditionalFormatting>
  <conditionalFormatting sqref="C172">
    <cfRule type="duplicateValues" dxfId="21123" priority="21459"/>
    <cfRule type="duplicateValues" dxfId="21122" priority="21460"/>
    <cfRule type="duplicateValues" dxfId="21121" priority="21461"/>
    <cfRule type="duplicateValues" dxfId="21120" priority="21462"/>
    <cfRule type="duplicateValues" dxfId="21119" priority="21463"/>
    <cfRule type="duplicateValues" dxfId="21118" priority="21464"/>
    <cfRule type="duplicateValues" dxfId="21117" priority="21465"/>
    <cfRule type="duplicateValues" dxfId="21116" priority="21466"/>
    <cfRule type="duplicateValues" dxfId="21115" priority="21467"/>
    <cfRule type="duplicateValues" dxfId="21114" priority="21468"/>
    <cfRule type="duplicateValues" dxfId="21113" priority="21469"/>
    <cfRule type="duplicateValues" dxfId="21112" priority="21470"/>
    <cfRule type="duplicateValues" dxfId="21111" priority="21471"/>
    <cfRule type="duplicateValues" dxfId="21110" priority="21472"/>
    <cfRule type="duplicateValues" dxfId="21109" priority="21473"/>
    <cfRule type="duplicateValues" dxfId="21108" priority="21474"/>
    <cfRule type="duplicateValues" dxfId="21107" priority="21475"/>
    <cfRule type="duplicateValues" dxfId="21106" priority="21476"/>
    <cfRule type="duplicateValues" dxfId="21105" priority="21477"/>
    <cfRule type="duplicateValues" dxfId="21104" priority="21478"/>
    <cfRule type="duplicateValues" dxfId="21103" priority="21479"/>
    <cfRule type="duplicateValues" dxfId="21102" priority="21480"/>
    <cfRule type="duplicateValues" dxfId="21101" priority="21481"/>
    <cfRule type="duplicateValues" dxfId="21100" priority="21482"/>
    <cfRule type="duplicateValues" dxfId="21099" priority="21483"/>
    <cfRule type="duplicateValues" dxfId="21098" priority="21484"/>
    <cfRule type="duplicateValues" dxfId="21097" priority="21485"/>
    <cfRule type="duplicateValues" dxfId="21096" priority="21486"/>
    <cfRule type="duplicateValues" dxfId="21095" priority="21487"/>
    <cfRule type="duplicateValues" dxfId="21094" priority="21488"/>
    <cfRule type="duplicateValues" dxfId="21093" priority="21489"/>
    <cfRule type="duplicateValues" dxfId="21092" priority="21490"/>
    <cfRule type="duplicateValues" dxfId="21091" priority="21491"/>
    <cfRule type="duplicateValues" dxfId="21090" priority="21492"/>
    <cfRule type="duplicateValues" dxfId="21089" priority="21493"/>
    <cfRule type="duplicateValues" dxfId="21088" priority="21494"/>
    <cfRule type="duplicateValues" dxfId="21087" priority="21495"/>
    <cfRule type="duplicateValues" dxfId="21086" priority="21496"/>
    <cfRule type="duplicateValues" dxfId="21085" priority="21497"/>
    <cfRule type="duplicateValues" dxfId="21084" priority="21498"/>
    <cfRule type="duplicateValues" dxfId="21083" priority="21499"/>
    <cfRule type="duplicateValues" dxfId="21082" priority="21500"/>
    <cfRule type="duplicateValues" dxfId="21081" priority="21501"/>
    <cfRule type="duplicateValues" dxfId="21080" priority="21502"/>
    <cfRule type="duplicateValues" dxfId="21079" priority="21503"/>
    <cfRule type="duplicateValues" dxfId="21078" priority="21504"/>
    <cfRule type="duplicateValues" dxfId="21077" priority="21505"/>
    <cfRule type="duplicateValues" dxfId="21076" priority="21506"/>
    <cfRule type="duplicateValues" dxfId="21075" priority="21507"/>
    <cfRule type="duplicateValues" dxfId="21074" priority="21508"/>
    <cfRule type="duplicateValues" dxfId="21073" priority="21509"/>
    <cfRule type="duplicateValues" dxfId="21072" priority="21510"/>
    <cfRule type="duplicateValues" dxfId="21071" priority="21511"/>
    <cfRule type="duplicateValues" dxfId="21070" priority="21512"/>
    <cfRule type="duplicateValues" dxfId="21069" priority="21513"/>
    <cfRule type="duplicateValues" dxfId="21068" priority="21514"/>
    <cfRule type="duplicateValues" dxfId="21067" priority="21515"/>
    <cfRule type="duplicateValues" dxfId="21066" priority="21516"/>
    <cfRule type="duplicateValues" dxfId="21065" priority="21517"/>
    <cfRule type="duplicateValues" dxfId="21064" priority="21518"/>
    <cfRule type="duplicateValues" dxfId="21063" priority="21519"/>
    <cfRule type="duplicateValues" dxfId="21062" priority="21520"/>
    <cfRule type="duplicateValues" dxfId="21061" priority="21521"/>
    <cfRule type="duplicateValues" dxfId="21060" priority="21522"/>
    <cfRule type="duplicateValues" dxfId="21059" priority="21523"/>
    <cfRule type="duplicateValues" dxfId="21058" priority="21524"/>
    <cfRule type="duplicateValues" dxfId="21057" priority="21525"/>
    <cfRule type="duplicateValues" dxfId="21056" priority="21526"/>
    <cfRule type="duplicateValues" dxfId="21055" priority="21527"/>
    <cfRule type="duplicateValues" dxfId="21054" priority="21528"/>
    <cfRule type="duplicateValues" dxfId="21053" priority="21529"/>
    <cfRule type="duplicateValues" dxfId="21052" priority="21530"/>
    <cfRule type="duplicateValues" dxfId="21051" priority="21531"/>
    <cfRule type="duplicateValues" dxfId="21050" priority="21532"/>
    <cfRule type="duplicateValues" dxfId="21049" priority="21533"/>
    <cfRule type="duplicateValues" dxfId="21048" priority="21534"/>
    <cfRule type="duplicateValues" dxfId="21047" priority="21535"/>
    <cfRule type="duplicateValues" dxfId="21046" priority="21536"/>
    <cfRule type="duplicateValues" dxfId="21045" priority="21537"/>
    <cfRule type="duplicateValues" dxfId="21044" priority="21538"/>
    <cfRule type="duplicateValues" dxfId="21043" priority="21539"/>
    <cfRule type="duplicateValues" dxfId="21042" priority="21540"/>
    <cfRule type="duplicateValues" dxfId="21041" priority="21541"/>
    <cfRule type="duplicateValues" dxfId="21040" priority="21542"/>
    <cfRule type="duplicateValues" dxfId="21039" priority="21543"/>
    <cfRule type="duplicateValues" dxfId="21038" priority="21544"/>
    <cfRule type="duplicateValues" dxfId="21037" priority="21545"/>
    <cfRule type="duplicateValues" dxfId="21036" priority="21546"/>
    <cfRule type="duplicateValues" dxfId="21035" priority="21547"/>
    <cfRule type="duplicateValues" dxfId="21034" priority="21548"/>
    <cfRule type="duplicateValues" dxfId="21033" priority="21549"/>
    <cfRule type="duplicateValues" dxfId="21032" priority="21550"/>
    <cfRule type="duplicateValues" dxfId="21031" priority="21551"/>
    <cfRule type="duplicateValues" dxfId="21030" priority="21552"/>
    <cfRule type="duplicateValues" dxfId="21029" priority="21553"/>
    <cfRule type="duplicateValues" dxfId="21028" priority="21554"/>
    <cfRule type="duplicateValues" dxfId="21027" priority="21555"/>
    <cfRule type="duplicateValues" dxfId="21026" priority="21556"/>
    <cfRule type="duplicateValues" dxfId="21025" priority="21557"/>
    <cfRule type="duplicateValues" dxfId="21024" priority="21558"/>
    <cfRule type="duplicateValues" dxfId="21023" priority="21559"/>
    <cfRule type="duplicateValues" dxfId="21022" priority="21560"/>
    <cfRule type="duplicateValues" dxfId="21021" priority="21561"/>
    <cfRule type="duplicateValues" dxfId="21020" priority="21562"/>
    <cfRule type="duplicateValues" dxfId="21019" priority="21563"/>
    <cfRule type="duplicateValues" dxfId="21018" priority="21564"/>
    <cfRule type="duplicateValues" dxfId="21017" priority="21565"/>
    <cfRule type="duplicateValues" dxfId="21016" priority="21566"/>
    <cfRule type="duplicateValues" dxfId="21015" priority="21567"/>
    <cfRule type="duplicateValues" dxfId="21014" priority="21568"/>
    <cfRule type="duplicateValues" dxfId="21013" priority="21569"/>
    <cfRule type="duplicateValues" dxfId="21012" priority="21570"/>
    <cfRule type="duplicateValues" dxfId="21011" priority="21571"/>
    <cfRule type="duplicateValues" dxfId="21010" priority="21572"/>
    <cfRule type="duplicateValues" dxfId="21009" priority="21573"/>
    <cfRule type="duplicateValues" dxfId="21008" priority="21574"/>
    <cfRule type="duplicateValues" dxfId="21007" priority="21575"/>
    <cfRule type="duplicateValues" dxfId="21006" priority="21576"/>
    <cfRule type="duplicateValues" dxfId="21005" priority="21577"/>
    <cfRule type="duplicateValues" dxfId="21004" priority="21578"/>
    <cfRule type="duplicateValues" dxfId="21003" priority="21579"/>
    <cfRule type="duplicateValues" dxfId="21002" priority="21580"/>
    <cfRule type="duplicateValues" dxfId="21001" priority="21581"/>
    <cfRule type="duplicateValues" dxfId="21000" priority="21582"/>
    <cfRule type="duplicateValues" dxfId="20999" priority="21583"/>
    <cfRule type="duplicateValues" dxfId="20998" priority="21584"/>
    <cfRule type="duplicateValues" dxfId="20997" priority="21585"/>
    <cfRule type="duplicateValues" dxfId="20996" priority="21586"/>
    <cfRule type="duplicateValues" dxfId="20995" priority="21587"/>
    <cfRule type="duplicateValues" dxfId="20994" priority="21588"/>
    <cfRule type="duplicateValues" dxfId="20993" priority="21589"/>
    <cfRule type="duplicateValues" dxfId="20992" priority="21590"/>
    <cfRule type="duplicateValues" dxfId="20991" priority="21591"/>
    <cfRule type="duplicateValues" dxfId="20990" priority="21592"/>
    <cfRule type="duplicateValues" dxfId="20989" priority="21593"/>
    <cfRule type="duplicateValues" dxfId="20988" priority="21594"/>
    <cfRule type="duplicateValues" dxfId="20987" priority="21595"/>
    <cfRule type="duplicateValues" dxfId="20986" priority="21596"/>
    <cfRule type="duplicateValues" dxfId="20985" priority="21597"/>
    <cfRule type="duplicateValues" dxfId="20984" priority="21598"/>
    <cfRule type="duplicateValues" dxfId="20983" priority="21599"/>
    <cfRule type="duplicateValues" dxfId="20982" priority="21600"/>
    <cfRule type="duplicateValues" dxfId="20981" priority="21601"/>
    <cfRule type="duplicateValues" dxfId="20980" priority="21602"/>
    <cfRule type="duplicateValues" dxfId="20979" priority="21603"/>
    <cfRule type="duplicateValues" dxfId="20978" priority="21604"/>
  </conditionalFormatting>
  <conditionalFormatting sqref="C174">
    <cfRule type="duplicateValues" dxfId="20977" priority="21440"/>
    <cfRule type="duplicateValues" dxfId="20976" priority="21441"/>
    <cfRule type="duplicateValues" dxfId="20975" priority="21442"/>
    <cfRule type="duplicateValues" dxfId="20974" priority="21443"/>
    <cfRule type="duplicateValues" dxfId="20973" priority="21444"/>
    <cfRule type="duplicateValues" dxfId="20972" priority="21445"/>
    <cfRule type="duplicateValues" dxfId="20971" priority="21446"/>
    <cfRule type="duplicateValues" dxfId="20970" priority="21447"/>
    <cfRule type="duplicateValues" dxfId="20969" priority="21448"/>
    <cfRule type="duplicateValues" dxfId="20968" priority="21449"/>
    <cfRule type="duplicateValues" dxfId="20967" priority="21450"/>
    <cfRule type="duplicateValues" dxfId="20966" priority="21451"/>
    <cfRule type="duplicateValues" dxfId="20965" priority="21452"/>
    <cfRule type="duplicateValues" dxfId="20964" priority="21453"/>
    <cfRule type="duplicateValues" dxfId="20963" priority="21454"/>
    <cfRule type="duplicateValues" dxfId="20962" priority="21455"/>
    <cfRule type="duplicateValues" dxfId="20961" priority="21456"/>
    <cfRule type="duplicateValues" dxfId="20960" priority="21457"/>
  </conditionalFormatting>
  <conditionalFormatting sqref="C176">
    <cfRule type="duplicateValues" dxfId="20959" priority="21394"/>
    <cfRule type="duplicateValues" dxfId="20958" priority="21395"/>
    <cfRule type="duplicateValues" dxfId="20957" priority="21396"/>
    <cfRule type="duplicateValues" dxfId="20956" priority="21397"/>
    <cfRule type="duplicateValues" dxfId="20955" priority="21398"/>
    <cfRule type="duplicateValues" dxfId="20954" priority="21399"/>
    <cfRule type="duplicateValues" dxfId="20953" priority="21400"/>
    <cfRule type="duplicateValues" dxfId="20952" priority="21401"/>
    <cfRule type="duplicateValues" dxfId="20951" priority="21402"/>
    <cfRule type="duplicateValues" dxfId="20950" priority="21403"/>
    <cfRule type="duplicateValues" dxfId="20949" priority="21404"/>
    <cfRule type="duplicateValues" dxfId="20948" priority="21405"/>
    <cfRule type="duplicateValues" dxfId="20947" priority="21406"/>
    <cfRule type="duplicateValues" dxfId="20946" priority="21407"/>
    <cfRule type="duplicateValues" dxfId="20945" priority="21408"/>
    <cfRule type="duplicateValues" dxfId="20944" priority="21409"/>
    <cfRule type="duplicateValues" dxfId="20943" priority="21410"/>
    <cfRule type="duplicateValues" dxfId="20942" priority="21411"/>
    <cfRule type="duplicateValues" dxfId="20941" priority="21412"/>
    <cfRule type="duplicateValues" dxfId="20940" priority="21413"/>
    <cfRule type="duplicateValues" dxfId="20939" priority="21414"/>
    <cfRule type="duplicateValues" dxfId="20938" priority="21415"/>
    <cfRule type="duplicateValues" dxfId="20937" priority="21416"/>
    <cfRule type="duplicateValues" dxfId="20936" priority="21417"/>
    <cfRule type="duplicateValues" dxfId="20935" priority="21418"/>
    <cfRule type="duplicateValues" dxfId="20934" priority="21419"/>
    <cfRule type="duplicateValues" dxfId="20933" priority="21420"/>
    <cfRule type="duplicateValues" dxfId="20932" priority="21421"/>
    <cfRule type="duplicateValues" dxfId="20931" priority="21422"/>
    <cfRule type="duplicateValues" dxfId="20930" priority="21423"/>
    <cfRule type="duplicateValues" dxfId="20929" priority="21424"/>
    <cfRule type="duplicateValues" dxfId="20928" priority="21425"/>
    <cfRule type="duplicateValues" dxfId="20927" priority="21426"/>
    <cfRule type="duplicateValues" dxfId="20926" priority="21427"/>
    <cfRule type="duplicateValues" dxfId="20925" priority="21428"/>
    <cfRule type="duplicateValues" dxfId="20924" priority="21429"/>
    <cfRule type="duplicateValues" dxfId="20923" priority="21430"/>
    <cfRule type="duplicateValues" dxfId="20922" priority="21431"/>
    <cfRule type="duplicateValues" dxfId="20921" priority="21432"/>
    <cfRule type="duplicateValues" dxfId="20920" priority="21433"/>
    <cfRule type="duplicateValues" dxfId="20919" priority="21434"/>
    <cfRule type="duplicateValues" dxfId="20918" priority="21435"/>
    <cfRule type="duplicateValues" dxfId="20917" priority="21436"/>
    <cfRule type="duplicateValues" dxfId="20916" priority="21437"/>
    <cfRule type="duplicateValues" dxfId="20915" priority="21438"/>
  </conditionalFormatting>
  <conditionalFormatting sqref="C180">
    <cfRule type="duplicateValues" dxfId="20914" priority="21349"/>
    <cfRule type="duplicateValues" dxfId="20913" priority="21350"/>
    <cfRule type="duplicateValues" dxfId="20912" priority="21351"/>
    <cfRule type="duplicateValues" dxfId="20911" priority="21352"/>
    <cfRule type="duplicateValues" dxfId="20910" priority="21353"/>
    <cfRule type="duplicateValues" dxfId="20909" priority="21354"/>
    <cfRule type="duplicateValues" dxfId="20908" priority="21355"/>
    <cfRule type="duplicateValues" dxfId="20907" priority="21356"/>
    <cfRule type="duplicateValues" dxfId="20906" priority="21357"/>
    <cfRule type="duplicateValues" dxfId="20905" priority="21358"/>
    <cfRule type="duplicateValues" dxfId="20904" priority="21359"/>
    <cfRule type="duplicateValues" dxfId="20903" priority="21360"/>
    <cfRule type="duplicateValues" dxfId="20902" priority="21361"/>
    <cfRule type="duplicateValues" dxfId="20901" priority="21362"/>
    <cfRule type="duplicateValues" dxfId="20900" priority="21363"/>
    <cfRule type="duplicateValues" dxfId="20899" priority="21364"/>
    <cfRule type="duplicateValues" dxfId="20898" priority="21365"/>
    <cfRule type="duplicateValues" dxfId="20897" priority="21366"/>
    <cfRule type="duplicateValues" dxfId="20896" priority="21367"/>
    <cfRule type="duplicateValues" dxfId="20895" priority="21368"/>
    <cfRule type="duplicateValues" dxfId="20894" priority="21369"/>
    <cfRule type="duplicateValues" dxfId="20893" priority="21370"/>
    <cfRule type="duplicateValues" dxfId="20892" priority="21371"/>
    <cfRule type="duplicateValues" dxfId="20891" priority="21372"/>
    <cfRule type="duplicateValues" dxfId="20890" priority="21373"/>
    <cfRule type="duplicateValues" dxfId="20889" priority="21374"/>
    <cfRule type="duplicateValues" dxfId="20888" priority="21375"/>
    <cfRule type="duplicateValues" dxfId="20887" priority="21376"/>
    <cfRule type="duplicateValues" dxfId="20886" priority="21377"/>
    <cfRule type="duplicateValues" dxfId="20885" priority="21378"/>
    <cfRule type="duplicateValues" dxfId="20884" priority="21379"/>
    <cfRule type="duplicateValues" dxfId="20883" priority="21380"/>
    <cfRule type="duplicateValues" dxfId="20882" priority="21381"/>
    <cfRule type="duplicateValues" dxfId="20881" priority="21382"/>
    <cfRule type="duplicateValues" dxfId="20880" priority="21383"/>
    <cfRule type="duplicateValues" dxfId="20879" priority="21384"/>
    <cfRule type="duplicateValues" dxfId="20878" priority="21385"/>
    <cfRule type="duplicateValues" dxfId="20877" priority="21386"/>
    <cfRule type="duplicateValues" dxfId="20876" priority="21387"/>
    <cfRule type="duplicateValues" dxfId="20875" priority="21388"/>
    <cfRule type="duplicateValues" dxfId="20874" priority="21389"/>
    <cfRule type="duplicateValues" dxfId="20873" priority="21390"/>
    <cfRule type="duplicateValues" dxfId="20872" priority="21391"/>
    <cfRule type="duplicateValues" dxfId="20871" priority="21392"/>
    <cfRule type="duplicateValues" dxfId="20870" priority="21393"/>
  </conditionalFormatting>
  <conditionalFormatting sqref="C183">
    <cfRule type="duplicateValues" dxfId="20869" priority="21282"/>
    <cfRule type="duplicateValues" dxfId="20868" priority="21283"/>
    <cfRule type="duplicateValues" dxfId="20867" priority="21284"/>
    <cfRule type="duplicateValues" dxfId="20866" priority="21285"/>
    <cfRule type="duplicateValues" dxfId="20865" priority="21286"/>
    <cfRule type="duplicateValues" dxfId="20864" priority="21287"/>
    <cfRule type="duplicateValues" dxfId="20863" priority="21288"/>
    <cfRule type="duplicateValues" dxfId="20862" priority="21289"/>
    <cfRule type="duplicateValues" dxfId="20861" priority="21290"/>
    <cfRule type="duplicateValues" dxfId="20860" priority="21291"/>
    <cfRule type="duplicateValues" dxfId="20859" priority="21292"/>
    <cfRule type="duplicateValues" dxfId="20858" priority="21293"/>
    <cfRule type="duplicateValues" dxfId="20857" priority="21294"/>
    <cfRule type="duplicateValues" dxfId="20856" priority="21295"/>
    <cfRule type="duplicateValues" dxfId="20855" priority="21296"/>
    <cfRule type="duplicateValues" dxfId="20854" priority="21297"/>
    <cfRule type="duplicateValues" dxfId="20853" priority="21298"/>
    <cfRule type="duplicateValues" dxfId="20852" priority="21299"/>
    <cfRule type="duplicateValues" dxfId="20851" priority="21300"/>
    <cfRule type="duplicateValues" dxfId="20850" priority="21301"/>
    <cfRule type="duplicateValues" dxfId="20849" priority="21302"/>
    <cfRule type="duplicateValues" dxfId="20848" priority="21303"/>
    <cfRule type="duplicateValues" dxfId="20847" priority="21304"/>
    <cfRule type="duplicateValues" dxfId="20846" priority="21305"/>
    <cfRule type="duplicateValues" dxfId="20845" priority="21306"/>
    <cfRule type="duplicateValues" dxfId="20844" priority="21307"/>
    <cfRule type="duplicateValues" dxfId="20843" priority="21308"/>
    <cfRule type="duplicateValues" dxfId="20842" priority="21309"/>
    <cfRule type="duplicateValues" dxfId="20841" priority="21310"/>
    <cfRule type="duplicateValues" dxfId="20840" priority="21311"/>
    <cfRule type="duplicateValues" dxfId="20839" priority="21312"/>
    <cfRule type="duplicateValues" dxfId="20838" priority="21313"/>
    <cfRule type="duplicateValues" dxfId="20837" priority="21314"/>
    <cfRule type="duplicateValues" dxfId="20836" priority="21315"/>
    <cfRule type="duplicateValues" dxfId="20835" priority="21316"/>
    <cfRule type="duplicateValues" dxfId="20834" priority="21317"/>
    <cfRule type="duplicateValues" dxfId="20833" priority="21318"/>
    <cfRule type="duplicateValues" dxfId="20832" priority="21319"/>
    <cfRule type="duplicateValues" dxfId="20831" priority="21320"/>
    <cfRule type="duplicateValues" dxfId="20830" priority="21321"/>
    <cfRule type="duplicateValues" dxfId="20829" priority="21322"/>
    <cfRule type="duplicateValues" dxfId="20828" priority="21323"/>
    <cfRule type="duplicateValues" dxfId="20827" priority="21324"/>
    <cfRule type="duplicateValues" dxfId="20826" priority="21325"/>
    <cfRule type="duplicateValues" dxfId="20825" priority="21326"/>
    <cfRule type="duplicateValues" dxfId="20824" priority="21327"/>
    <cfRule type="duplicateValues" dxfId="20823" priority="21328"/>
    <cfRule type="duplicateValues" dxfId="20822" priority="21329"/>
    <cfRule type="duplicateValues" dxfId="20821" priority="21330"/>
    <cfRule type="duplicateValues" dxfId="20820" priority="21331"/>
    <cfRule type="duplicateValues" dxfId="20819" priority="21332"/>
    <cfRule type="duplicateValues" dxfId="20818" priority="21333"/>
    <cfRule type="duplicateValues" dxfId="20817" priority="21334"/>
    <cfRule type="duplicateValues" dxfId="20816" priority="21335"/>
    <cfRule type="duplicateValues" dxfId="20815" priority="21336"/>
    <cfRule type="duplicateValues" dxfId="20814" priority="21337"/>
    <cfRule type="duplicateValues" dxfId="20813" priority="21338"/>
    <cfRule type="duplicateValues" dxfId="20812" priority="21339"/>
    <cfRule type="duplicateValues" dxfId="20811" priority="21340"/>
    <cfRule type="duplicateValues" dxfId="20810" priority="21341"/>
    <cfRule type="duplicateValues" dxfId="20809" priority="21342"/>
    <cfRule type="duplicateValues" dxfId="20808" priority="21343"/>
    <cfRule type="duplicateValues" dxfId="20807" priority="21344"/>
    <cfRule type="duplicateValues" dxfId="20806" priority="21345"/>
    <cfRule type="duplicateValues" dxfId="20805" priority="21346"/>
    <cfRule type="duplicateValues" dxfId="20804" priority="21347"/>
    <cfRule type="duplicateValues" dxfId="20803" priority="21348"/>
  </conditionalFormatting>
  <conditionalFormatting sqref="C185">
    <cfRule type="duplicateValues" dxfId="20802" priority="21108"/>
    <cfRule type="duplicateValues" dxfId="20801" priority="21109"/>
    <cfRule type="duplicateValues" dxfId="20800" priority="21110"/>
    <cfRule type="duplicateValues" dxfId="20799" priority="21111"/>
    <cfRule type="duplicateValues" dxfId="20798" priority="21112"/>
    <cfRule type="duplicateValues" dxfId="20797" priority="21113"/>
    <cfRule type="duplicateValues" dxfId="20796" priority="21114"/>
    <cfRule type="duplicateValues" dxfId="20795" priority="21115"/>
    <cfRule type="duplicateValues" dxfId="20794" priority="21116"/>
    <cfRule type="duplicateValues" dxfId="20793" priority="21117"/>
    <cfRule type="duplicateValues" dxfId="20792" priority="21118"/>
    <cfRule type="duplicateValues" dxfId="20791" priority="21119"/>
    <cfRule type="duplicateValues" dxfId="20790" priority="21120"/>
    <cfRule type="duplicateValues" dxfId="20789" priority="21121"/>
    <cfRule type="duplicateValues" dxfId="20788" priority="21122"/>
    <cfRule type="duplicateValues" dxfId="20787" priority="21123"/>
    <cfRule type="duplicateValues" dxfId="20786" priority="21124"/>
    <cfRule type="duplicateValues" dxfId="20785" priority="21125"/>
    <cfRule type="duplicateValues" dxfId="20784" priority="21126"/>
    <cfRule type="duplicateValues" dxfId="20783" priority="21127"/>
    <cfRule type="duplicateValues" dxfId="20782" priority="21128"/>
    <cfRule type="duplicateValues" dxfId="20781" priority="21129"/>
    <cfRule type="duplicateValues" dxfId="20780" priority="21130"/>
    <cfRule type="duplicateValues" dxfId="20779" priority="21131"/>
    <cfRule type="duplicateValues" dxfId="20778" priority="21132"/>
    <cfRule type="duplicateValues" dxfId="20777" priority="21133"/>
    <cfRule type="duplicateValues" dxfId="20776" priority="21134"/>
    <cfRule type="duplicateValues" dxfId="20775" priority="21135"/>
    <cfRule type="duplicateValues" dxfId="20774" priority="21136"/>
    <cfRule type="duplicateValues" dxfId="20773" priority="21137"/>
    <cfRule type="duplicateValues" dxfId="20772" priority="21138"/>
    <cfRule type="duplicateValues" dxfId="20771" priority="21139"/>
    <cfRule type="duplicateValues" dxfId="20770" priority="21140"/>
    <cfRule type="duplicateValues" dxfId="20769" priority="21141"/>
    <cfRule type="duplicateValues" dxfId="20768" priority="21142"/>
    <cfRule type="duplicateValues" dxfId="20767" priority="21143"/>
    <cfRule type="duplicateValues" dxfId="20766" priority="21144"/>
    <cfRule type="duplicateValues" dxfId="20765" priority="21145"/>
    <cfRule type="duplicateValues" dxfId="20764" priority="21146"/>
    <cfRule type="duplicateValues" dxfId="20763" priority="21147"/>
    <cfRule type="duplicateValues" dxfId="20762" priority="21148"/>
    <cfRule type="duplicateValues" dxfId="20761" priority="21149"/>
    <cfRule type="duplicateValues" dxfId="20760" priority="21150"/>
    <cfRule type="duplicateValues" dxfId="20759" priority="21151"/>
    <cfRule type="duplicateValues" dxfId="20758" priority="21152"/>
    <cfRule type="duplicateValues" dxfId="20757" priority="21153"/>
    <cfRule type="duplicateValues" dxfId="20756" priority="21154"/>
    <cfRule type="duplicateValues" dxfId="20755" priority="21155"/>
    <cfRule type="duplicateValues" dxfId="20754" priority="21156"/>
    <cfRule type="duplicateValues" dxfId="20753" priority="21157"/>
    <cfRule type="duplicateValues" dxfId="20752" priority="21158"/>
    <cfRule type="duplicateValues" dxfId="20751" priority="21159"/>
    <cfRule type="duplicateValues" dxfId="20750" priority="21160"/>
    <cfRule type="duplicateValues" dxfId="20749" priority="21161"/>
    <cfRule type="duplicateValues" dxfId="20748" priority="21162"/>
    <cfRule type="duplicateValues" dxfId="20747" priority="21163"/>
    <cfRule type="duplicateValues" dxfId="20746" priority="21164"/>
    <cfRule type="duplicateValues" dxfId="20745" priority="21165"/>
    <cfRule type="duplicateValues" dxfId="20744" priority="21166"/>
    <cfRule type="duplicateValues" dxfId="20743" priority="21167"/>
    <cfRule type="duplicateValues" dxfId="20742" priority="21168"/>
    <cfRule type="duplicateValues" dxfId="20741" priority="21169"/>
    <cfRule type="duplicateValues" dxfId="20740" priority="21170"/>
    <cfRule type="duplicateValues" dxfId="20739" priority="21171"/>
    <cfRule type="duplicateValues" dxfId="20738" priority="21172"/>
    <cfRule type="duplicateValues" dxfId="20737" priority="21173"/>
    <cfRule type="duplicateValues" dxfId="20736" priority="21174"/>
    <cfRule type="duplicateValues" dxfId="20735" priority="21175"/>
    <cfRule type="duplicateValues" dxfId="20734" priority="21176"/>
    <cfRule type="duplicateValues" dxfId="20733" priority="21177"/>
    <cfRule type="duplicateValues" dxfId="20732" priority="21178"/>
    <cfRule type="duplicateValues" dxfId="20731" priority="21179"/>
    <cfRule type="duplicateValues" dxfId="20730" priority="21180"/>
    <cfRule type="duplicateValues" dxfId="20729" priority="21181"/>
    <cfRule type="duplicateValues" dxfId="20728" priority="21182"/>
    <cfRule type="duplicateValues" dxfId="20727" priority="21183"/>
    <cfRule type="duplicateValues" dxfId="20726" priority="21184"/>
    <cfRule type="duplicateValues" dxfId="20725" priority="21185"/>
    <cfRule type="duplicateValues" dxfId="20724" priority="21186"/>
    <cfRule type="duplicateValues" dxfId="20723" priority="21187"/>
    <cfRule type="duplicateValues" dxfId="20722" priority="21188"/>
    <cfRule type="duplicateValues" dxfId="20721" priority="21189"/>
    <cfRule type="duplicateValues" dxfId="20720" priority="21190"/>
    <cfRule type="duplicateValues" dxfId="20719" priority="21191"/>
    <cfRule type="duplicateValues" dxfId="20718" priority="21192"/>
    <cfRule type="duplicateValues" dxfId="20717" priority="21193"/>
    <cfRule type="duplicateValues" dxfId="20716" priority="21194"/>
    <cfRule type="duplicateValues" dxfId="20715" priority="21195"/>
    <cfRule type="duplicateValues" dxfId="20714" priority="21196"/>
    <cfRule type="duplicateValues" dxfId="20713" priority="21197"/>
    <cfRule type="duplicateValues" dxfId="20712" priority="21198"/>
    <cfRule type="duplicateValues" dxfId="20711" priority="21199"/>
    <cfRule type="duplicateValues" dxfId="20710" priority="21200"/>
    <cfRule type="duplicateValues" dxfId="20709" priority="21201"/>
    <cfRule type="duplicateValues" dxfId="20708" priority="21202"/>
    <cfRule type="duplicateValues" dxfId="20707" priority="21203"/>
    <cfRule type="duplicateValues" dxfId="20706" priority="21204"/>
    <cfRule type="duplicateValues" dxfId="20705" priority="21205"/>
    <cfRule type="duplicateValues" dxfId="20704" priority="21206"/>
    <cfRule type="duplicateValues" dxfId="20703" priority="21207"/>
    <cfRule type="duplicateValues" dxfId="20702" priority="21208"/>
    <cfRule type="duplicateValues" dxfId="20701" priority="21209"/>
    <cfRule type="duplicateValues" dxfId="20700" priority="21210"/>
    <cfRule type="duplicateValues" dxfId="20699" priority="21211"/>
    <cfRule type="duplicateValues" dxfId="20698" priority="21212"/>
    <cfRule type="duplicateValues" dxfId="20697" priority="21213"/>
    <cfRule type="duplicateValues" dxfId="20696" priority="21214"/>
    <cfRule type="duplicateValues" dxfId="20695" priority="21215"/>
    <cfRule type="duplicateValues" dxfId="20694" priority="21216"/>
    <cfRule type="duplicateValues" dxfId="20693" priority="21217"/>
    <cfRule type="duplicateValues" dxfId="20692" priority="21218"/>
    <cfRule type="duplicateValues" dxfId="20691" priority="21219"/>
    <cfRule type="duplicateValues" dxfId="20690" priority="21220"/>
    <cfRule type="duplicateValues" dxfId="20689" priority="21221"/>
    <cfRule type="duplicateValues" dxfId="20688" priority="21222"/>
    <cfRule type="duplicateValues" dxfId="20687" priority="21223"/>
    <cfRule type="duplicateValues" dxfId="20686" priority="21224"/>
    <cfRule type="duplicateValues" dxfId="20685" priority="21225"/>
    <cfRule type="duplicateValues" dxfId="20684" priority="21226"/>
    <cfRule type="duplicateValues" dxfId="20683" priority="21227"/>
    <cfRule type="duplicateValues" dxfId="20682" priority="21228"/>
    <cfRule type="duplicateValues" dxfId="20681" priority="21229"/>
    <cfRule type="duplicateValues" dxfId="20680" priority="21230"/>
    <cfRule type="duplicateValues" dxfId="20679" priority="21231"/>
    <cfRule type="duplicateValues" dxfId="20678" priority="21232"/>
    <cfRule type="duplicateValues" dxfId="20677" priority="21233"/>
    <cfRule type="duplicateValues" dxfId="20676" priority="21234"/>
    <cfRule type="duplicateValues" dxfId="20675" priority="21235"/>
    <cfRule type="duplicateValues" dxfId="20674" priority="21236"/>
    <cfRule type="duplicateValues" dxfId="20673" priority="21237"/>
    <cfRule type="duplicateValues" dxfId="20672" priority="21238"/>
    <cfRule type="duplicateValues" dxfId="20671" priority="21239"/>
    <cfRule type="duplicateValues" dxfId="20670" priority="21240"/>
    <cfRule type="duplicateValues" dxfId="20669" priority="21241"/>
    <cfRule type="duplicateValues" dxfId="20668" priority="21242"/>
    <cfRule type="duplicateValues" dxfId="20667" priority="21243"/>
    <cfRule type="duplicateValues" dxfId="20666" priority="21244"/>
    <cfRule type="duplicateValues" dxfId="20665" priority="21245"/>
    <cfRule type="duplicateValues" dxfId="20664" priority="21246"/>
    <cfRule type="duplicateValues" dxfId="20663" priority="21247"/>
    <cfRule type="duplicateValues" dxfId="20662" priority="21248"/>
    <cfRule type="duplicateValues" dxfId="20661" priority="21249"/>
    <cfRule type="duplicateValues" dxfId="20660" priority="21250"/>
    <cfRule type="duplicateValues" dxfId="20659" priority="21251"/>
    <cfRule type="duplicateValues" dxfId="20658" priority="21252"/>
    <cfRule type="duplicateValues" dxfId="20657" priority="21253"/>
    <cfRule type="duplicateValues" dxfId="20656" priority="21254"/>
    <cfRule type="duplicateValues" dxfId="20655" priority="21255"/>
    <cfRule type="duplicateValues" dxfId="20654" priority="21256"/>
    <cfRule type="duplicateValues" dxfId="20653" priority="21257"/>
    <cfRule type="duplicateValues" dxfId="20652" priority="21258"/>
    <cfRule type="duplicateValues" dxfId="20651" priority="21259"/>
    <cfRule type="duplicateValues" dxfId="20650" priority="21260"/>
    <cfRule type="duplicateValues" dxfId="20649" priority="21261"/>
    <cfRule type="duplicateValues" dxfId="20648" priority="21262"/>
    <cfRule type="duplicateValues" dxfId="20647" priority="21263"/>
    <cfRule type="duplicateValues" dxfId="20646" priority="21264"/>
    <cfRule type="duplicateValues" dxfId="20645" priority="21265"/>
    <cfRule type="duplicateValues" dxfId="20644" priority="21266"/>
    <cfRule type="duplicateValues" dxfId="20643" priority="21267"/>
    <cfRule type="duplicateValues" dxfId="20642" priority="21268"/>
    <cfRule type="duplicateValues" dxfId="20641" priority="21269"/>
    <cfRule type="duplicateValues" dxfId="20640" priority="21270"/>
    <cfRule type="duplicateValues" dxfId="20639" priority="21271"/>
    <cfRule type="duplicateValues" dxfId="20638" priority="21272"/>
    <cfRule type="duplicateValues" dxfId="20637" priority="21273"/>
    <cfRule type="duplicateValues" dxfId="20636" priority="21274"/>
    <cfRule type="duplicateValues" dxfId="20635" priority="21275"/>
    <cfRule type="duplicateValues" dxfId="20634" priority="21276"/>
    <cfRule type="duplicateValues" dxfId="20633" priority="21277"/>
    <cfRule type="duplicateValues" dxfId="20632" priority="21278"/>
    <cfRule type="duplicateValues" dxfId="20631" priority="21279"/>
    <cfRule type="duplicateValues" dxfId="20630" priority="21280"/>
    <cfRule type="duplicateValues" dxfId="20629" priority="21281"/>
  </conditionalFormatting>
  <conditionalFormatting sqref="C204:C211">
    <cfRule type="duplicateValues" dxfId="20628" priority="21064"/>
    <cfRule type="duplicateValues" dxfId="20627" priority="21065"/>
    <cfRule type="duplicateValues" dxfId="20626" priority="21066"/>
    <cfRule type="duplicateValues" dxfId="20625" priority="21067"/>
    <cfRule type="duplicateValues" dxfId="20624" priority="21068"/>
    <cfRule type="duplicateValues" dxfId="20623" priority="21069"/>
    <cfRule type="duplicateValues" dxfId="20622" priority="21070"/>
    <cfRule type="duplicateValues" dxfId="20621" priority="21071"/>
    <cfRule type="duplicateValues" dxfId="20620" priority="21072"/>
    <cfRule type="duplicateValues" dxfId="20619" priority="21073"/>
    <cfRule type="duplicateValues" dxfId="20618" priority="21074"/>
    <cfRule type="duplicateValues" dxfId="20617" priority="21075"/>
    <cfRule type="duplicateValues" dxfId="20616" priority="21076"/>
    <cfRule type="duplicateValues" dxfId="20615" priority="21077"/>
    <cfRule type="duplicateValues" dxfId="20614" priority="21078"/>
    <cfRule type="duplicateValues" dxfId="20613" priority="21079"/>
    <cfRule type="duplicateValues" dxfId="20612" priority="21080"/>
    <cfRule type="duplicateValues" dxfId="20611" priority="21081"/>
    <cfRule type="duplicateValues" dxfId="20610" priority="21082"/>
    <cfRule type="duplicateValues" dxfId="20609" priority="21083"/>
    <cfRule type="duplicateValues" dxfId="20608" priority="21084"/>
    <cfRule type="duplicateValues" dxfId="20607" priority="21085"/>
    <cfRule type="duplicateValues" dxfId="20606" priority="21086"/>
    <cfRule type="duplicateValues" dxfId="20605" priority="21087"/>
    <cfRule type="duplicateValues" dxfId="20604" priority="21088"/>
    <cfRule type="duplicateValues" dxfId="20603" priority="21089"/>
    <cfRule type="duplicateValues" dxfId="20602" priority="21090"/>
    <cfRule type="duplicateValues" dxfId="20601" priority="21091"/>
    <cfRule type="duplicateValues" dxfId="20600" priority="21092"/>
    <cfRule type="duplicateValues" dxfId="20599" priority="21093"/>
    <cfRule type="duplicateValues" dxfId="20598" priority="21094"/>
    <cfRule type="duplicateValues" dxfId="20597" priority="21095"/>
    <cfRule type="duplicateValues" dxfId="20596" priority="21096"/>
    <cfRule type="duplicateValues" dxfId="20595" priority="21097"/>
    <cfRule type="duplicateValues" dxfId="20594" priority="21098"/>
    <cfRule type="duplicateValues" dxfId="20593" priority="21099"/>
    <cfRule type="duplicateValues" dxfId="20592" priority="21100"/>
    <cfRule type="duplicateValues" dxfId="20591" priority="21101"/>
    <cfRule type="duplicateValues" dxfId="20590" priority="21102"/>
    <cfRule type="duplicateValues" dxfId="20589" priority="21103"/>
  </conditionalFormatting>
  <conditionalFormatting sqref="C205">
    <cfRule type="duplicateValues" dxfId="20588" priority="20984"/>
    <cfRule type="duplicateValues" dxfId="20587" priority="20985"/>
    <cfRule type="duplicateValues" dxfId="20586" priority="20986"/>
    <cfRule type="duplicateValues" dxfId="20585" priority="20987"/>
    <cfRule type="duplicateValues" dxfId="20584" priority="20988"/>
    <cfRule type="duplicateValues" dxfId="20583" priority="20989"/>
    <cfRule type="duplicateValues" dxfId="20582" priority="20990"/>
    <cfRule type="duplicateValues" dxfId="20581" priority="20991"/>
    <cfRule type="duplicateValues" dxfId="20580" priority="20992"/>
    <cfRule type="duplicateValues" dxfId="20579" priority="20993"/>
    <cfRule type="duplicateValues" dxfId="20578" priority="20994"/>
    <cfRule type="duplicateValues" dxfId="20577" priority="20995"/>
    <cfRule type="duplicateValues" dxfId="20576" priority="20996"/>
    <cfRule type="duplicateValues" dxfId="20575" priority="20997"/>
    <cfRule type="duplicateValues" dxfId="20574" priority="20998"/>
    <cfRule type="duplicateValues" dxfId="20573" priority="20999"/>
    <cfRule type="duplicateValues" dxfId="20572" priority="21000"/>
    <cfRule type="duplicateValues" dxfId="20571" priority="21001"/>
    <cfRule type="duplicateValues" dxfId="20570" priority="21002"/>
    <cfRule type="duplicateValues" dxfId="20569" priority="21003"/>
    <cfRule type="duplicateValues" dxfId="20568" priority="21004"/>
    <cfRule type="duplicateValues" dxfId="20567" priority="21005"/>
    <cfRule type="duplicateValues" dxfId="20566" priority="21006"/>
    <cfRule type="duplicateValues" dxfId="20565" priority="21007"/>
    <cfRule type="duplicateValues" dxfId="20564" priority="21008"/>
    <cfRule type="duplicateValues" dxfId="20563" priority="21009"/>
    <cfRule type="duplicateValues" dxfId="20562" priority="21010"/>
    <cfRule type="duplicateValues" dxfId="20561" priority="21011"/>
    <cfRule type="duplicateValues" dxfId="20560" priority="21012"/>
    <cfRule type="duplicateValues" dxfId="20559" priority="21013"/>
    <cfRule type="duplicateValues" dxfId="20558" priority="21014"/>
    <cfRule type="duplicateValues" dxfId="20557" priority="21015"/>
    <cfRule type="duplicateValues" dxfId="20556" priority="21016"/>
    <cfRule type="duplicateValues" dxfId="20555" priority="21017"/>
    <cfRule type="duplicateValues" dxfId="20554" priority="21018"/>
    <cfRule type="duplicateValues" dxfId="20553" priority="21019"/>
    <cfRule type="duplicateValues" dxfId="20552" priority="21020"/>
    <cfRule type="duplicateValues" dxfId="20551" priority="21021"/>
    <cfRule type="duplicateValues" dxfId="20550" priority="21022"/>
    <cfRule type="duplicateValues" dxfId="20549" priority="21023"/>
    <cfRule type="duplicateValues" dxfId="20548" priority="21024"/>
    <cfRule type="duplicateValues" dxfId="20547" priority="21025"/>
    <cfRule type="duplicateValues" dxfId="20546" priority="21026"/>
    <cfRule type="duplicateValues" dxfId="20545" priority="21027"/>
    <cfRule type="duplicateValues" dxfId="20544" priority="21028"/>
    <cfRule type="duplicateValues" dxfId="20543" priority="21029"/>
    <cfRule type="duplicateValues" dxfId="20542" priority="21030"/>
    <cfRule type="duplicateValues" dxfId="20541" priority="21031"/>
    <cfRule type="duplicateValues" dxfId="20540" priority="21032"/>
    <cfRule type="duplicateValues" dxfId="20539" priority="21033"/>
    <cfRule type="duplicateValues" dxfId="20538" priority="21034"/>
    <cfRule type="duplicateValues" dxfId="20537" priority="21035"/>
    <cfRule type="duplicateValues" dxfId="20536" priority="21036"/>
    <cfRule type="duplicateValues" dxfId="20535" priority="21037"/>
    <cfRule type="duplicateValues" dxfId="20534" priority="21038"/>
    <cfRule type="duplicateValues" dxfId="20533" priority="21039"/>
    <cfRule type="duplicateValues" dxfId="20532" priority="21040"/>
    <cfRule type="duplicateValues" dxfId="20531" priority="21041"/>
    <cfRule type="duplicateValues" dxfId="20530" priority="21042"/>
    <cfRule type="duplicateValues" dxfId="20529" priority="21043"/>
    <cfRule type="duplicateValues" dxfId="20528" priority="21044"/>
    <cfRule type="duplicateValues" dxfId="20527" priority="21045"/>
    <cfRule type="duplicateValues" dxfId="20526" priority="21046"/>
    <cfRule type="duplicateValues" dxfId="20525" priority="21047"/>
    <cfRule type="duplicateValues" dxfId="20524" priority="21048"/>
    <cfRule type="duplicateValues" dxfId="20523" priority="21049"/>
    <cfRule type="duplicateValues" dxfId="20522" priority="21050"/>
    <cfRule type="duplicateValues" dxfId="20521" priority="21051"/>
    <cfRule type="duplicateValues" dxfId="20520" priority="21052"/>
    <cfRule type="duplicateValues" dxfId="20519" priority="21053"/>
    <cfRule type="duplicateValues" dxfId="20518" priority="21054"/>
    <cfRule type="duplicateValues" dxfId="20517" priority="21055"/>
    <cfRule type="duplicateValues" dxfId="20516" priority="21056"/>
    <cfRule type="duplicateValues" dxfId="20515" priority="21057"/>
    <cfRule type="duplicateValues" dxfId="20514" priority="21058"/>
    <cfRule type="duplicateValues" dxfId="20513" priority="21059"/>
    <cfRule type="duplicateValues" dxfId="20512" priority="21060"/>
    <cfRule type="duplicateValues" dxfId="20511" priority="21061"/>
    <cfRule type="duplicateValues" dxfId="20510" priority="21062"/>
    <cfRule type="duplicateValues" dxfId="20509" priority="21063"/>
  </conditionalFormatting>
  <conditionalFormatting sqref="C206">
    <cfRule type="duplicateValues" dxfId="20508" priority="20864"/>
    <cfRule type="duplicateValues" dxfId="20507" priority="20865"/>
    <cfRule type="duplicateValues" dxfId="20506" priority="20866"/>
    <cfRule type="duplicateValues" dxfId="20505" priority="20867"/>
    <cfRule type="duplicateValues" dxfId="20504" priority="20868"/>
    <cfRule type="duplicateValues" dxfId="20503" priority="20869"/>
    <cfRule type="duplicateValues" dxfId="20502" priority="20870"/>
    <cfRule type="duplicateValues" dxfId="20501" priority="20871"/>
    <cfRule type="duplicateValues" dxfId="20500" priority="20872"/>
    <cfRule type="duplicateValues" dxfId="20499" priority="20873"/>
    <cfRule type="duplicateValues" dxfId="20498" priority="20874"/>
    <cfRule type="duplicateValues" dxfId="20497" priority="20875"/>
    <cfRule type="duplicateValues" dxfId="20496" priority="20876"/>
    <cfRule type="duplicateValues" dxfId="20495" priority="20877"/>
    <cfRule type="duplicateValues" dxfId="20494" priority="20878"/>
    <cfRule type="duplicateValues" dxfId="20493" priority="20879"/>
    <cfRule type="duplicateValues" dxfId="20492" priority="20880"/>
    <cfRule type="duplicateValues" dxfId="20491" priority="20881"/>
    <cfRule type="duplicateValues" dxfId="20490" priority="20882"/>
    <cfRule type="duplicateValues" dxfId="20489" priority="20883"/>
    <cfRule type="duplicateValues" dxfId="20488" priority="20884"/>
    <cfRule type="duplicateValues" dxfId="20487" priority="20885"/>
    <cfRule type="duplicateValues" dxfId="20486" priority="20886"/>
    <cfRule type="duplicateValues" dxfId="20485" priority="20887"/>
    <cfRule type="duplicateValues" dxfId="20484" priority="20888"/>
    <cfRule type="duplicateValues" dxfId="20483" priority="20889"/>
    <cfRule type="duplicateValues" dxfId="20482" priority="20890"/>
    <cfRule type="duplicateValues" dxfId="20481" priority="20891"/>
    <cfRule type="duplicateValues" dxfId="20480" priority="20892"/>
    <cfRule type="duplicateValues" dxfId="20479" priority="20893"/>
    <cfRule type="duplicateValues" dxfId="20478" priority="20894"/>
    <cfRule type="duplicateValues" dxfId="20477" priority="20895"/>
    <cfRule type="duplicateValues" dxfId="20476" priority="20896"/>
    <cfRule type="duplicateValues" dxfId="20475" priority="20897"/>
    <cfRule type="duplicateValues" dxfId="20474" priority="20898"/>
    <cfRule type="duplicateValues" dxfId="20473" priority="20899"/>
    <cfRule type="duplicateValues" dxfId="20472" priority="20900"/>
    <cfRule type="duplicateValues" dxfId="20471" priority="20901"/>
    <cfRule type="duplicateValues" dxfId="20470" priority="20902"/>
    <cfRule type="duplicateValues" dxfId="20469" priority="20903"/>
    <cfRule type="duplicateValues" dxfId="20468" priority="20904"/>
    <cfRule type="duplicateValues" dxfId="20467" priority="20905"/>
    <cfRule type="duplicateValues" dxfId="20466" priority="20906"/>
    <cfRule type="duplicateValues" dxfId="20465" priority="20907"/>
    <cfRule type="duplicateValues" dxfId="20464" priority="20908"/>
    <cfRule type="duplicateValues" dxfId="20463" priority="20909"/>
    <cfRule type="duplicateValues" dxfId="20462" priority="20910"/>
    <cfRule type="duplicateValues" dxfId="20461" priority="20911"/>
    <cfRule type="duplicateValues" dxfId="20460" priority="20912"/>
    <cfRule type="duplicateValues" dxfId="20459" priority="20913"/>
    <cfRule type="duplicateValues" dxfId="20458" priority="20914"/>
    <cfRule type="duplicateValues" dxfId="20457" priority="20915"/>
    <cfRule type="duplicateValues" dxfId="20456" priority="20916"/>
    <cfRule type="duplicateValues" dxfId="20455" priority="20917"/>
    <cfRule type="duplicateValues" dxfId="20454" priority="20918"/>
    <cfRule type="duplicateValues" dxfId="20453" priority="20919"/>
    <cfRule type="duplicateValues" dxfId="20452" priority="20920"/>
    <cfRule type="duplicateValues" dxfId="20451" priority="20921"/>
    <cfRule type="duplicateValues" dxfId="20450" priority="20922"/>
    <cfRule type="duplicateValues" dxfId="20449" priority="20923"/>
    <cfRule type="duplicateValues" dxfId="20448" priority="20924"/>
    <cfRule type="duplicateValues" dxfId="20447" priority="20925"/>
    <cfRule type="duplicateValues" dxfId="20446" priority="20926"/>
    <cfRule type="duplicateValues" dxfId="20445" priority="20927"/>
    <cfRule type="duplicateValues" dxfId="20444" priority="20928"/>
    <cfRule type="duplicateValues" dxfId="20443" priority="20929"/>
    <cfRule type="duplicateValues" dxfId="20442" priority="20930"/>
    <cfRule type="duplicateValues" dxfId="20441" priority="20931"/>
    <cfRule type="duplicateValues" dxfId="20440" priority="20932"/>
    <cfRule type="duplicateValues" dxfId="20439" priority="20933"/>
    <cfRule type="duplicateValues" dxfId="20438" priority="20934"/>
    <cfRule type="duplicateValues" dxfId="20437" priority="20935"/>
    <cfRule type="duplicateValues" dxfId="20436" priority="20936"/>
    <cfRule type="duplicateValues" dxfId="20435" priority="20937"/>
    <cfRule type="duplicateValues" dxfId="20434" priority="20938"/>
    <cfRule type="duplicateValues" dxfId="20433" priority="20939"/>
    <cfRule type="duplicateValues" dxfId="20432" priority="20940"/>
    <cfRule type="duplicateValues" dxfId="20431" priority="20941"/>
    <cfRule type="duplicateValues" dxfId="20430" priority="20942"/>
    <cfRule type="duplicateValues" dxfId="20429" priority="20943"/>
    <cfRule type="duplicateValues" dxfId="20428" priority="20944"/>
    <cfRule type="duplicateValues" dxfId="20427" priority="20945"/>
    <cfRule type="duplicateValues" dxfId="20426" priority="20946"/>
    <cfRule type="duplicateValues" dxfId="20425" priority="20947"/>
    <cfRule type="duplicateValues" dxfId="20424" priority="20948"/>
    <cfRule type="duplicateValues" dxfId="20423" priority="20949"/>
    <cfRule type="duplicateValues" dxfId="20422" priority="20950"/>
    <cfRule type="duplicateValues" dxfId="20421" priority="20951"/>
    <cfRule type="duplicateValues" dxfId="20420" priority="20952"/>
    <cfRule type="duplicateValues" dxfId="20419" priority="20953"/>
    <cfRule type="duplicateValues" dxfId="20418" priority="20954"/>
    <cfRule type="duplicateValues" dxfId="20417" priority="20955"/>
    <cfRule type="duplicateValues" dxfId="20416" priority="20956"/>
    <cfRule type="duplicateValues" dxfId="20415" priority="20957"/>
    <cfRule type="duplicateValues" dxfId="20414" priority="20958"/>
    <cfRule type="duplicateValues" dxfId="20413" priority="20959"/>
    <cfRule type="duplicateValues" dxfId="20412" priority="20960"/>
    <cfRule type="duplicateValues" dxfId="20411" priority="20961"/>
    <cfRule type="duplicateValues" dxfId="20410" priority="20962"/>
    <cfRule type="duplicateValues" dxfId="20409" priority="20963"/>
    <cfRule type="duplicateValues" dxfId="20408" priority="20964"/>
    <cfRule type="duplicateValues" dxfId="20407" priority="20965"/>
    <cfRule type="duplicateValues" dxfId="20406" priority="20966"/>
    <cfRule type="duplicateValues" dxfId="20405" priority="20967"/>
    <cfRule type="duplicateValues" dxfId="20404" priority="20968"/>
    <cfRule type="duplicateValues" dxfId="20403" priority="20969"/>
    <cfRule type="duplicateValues" dxfId="20402" priority="20970"/>
    <cfRule type="duplicateValues" dxfId="20401" priority="20971"/>
    <cfRule type="duplicateValues" dxfId="20400" priority="20972"/>
    <cfRule type="duplicateValues" dxfId="20399" priority="20973"/>
    <cfRule type="duplicateValues" dxfId="20398" priority="20974"/>
    <cfRule type="duplicateValues" dxfId="20397" priority="20975"/>
    <cfRule type="duplicateValues" dxfId="20396" priority="20976"/>
    <cfRule type="duplicateValues" dxfId="20395" priority="20977"/>
    <cfRule type="duplicateValues" dxfId="20394" priority="20978"/>
    <cfRule type="duplicateValues" dxfId="20393" priority="20979"/>
    <cfRule type="duplicateValues" dxfId="20392" priority="20980"/>
    <cfRule type="duplicateValues" dxfId="20391" priority="20981"/>
    <cfRule type="duplicateValues" dxfId="20390" priority="20982"/>
    <cfRule type="duplicateValues" dxfId="20389" priority="20983"/>
  </conditionalFormatting>
  <conditionalFormatting sqref="C208">
    <cfRule type="duplicateValues" dxfId="20388" priority="20784"/>
    <cfRule type="duplicateValues" dxfId="20387" priority="20785"/>
    <cfRule type="duplicateValues" dxfId="20386" priority="20786"/>
    <cfRule type="duplicateValues" dxfId="20385" priority="20787"/>
    <cfRule type="duplicateValues" dxfId="20384" priority="20788"/>
    <cfRule type="duplicateValues" dxfId="20383" priority="20789"/>
    <cfRule type="duplicateValues" dxfId="20382" priority="20790"/>
    <cfRule type="duplicateValues" dxfId="20381" priority="20791"/>
    <cfRule type="duplicateValues" dxfId="20380" priority="20792"/>
    <cfRule type="duplicateValues" dxfId="20379" priority="20793"/>
    <cfRule type="duplicateValues" dxfId="20378" priority="20794"/>
    <cfRule type="duplicateValues" dxfId="20377" priority="20795"/>
    <cfRule type="duplicateValues" dxfId="20376" priority="20796"/>
    <cfRule type="duplicateValues" dxfId="20375" priority="20797"/>
    <cfRule type="duplicateValues" dxfId="20374" priority="20798"/>
    <cfRule type="duplicateValues" dxfId="20373" priority="20799"/>
    <cfRule type="duplicateValues" dxfId="20372" priority="20800"/>
    <cfRule type="duplicateValues" dxfId="20371" priority="20801"/>
    <cfRule type="duplicateValues" dxfId="20370" priority="20802"/>
    <cfRule type="duplicateValues" dxfId="20369" priority="20803"/>
    <cfRule type="duplicateValues" dxfId="20368" priority="20804"/>
    <cfRule type="duplicateValues" dxfId="20367" priority="20805"/>
    <cfRule type="duplicateValues" dxfId="20366" priority="20806"/>
    <cfRule type="duplicateValues" dxfId="20365" priority="20807"/>
    <cfRule type="duplicateValues" dxfId="20364" priority="20808"/>
    <cfRule type="duplicateValues" dxfId="20363" priority="20809"/>
    <cfRule type="duplicateValues" dxfId="20362" priority="20810"/>
    <cfRule type="duplicateValues" dxfId="20361" priority="20811"/>
    <cfRule type="duplicateValues" dxfId="20360" priority="20812"/>
    <cfRule type="duplicateValues" dxfId="20359" priority="20813"/>
    <cfRule type="duplicateValues" dxfId="20358" priority="20814"/>
    <cfRule type="duplicateValues" dxfId="20357" priority="20815"/>
    <cfRule type="duplicateValues" dxfId="20356" priority="20816"/>
    <cfRule type="duplicateValues" dxfId="20355" priority="20817"/>
    <cfRule type="duplicateValues" dxfId="20354" priority="20818"/>
    <cfRule type="duplicateValues" dxfId="20353" priority="20819"/>
    <cfRule type="duplicateValues" dxfId="20352" priority="20820"/>
    <cfRule type="duplicateValues" dxfId="20351" priority="20821"/>
    <cfRule type="duplicateValues" dxfId="20350" priority="20822"/>
    <cfRule type="duplicateValues" dxfId="20349" priority="20823"/>
    <cfRule type="duplicateValues" dxfId="20348" priority="20824"/>
    <cfRule type="duplicateValues" dxfId="20347" priority="20825"/>
    <cfRule type="duplicateValues" dxfId="20346" priority="20826"/>
    <cfRule type="duplicateValues" dxfId="20345" priority="20827"/>
    <cfRule type="duplicateValues" dxfId="20344" priority="20828"/>
    <cfRule type="duplicateValues" dxfId="20343" priority="20829"/>
    <cfRule type="duplicateValues" dxfId="20342" priority="20830"/>
    <cfRule type="duplicateValues" dxfId="20341" priority="20831"/>
    <cfRule type="duplicateValues" dxfId="20340" priority="20832"/>
    <cfRule type="duplicateValues" dxfId="20339" priority="20833"/>
    <cfRule type="duplicateValues" dxfId="20338" priority="20834"/>
    <cfRule type="duplicateValues" dxfId="20337" priority="20835"/>
    <cfRule type="duplicateValues" dxfId="20336" priority="20836"/>
    <cfRule type="duplicateValues" dxfId="20335" priority="20837"/>
    <cfRule type="duplicateValues" dxfId="20334" priority="20838"/>
    <cfRule type="duplicateValues" dxfId="20333" priority="20839"/>
    <cfRule type="duplicateValues" dxfId="20332" priority="20840"/>
    <cfRule type="duplicateValues" dxfId="20331" priority="20841"/>
    <cfRule type="duplicateValues" dxfId="20330" priority="20842"/>
    <cfRule type="duplicateValues" dxfId="20329" priority="20843"/>
    <cfRule type="duplicateValues" dxfId="20328" priority="20844"/>
    <cfRule type="duplicateValues" dxfId="20327" priority="20845"/>
    <cfRule type="duplicateValues" dxfId="20326" priority="20846"/>
    <cfRule type="duplicateValues" dxfId="20325" priority="20847"/>
    <cfRule type="duplicateValues" dxfId="20324" priority="20848"/>
    <cfRule type="duplicateValues" dxfId="20323" priority="20849"/>
    <cfRule type="duplicateValues" dxfId="20322" priority="20850"/>
    <cfRule type="duplicateValues" dxfId="20321" priority="20851"/>
    <cfRule type="duplicateValues" dxfId="20320" priority="20852"/>
    <cfRule type="duplicateValues" dxfId="20319" priority="20853"/>
    <cfRule type="duplicateValues" dxfId="20318" priority="20854"/>
    <cfRule type="duplicateValues" dxfId="20317" priority="20855"/>
    <cfRule type="duplicateValues" dxfId="20316" priority="20856"/>
    <cfRule type="duplicateValues" dxfId="20315" priority="20857"/>
    <cfRule type="duplicateValues" dxfId="20314" priority="20858"/>
    <cfRule type="duplicateValues" dxfId="20313" priority="20859"/>
    <cfRule type="duplicateValues" dxfId="20312" priority="20860"/>
    <cfRule type="duplicateValues" dxfId="20311" priority="20861"/>
    <cfRule type="duplicateValues" dxfId="20310" priority="20862"/>
    <cfRule type="duplicateValues" dxfId="20309" priority="20863"/>
  </conditionalFormatting>
  <conditionalFormatting sqref="C209">
    <cfRule type="duplicateValues" dxfId="20308" priority="20624"/>
    <cfRule type="duplicateValues" dxfId="20307" priority="20625"/>
    <cfRule type="duplicateValues" dxfId="20306" priority="20626"/>
    <cfRule type="duplicateValues" dxfId="20305" priority="20627"/>
    <cfRule type="duplicateValues" dxfId="20304" priority="20628"/>
    <cfRule type="duplicateValues" dxfId="20303" priority="20629"/>
    <cfRule type="duplicateValues" dxfId="20302" priority="20630"/>
    <cfRule type="duplicateValues" dxfId="20301" priority="20631"/>
    <cfRule type="duplicateValues" dxfId="20300" priority="20632"/>
    <cfRule type="duplicateValues" dxfId="20299" priority="20633"/>
    <cfRule type="duplicateValues" dxfId="20298" priority="20634"/>
    <cfRule type="duplicateValues" dxfId="20297" priority="20635"/>
    <cfRule type="duplicateValues" dxfId="20296" priority="20636"/>
    <cfRule type="duplicateValues" dxfId="20295" priority="20637"/>
    <cfRule type="duplicateValues" dxfId="20294" priority="20638"/>
    <cfRule type="duplicateValues" dxfId="20293" priority="20639"/>
    <cfRule type="duplicateValues" dxfId="20292" priority="20640"/>
    <cfRule type="duplicateValues" dxfId="20291" priority="20641"/>
    <cfRule type="duplicateValues" dxfId="20290" priority="20642"/>
    <cfRule type="duplicateValues" dxfId="20289" priority="20643"/>
    <cfRule type="duplicateValues" dxfId="20288" priority="20644"/>
    <cfRule type="duplicateValues" dxfId="20287" priority="20645"/>
    <cfRule type="duplicateValues" dxfId="20286" priority="20646"/>
    <cfRule type="duplicateValues" dxfId="20285" priority="20647"/>
    <cfRule type="duplicateValues" dxfId="20284" priority="20648"/>
    <cfRule type="duplicateValues" dxfId="20283" priority="20649"/>
    <cfRule type="duplicateValues" dxfId="20282" priority="20650"/>
    <cfRule type="duplicateValues" dxfId="20281" priority="20651"/>
    <cfRule type="duplicateValues" dxfId="20280" priority="20652"/>
    <cfRule type="duplicateValues" dxfId="20279" priority="20653"/>
    <cfRule type="duplicateValues" dxfId="20278" priority="20654"/>
    <cfRule type="duplicateValues" dxfId="20277" priority="20655"/>
    <cfRule type="duplicateValues" dxfId="20276" priority="20656"/>
    <cfRule type="duplicateValues" dxfId="20275" priority="20657"/>
    <cfRule type="duplicateValues" dxfId="20274" priority="20658"/>
    <cfRule type="duplicateValues" dxfId="20273" priority="20659"/>
    <cfRule type="duplicateValues" dxfId="20272" priority="20660"/>
    <cfRule type="duplicateValues" dxfId="20271" priority="20661"/>
    <cfRule type="duplicateValues" dxfId="20270" priority="20662"/>
    <cfRule type="duplicateValues" dxfId="20269" priority="20663"/>
    <cfRule type="duplicateValues" dxfId="20268" priority="20664"/>
    <cfRule type="duplicateValues" dxfId="20267" priority="20665"/>
    <cfRule type="duplicateValues" dxfId="20266" priority="20666"/>
    <cfRule type="duplicateValues" dxfId="20265" priority="20667"/>
    <cfRule type="duplicateValues" dxfId="20264" priority="20668"/>
    <cfRule type="duplicateValues" dxfId="20263" priority="20669"/>
    <cfRule type="duplicateValues" dxfId="20262" priority="20670"/>
    <cfRule type="duplicateValues" dxfId="20261" priority="20671"/>
    <cfRule type="duplicateValues" dxfId="20260" priority="20672"/>
    <cfRule type="duplicateValues" dxfId="20259" priority="20673"/>
    <cfRule type="duplicateValues" dxfId="20258" priority="20674"/>
    <cfRule type="duplicateValues" dxfId="20257" priority="20675"/>
    <cfRule type="duplicateValues" dxfId="20256" priority="20676"/>
    <cfRule type="duplicateValues" dxfId="20255" priority="20677"/>
    <cfRule type="duplicateValues" dxfId="20254" priority="20678"/>
    <cfRule type="duplicateValues" dxfId="20253" priority="20679"/>
    <cfRule type="duplicateValues" dxfId="20252" priority="20680"/>
    <cfRule type="duplicateValues" dxfId="20251" priority="20681"/>
    <cfRule type="duplicateValues" dxfId="20250" priority="20682"/>
    <cfRule type="duplicateValues" dxfId="20249" priority="20683"/>
    <cfRule type="duplicateValues" dxfId="20248" priority="20684"/>
    <cfRule type="duplicateValues" dxfId="20247" priority="20685"/>
    <cfRule type="duplicateValues" dxfId="20246" priority="20686"/>
    <cfRule type="duplicateValues" dxfId="20245" priority="20687"/>
    <cfRule type="duplicateValues" dxfId="20244" priority="20688"/>
    <cfRule type="duplicateValues" dxfId="20243" priority="20689"/>
    <cfRule type="duplicateValues" dxfId="20242" priority="20690"/>
    <cfRule type="duplicateValues" dxfId="20241" priority="20691"/>
    <cfRule type="duplicateValues" dxfId="20240" priority="20692"/>
    <cfRule type="duplicateValues" dxfId="20239" priority="20693"/>
    <cfRule type="duplicateValues" dxfId="20238" priority="20694"/>
    <cfRule type="duplicateValues" dxfId="20237" priority="20695"/>
    <cfRule type="duplicateValues" dxfId="20236" priority="20696"/>
    <cfRule type="duplicateValues" dxfId="20235" priority="20697"/>
    <cfRule type="duplicateValues" dxfId="20234" priority="20698"/>
    <cfRule type="duplicateValues" dxfId="20233" priority="20699"/>
    <cfRule type="duplicateValues" dxfId="20232" priority="20700"/>
    <cfRule type="duplicateValues" dxfId="20231" priority="20701"/>
    <cfRule type="duplicateValues" dxfId="20230" priority="20702"/>
    <cfRule type="duplicateValues" dxfId="20229" priority="20703"/>
    <cfRule type="duplicateValues" dxfId="20228" priority="20704"/>
    <cfRule type="duplicateValues" dxfId="20227" priority="20705"/>
    <cfRule type="duplicateValues" dxfId="20226" priority="20706"/>
    <cfRule type="duplicateValues" dxfId="20225" priority="20707"/>
    <cfRule type="duplicateValues" dxfId="20224" priority="20708"/>
    <cfRule type="duplicateValues" dxfId="20223" priority="20709"/>
    <cfRule type="duplicateValues" dxfId="20222" priority="20710"/>
    <cfRule type="duplicateValues" dxfId="20221" priority="20711"/>
    <cfRule type="duplicateValues" dxfId="20220" priority="20712"/>
    <cfRule type="duplicateValues" dxfId="20219" priority="20713"/>
    <cfRule type="duplicateValues" dxfId="20218" priority="20714"/>
    <cfRule type="duplicateValues" dxfId="20217" priority="20715"/>
    <cfRule type="duplicateValues" dxfId="20216" priority="20716"/>
    <cfRule type="duplicateValues" dxfId="20215" priority="20717"/>
    <cfRule type="duplicateValues" dxfId="20214" priority="20718"/>
    <cfRule type="duplicateValues" dxfId="20213" priority="20719"/>
    <cfRule type="duplicateValues" dxfId="20212" priority="20720"/>
    <cfRule type="duplicateValues" dxfId="20211" priority="20721"/>
    <cfRule type="duplicateValues" dxfId="20210" priority="20722"/>
    <cfRule type="duplicateValues" dxfId="20209" priority="20723"/>
    <cfRule type="duplicateValues" dxfId="20208" priority="20724"/>
    <cfRule type="duplicateValues" dxfId="20207" priority="20725"/>
    <cfRule type="duplicateValues" dxfId="20206" priority="20726"/>
    <cfRule type="duplicateValues" dxfId="20205" priority="20727"/>
    <cfRule type="duplicateValues" dxfId="20204" priority="20728"/>
    <cfRule type="duplicateValues" dxfId="20203" priority="20729"/>
    <cfRule type="duplicateValues" dxfId="20202" priority="20730"/>
    <cfRule type="duplicateValues" dxfId="20201" priority="20731"/>
    <cfRule type="duplicateValues" dxfId="20200" priority="20732"/>
    <cfRule type="duplicateValues" dxfId="20199" priority="20733"/>
    <cfRule type="duplicateValues" dxfId="20198" priority="20734"/>
    <cfRule type="duplicateValues" dxfId="20197" priority="20735"/>
    <cfRule type="duplicateValues" dxfId="20196" priority="20736"/>
    <cfRule type="duplicateValues" dxfId="20195" priority="20737"/>
    <cfRule type="duplicateValues" dxfId="20194" priority="20738"/>
    <cfRule type="duplicateValues" dxfId="20193" priority="20739"/>
    <cfRule type="duplicateValues" dxfId="20192" priority="20740"/>
    <cfRule type="duplicateValues" dxfId="20191" priority="20741"/>
    <cfRule type="duplicateValues" dxfId="20190" priority="20742"/>
    <cfRule type="duplicateValues" dxfId="20189" priority="20743"/>
    <cfRule type="duplicateValues" dxfId="20188" priority="20744"/>
    <cfRule type="duplicateValues" dxfId="20187" priority="20745"/>
    <cfRule type="duplicateValues" dxfId="20186" priority="20746"/>
    <cfRule type="duplicateValues" dxfId="20185" priority="20747"/>
    <cfRule type="duplicateValues" dxfId="20184" priority="20748"/>
    <cfRule type="duplicateValues" dxfId="20183" priority="20749"/>
    <cfRule type="duplicateValues" dxfId="20182" priority="20750"/>
    <cfRule type="duplicateValues" dxfId="20181" priority="20751"/>
    <cfRule type="duplicateValues" dxfId="20180" priority="20752"/>
    <cfRule type="duplicateValues" dxfId="20179" priority="20753"/>
    <cfRule type="duplicateValues" dxfId="20178" priority="20754"/>
    <cfRule type="duplicateValues" dxfId="20177" priority="20755"/>
    <cfRule type="duplicateValues" dxfId="20176" priority="20756"/>
    <cfRule type="duplicateValues" dxfId="20175" priority="20757"/>
    <cfRule type="duplicateValues" dxfId="20174" priority="20758"/>
    <cfRule type="duplicateValues" dxfId="20173" priority="20759"/>
    <cfRule type="duplicateValues" dxfId="20172" priority="20760"/>
    <cfRule type="duplicateValues" dxfId="20171" priority="20761"/>
    <cfRule type="duplicateValues" dxfId="20170" priority="20762"/>
    <cfRule type="duplicateValues" dxfId="20169" priority="20763"/>
    <cfRule type="duplicateValues" dxfId="20168" priority="20764"/>
    <cfRule type="duplicateValues" dxfId="20167" priority="20765"/>
    <cfRule type="duplicateValues" dxfId="20166" priority="20766"/>
    <cfRule type="duplicateValues" dxfId="20165" priority="20767"/>
    <cfRule type="duplicateValues" dxfId="20164" priority="20768"/>
    <cfRule type="duplicateValues" dxfId="20163" priority="20769"/>
    <cfRule type="duplicateValues" dxfId="20162" priority="20770"/>
    <cfRule type="duplicateValues" dxfId="20161" priority="20771"/>
    <cfRule type="duplicateValues" dxfId="20160" priority="20772"/>
    <cfRule type="duplicateValues" dxfId="20159" priority="20773"/>
    <cfRule type="duplicateValues" dxfId="20158" priority="20774"/>
    <cfRule type="duplicateValues" dxfId="20157" priority="20775"/>
    <cfRule type="duplicateValues" dxfId="20156" priority="20776"/>
    <cfRule type="duplicateValues" dxfId="20155" priority="20777"/>
    <cfRule type="duplicateValues" dxfId="20154" priority="20778"/>
    <cfRule type="duplicateValues" dxfId="20153" priority="20779"/>
    <cfRule type="duplicateValues" dxfId="20152" priority="20780"/>
    <cfRule type="duplicateValues" dxfId="20151" priority="20781"/>
    <cfRule type="duplicateValues" dxfId="20150" priority="20782"/>
    <cfRule type="duplicateValues" dxfId="20149" priority="20783"/>
  </conditionalFormatting>
  <conditionalFormatting sqref="C210">
    <cfRule type="duplicateValues" dxfId="20148" priority="20384"/>
    <cfRule type="duplicateValues" dxfId="20147" priority="20385"/>
    <cfRule type="duplicateValues" dxfId="20146" priority="20386"/>
    <cfRule type="duplicateValues" dxfId="20145" priority="20387"/>
    <cfRule type="duplicateValues" dxfId="20144" priority="20388"/>
    <cfRule type="duplicateValues" dxfId="20143" priority="20389"/>
    <cfRule type="duplicateValues" dxfId="20142" priority="20390"/>
    <cfRule type="duplicateValues" dxfId="20141" priority="20391"/>
    <cfRule type="duplicateValues" dxfId="20140" priority="20392"/>
    <cfRule type="duplicateValues" dxfId="20139" priority="20393"/>
    <cfRule type="duplicateValues" dxfId="20138" priority="20394"/>
    <cfRule type="duplicateValues" dxfId="20137" priority="20395"/>
    <cfRule type="duplicateValues" dxfId="20136" priority="20396"/>
    <cfRule type="duplicateValues" dxfId="20135" priority="20397"/>
    <cfRule type="duplicateValues" dxfId="20134" priority="20398"/>
    <cfRule type="duplicateValues" dxfId="20133" priority="20399"/>
    <cfRule type="duplicateValues" dxfId="20132" priority="20400"/>
    <cfRule type="duplicateValues" dxfId="20131" priority="20401"/>
    <cfRule type="duplicateValues" dxfId="20130" priority="20402"/>
    <cfRule type="duplicateValues" dxfId="20129" priority="20403"/>
    <cfRule type="duplicateValues" dxfId="20128" priority="20404"/>
    <cfRule type="duplicateValues" dxfId="20127" priority="20405"/>
    <cfRule type="duplicateValues" dxfId="20126" priority="20406"/>
    <cfRule type="duplicateValues" dxfId="20125" priority="20407"/>
    <cfRule type="duplicateValues" dxfId="20124" priority="20408"/>
    <cfRule type="duplicateValues" dxfId="20123" priority="20409"/>
    <cfRule type="duplicateValues" dxfId="20122" priority="20410"/>
    <cfRule type="duplicateValues" dxfId="20121" priority="20411"/>
    <cfRule type="duplicateValues" dxfId="20120" priority="20412"/>
    <cfRule type="duplicateValues" dxfId="20119" priority="20413"/>
    <cfRule type="duplicateValues" dxfId="20118" priority="20414"/>
    <cfRule type="duplicateValues" dxfId="20117" priority="20415"/>
    <cfRule type="duplicateValues" dxfId="20116" priority="20416"/>
    <cfRule type="duplicateValues" dxfId="20115" priority="20417"/>
    <cfRule type="duplicateValues" dxfId="20114" priority="20418"/>
    <cfRule type="duplicateValues" dxfId="20113" priority="20419"/>
    <cfRule type="duplicateValues" dxfId="20112" priority="20420"/>
    <cfRule type="duplicateValues" dxfId="20111" priority="20421"/>
    <cfRule type="duplicateValues" dxfId="20110" priority="20422"/>
    <cfRule type="duplicateValues" dxfId="20109" priority="20423"/>
    <cfRule type="duplicateValues" dxfId="20108" priority="20424"/>
    <cfRule type="duplicateValues" dxfId="20107" priority="20425"/>
    <cfRule type="duplicateValues" dxfId="20106" priority="20426"/>
    <cfRule type="duplicateValues" dxfId="20105" priority="20427"/>
    <cfRule type="duplicateValues" dxfId="20104" priority="20428"/>
    <cfRule type="duplicateValues" dxfId="20103" priority="20429"/>
    <cfRule type="duplicateValues" dxfId="20102" priority="20430"/>
    <cfRule type="duplicateValues" dxfId="20101" priority="20431"/>
    <cfRule type="duplicateValues" dxfId="20100" priority="20432"/>
    <cfRule type="duplicateValues" dxfId="20099" priority="20433"/>
    <cfRule type="duplicateValues" dxfId="20098" priority="20434"/>
    <cfRule type="duplicateValues" dxfId="20097" priority="20435"/>
    <cfRule type="duplicateValues" dxfId="20096" priority="20436"/>
    <cfRule type="duplicateValues" dxfId="20095" priority="20437"/>
    <cfRule type="duplicateValues" dxfId="20094" priority="20438"/>
    <cfRule type="duplicateValues" dxfId="20093" priority="20439"/>
    <cfRule type="duplicateValues" dxfId="20092" priority="20440"/>
    <cfRule type="duplicateValues" dxfId="20091" priority="20441"/>
    <cfRule type="duplicateValues" dxfId="20090" priority="20442"/>
    <cfRule type="duplicateValues" dxfId="20089" priority="20443"/>
    <cfRule type="duplicateValues" dxfId="20088" priority="20444"/>
    <cfRule type="duplicateValues" dxfId="20087" priority="20445"/>
    <cfRule type="duplicateValues" dxfId="20086" priority="20446"/>
    <cfRule type="duplicateValues" dxfId="20085" priority="20447"/>
    <cfRule type="duplicateValues" dxfId="20084" priority="20448"/>
    <cfRule type="duplicateValues" dxfId="20083" priority="20449"/>
    <cfRule type="duplicateValues" dxfId="20082" priority="20450"/>
    <cfRule type="duplicateValues" dxfId="20081" priority="20451"/>
    <cfRule type="duplicateValues" dxfId="20080" priority="20452"/>
    <cfRule type="duplicateValues" dxfId="20079" priority="20453"/>
    <cfRule type="duplicateValues" dxfId="20078" priority="20454"/>
    <cfRule type="duplicateValues" dxfId="20077" priority="20455"/>
    <cfRule type="duplicateValues" dxfId="20076" priority="20456"/>
    <cfRule type="duplicateValues" dxfId="20075" priority="20457"/>
    <cfRule type="duplicateValues" dxfId="20074" priority="20458"/>
    <cfRule type="duplicateValues" dxfId="20073" priority="20459"/>
    <cfRule type="duplicateValues" dxfId="20072" priority="20460"/>
    <cfRule type="duplicateValues" dxfId="20071" priority="20461"/>
    <cfRule type="duplicateValues" dxfId="20070" priority="20462"/>
    <cfRule type="duplicateValues" dxfId="20069" priority="20463"/>
    <cfRule type="duplicateValues" dxfId="20068" priority="20464"/>
    <cfRule type="duplicateValues" dxfId="20067" priority="20465"/>
    <cfRule type="duplicateValues" dxfId="20066" priority="20466"/>
    <cfRule type="duplicateValues" dxfId="20065" priority="20467"/>
    <cfRule type="duplicateValues" dxfId="20064" priority="20468"/>
    <cfRule type="duplicateValues" dxfId="20063" priority="20469"/>
    <cfRule type="duplicateValues" dxfId="20062" priority="20470"/>
    <cfRule type="duplicateValues" dxfId="20061" priority="20471"/>
    <cfRule type="duplicateValues" dxfId="20060" priority="20472"/>
    <cfRule type="duplicateValues" dxfId="20059" priority="20473"/>
    <cfRule type="duplicateValues" dxfId="20058" priority="20474"/>
    <cfRule type="duplicateValues" dxfId="20057" priority="20475"/>
    <cfRule type="duplicateValues" dxfId="20056" priority="20476"/>
    <cfRule type="duplicateValues" dxfId="20055" priority="20477"/>
    <cfRule type="duplicateValues" dxfId="20054" priority="20478"/>
    <cfRule type="duplicateValues" dxfId="20053" priority="20479"/>
    <cfRule type="duplicateValues" dxfId="20052" priority="20480"/>
    <cfRule type="duplicateValues" dxfId="20051" priority="20481"/>
    <cfRule type="duplicateValues" dxfId="20050" priority="20482"/>
    <cfRule type="duplicateValues" dxfId="20049" priority="20483"/>
    <cfRule type="duplicateValues" dxfId="20048" priority="20484"/>
    <cfRule type="duplicateValues" dxfId="20047" priority="20485"/>
    <cfRule type="duplicateValues" dxfId="20046" priority="20486"/>
    <cfRule type="duplicateValues" dxfId="20045" priority="20487"/>
    <cfRule type="duplicateValues" dxfId="20044" priority="20488"/>
    <cfRule type="duplicateValues" dxfId="20043" priority="20489"/>
    <cfRule type="duplicateValues" dxfId="20042" priority="20490"/>
    <cfRule type="duplicateValues" dxfId="20041" priority="20491"/>
    <cfRule type="duplicateValues" dxfId="20040" priority="20492"/>
    <cfRule type="duplicateValues" dxfId="20039" priority="20493"/>
    <cfRule type="duplicateValues" dxfId="20038" priority="20494"/>
    <cfRule type="duplicateValues" dxfId="20037" priority="20495"/>
    <cfRule type="duplicateValues" dxfId="20036" priority="20496"/>
    <cfRule type="duplicateValues" dxfId="20035" priority="20497"/>
    <cfRule type="duplicateValues" dxfId="20034" priority="20498"/>
    <cfRule type="duplicateValues" dxfId="20033" priority="20499"/>
    <cfRule type="duplicateValues" dxfId="20032" priority="20500"/>
    <cfRule type="duplicateValues" dxfId="20031" priority="20501"/>
    <cfRule type="duplicateValues" dxfId="20030" priority="20502"/>
    <cfRule type="duplicateValues" dxfId="20029" priority="20503"/>
    <cfRule type="duplicateValues" dxfId="20028" priority="20504"/>
    <cfRule type="duplicateValues" dxfId="20027" priority="20505"/>
    <cfRule type="duplicateValues" dxfId="20026" priority="20506"/>
    <cfRule type="duplicateValues" dxfId="20025" priority="20507"/>
    <cfRule type="duplicateValues" dxfId="20024" priority="20508"/>
    <cfRule type="duplicateValues" dxfId="20023" priority="20509"/>
    <cfRule type="duplicateValues" dxfId="20022" priority="20510"/>
    <cfRule type="duplicateValues" dxfId="20021" priority="20511"/>
    <cfRule type="duplicateValues" dxfId="20020" priority="20512"/>
    <cfRule type="duplicateValues" dxfId="20019" priority="20513"/>
    <cfRule type="duplicateValues" dxfId="20018" priority="20514"/>
    <cfRule type="duplicateValues" dxfId="20017" priority="20515"/>
    <cfRule type="duplicateValues" dxfId="20016" priority="20516"/>
    <cfRule type="duplicateValues" dxfId="20015" priority="20517"/>
    <cfRule type="duplicateValues" dxfId="20014" priority="20518"/>
    <cfRule type="duplicateValues" dxfId="20013" priority="20519"/>
    <cfRule type="duplicateValues" dxfId="20012" priority="20520"/>
    <cfRule type="duplicateValues" dxfId="20011" priority="20521"/>
    <cfRule type="duplicateValues" dxfId="20010" priority="20522"/>
    <cfRule type="duplicateValues" dxfId="20009" priority="20523"/>
    <cfRule type="duplicateValues" dxfId="20008" priority="20524"/>
    <cfRule type="duplicateValues" dxfId="20007" priority="20525"/>
    <cfRule type="duplicateValues" dxfId="20006" priority="20526"/>
    <cfRule type="duplicateValues" dxfId="20005" priority="20527"/>
    <cfRule type="duplicateValues" dxfId="20004" priority="20528"/>
    <cfRule type="duplicateValues" dxfId="20003" priority="20529"/>
    <cfRule type="duplicateValues" dxfId="20002" priority="20530"/>
    <cfRule type="duplicateValues" dxfId="20001" priority="20531"/>
    <cfRule type="duplicateValues" dxfId="20000" priority="20532"/>
    <cfRule type="duplicateValues" dxfId="19999" priority="20533"/>
    <cfRule type="duplicateValues" dxfId="19998" priority="20534"/>
    <cfRule type="duplicateValues" dxfId="19997" priority="20535"/>
    <cfRule type="duplicateValues" dxfId="19996" priority="20536"/>
    <cfRule type="duplicateValues" dxfId="19995" priority="20537"/>
    <cfRule type="duplicateValues" dxfId="19994" priority="20538"/>
    <cfRule type="duplicateValues" dxfId="19993" priority="20539"/>
    <cfRule type="duplicateValues" dxfId="19992" priority="20540"/>
    <cfRule type="duplicateValues" dxfId="19991" priority="20541"/>
    <cfRule type="duplicateValues" dxfId="19990" priority="20542"/>
    <cfRule type="duplicateValues" dxfId="19989" priority="20543"/>
    <cfRule type="duplicateValues" dxfId="19988" priority="20544"/>
    <cfRule type="duplicateValues" dxfId="19987" priority="20545"/>
    <cfRule type="duplicateValues" dxfId="19986" priority="20546"/>
    <cfRule type="duplicateValues" dxfId="19985" priority="20547"/>
    <cfRule type="duplicateValues" dxfId="19984" priority="20548"/>
    <cfRule type="duplicateValues" dxfId="19983" priority="20549"/>
    <cfRule type="duplicateValues" dxfId="19982" priority="20550"/>
    <cfRule type="duplicateValues" dxfId="19981" priority="20551"/>
    <cfRule type="duplicateValues" dxfId="19980" priority="20552"/>
    <cfRule type="duplicateValues" dxfId="19979" priority="20553"/>
    <cfRule type="duplicateValues" dxfId="19978" priority="20554"/>
    <cfRule type="duplicateValues" dxfId="19977" priority="20555"/>
    <cfRule type="duplicateValues" dxfId="19976" priority="20556"/>
    <cfRule type="duplicateValues" dxfId="19975" priority="20557"/>
    <cfRule type="duplicateValues" dxfId="19974" priority="20558"/>
    <cfRule type="duplicateValues" dxfId="19973" priority="20559"/>
    <cfRule type="duplicateValues" dxfId="19972" priority="20560"/>
    <cfRule type="duplicateValues" dxfId="19971" priority="20561"/>
    <cfRule type="duplicateValues" dxfId="19970" priority="20562"/>
    <cfRule type="duplicateValues" dxfId="19969" priority="20563"/>
    <cfRule type="duplicateValues" dxfId="19968" priority="20564"/>
    <cfRule type="duplicateValues" dxfId="19967" priority="20565"/>
    <cfRule type="duplicateValues" dxfId="19966" priority="20566"/>
    <cfRule type="duplicateValues" dxfId="19965" priority="20567"/>
    <cfRule type="duplicateValues" dxfId="19964" priority="20568"/>
    <cfRule type="duplicateValues" dxfId="19963" priority="20569"/>
    <cfRule type="duplicateValues" dxfId="19962" priority="20570"/>
    <cfRule type="duplicateValues" dxfId="19961" priority="20571"/>
    <cfRule type="duplicateValues" dxfId="19960" priority="20572"/>
    <cfRule type="duplicateValues" dxfId="19959" priority="20573"/>
    <cfRule type="duplicateValues" dxfId="19958" priority="20574"/>
    <cfRule type="duplicateValues" dxfId="19957" priority="20575"/>
    <cfRule type="duplicateValues" dxfId="19956" priority="20576"/>
    <cfRule type="duplicateValues" dxfId="19955" priority="20577"/>
    <cfRule type="duplicateValues" dxfId="19954" priority="20578"/>
    <cfRule type="duplicateValues" dxfId="19953" priority="20579"/>
    <cfRule type="duplicateValues" dxfId="19952" priority="20580"/>
    <cfRule type="duplicateValues" dxfId="19951" priority="20581"/>
    <cfRule type="duplicateValues" dxfId="19950" priority="20582"/>
    <cfRule type="duplicateValues" dxfId="19949" priority="20583"/>
    <cfRule type="duplicateValues" dxfId="19948" priority="20584"/>
    <cfRule type="duplicateValues" dxfId="19947" priority="20585"/>
    <cfRule type="duplicateValues" dxfId="19946" priority="20586"/>
    <cfRule type="duplicateValues" dxfId="19945" priority="20587"/>
    <cfRule type="duplicateValues" dxfId="19944" priority="20588"/>
    <cfRule type="duplicateValues" dxfId="19943" priority="20589"/>
    <cfRule type="duplicateValues" dxfId="19942" priority="20590"/>
    <cfRule type="duplicateValues" dxfId="19941" priority="20591"/>
    <cfRule type="duplicateValues" dxfId="19940" priority="20592"/>
    <cfRule type="duplicateValues" dxfId="19939" priority="20593"/>
    <cfRule type="duplicateValues" dxfId="19938" priority="20594"/>
    <cfRule type="duplicateValues" dxfId="19937" priority="20595"/>
    <cfRule type="duplicateValues" dxfId="19936" priority="20596"/>
    <cfRule type="duplicateValues" dxfId="19935" priority="20597"/>
    <cfRule type="duplicateValues" dxfId="19934" priority="20598"/>
    <cfRule type="duplicateValues" dxfId="19933" priority="20599"/>
    <cfRule type="duplicateValues" dxfId="19932" priority="20600"/>
    <cfRule type="duplicateValues" dxfId="19931" priority="20601"/>
    <cfRule type="duplicateValues" dxfId="19930" priority="20602"/>
    <cfRule type="duplicateValues" dxfId="19929" priority="20603"/>
    <cfRule type="duplicateValues" dxfId="19928" priority="20604"/>
    <cfRule type="duplicateValues" dxfId="19927" priority="20605"/>
    <cfRule type="duplicateValues" dxfId="19926" priority="20606"/>
    <cfRule type="duplicateValues" dxfId="19925" priority="20607"/>
    <cfRule type="duplicateValues" dxfId="19924" priority="20608"/>
    <cfRule type="duplicateValues" dxfId="19923" priority="20609"/>
    <cfRule type="duplicateValues" dxfId="19922" priority="20610"/>
    <cfRule type="duplicateValues" dxfId="19921" priority="20611"/>
    <cfRule type="duplicateValues" dxfId="19920" priority="20612"/>
    <cfRule type="duplicateValues" dxfId="19919" priority="20613"/>
    <cfRule type="duplicateValues" dxfId="19918" priority="20614"/>
    <cfRule type="duplicateValues" dxfId="19917" priority="20615"/>
    <cfRule type="duplicateValues" dxfId="19916" priority="20616"/>
    <cfRule type="duplicateValues" dxfId="19915" priority="20617"/>
    <cfRule type="duplicateValues" dxfId="19914" priority="20618"/>
    <cfRule type="duplicateValues" dxfId="19913" priority="20619"/>
    <cfRule type="duplicateValues" dxfId="19912" priority="20620"/>
    <cfRule type="duplicateValues" dxfId="19911" priority="20621"/>
    <cfRule type="duplicateValues" dxfId="19910" priority="20622"/>
    <cfRule type="duplicateValues" dxfId="19909" priority="20623"/>
  </conditionalFormatting>
  <conditionalFormatting sqref="C211">
    <cfRule type="duplicateValues" dxfId="19908" priority="20125"/>
    <cfRule type="duplicateValues" dxfId="19907" priority="20126"/>
    <cfRule type="duplicateValues" dxfId="19906" priority="20127"/>
    <cfRule type="duplicateValues" dxfId="19905" priority="20128"/>
    <cfRule type="duplicateValues" dxfId="19904" priority="20129"/>
    <cfRule type="duplicateValues" dxfId="19903" priority="20130"/>
    <cfRule type="duplicateValues" dxfId="19902" priority="20131"/>
    <cfRule type="duplicateValues" dxfId="19901" priority="20132"/>
    <cfRule type="duplicateValues" dxfId="19900" priority="20133"/>
    <cfRule type="duplicateValues" dxfId="19899" priority="20134"/>
    <cfRule type="duplicateValues" dxfId="19898" priority="20135"/>
    <cfRule type="duplicateValues" dxfId="19897" priority="20136"/>
    <cfRule type="duplicateValues" dxfId="19896" priority="20137"/>
    <cfRule type="duplicateValues" dxfId="19895" priority="20138"/>
    <cfRule type="duplicateValues" dxfId="19894" priority="20139"/>
    <cfRule type="duplicateValues" dxfId="19893" priority="20140"/>
    <cfRule type="duplicateValues" dxfId="19892" priority="20141"/>
    <cfRule type="duplicateValues" dxfId="19891" priority="20142"/>
    <cfRule type="duplicateValues" dxfId="19890" priority="20143"/>
    <cfRule type="duplicateValues" dxfId="19889" priority="20144"/>
    <cfRule type="duplicateValues" dxfId="19888" priority="20145"/>
    <cfRule type="duplicateValues" dxfId="19887" priority="20146"/>
    <cfRule type="duplicateValues" dxfId="19886" priority="20147"/>
    <cfRule type="duplicateValues" dxfId="19885" priority="20148"/>
    <cfRule type="duplicateValues" dxfId="19884" priority="20149"/>
    <cfRule type="duplicateValues" dxfId="19883" priority="20150"/>
    <cfRule type="duplicateValues" dxfId="19882" priority="20151"/>
    <cfRule type="duplicateValues" dxfId="19881" priority="20152"/>
    <cfRule type="duplicateValues" dxfId="19880" priority="20153"/>
    <cfRule type="duplicateValues" dxfId="19879" priority="20154"/>
    <cfRule type="duplicateValues" dxfId="19878" priority="20155"/>
    <cfRule type="duplicateValues" dxfId="19877" priority="20156"/>
    <cfRule type="duplicateValues" dxfId="19876" priority="20157"/>
    <cfRule type="duplicateValues" dxfId="19875" priority="20158"/>
    <cfRule type="duplicateValues" dxfId="19874" priority="20159"/>
    <cfRule type="duplicateValues" dxfId="19873" priority="20160"/>
    <cfRule type="duplicateValues" dxfId="19872" priority="20161"/>
    <cfRule type="duplicateValues" dxfId="19871" priority="20162"/>
    <cfRule type="duplicateValues" dxfId="19870" priority="20163"/>
    <cfRule type="duplicateValues" dxfId="19869" priority="20164"/>
    <cfRule type="duplicateValues" dxfId="19868" priority="20165"/>
    <cfRule type="duplicateValues" dxfId="19867" priority="20166"/>
    <cfRule type="duplicateValues" dxfId="19866" priority="20167"/>
    <cfRule type="duplicateValues" dxfId="19865" priority="20168"/>
    <cfRule type="duplicateValues" dxfId="19864" priority="20169"/>
    <cfRule type="duplicateValues" dxfId="19863" priority="20170"/>
    <cfRule type="duplicateValues" dxfId="19862" priority="20171"/>
    <cfRule type="duplicateValues" dxfId="19861" priority="20172"/>
    <cfRule type="duplicateValues" dxfId="19860" priority="20173"/>
    <cfRule type="duplicateValues" dxfId="19859" priority="20174"/>
    <cfRule type="duplicateValues" dxfId="19858" priority="20175"/>
    <cfRule type="duplicateValues" dxfId="19857" priority="20176"/>
    <cfRule type="duplicateValues" dxfId="19856" priority="20177"/>
    <cfRule type="duplicateValues" dxfId="19855" priority="20178"/>
    <cfRule type="duplicateValues" dxfId="19854" priority="20179"/>
    <cfRule type="duplicateValues" dxfId="19853" priority="20180"/>
    <cfRule type="duplicateValues" dxfId="19852" priority="20181"/>
    <cfRule type="duplicateValues" dxfId="19851" priority="20182"/>
    <cfRule type="duplicateValues" dxfId="19850" priority="20183"/>
    <cfRule type="duplicateValues" dxfId="19849" priority="20184"/>
    <cfRule type="duplicateValues" dxfId="19848" priority="20185"/>
    <cfRule type="duplicateValues" dxfId="19847" priority="20186"/>
    <cfRule type="duplicateValues" dxfId="19846" priority="20187"/>
    <cfRule type="duplicateValues" dxfId="19845" priority="20188"/>
    <cfRule type="duplicateValues" dxfId="19844" priority="20189"/>
    <cfRule type="duplicateValues" dxfId="19843" priority="20190"/>
    <cfRule type="duplicateValues" dxfId="19842" priority="20191"/>
    <cfRule type="duplicateValues" dxfId="19841" priority="20192"/>
    <cfRule type="duplicateValues" dxfId="19840" priority="20193"/>
    <cfRule type="duplicateValues" dxfId="19839" priority="20194"/>
    <cfRule type="duplicateValues" dxfId="19838" priority="20195"/>
    <cfRule type="duplicateValues" dxfId="19837" priority="20196"/>
    <cfRule type="duplicateValues" dxfId="19836" priority="20197"/>
    <cfRule type="duplicateValues" dxfId="19835" priority="20198"/>
    <cfRule type="duplicateValues" dxfId="19834" priority="20199"/>
    <cfRule type="duplicateValues" dxfId="19833" priority="20200"/>
    <cfRule type="duplicateValues" dxfId="19832" priority="20201"/>
    <cfRule type="duplicateValues" dxfId="19831" priority="20202"/>
    <cfRule type="duplicateValues" dxfId="19830" priority="20203"/>
    <cfRule type="duplicateValues" dxfId="19829" priority="20204"/>
    <cfRule type="duplicateValues" dxfId="19828" priority="20205"/>
    <cfRule type="duplicateValues" dxfId="19827" priority="20206"/>
    <cfRule type="duplicateValues" dxfId="19826" priority="20207"/>
    <cfRule type="duplicateValues" dxfId="19825" priority="20208"/>
    <cfRule type="duplicateValues" dxfId="19824" priority="20209"/>
    <cfRule type="duplicateValues" dxfId="19823" priority="20210"/>
    <cfRule type="duplicateValues" dxfId="19822" priority="20211"/>
    <cfRule type="duplicateValues" dxfId="19821" priority="20212"/>
    <cfRule type="duplicateValues" dxfId="19820" priority="20213"/>
    <cfRule type="duplicateValues" dxfId="19819" priority="20214"/>
    <cfRule type="duplicateValues" dxfId="19818" priority="20215"/>
    <cfRule type="duplicateValues" dxfId="19817" priority="20216"/>
    <cfRule type="duplicateValues" dxfId="19816" priority="20217"/>
    <cfRule type="duplicateValues" dxfId="19815" priority="20218"/>
    <cfRule type="duplicateValues" dxfId="19814" priority="20219"/>
    <cfRule type="duplicateValues" dxfId="19813" priority="20220"/>
    <cfRule type="duplicateValues" dxfId="19812" priority="20221"/>
    <cfRule type="duplicateValues" dxfId="19811" priority="20222"/>
    <cfRule type="duplicateValues" dxfId="19810" priority="20223"/>
    <cfRule type="duplicateValues" dxfId="19809" priority="20224"/>
    <cfRule type="duplicateValues" dxfId="19808" priority="20225"/>
    <cfRule type="duplicateValues" dxfId="19807" priority="20226"/>
    <cfRule type="duplicateValues" dxfId="19806" priority="20227"/>
    <cfRule type="duplicateValues" dxfId="19805" priority="20228"/>
    <cfRule type="duplicateValues" dxfId="19804" priority="20229"/>
    <cfRule type="duplicateValues" dxfId="19803" priority="20230"/>
    <cfRule type="duplicateValues" dxfId="19802" priority="20231"/>
    <cfRule type="duplicateValues" dxfId="19801" priority="20232"/>
    <cfRule type="duplicateValues" dxfId="19800" priority="20233"/>
    <cfRule type="duplicateValues" dxfId="19799" priority="20234"/>
    <cfRule type="duplicateValues" dxfId="19798" priority="20235"/>
    <cfRule type="duplicateValues" dxfId="19797" priority="20236"/>
    <cfRule type="duplicateValues" dxfId="19796" priority="20237"/>
    <cfRule type="duplicateValues" dxfId="19795" priority="20238"/>
    <cfRule type="duplicateValues" dxfId="19794" priority="20239"/>
    <cfRule type="duplicateValues" dxfId="19793" priority="20240"/>
    <cfRule type="duplicateValues" dxfId="19792" priority="20241"/>
    <cfRule type="duplicateValues" dxfId="19791" priority="20242"/>
    <cfRule type="duplicateValues" dxfId="19790" priority="20243"/>
    <cfRule type="duplicateValues" dxfId="19789" priority="20244"/>
    <cfRule type="duplicateValues" dxfId="19788" priority="20245"/>
    <cfRule type="duplicateValues" dxfId="19787" priority="20246"/>
    <cfRule type="duplicateValues" dxfId="19786" priority="20247"/>
    <cfRule type="duplicateValues" dxfId="19785" priority="20248"/>
    <cfRule type="duplicateValues" dxfId="19784" priority="20249"/>
    <cfRule type="duplicateValues" dxfId="19783" priority="20250"/>
    <cfRule type="duplicateValues" dxfId="19782" priority="20251"/>
    <cfRule type="duplicateValues" dxfId="19781" priority="20252"/>
    <cfRule type="duplicateValues" dxfId="19780" priority="20253"/>
    <cfRule type="duplicateValues" dxfId="19779" priority="20254"/>
    <cfRule type="duplicateValues" dxfId="19778" priority="20255"/>
    <cfRule type="duplicateValues" dxfId="19777" priority="20256"/>
    <cfRule type="duplicateValues" dxfId="19776" priority="20257"/>
    <cfRule type="duplicateValues" dxfId="19775" priority="20258"/>
    <cfRule type="duplicateValues" dxfId="19774" priority="20259"/>
    <cfRule type="duplicateValues" dxfId="19773" priority="20260"/>
    <cfRule type="duplicateValues" dxfId="19772" priority="20261"/>
    <cfRule type="duplicateValues" dxfId="19771" priority="20262"/>
    <cfRule type="duplicateValues" dxfId="19770" priority="20263"/>
    <cfRule type="duplicateValues" dxfId="19769" priority="20264"/>
    <cfRule type="duplicateValues" dxfId="19768" priority="20265"/>
    <cfRule type="duplicateValues" dxfId="19767" priority="20266"/>
    <cfRule type="duplicateValues" dxfId="19766" priority="20267"/>
    <cfRule type="duplicateValues" dxfId="19765" priority="20268"/>
    <cfRule type="duplicateValues" dxfId="19764" priority="20269"/>
    <cfRule type="duplicateValues" dxfId="19763" priority="20270"/>
    <cfRule type="duplicateValues" dxfId="19762" priority="20271"/>
    <cfRule type="duplicateValues" dxfId="19761" priority="20272"/>
    <cfRule type="duplicateValues" dxfId="19760" priority="20273"/>
    <cfRule type="duplicateValues" dxfId="19759" priority="20274"/>
    <cfRule type="duplicateValues" dxfId="19758" priority="20275"/>
    <cfRule type="duplicateValues" dxfId="19757" priority="20276"/>
    <cfRule type="duplicateValues" dxfId="19756" priority="20277"/>
    <cfRule type="duplicateValues" dxfId="19755" priority="20278"/>
    <cfRule type="duplicateValues" dxfId="19754" priority="20279"/>
    <cfRule type="duplicateValues" dxfId="19753" priority="20280"/>
    <cfRule type="duplicateValues" dxfId="19752" priority="20281"/>
    <cfRule type="duplicateValues" dxfId="19751" priority="20282"/>
    <cfRule type="duplicateValues" dxfId="19750" priority="20283"/>
    <cfRule type="duplicateValues" dxfId="19749" priority="20284"/>
    <cfRule type="duplicateValues" dxfId="19748" priority="20285"/>
    <cfRule type="duplicateValues" dxfId="19747" priority="20286"/>
    <cfRule type="duplicateValues" dxfId="19746" priority="20287"/>
    <cfRule type="duplicateValues" dxfId="19745" priority="20288"/>
    <cfRule type="duplicateValues" dxfId="19744" priority="20289"/>
    <cfRule type="duplicateValues" dxfId="19743" priority="20290"/>
    <cfRule type="duplicateValues" dxfId="19742" priority="20291"/>
    <cfRule type="duplicateValues" dxfId="19741" priority="20292"/>
    <cfRule type="duplicateValues" dxfId="19740" priority="20293"/>
    <cfRule type="duplicateValues" dxfId="19739" priority="20294"/>
    <cfRule type="duplicateValues" dxfId="19738" priority="20295"/>
    <cfRule type="duplicateValues" dxfId="19737" priority="20296"/>
    <cfRule type="duplicateValues" dxfId="19736" priority="20297"/>
    <cfRule type="duplicateValues" dxfId="19735" priority="20298"/>
    <cfRule type="duplicateValues" dxfId="19734" priority="20299"/>
    <cfRule type="duplicateValues" dxfId="19733" priority="20300"/>
    <cfRule type="duplicateValues" dxfId="19732" priority="20301"/>
    <cfRule type="duplicateValues" dxfId="19731" priority="20302"/>
    <cfRule type="duplicateValues" dxfId="19730" priority="20303"/>
    <cfRule type="duplicateValues" dxfId="19729" priority="20304"/>
    <cfRule type="duplicateValues" dxfId="19728" priority="20305"/>
    <cfRule type="duplicateValues" dxfId="19727" priority="20306"/>
    <cfRule type="duplicateValues" dxfId="19726" priority="20307"/>
    <cfRule type="duplicateValues" dxfId="19725" priority="20308"/>
    <cfRule type="duplicateValues" dxfId="19724" priority="20309"/>
    <cfRule type="duplicateValues" dxfId="19723" priority="20310"/>
    <cfRule type="duplicateValues" dxfId="19722" priority="20311"/>
    <cfRule type="duplicateValues" dxfId="19721" priority="20312"/>
    <cfRule type="duplicateValues" dxfId="19720" priority="20313"/>
    <cfRule type="duplicateValues" dxfId="19719" priority="20314"/>
    <cfRule type="duplicateValues" dxfId="19718" priority="20315"/>
    <cfRule type="duplicateValues" dxfId="19717" priority="20316"/>
    <cfRule type="duplicateValues" dxfId="19716" priority="20317"/>
    <cfRule type="duplicateValues" dxfId="19715" priority="20318"/>
    <cfRule type="duplicateValues" dxfId="19714" priority="20319"/>
    <cfRule type="duplicateValues" dxfId="19713" priority="20320"/>
    <cfRule type="duplicateValues" dxfId="19712" priority="20321"/>
    <cfRule type="duplicateValues" dxfId="19711" priority="20322"/>
    <cfRule type="duplicateValues" dxfId="19710" priority="20323"/>
    <cfRule type="duplicateValues" dxfId="19709" priority="20324"/>
    <cfRule type="duplicateValues" dxfId="19708" priority="20325"/>
    <cfRule type="duplicateValues" dxfId="19707" priority="20326"/>
    <cfRule type="duplicateValues" dxfId="19706" priority="20327"/>
    <cfRule type="duplicateValues" dxfId="19705" priority="20328"/>
    <cfRule type="duplicateValues" dxfId="19704" priority="20329"/>
    <cfRule type="duplicateValues" dxfId="19703" priority="20330"/>
    <cfRule type="duplicateValues" dxfId="19702" priority="20331"/>
    <cfRule type="duplicateValues" dxfId="19701" priority="20332"/>
    <cfRule type="duplicateValues" dxfId="19700" priority="20333"/>
    <cfRule type="duplicateValues" dxfId="19699" priority="20334"/>
    <cfRule type="duplicateValues" dxfId="19698" priority="20335"/>
    <cfRule type="duplicateValues" dxfId="19697" priority="20336"/>
    <cfRule type="duplicateValues" dxfId="19696" priority="20337"/>
    <cfRule type="duplicateValues" dxfId="19695" priority="20338"/>
    <cfRule type="duplicateValues" dxfId="19694" priority="20339"/>
    <cfRule type="duplicateValues" dxfId="19693" priority="20340"/>
    <cfRule type="duplicateValues" dxfId="19692" priority="20341"/>
    <cfRule type="duplicateValues" dxfId="19691" priority="20342"/>
    <cfRule type="duplicateValues" dxfId="19690" priority="20343"/>
    <cfRule type="duplicateValues" dxfId="19689" priority="20344"/>
    <cfRule type="duplicateValues" dxfId="19688" priority="20345"/>
    <cfRule type="duplicateValues" dxfId="19687" priority="20346"/>
    <cfRule type="duplicateValues" dxfId="19686" priority="20347"/>
    <cfRule type="duplicateValues" dxfId="19685" priority="20348"/>
    <cfRule type="duplicateValues" dxfId="19684" priority="20349"/>
    <cfRule type="duplicateValues" dxfId="19683" priority="20350"/>
    <cfRule type="duplicateValues" dxfId="19682" priority="20351"/>
    <cfRule type="duplicateValues" dxfId="19681" priority="20352"/>
    <cfRule type="duplicateValues" dxfId="19680" priority="20353"/>
    <cfRule type="duplicateValues" dxfId="19679" priority="20354"/>
    <cfRule type="duplicateValues" dxfId="19678" priority="20355"/>
    <cfRule type="duplicateValues" dxfId="19677" priority="20356"/>
    <cfRule type="duplicateValues" dxfId="19676" priority="20357"/>
    <cfRule type="duplicateValues" dxfId="19675" priority="20358"/>
    <cfRule type="duplicateValues" dxfId="19674" priority="20359"/>
    <cfRule type="duplicateValues" dxfId="19673" priority="20360"/>
    <cfRule type="duplicateValues" dxfId="19672" priority="20361"/>
    <cfRule type="duplicateValues" dxfId="19671" priority="20362"/>
    <cfRule type="duplicateValues" dxfId="19670" priority="20363"/>
    <cfRule type="duplicateValues" dxfId="19669" priority="20364"/>
    <cfRule type="duplicateValues" dxfId="19668" priority="20365"/>
    <cfRule type="duplicateValues" dxfId="19667" priority="20366"/>
    <cfRule type="duplicateValues" dxfId="19666" priority="20367"/>
    <cfRule type="duplicateValues" dxfId="19665" priority="20368"/>
    <cfRule type="duplicateValues" dxfId="19664" priority="20369"/>
    <cfRule type="duplicateValues" dxfId="19663" priority="20370"/>
    <cfRule type="duplicateValues" dxfId="19662" priority="20371"/>
    <cfRule type="duplicateValues" dxfId="19661" priority="20372"/>
    <cfRule type="duplicateValues" dxfId="19660" priority="20373"/>
    <cfRule type="duplicateValues" dxfId="19659" priority="20374"/>
    <cfRule type="duplicateValues" dxfId="19658" priority="20375"/>
    <cfRule type="duplicateValues" dxfId="19657" priority="20376"/>
    <cfRule type="duplicateValues" dxfId="19656" priority="20377"/>
    <cfRule type="duplicateValues" dxfId="19655" priority="20378"/>
    <cfRule type="duplicateValues" dxfId="19654" priority="20379"/>
    <cfRule type="duplicateValues" dxfId="19653" priority="20380"/>
    <cfRule type="duplicateValues" dxfId="19652" priority="20381"/>
    <cfRule type="duplicateValues" dxfId="19651" priority="20382"/>
    <cfRule type="duplicateValues" dxfId="19650" priority="20383"/>
  </conditionalFormatting>
  <conditionalFormatting sqref="C212">
    <cfRule type="duplicateValues" dxfId="19649" priority="19780"/>
    <cfRule type="duplicateValues" dxfId="19648" priority="19781"/>
    <cfRule type="duplicateValues" dxfId="19647" priority="19782"/>
    <cfRule type="duplicateValues" dxfId="19646" priority="19783"/>
    <cfRule type="duplicateValues" dxfId="19645" priority="19784"/>
    <cfRule type="duplicateValues" dxfId="19644" priority="19785"/>
    <cfRule type="duplicateValues" dxfId="19643" priority="19786"/>
    <cfRule type="duplicateValues" dxfId="19642" priority="19787"/>
    <cfRule type="duplicateValues" dxfId="19641" priority="19788"/>
    <cfRule type="duplicateValues" dxfId="19640" priority="19789"/>
    <cfRule type="duplicateValues" dxfId="19639" priority="19790"/>
    <cfRule type="duplicateValues" dxfId="19638" priority="19791"/>
    <cfRule type="duplicateValues" dxfId="19637" priority="19792"/>
    <cfRule type="duplicateValues" dxfId="19636" priority="19793"/>
    <cfRule type="duplicateValues" dxfId="19635" priority="19794"/>
    <cfRule type="duplicateValues" dxfId="19634" priority="19795"/>
    <cfRule type="duplicateValues" dxfId="19633" priority="19796"/>
    <cfRule type="duplicateValues" dxfId="19632" priority="19797"/>
    <cfRule type="duplicateValues" dxfId="19631" priority="19798"/>
    <cfRule type="duplicateValues" dxfId="19630" priority="19799"/>
    <cfRule type="duplicateValues" dxfId="19629" priority="19800"/>
    <cfRule type="duplicateValues" dxfId="19628" priority="19801"/>
    <cfRule type="duplicateValues" dxfId="19627" priority="19802"/>
    <cfRule type="duplicateValues" dxfId="19626" priority="19803"/>
    <cfRule type="duplicateValues" dxfId="19625" priority="19804"/>
    <cfRule type="duplicateValues" dxfId="19624" priority="19805"/>
    <cfRule type="duplicateValues" dxfId="19623" priority="19806"/>
    <cfRule type="duplicateValues" dxfId="19622" priority="19807"/>
    <cfRule type="duplicateValues" dxfId="19621" priority="19808"/>
    <cfRule type="duplicateValues" dxfId="19620" priority="19809"/>
    <cfRule type="duplicateValues" dxfId="19619" priority="19810"/>
    <cfRule type="duplicateValues" dxfId="19618" priority="19811"/>
    <cfRule type="duplicateValues" dxfId="19617" priority="19812"/>
    <cfRule type="duplicateValues" dxfId="19616" priority="19813"/>
    <cfRule type="duplicateValues" dxfId="19615" priority="19814"/>
    <cfRule type="duplicateValues" dxfId="19614" priority="19815"/>
    <cfRule type="duplicateValues" dxfId="19613" priority="19816"/>
    <cfRule type="duplicateValues" dxfId="19612" priority="19817"/>
    <cfRule type="duplicateValues" dxfId="19611" priority="19818"/>
    <cfRule type="duplicateValues" dxfId="19610" priority="19819"/>
    <cfRule type="duplicateValues" dxfId="19609" priority="19820"/>
    <cfRule type="duplicateValues" dxfId="19608" priority="19821"/>
    <cfRule type="duplicateValues" dxfId="19607" priority="19822"/>
    <cfRule type="duplicateValues" dxfId="19606" priority="19823"/>
    <cfRule type="duplicateValues" dxfId="19605" priority="19824"/>
    <cfRule type="duplicateValues" dxfId="19604" priority="19825"/>
    <cfRule type="duplicateValues" dxfId="19603" priority="19826"/>
    <cfRule type="duplicateValues" dxfId="19602" priority="19827"/>
    <cfRule type="duplicateValues" dxfId="19601" priority="19828"/>
    <cfRule type="duplicateValues" dxfId="19600" priority="19829"/>
    <cfRule type="duplicateValues" dxfId="19599" priority="19830"/>
    <cfRule type="duplicateValues" dxfId="19598" priority="19831"/>
    <cfRule type="duplicateValues" dxfId="19597" priority="19832"/>
    <cfRule type="duplicateValues" dxfId="19596" priority="19833"/>
    <cfRule type="duplicateValues" dxfId="19595" priority="19834"/>
    <cfRule type="duplicateValues" dxfId="19594" priority="19835"/>
    <cfRule type="duplicateValues" dxfId="19593" priority="19836"/>
    <cfRule type="duplicateValues" dxfId="19592" priority="19837"/>
    <cfRule type="duplicateValues" dxfId="19591" priority="19838"/>
    <cfRule type="duplicateValues" dxfId="19590" priority="19839"/>
    <cfRule type="duplicateValues" dxfId="19589" priority="19840"/>
    <cfRule type="duplicateValues" dxfId="19588" priority="19841"/>
    <cfRule type="duplicateValues" dxfId="19587" priority="19842"/>
    <cfRule type="duplicateValues" dxfId="19586" priority="19843"/>
    <cfRule type="duplicateValues" dxfId="19585" priority="19844"/>
    <cfRule type="duplicateValues" dxfId="19584" priority="19845"/>
    <cfRule type="duplicateValues" dxfId="19583" priority="19846"/>
    <cfRule type="duplicateValues" dxfId="19582" priority="19847"/>
    <cfRule type="duplicateValues" dxfId="19581" priority="19848"/>
    <cfRule type="duplicateValues" dxfId="19580" priority="19849"/>
    <cfRule type="duplicateValues" dxfId="19579" priority="19850"/>
    <cfRule type="duplicateValues" dxfId="19578" priority="19851"/>
    <cfRule type="duplicateValues" dxfId="19577" priority="19852"/>
    <cfRule type="duplicateValues" dxfId="19576" priority="19853"/>
    <cfRule type="duplicateValues" dxfId="19575" priority="19854"/>
    <cfRule type="duplicateValues" dxfId="19574" priority="19855"/>
    <cfRule type="duplicateValues" dxfId="19573" priority="19856"/>
    <cfRule type="duplicateValues" dxfId="19572" priority="19857"/>
    <cfRule type="duplicateValues" dxfId="19571" priority="19858"/>
    <cfRule type="duplicateValues" dxfId="19570" priority="19859"/>
    <cfRule type="duplicateValues" dxfId="19569" priority="19860"/>
    <cfRule type="duplicateValues" dxfId="19568" priority="19861"/>
    <cfRule type="duplicateValues" dxfId="19567" priority="19862"/>
    <cfRule type="duplicateValues" dxfId="19566" priority="19863"/>
    <cfRule type="duplicateValues" dxfId="19565" priority="19864"/>
    <cfRule type="duplicateValues" dxfId="19564" priority="19865"/>
    <cfRule type="duplicateValues" dxfId="19563" priority="19866"/>
    <cfRule type="duplicateValues" dxfId="19562" priority="19867"/>
    <cfRule type="duplicateValues" dxfId="19561" priority="19868"/>
    <cfRule type="duplicateValues" dxfId="19560" priority="19869"/>
    <cfRule type="duplicateValues" dxfId="19559" priority="19870"/>
    <cfRule type="duplicateValues" dxfId="19558" priority="19871"/>
    <cfRule type="duplicateValues" dxfId="19557" priority="19872"/>
    <cfRule type="duplicateValues" dxfId="19556" priority="19873"/>
    <cfRule type="duplicateValues" dxfId="19555" priority="19874"/>
    <cfRule type="duplicateValues" dxfId="19554" priority="19875"/>
    <cfRule type="duplicateValues" dxfId="19553" priority="19876"/>
    <cfRule type="duplicateValues" dxfId="19552" priority="19877"/>
    <cfRule type="duplicateValues" dxfId="19551" priority="19878"/>
    <cfRule type="duplicateValues" dxfId="19550" priority="19879"/>
    <cfRule type="duplicateValues" dxfId="19549" priority="19880"/>
    <cfRule type="duplicateValues" dxfId="19548" priority="19881"/>
    <cfRule type="duplicateValues" dxfId="19547" priority="19882"/>
    <cfRule type="duplicateValues" dxfId="19546" priority="19883"/>
    <cfRule type="duplicateValues" dxfId="19545" priority="19884"/>
    <cfRule type="duplicateValues" dxfId="19544" priority="19885"/>
    <cfRule type="duplicateValues" dxfId="19543" priority="19886"/>
    <cfRule type="duplicateValues" dxfId="19542" priority="19887"/>
    <cfRule type="duplicateValues" dxfId="19541" priority="19888"/>
    <cfRule type="duplicateValues" dxfId="19540" priority="19889"/>
    <cfRule type="duplicateValues" dxfId="19539" priority="19890"/>
    <cfRule type="duplicateValues" dxfId="19538" priority="19891"/>
    <cfRule type="duplicateValues" dxfId="19537" priority="19892"/>
    <cfRule type="duplicateValues" dxfId="19536" priority="19893"/>
    <cfRule type="duplicateValues" dxfId="19535" priority="19894"/>
    <cfRule type="duplicateValues" dxfId="19534" priority="19895"/>
    <cfRule type="duplicateValues" dxfId="19533" priority="19896"/>
    <cfRule type="duplicateValues" dxfId="19532" priority="19897"/>
    <cfRule type="duplicateValues" dxfId="19531" priority="19898"/>
    <cfRule type="duplicateValues" dxfId="19530" priority="19899"/>
    <cfRule type="duplicateValues" dxfId="19529" priority="19900"/>
    <cfRule type="duplicateValues" dxfId="19528" priority="19901"/>
    <cfRule type="duplicateValues" dxfId="19527" priority="19902"/>
    <cfRule type="duplicateValues" dxfId="19526" priority="19903"/>
    <cfRule type="duplicateValues" dxfId="19525" priority="19904"/>
    <cfRule type="duplicateValues" dxfId="19524" priority="19905"/>
    <cfRule type="duplicateValues" dxfId="19523" priority="19906"/>
    <cfRule type="duplicateValues" dxfId="19522" priority="19907"/>
    <cfRule type="duplicateValues" dxfId="19521" priority="19908"/>
    <cfRule type="duplicateValues" dxfId="19520" priority="19909"/>
    <cfRule type="duplicateValues" dxfId="19519" priority="19910"/>
    <cfRule type="duplicateValues" dxfId="19518" priority="19911"/>
    <cfRule type="duplicateValues" dxfId="19517" priority="19912"/>
    <cfRule type="duplicateValues" dxfId="19516" priority="19913"/>
    <cfRule type="duplicateValues" dxfId="19515" priority="19914"/>
    <cfRule type="duplicateValues" dxfId="19514" priority="19915"/>
    <cfRule type="duplicateValues" dxfId="19513" priority="19916"/>
    <cfRule type="duplicateValues" dxfId="19512" priority="19917"/>
    <cfRule type="duplicateValues" dxfId="19511" priority="19918"/>
    <cfRule type="duplicateValues" dxfId="19510" priority="19919"/>
    <cfRule type="duplicateValues" dxfId="19509" priority="19920"/>
    <cfRule type="duplicateValues" dxfId="19508" priority="19921"/>
    <cfRule type="duplicateValues" dxfId="19507" priority="19922"/>
    <cfRule type="duplicateValues" dxfId="19506" priority="19923"/>
    <cfRule type="duplicateValues" dxfId="19505" priority="19924"/>
    <cfRule type="duplicateValues" dxfId="19504" priority="19925"/>
    <cfRule type="duplicateValues" dxfId="19503" priority="19926"/>
    <cfRule type="duplicateValues" dxfId="19502" priority="19927"/>
    <cfRule type="duplicateValues" dxfId="19501" priority="19928"/>
    <cfRule type="duplicateValues" dxfId="19500" priority="19929"/>
    <cfRule type="duplicateValues" dxfId="19499" priority="19930"/>
    <cfRule type="duplicateValues" dxfId="19498" priority="19931"/>
    <cfRule type="duplicateValues" dxfId="19497" priority="19932"/>
    <cfRule type="duplicateValues" dxfId="19496" priority="19933"/>
    <cfRule type="duplicateValues" dxfId="19495" priority="19934"/>
    <cfRule type="duplicateValues" dxfId="19494" priority="19935"/>
    <cfRule type="duplicateValues" dxfId="19493" priority="19936"/>
    <cfRule type="duplicateValues" dxfId="19492" priority="19937"/>
    <cfRule type="duplicateValues" dxfId="19491" priority="19938"/>
    <cfRule type="duplicateValues" dxfId="19490" priority="19939"/>
    <cfRule type="duplicateValues" dxfId="19489" priority="19940"/>
    <cfRule type="duplicateValues" dxfId="19488" priority="19941"/>
    <cfRule type="duplicateValues" dxfId="19487" priority="19942"/>
    <cfRule type="duplicateValues" dxfId="19486" priority="19943"/>
    <cfRule type="duplicateValues" dxfId="19485" priority="19944"/>
    <cfRule type="duplicateValues" dxfId="19484" priority="19945"/>
    <cfRule type="duplicateValues" dxfId="19483" priority="19946"/>
    <cfRule type="duplicateValues" dxfId="19482" priority="19947"/>
    <cfRule type="duplicateValues" dxfId="19481" priority="19948"/>
    <cfRule type="duplicateValues" dxfId="19480" priority="19949"/>
    <cfRule type="duplicateValues" dxfId="19479" priority="19950"/>
    <cfRule type="duplicateValues" dxfId="19478" priority="19951"/>
    <cfRule type="duplicateValues" dxfId="19477" priority="19952"/>
    <cfRule type="duplicateValues" dxfId="19476" priority="19953"/>
    <cfRule type="duplicateValues" dxfId="19475" priority="19954"/>
    <cfRule type="duplicateValues" dxfId="19474" priority="19955"/>
    <cfRule type="duplicateValues" dxfId="19473" priority="19956"/>
    <cfRule type="duplicateValues" dxfId="19472" priority="19957"/>
    <cfRule type="duplicateValues" dxfId="19471" priority="19958"/>
    <cfRule type="duplicateValues" dxfId="19470" priority="19959"/>
    <cfRule type="duplicateValues" dxfId="19469" priority="19960"/>
    <cfRule type="duplicateValues" dxfId="19468" priority="19961"/>
    <cfRule type="duplicateValues" dxfId="19467" priority="19962"/>
    <cfRule type="duplicateValues" dxfId="19466" priority="19963"/>
    <cfRule type="duplicateValues" dxfId="19465" priority="19964"/>
    <cfRule type="duplicateValues" dxfId="19464" priority="19965"/>
    <cfRule type="duplicateValues" dxfId="19463" priority="19966"/>
    <cfRule type="duplicateValues" dxfId="19462" priority="19967"/>
    <cfRule type="duplicateValues" dxfId="19461" priority="19968"/>
    <cfRule type="duplicateValues" dxfId="19460" priority="19969"/>
    <cfRule type="duplicateValues" dxfId="19459" priority="19970"/>
    <cfRule type="duplicateValues" dxfId="19458" priority="19971"/>
    <cfRule type="duplicateValues" dxfId="19457" priority="19972"/>
    <cfRule type="duplicateValues" dxfId="19456" priority="19973"/>
    <cfRule type="duplicateValues" dxfId="19455" priority="19974"/>
    <cfRule type="duplicateValues" dxfId="19454" priority="19975"/>
    <cfRule type="duplicateValues" dxfId="19453" priority="19976"/>
    <cfRule type="duplicateValues" dxfId="19452" priority="19977"/>
    <cfRule type="duplicateValues" dxfId="19451" priority="19978"/>
    <cfRule type="duplicateValues" dxfId="19450" priority="19979"/>
    <cfRule type="duplicateValues" dxfId="19449" priority="19980"/>
    <cfRule type="duplicateValues" dxfId="19448" priority="19981"/>
    <cfRule type="duplicateValues" dxfId="19447" priority="19982"/>
    <cfRule type="duplicateValues" dxfId="19446" priority="19983"/>
    <cfRule type="duplicateValues" dxfId="19445" priority="19984"/>
    <cfRule type="duplicateValues" dxfId="19444" priority="19985"/>
    <cfRule type="duplicateValues" dxfId="19443" priority="19986"/>
    <cfRule type="duplicateValues" dxfId="19442" priority="19987"/>
    <cfRule type="duplicateValues" dxfId="19441" priority="19988"/>
    <cfRule type="duplicateValues" dxfId="19440" priority="19989"/>
    <cfRule type="duplicateValues" dxfId="19439" priority="19990"/>
    <cfRule type="duplicateValues" dxfId="19438" priority="19991"/>
    <cfRule type="duplicateValues" dxfId="19437" priority="19992"/>
    <cfRule type="duplicateValues" dxfId="19436" priority="19993"/>
    <cfRule type="duplicateValues" dxfId="19435" priority="19994"/>
    <cfRule type="duplicateValues" dxfId="19434" priority="19995"/>
    <cfRule type="duplicateValues" dxfId="19433" priority="19996"/>
    <cfRule type="duplicateValues" dxfId="19432" priority="19997"/>
    <cfRule type="duplicateValues" dxfId="19431" priority="19998"/>
    <cfRule type="duplicateValues" dxfId="19430" priority="19999"/>
    <cfRule type="duplicateValues" dxfId="19429" priority="20000"/>
    <cfRule type="duplicateValues" dxfId="19428" priority="20001"/>
    <cfRule type="duplicateValues" dxfId="19427" priority="20002"/>
    <cfRule type="duplicateValues" dxfId="19426" priority="20003"/>
    <cfRule type="duplicateValues" dxfId="19425" priority="20004"/>
    <cfRule type="duplicateValues" dxfId="19424" priority="20005"/>
    <cfRule type="duplicateValues" dxfId="19423" priority="20006"/>
    <cfRule type="duplicateValues" dxfId="19422" priority="20007"/>
    <cfRule type="duplicateValues" dxfId="19421" priority="20008"/>
    <cfRule type="duplicateValues" dxfId="19420" priority="20009"/>
    <cfRule type="duplicateValues" dxfId="19419" priority="20010"/>
    <cfRule type="duplicateValues" dxfId="19418" priority="20011"/>
    <cfRule type="duplicateValues" dxfId="19417" priority="20012"/>
    <cfRule type="duplicateValues" dxfId="19416" priority="20013"/>
    <cfRule type="duplicateValues" dxfId="19415" priority="20014"/>
    <cfRule type="duplicateValues" dxfId="19414" priority="20015"/>
    <cfRule type="duplicateValues" dxfId="19413" priority="20016"/>
    <cfRule type="duplicateValues" dxfId="19412" priority="20017"/>
    <cfRule type="duplicateValues" dxfId="19411" priority="20018"/>
    <cfRule type="duplicateValues" dxfId="19410" priority="20019"/>
    <cfRule type="duplicateValues" dxfId="19409" priority="20020"/>
    <cfRule type="duplicateValues" dxfId="19408" priority="20021"/>
    <cfRule type="duplicateValues" dxfId="19407" priority="20022"/>
    <cfRule type="duplicateValues" dxfId="19406" priority="20023"/>
    <cfRule type="duplicateValues" dxfId="19405" priority="20024"/>
    <cfRule type="duplicateValues" dxfId="19404" priority="20025"/>
    <cfRule type="duplicateValues" dxfId="19403" priority="20026"/>
    <cfRule type="duplicateValues" dxfId="19402" priority="20027"/>
    <cfRule type="duplicateValues" dxfId="19401" priority="20028"/>
    <cfRule type="duplicateValues" dxfId="19400" priority="20029"/>
    <cfRule type="duplicateValues" dxfId="19399" priority="20030"/>
    <cfRule type="duplicateValues" dxfId="19398" priority="20031"/>
    <cfRule type="duplicateValues" dxfId="19397" priority="20032"/>
    <cfRule type="duplicateValues" dxfId="19396" priority="20033"/>
    <cfRule type="duplicateValues" dxfId="19395" priority="20034"/>
    <cfRule type="duplicateValues" dxfId="19394" priority="20035"/>
    <cfRule type="duplicateValues" dxfId="19393" priority="20036"/>
    <cfRule type="duplicateValues" dxfId="19392" priority="20037"/>
    <cfRule type="duplicateValues" dxfId="19391" priority="20038"/>
    <cfRule type="duplicateValues" dxfId="19390" priority="20039"/>
    <cfRule type="duplicateValues" dxfId="19389" priority="20040"/>
    <cfRule type="duplicateValues" dxfId="19388" priority="20041"/>
    <cfRule type="duplicateValues" dxfId="19387" priority="20042"/>
    <cfRule type="duplicateValues" dxfId="19386" priority="20043"/>
    <cfRule type="duplicateValues" dxfId="19385" priority="20044"/>
    <cfRule type="duplicateValues" dxfId="19384" priority="20045"/>
    <cfRule type="duplicateValues" dxfId="19383" priority="20046"/>
    <cfRule type="duplicateValues" dxfId="19382" priority="20047"/>
    <cfRule type="duplicateValues" dxfId="19381" priority="20048"/>
    <cfRule type="duplicateValues" dxfId="19380" priority="20049"/>
    <cfRule type="duplicateValues" dxfId="19379" priority="20050"/>
    <cfRule type="duplicateValues" dxfId="19378" priority="20051"/>
    <cfRule type="duplicateValues" dxfId="19377" priority="20052"/>
    <cfRule type="duplicateValues" dxfId="19376" priority="20053"/>
    <cfRule type="duplicateValues" dxfId="19375" priority="20054"/>
    <cfRule type="duplicateValues" dxfId="19374" priority="20055"/>
    <cfRule type="duplicateValues" dxfId="19373" priority="20056"/>
    <cfRule type="duplicateValues" dxfId="19372" priority="20057"/>
    <cfRule type="duplicateValues" dxfId="19371" priority="20058"/>
    <cfRule type="duplicateValues" dxfId="19370" priority="20059"/>
    <cfRule type="duplicateValues" dxfId="19369" priority="20060"/>
    <cfRule type="duplicateValues" dxfId="19368" priority="20061"/>
    <cfRule type="duplicateValues" dxfId="19367" priority="20062"/>
    <cfRule type="duplicateValues" dxfId="19366" priority="20063"/>
    <cfRule type="duplicateValues" dxfId="19365" priority="20064"/>
    <cfRule type="duplicateValues" dxfId="19364" priority="20065"/>
    <cfRule type="duplicateValues" dxfId="19363" priority="20066"/>
    <cfRule type="duplicateValues" dxfId="19362" priority="20067"/>
    <cfRule type="duplicateValues" dxfId="19361" priority="20068"/>
    <cfRule type="duplicateValues" dxfId="19360" priority="20069"/>
    <cfRule type="duplicateValues" dxfId="19359" priority="20070"/>
    <cfRule type="duplicateValues" dxfId="19358" priority="20071"/>
    <cfRule type="duplicateValues" dxfId="19357" priority="20072"/>
    <cfRule type="duplicateValues" dxfId="19356" priority="20073"/>
    <cfRule type="duplicateValues" dxfId="19355" priority="20074"/>
    <cfRule type="duplicateValues" dxfId="19354" priority="20075"/>
    <cfRule type="duplicateValues" dxfId="19353" priority="20076"/>
    <cfRule type="duplicateValues" dxfId="19352" priority="20077"/>
    <cfRule type="duplicateValues" dxfId="19351" priority="20078"/>
    <cfRule type="duplicateValues" dxfId="19350" priority="20079"/>
    <cfRule type="duplicateValues" dxfId="19349" priority="20080"/>
    <cfRule type="duplicateValues" dxfId="19348" priority="20081"/>
    <cfRule type="duplicateValues" dxfId="19347" priority="20082"/>
    <cfRule type="duplicateValues" dxfId="19346" priority="20083"/>
    <cfRule type="duplicateValues" dxfId="19345" priority="20084"/>
    <cfRule type="duplicateValues" dxfId="19344" priority="20085"/>
    <cfRule type="duplicateValues" dxfId="19343" priority="20086"/>
    <cfRule type="duplicateValues" dxfId="19342" priority="20087"/>
    <cfRule type="duplicateValues" dxfId="19341" priority="20088"/>
    <cfRule type="duplicateValues" dxfId="19340" priority="20089"/>
    <cfRule type="duplicateValues" dxfId="19339" priority="20090"/>
    <cfRule type="duplicateValues" dxfId="19338" priority="20091"/>
    <cfRule type="duplicateValues" dxfId="19337" priority="20092"/>
    <cfRule type="duplicateValues" dxfId="19336" priority="20093"/>
    <cfRule type="duplicateValues" dxfId="19335" priority="20094"/>
    <cfRule type="duplicateValues" dxfId="19334" priority="20095"/>
    <cfRule type="duplicateValues" dxfId="19333" priority="20096"/>
    <cfRule type="duplicateValues" dxfId="19332" priority="20097"/>
    <cfRule type="duplicateValues" dxfId="19331" priority="20098"/>
    <cfRule type="duplicateValues" dxfId="19330" priority="20099"/>
    <cfRule type="duplicateValues" dxfId="19329" priority="20100"/>
    <cfRule type="duplicateValues" dxfId="19328" priority="20101"/>
    <cfRule type="duplicateValues" dxfId="19327" priority="20102"/>
    <cfRule type="duplicateValues" dxfId="19326" priority="20103"/>
    <cfRule type="duplicateValues" dxfId="19325" priority="20104"/>
    <cfRule type="duplicateValues" dxfId="19324" priority="20105"/>
    <cfRule type="duplicateValues" dxfId="19323" priority="20106"/>
    <cfRule type="duplicateValues" dxfId="19322" priority="20107"/>
    <cfRule type="duplicateValues" dxfId="19321" priority="20108"/>
    <cfRule type="duplicateValues" dxfId="19320" priority="20109"/>
    <cfRule type="duplicateValues" dxfId="19319" priority="20110"/>
    <cfRule type="duplicateValues" dxfId="19318" priority="20111"/>
    <cfRule type="duplicateValues" dxfId="19317" priority="20112"/>
    <cfRule type="duplicateValues" dxfId="19316" priority="20113"/>
    <cfRule type="duplicateValues" dxfId="19315" priority="20114"/>
    <cfRule type="duplicateValues" dxfId="19314" priority="20115"/>
    <cfRule type="duplicateValues" dxfId="19313" priority="20116"/>
    <cfRule type="duplicateValues" dxfId="19312" priority="20117"/>
    <cfRule type="duplicateValues" dxfId="19311" priority="20118"/>
    <cfRule type="duplicateValues" dxfId="19310" priority="20119"/>
    <cfRule type="duplicateValues" dxfId="19309" priority="20120"/>
    <cfRule type="duplicateValues" dxfId="19308" priority="20121"/>
    <cfRule type="duplicateValues" dxfId="19307" priority="20122"/>
    <cfRule type="duplicateValues" dxfId="19306" priority="20123"/>
    <cfRule type="duplicateValues" dxfId="19305" priority="20124"/>
  </conditionalFormatting>
  <conditionalFormatting sqref="C213">
    <cfRule type="duplicateValues" dxfId="19304" priority="19416"/>
    <cfRule type="duplicateValues" dxfId="19303" priority="19417"/>
    <cfRule type="duplicateValues" dxfId="19302" priority="19418"/>
    <cfRule type="duplicateValues" dxfId="19301" priority="19419"/>
    <cfRule type="duplicateValues" dxfId="19300" priority="19420"/>
    <cfRule type="duplicateValues" dxfId="19299" priority="19421"/>
    <cfRule type="duplicateValues" dxfId="19298" priority="19422"/>
    <cfRule type="duplicateValues" dxfId="19297" priority="19423"/>
    <cfRule type="duplicateValues" dxfId="19296" priority="19424"/>
    <cfRule type="duplicateValues" dxfId="19295" priority="19425"/>
    <cfRule type="duplicateValues" dxfId="19294" priority="19426"/>
    <cfRule type="duplicateValues" dxfId="19293" priority="19427"/>
    <cfRule type="duplicateValues" dxfId="19292" priority="19428"/>
    <cfRule type="duplicateValues" dxfId="19291" priority="19429"/>
    <cfRule type="duplicateValues" dxfId="19290" priority="19430"/>
    <cfRule type="duplicateValues" dxfId="19289" priority="19431"/>
    <cfRule type="duplicateValues" dxfId="19288" priority="19432"/>
    <cfRule type="duplicateValues" dxfId="19287" priority="19433"/>
    <cfRule type="duplicateValues" dxfId="19286" priority="19434"/>
    <cfRule type="duplicateValues" dxfId="19285" priority="19435"/>
    <cfRule type="duplicateValues" dxfId="19284" priority="19436"/>
    <cfRule type="duplicateValues" dxfId="19283" priority="19437"/>
    <cfRule type="duplicateValues" dxfId="19282" priority="19438"/>
    <cfRule type="duplicateValues" dxfId="19281" priority="19439"/>
    <cfRule type="duplicateValues" dxfId="19280" priority="19440"/>
    <cfRule type="duplicateValues" dxfId="19279" priority="19441"/>
    <cfRule type="duplicateValues" dxfId="19278" priority="19442"/>
    <cfRule type="duplicateValues" dxfId="19277" priority="19443"/>
    <cfRule type="duplicateValues" dxfId="19276" priority="19444"/>
    <cfRule type="duplicateValues" dxfId="19275" priority="19445"/>
    <cfRule type="duplicateValues" dxfId="19274" priority="19446"/>
    <cfRule type="duplicateValues" dxfId="19273" priority="19447"/>
    <cfRule type="duplicateValues" dxfId="19272" priority="19448"/>
    <cfRule type="duplicateValues" dxfId="19271" priority="19449"/>
    <cfRule type="duplicateValues" dxfId="19270" priority="19450"/>
    <cfRule type="duplicateValues" dxfId="19269" priority="19451"/>
    <cfRule type="duplicateValues" dxfId="19268" priority="19452"/>
    <cfRule type="duplicateValues" dxfId="19267" priority="19453"/>
    <cfRule type="duplicateValues" dxfId="19266" priority="19454"/>
    <cfRule type="duplicateValues" dxfId="19265" priority="19455"/>
    <cfRule type="duplicateValues" dxfId="19264" priority="19456"/>
    <cfRule type="duplicateValues" dxfId="19263" priority="19457"/>
    <cfRule type="duplicateValues" dxfId="19262" priority="19458"/>
    <cfRule type="duplicateValues" dxfId="19261" priority="19459"/>
    <cfRule type="duplicateValues" dxfId="19260" priority="19460"/>
    <cfRule type="duplicateValues" dxfId="19259" priority="19461"/>
    <cfRule type="duplicateValues" dxfId="19258" priority="19462"/>
    <cfRule type="duplicateValues" dxfId="19257" priority="19463"/>
    <cfRule type="duplicateValues" dxfId="19256" priority="19464"/>
    <cfRule type="duplicateValues" dxfId="19255" priority="19465"/>
    <cfRule type="duplicateValues" dxfId="19254" priority="19466"/>
    <cfRule type="duplicateValues" dxfId="19253" priority="19467"/>
    <cfRule type="duplicateValues" dxfId="19252" priority="19468"/>
    <cfRule type="duplicateValues" dxfId="19251" priority="19469"/>
    <cfRule type="duplicateValues" dxfId="19250" priority="19470"/>
    <cfRule type="duplicateValues" dxfId="19249" priority="19471"/>
    <cfRule type="duplicateValues" dxfId="19248" priority="19472"/>
    <cfRule type="duplicateValues" dxfId="19247" priority="19473"/>
    <cfRule type="duplicateValues" dxfId="19246" priority="19474"/>
    <cfRule type="duplicateValues" dxfId="19245" priority="19475"/>
    <cfRule type="duplicateValues" dxfId="19244" priority="19476"/>
    <cfRule type="duplicateValues" dxfId="19243" priority="19477"/>
    <cfRule type="duplicateValues" dxfId="19242" priority="19478"/>
    <cfRule type="duplicateValues" dxfId="19241" priority="19479"/>
    <cfRule type="duplicateValues" dxfId="19240" priority="19480"/>
    <cfRule type="duplicateValues" dxfId="19239" priority="19481"/>
    <cfRule type="duplicateValues" dxfId="19238" priority="19482"/>
    <cfRule type="duplicateValues" dxfId="19237" priority="19483"/>
    <cfRule type="duplicateValues" dxfId="19236" priority="19484"/>
    <cfRule type="duplicateValues" dxfId="19235" priority="19485"/>
    <cfRule type="duplicateValues" dxfId="19234" priority="19486"/>
    <cfRule type="duplicateValues" dxfId="19233" priority="19487"/>
    <cfRule type="duplicateValues" dxfId="19232" priority="19488"/>
    <cfRule type="duplicateValues" dxfId="19231" priority="19489"/>
    <cfRule type="duplicateValues" dxfId="19230" priority="19490"/>
    <cfRule type="duplicateValues" dxfId="19229" priority="19491"/>
    <cfRule type="duplicateValues" dxfId="19228" priority="19492"/>
    <cfRule type="duplicateValues" dxfId="19227" priority="19493"/>
    <cfRule type="duplicateValues" dxfId="19226" priority="19494"/>
    <cfRule type="duplicateValues" dxfId="19225" priority="19495"/>
    <cfRule type="duplicateValues" dxfId="19224" priority="19496"/>
    <cfRule type="duplicateValues" dxfId="19223" priority="19497"/>
    <cfRule type="duplicateValues" dxfId="19222" priority="19498"/>
    <cfRule type="duplicateValues" dxfId="19221" priority="19499"/>
    <cfRule type="duplicateValues" dxfId="19220" priority="19500"/>
    <cfRule type="duplicateValues" dxfId="19219" priority="19501"/>
    <cfRule type="duplicateValues" dxfId="19218" priority="19502"/>
    <cfRule type="duplicateValues" dxfId="19217" priority="19503"/>
    <cfRule type="duplicateValues" dxfId="19216" priority="19504"/>
    <cfRule type="duplicateValues" dxfId="19215" priority="19505"/>
    <cfRule type="duplicateValues" dxfId="19214" priority="19506"/>
    <cfRule type="duplicateValues" dxfId="19213" priority="19507"/>
    <cfRule type="duplicateValues" dxfId="19212" priority="19508"/>
    <cfRule type="duplicateValues" dxfId="19211" priority="19509"/>
    <cfRule type="duplicateValues" dxfId="19210" priority="19510"/>
    <cfRule type="duplicateValues" dxfId="19209" priority="19511"/>
    <cfRule type="duplicateValues" dxfId="19208" priority="19512"/>
    <cfRule type="duplicateValues" dxfId="19207" priority="19513"/>
    <cfRule type="duplicateValues" dxfId="19206" priority="19514"/>
    <cfRule type="duplicateValues" dxfId="19205" priority="19515"/>
    <cfRule type="duplicateValues" dxfId="19204" priority="19516"/>
    <cfRule type="duplicateValues" dxfId="19203" priority="19517"/>
    <cfRule type="duplicateValues" dxfId="19202" priority="19518"/>
    <cfRule type="duplicateValues" dxfId="19201" priority="19519"/>
    <cfRule type="duplicateValues" dxfId="19200" priority="19520"/>
    <cfRule type="duplicateValues" dxfId="19199" priority="19521"/>
    <cfRule type="duplicateValues" dxfId="19198" priority="19522"/>
    <cfRule type="duplicateValues" dxfId="19197" priority="19523"/>
    <cfRule type="duplicateValues" dxfId="19196" priority="19524"/>
    <cfRule type="duplicateValues" dxfId="19195" priority="19525"/>
    <cfRule type="duplicateValues" dxfId="19194" priority="19526"/>
    <cfRule type="duplicateValues" dxfId="19193" priority="19527"/>
    <cfRule type="duplicateValues" dxfId="19192" priority="19528"/>
    <cfRule type="duplicateValues" dxfId="19191" priority="19529"/>
    <cfRule type="duplicateValues" dxfId="19190" priority="19530"/>
    <cfRule type="duplicateValues" dxfId="19189" priority="19531"/>
    <cfRule type="duplicateValues" dxfId="19188" priority="19532"/>
    <cfRule type="duplicateValues" dxfId="19187" priority="19533"/>
    <cfRule type="duplicateValues" dxfId="19186" priority="19534"/>
    <cfRule type="duplicateValues" dxfId="19185" priority="19535"/>
    <cfRule type="duplicateValues" dxfId="19184" priority="19536"/>
    <cfRule type="duplicateValues" dxfId="19183" priority="19537"/>
    <cfRule type="duplicateValues" dxfId="19182" priority="19538"/>
    <cfRule type="duplicateValues" dxfId="19181" priority="19539"/>
    <cfRule type="duplicateValues" dxfId="19180" priority="19540"/>
    <cfRule type="duplicateValues" dxfId="19179" priority="19541"/>
    <cfRule type="duplicateValues" dxfId="19178" priority="19542"/>
    <cfRule type="duplicateValues" dxfId="19177" priority="19543"/>
    <cfRule type="duplicateValues" dxfId="19176" priority="19544"/>
    <cfRule type="duplicateValues" dxfId="19175" priority="19545"/>
    <cfRule type="duplicateValues" dxfId="19174" priority="19546"/>
    <cfRule type="duplicateValues" dxfId="19173" priority="19547"/>
    <cfRule type="duplicateValues" dxfId="19172" priority="19548"/>
    <cfRule type="duplicateValues" dxfId="19171" priority="19549"/>
    <cfRule type="duplicateValues" dxfId="19170" priority="19550"/>
    <cfRule type="duplicateValues" dxfId="19169" priority="19551"/>
    <cfRule type="duplicateValues" dxfId="19168" priority="19552"/>
    <cfRule type="duplicateValues" dxfId="19167" priority="19553"/>
    <cfRule type="duplicateValues" dxfId="19166" priority="19554"/>
    <cfRule type="duplicateValues" dxfId="19165" priority="19555"/>
    <cfRule type="duplicateValues" dxfId="19164" priority="19556"/>
    <cfRule type="duplicateValues" dxfId="19163" priority="19557"/>
    <cfRule type="duplicateValues" dxfId="19162" priority="19558"/>
    <cfRule type="duplicateValues" dxfId="19161" priority="19559"/>
    <cfRule type="duplicateValues" dxfId="19160" priority="19560"/>
    <cfRule type="duplicateValues" dxfId="19159" priority="19561"/>
    <cfRule type="duplicateValues" dxfId="19158" priority="19562"/>
    <cfRule type="duplicateValues" dxfId="19157" priority="19563"/>
    <cfRule type="duplicateValues" dxfId="19156" priority="19564"/>
    <cfRule type="duplicateValues" dxfId="19155" priority="19565"/>
    <cfRule type="duplicateValues" dxfId="19154" priority="19566"/>
    <cfRule type="duplicateValues" dxfId="19153" priority="19567"/>
    <cfRule type="duplicateValues" dxfId="19152" priority="19568"/>
    <cfRule type="duplicateValues" dxfId="19151" priority="19569"/>
    <cfRule type="duplicateValues" dxfId="19150" priority="19570"/>
    <cfRule type="duplicateValues" dxfId="19149" priority="19571"/>
    <cfRule type="duplicateValues" dxfId="19148" priority="19572"/>
    <cfRule type="duplicateValues" dxfId="19147" priority="19573"/>
    <cfRule type="duplicateValues" dxfId="19146" priority="19574"/>
    <cfRule type="duplicateValues" dxfId="19145" priority="19575"/>
    <cfRule type="duplicateValues" dxfId="19144" priority="19576"/>
    <cfRule type="duplicateValues" dxfId="19143" priority="19577"/>
    <cfRule type="duplicateValues" dxfId="19142" priority="19578"/>
    <cfRule type="duplicateValues" dxfId="19141" priority="19579"/>
    <cfRule type="duplicateValues" dxfId="19140" priority="19580"/>
    <cfRule type="duplicateValues" dxfId="19139" priority="19581"/>
    <cfRule type="duplicateValues" dxfId="19138" priority="19582"/>
    <cfRule type="duplicateValues" dxfId="19137" priority="19583"/>
    <cfRule type="duplicateValues" dxfId="19136" priority="19584"/>
    <cfRule type="duplicateValues" dxfId="19135" priority="19585"/>
    <cfRule type="duplicateValues" dxfId="19134" priority="19586"/>
    <cfRule type="duplicateValues" dxfId="19133" priority="19587"/>
    <cfRule type="duplicateValues" dxfId="19132" priority="19588"/>
    <cfRule type="duplicateValues" dxfId="19131" priority="19589"/>
    <cfRule type="duplicateValues" dxfId="19130" priority="19590"/>
    <cfRule type="duplicateValues" dxfId="19129" priority="19591"/>
    <cfRule type="duplicateValues" dxfId="19128" priority="19592"/>
    <cfRule type="duplicateValues" dxfId="19127" priority="19593"/>
    <cfRule type="duplicateValues" dxfId="19126" priority="19594"/>
    <cfRule type="duplicateValues" dxfId="19125" priority="19595"/>
    <cfRule type="duplicateValues" dxfId="19124" priority="19596"/>
    <cfRule type="duplicateValues" dxfId="19123" priority="19597"/>
    <cfRule type="duplicateValues" dxfId="19122" priority="19598"/>
    <cfRule type="duplicateValues" dxfId="19121" priority="19599"/>
    <cfRule type="duplicateValues" dxfId="19120" priority="19600"/>
    <cfRule type="duplicateValues" dxfId="19119" priority="19601"/>
    <cfRule type="duplicateValues" dxfId="19118" priority="19602"/>
    <cfRule type="duplicateValues" dxfId="19117" priority="19603"/>
    <cfRule type="duplicateValues" dxfId="19116" priority="19604"/>
    <cfRule type="duplicateValues" dxfId="19115" priority="19605"/>
    <cfRule type="duplicateValues" dxfId="19114" priority="19606"/>
    <cfRule type="duplicateValues" dxfId="19113" priority="19607"/>
    <cfRule type="duplicateValues" dxfId="19112" priority="19608"/>
    <cfRule type="duplicateValues" dxfId="19111" priority="19609"/>
    <cfRule type="duplicateValues" dxfId="19110" priority="19610"/>
    <cfRule type="duplicateValues" dxfId="19109" priority="19611"/>
    <cfRule type="duplicateValues" dxfId="19108" priority="19612"/>
    <cfRule type="duplicateValues" dxfId="19107" priority="19613"/>
    <cfRule type="duplicateValues" dxfId="19106" priority="19614"/>
    <cfRule type="duplicateValues" dxfId="19105" priority="19615"/>
    <cfRule type="duplicateValues" dxfId="19104" priority="19616"/>
    <cfRule type="duplicateValues" dxfId="19103" priority="19617"/>
    <cfRule type="duplicateValues" dxfId="19102" priority="19618"/>
    <cfRule type="duplicateValues" dxfId="19101" priority="19619"/>
    <cfRule type="duplicateValues" dxfId="19100" priority="19620"/>
    <cfRule type="duplicateValues" dxfId="19099" priority="19621"/>
    <cfRule type="duplicateValues" dxfId="19098" priority="19622"/>
    <cfRule type="duplicateValues" dxfId="19097" priority="19623"/>
    <cfRule type="duplicateValues" dxfId="19096" priority="19624"/>
    <cfRule type="duplicateValues" dxfId="19095" priority="19625"/>
    <cfRule type="duplicateValues" dxfId="19094" priority="19626"/>
    <cfRule type="duplicateValues" dxfId="19093" priority="19627"/>
    <cfRule type="duplicateValues" dxfId="19092" priority="19628"/>
    <cfRule type="duplicateValues" dxfId="19091" priority="19629"/>
    <cfRule type="duplicateValues" dxfId="19090" priority="19630"/>
    <cfRule type="duplicateValues" dxfId="19089" priority="19631"/>
    <cfRule type="duplicateValues" dxfId="19088" priority="19632"/>
    <cfRule type="duplicateValues" dxfId="19087" priority="19633"/>
    <cfRule type="duplicateValues" dxfId="19086" priority="19634"/>
    <cfRule type="duplicateValues" dxfId="19085" priority="19635"/>
    <cfRule type="duplicateValues" dxfId="19084" priority="19636"/>
    <cfRule type="duplicateValues" dxfId="19083" priority="19637"/>
    <cfRule type="duplicateValues" dxfId="19082" priority="19638"/>
    <cfRule type="duplicateValues" dxfId="19081" priority="19639"/>
    <cfRule type="duplicateValues" dxfId="19080" priority="19640"/>
    <cfRule type="duplicateValues" dxfId="19079" priority="19641"/>
    <cfRule type="duplicateValues" dxfId="19078" priority="19642"/>
    <cfRule type="duplicateValues" dxfId="19077" priority="19643"/>
    <cfRule type="duplicateValues" dxfId="19076" priority="19644"/>
    <cfRule type="duplicateValues" dxfId="19075" priority="19645"/>
    <cfRule type="duplicateValues" dxfId="19074" priority="19646"/>
    <cfRule type="duplicateValues" dxfId="19073" priority="19647"/>
    <cfRule type="duplicateValues" dxfId="19072" priority="19648"/>
    <cfRule type="duplicateValues" dxfId="19071" priority="19649"/>
    <cfRule type="duplicateValues" dxfId="19070" priority="19650"/>
    <cfRule type="duplicateValues" dxfId="19069" priority="19651"/>
    <cfRule type="duplicateValues" dxfId="19068" priority="19652"/>
    <cfRule type="duplicateValues" dxfId="19067" priority="19653"/>
    <cfRule type="duplicateValues" dxfId="19066" priority="19654"/>
    <cfRule type="duplicateValues" dxfId="19065" priority="19655"/>
    <cfRule type="duplicateValues" dxfId="19064" priority="19656"/>
    <cfRule type="duplicateValues" dxfId="19063" priority="19657"/>
    <cfRule type="duplicateValues" dxfId="19062" priority="19658"/>
    <cfRule type="duplicateValues" dxfId="19061" priority="19659"/>
    <cfRule type="duplicateValues" dxfId="19060" priority="19660"/>
    <cfRule type="duplicateValues" dxfId="19059" priority="19661"/>
    <cfRule type="duplicateValues" dxfId="19058" priority="19662"/>
    <cfRule type="duplicateValues" dxfId="19057" priority="19663"/>
    <cfRule type="duplicateValues" dxfId="19056" priority="19664"/>
    <cfRule type="duplicateValues" dxfId="19055" priority="19665"/>
    <cfRule type="duplicateValues" dxfId="19054" priority="19666"/>
    <cfRule type="duplicateValues" dxfId="19053" priority="19667"/>
    <cfRule type="duplicateValues" dxfId="19052" priority="19668"/>
    <cfRule type="duplicateValues" dxfId="19051" priority="19669"/>
    <cfRule type="duplicateValues" dxfId="19050" priority="19670"/>
    <cfRule type="duplicateValues" dxfId="19049" priority="19671"/>
    <cfRule type="duplicateValues" dxfId="19048" priority="19672"/>
    <cfRule type="duplicateValues" dxfId="19047" priority="19673"/>
    <cfRule type="duplicateValues" dxfId="19046" priority="19674"/>
    <cfRule type="duplicateValues" dxfId="19045" priority="19675"/>
    <cfRule type="duplicateValues" dxfId="19044" priority="19676"/>
    <cfRule type="duplicateValues" dxfId="19043" priority="19677"/>
    <cfRule type="duplicateValues" dxfId="19042" priority="19678"/>
    <cfRule type="duplicateValues" dxfId="19041" priority="19679"/>
    <cfRule type="duplicateValues" dxfId="19040" priority="19680"/>
    <cfRule type="duplicateValues" dxfId="19039" priority="19681"/>
    <cfRule type="duplicateValues" dxfId="19038" priority="19682"/>
    <cfRule type="duplicateValues" dxfId="19037" priority="19683"/>
    <cfRule type="duplicateValues" dxfId="19036" priority="19684"/>
    <cfRule type="duplicateValues" dxfId="19035" priority="19685"/>
    <cfRule type="duplicateValues" dxfId="19034" priority="19686"/>
    <cfRule type="duplicateValues" dxfId="19033" priority="19687"/>
    <cfRule type="duplicateValues" dxfId="19032" priority="19688"/>
    <cfRule type="duplicateValues" dxfId="19031" priority="19689"/>
    <cfRule type="duplicateValues" dxfId="19030" priority="19690"/>
    <cfRule type="duplicateValues" dxfId="19029" priority="19691"/>
    <cfRule type="duplicateValues" dxfId="19028" priority="19692"/>
    <cfRule type="duplicateValues" dxfId="19027" priority="19693"/>
    <cfRule type="duplicateValues" dxfId="19026" priority="19694"/>
    <cfRule type="duplicateValues" dxfId="19025" priority="19695"/>
    <cfRule type="duplicateValues" dxfId="19024" priority="19696"/>
    <cfRule type="duplicateValues" dxfId="19023" priority="19697"/>
    <cfRule type="duplicateValues" dxfId="19022" priority="19698"/>
    <cfRule type="duplicateValues" dxfId="19021" priority="19699"/>
    <cfRule type="duplicateValues" dxfId="19020" priority="19700"/>
    <cfRule type="duplicateValues" dxfId="19019" priority="19701"/>
    <cfRule type="duplicateValues" dxfId="19018" priority="19702"/>
    <cfRule type="duplicateValues" dxfId="19017" priority="19703"/>
    <cfRule type="duplicateValues" dxfId="19016" priority="19704"/>
    <cfRule type="duplicateValues" dxfId="19015" priority="19705"/>
    <cfRule type="duplicateValues" dxfId="19014" priority="19706"/>
    <cfRule type="duplicateValues" dxfId="19013" priority="19707"/>
    <cfRule type="duplicateValues" dxfId="19012" priority="19708"/>
    <cfRule type="duplicateValues" dxfId="19011" priority="19709"/>
    <cfRule type="duplicateValues" dxfId="19010" priority="19710"/>
    <cfRule type="duplicateValues" dxfId="19009" priority="19711"/>
    <cfRule type="duplicateValues" dxfId="19008" priority="19712"/>
    <cfRule type="duplicateValues" dxfId="19007" priority="19713"/>
    <cfRule type="duplicateValues" dxfId="19006" priority="19714"/>
    <cfRule type="duplicateValues" dxfId="19005" priority="19715"/>
    <cfRule type="duplicateValues" dxfId="19004" priority="19716"/>
    <cfRule type="duplicateValues" dxfId="19003" priority="19717"/>
    <cfRule type="duplicateValues" dxfId="19002" priority="19718"/>
    <cfRule type="duplicateValues" dxfId="19001" priority="19719"/>
    <cfRule type="duplicateValues" dxfId="19000" priority="19720"/>
    <cfRule type="duplicateValues" dxfId="18999" priority="19721"/>
    <cfRule type="duplicateValues" dxfId="18998" priority="19722"/>
    <cfRule type="duplicateValues" dxfId="18997" priority="19723"/>
    <cfRule type="duplicateValues" dxfId="18996" priority="19724"/>
    <cfRule type="duplicateValues" dxfId="18995" priority="19725"/>
    <cfRule type="duplicateValues" dxfId="18994" priority="19726"/>
    <cfRule type="duplicateValues" dxfId="18993" priority="19727"/>
    <cfRule type="duplicateValues" dxfId="18992" priority="19728"/>
    <cfRule type="duplicateValues" dxfId="18991" priority="19729"/>
    <cfRule type="duplicateValues" dxfId="18990" priority="19730"/>
    <cfRule type="duplicateValues" dxfId="18989" priority="19731"/>
    <cfRule type="duplicateValues" dxfId="18988" priority="19732"/>
    <cfRule type="duplicateValues" dxfId="18987" priority="19733"/>
    <cfRule type="duplicateValues" dxfId="18986" priority="19734"/>
    <cfRule type="duplicateValues" dxfId="18985" priority="19735"/>
    <cfRule type="duplicateValues" dxfId="18984" priority="19736"/>
    <cfRule type="duplicateValues" dxfId="18983" priority="19737"/>
    <cfRule type="duplicateValues" dxfId="18982" priority="19738"/>
    <cfRule type="duplicateValues" dxfId="18981" priority="19739"/>
    <cfRule type="duplicateValues" dxfId="18980" priority="19740"/>
    <cfRule type="duplicateValues" dxfId="18979" priority="19741"/>
    <cfRule type="duplicateValues" dxfId="18978" priority="19742"/>
    <cfRule type="duplicateValues" dxfId="18977" priority="19743"/>
    <cfRule type="duplicateValues" dxfId="18976" priority="19744"/>
    <cfRule type="duplicateValues" dxfId="18975" priority="19745"/>
    <cfRule type="duplicateValues" dxfId="18974" priority="19746"/>
    <cfRule type="duplicateValues" dxfId="18973" priority="19747"/>
    <cfRule type="duplicateValues" dxfId="18972" priority="19748"/>
    <cfRule type="duplicateValues" dxfId="18971" priority="19749"/>
    <cfRule type="duplicateValues" dxfId="18970" priority="19750"/>
    <cfRule type="duplicateValues" dxfId="18969" priority="19751"/>
    <cfRule type="duplicateValues" dxfId="18968" priority="19752"/>
    <cfRule type="duplicateValues" dxfId="18967" priority="19753"/>
    <cfRule type="duplicateValues" dxfId="18966" priority="19754"/>
    <cfRule type="duplicateValues" dxfId="18965" priority="19755"/>
    <cfRule type="duplicateValues" dxfId="18964" priority="19756"/>
    <cfRule type="duplicateValues" dxfId="18963" priority="19757"/>
    <cfRule type="duplicateValues" dxfId="18962" priority="19758"/>
    <cfRule type="duplicateValues" dxfId="18961" priority="19759"/>
    <cfRule type="duplicateValues" dxfId="18960" priority="19760"/>
    <cfRule type="duplicateValues" dxfId="18959" priority="19761"/>
    <cfRule type="duplicateValues" dxfId="18958" priority="19762"/>
    <cfRule type="duplicateValues" dxfId="18957" priority="19763"/>
    <cfRule type="duplicateValues" dxfId="18956" priority="19764"/>
    <cfRule type="duplicateValues" dxfId="18955" priority="19765"/>
    <cfRule type="duplicateValues" dxfId="18954" priority="19766"/>
    <cfRule type="duplicateValues" dxfId="18953" priority="19767"/>
    <cfRule type="duplicateValues" dxfId="18952" priority="19768"/>
    <cfRule type="duplicateValues" dxfId="18951" priority="19769"/>
    <cfRule type="duplicateValues" dxfId="18950" priority="19770"/>
    <cfRule type="duplicateValues" dxfId="18949" priority="19771"/>
    <cfRule type="duplicateValues" dxfId="18948" priority="19772"/>
    <cfRule type="duplicateValues" dxfId="18947" priority="19773"/>
    <cfRule type="duplicateValues" dxfId="18946" priority="19774"/>
    <cfRule type="duplicateValues" dxfId="18945" priority="19775"/>
    <cfRule type="duplicateValues" dxfId="18944" priority="19776"/>
    <cfRule type="duplicateValues" dxfId="18943" priority="19777"/>
    <cfRule type="duplicateValues" dxfId="18942" priority="19778"/>
    <cfRule type="duplicateValues" dxfId="18941" priority="19779"/>
  </conditionalFormatting>
  <conditionalFormatting sqref="C214">
    <cfRule type="duplicateValues" dxfId="18940" priority="19052"/>
    <cfRule type="duplicateValues" dxfId="18939" priority="19053"/>
    <cfRule type="duplicateValues" dxfId="18938" priority="19054"/>
    <cfRule type="duplicateValues" dxfId="18937" priority="19055"/>
    <cfRule type="duplicateValues" dxfId="18936" priority="19056"/>
    <cfRule type="duplicateValues" dxfId="18935" priority="19057"/>
    <cfRule type="duplicateValues" dxfId="18934" priority="19058"/>
    <cfRule type="duplicateValues" dxfId="18933" priority="19059"/>
    <cfRule type="duplicateValues" dxfId="18932" priority="19060"/>
    <cfRule type="duplicateValues" dxfId="18931" priority="19061"/>
    <cfRule type="duplicateValues" dxfId="18930" priority="19062"/>
    <cfRule type="duplicateValues" dxfId="18929" priority="19063"/>
    <cfRule type="duplicateValues" dxfId="18928" priority="19064"/>
    <cfRule type="duplicateValues" dxfId="18927" priority="19065"/>
    <cfRule type="duplicateValues" dxfId="18926" priority="19066"/>
    <cfRule type="duplicateValues" dxfId="18925" priority="19067"/>
    <cfRule type="duplicateValues" dxfId="18924" priority="19068"/>
    <cfRule type="duplicateValues" dxfId="18923" priority="19069"/>
    <cfRule type="duplicateValues" dxfId="18922" priority="19070"/>
    <cfRule type="duplicateValues" dxfId="18921" priority="19071"/>
    <cfRule type="duplicateValues" dxfId="18920" priority="19072"/>
    <cfRule type="duplicateValues" dxfId="18919" priority="19073"/>
    <cfRule type="duplicateValues" dxfId="18918" priority="19074"/>
    <cfRule type="duplicateValues" dxfId="18917" priority="19075"/>
    <cfRule type="duplicateValues" dxfId="18916" priority="19076"/>
    <cfRule type="duplicateValues" dxfId="18915" priority="19077"/>
    <cfRule type="duplicateValues" dxfId="18914" priority="19078"/>
    <cfRule type="duplicateValues" dxfId="18913" priority="19079"/>
    <cfRule type="duplicateValues" dxfId="18912" priority="19080"/>
    <cfRule type="duplicateValues" dxfId="18911" priority="19081"/>
    <cfRule type="duplicateValues" dxfId="18910" priority="19082"/>
    <cfRule type="duplicateValues" dxfId="18909" priority="19083"/>
    <cfRule type="duplicateValues" dxfId="18908" priority="19084"/>
    <cfRule type="duplicateValues" dxfId="18907" priority="19085"/>
    <cfRule type="duplicateValues" dxfId="18906" priority="19086"/>
    <cfRule type="duplicateValues" dxfId="18905" priority="19087"/>
    <cfRule type="duplicateValues" dxfId="18904" priority="19088"/>
    <cfRule type="duplicateValues" dxfId="18903" priority="19089"/>
    <cfRule type="duplicateValues" dxfId="18902" priority="19090"/>
    <cfRule type="duplicateValues" dxfId="18901" priority="19091"/>
    <cfRule type="duplicateValues" dxfId="18900" priority="19092"/>
    <cfRule type="duplicateValues" dxfId="18899" priority="19093"/>
    <cfRule type="duplicateValues" dxfId="18898" priority="19094"/>
    <cfRule type="duplicateValues" dxfId="18897" priority="19095"/>
    <cfRule type="duplicateValues" dxfId="18896" priority="19096"/>
    <cfRule type="duplicateValues" dxfId="18895" priority="19097"/>
    <cfRule type="duplicateValues" dxfId="18894" priority="19098"/>
    <cfRule type="duplicateValues" dxfId="18893" priority="19099"/>
    <cfRule type="duplicateValues" dxfId="18892" priority="19100"/>
    <cfRule type="duplicateValues" dxfId="18891" priority="19101"/>
    <cfRule type="duplicateValues" dxfId="18890" priority="19102"/>
    <cfRule type="duplicateValues" dxfId="18889" priority="19103"/>
    <cfRule type="duplicateValues" dxfId="18888" priority="19104"/>
    <cfRule type="duplicateValues" dxfId="18887" priority="19105"/>
    <cfRule type="duplicateValues" dxfId="18886" priority="19106"/>
    <cfRule type="duplicateValues" dxfId="18885" priority="19107"/>
    <cfRule type="duplicateValues" dxfId="18884" priority="19108"/>
    <cfRule type="duplicateValues" dxfId="18883" priority="19109"/>
    <cfRule type="duplicateValues" dxfId="18882" priority="19110"/>
    <cfRule type="duplicateValues" dxfId="18881" priority="19111"/>
    <cfRule type="duplicateValues" dxfId="18880" priority="19112"/>
    <cfRule type="duplicateValues" dxfId="18879" priority="19113"/>
    <cfRule type="duplicateValues" dxfId="18878" priority="19114"/>
    <cfRule type="duplicateValues" dxfId="18877" priority="19115"/>
    <cfRule type="duplicateValues" dxfId="18876" priority="19116"/>
    <cfRule type="duplicateValues" dxfId="18875" priority="19117"/>
    <cfRule type="duplicateValues" dxfId="18874" priority="19118"/>
    <cfRule type="duplicateValues" dxfId="18873" priority="19119"/>
    <cfRule type="duplicateValues" dxfId="18872" priority="19120"/>
    <cfRule type="duplicateValues" dxfId="18871" priority="19121"/>
    <cfRule type="duplicateValues" dxfId="18870" priority="19122"/>
    <cfRule type="duplicateValues" dxfId="18869" priority="19123"/>
    <cfRule type="duplicateValues" dxfId="18868" priority="19124"/>
    <cfRule type="duplicateValues" dxfId="18867" priority="19125"/>
    <cfRule type="duplicateValues" dxfId="18866" priority="19126"/>
    <cfRule type="duplicateValues" dxfId="18865" priority="19127"/>
    <cfRule type="duplicateValues" dxfId="18864" priority="19128"/>
    <cfRule type="duplicateValues" dxfId="18863" priority="19129"/>
    <cfRule type="duplicateValues" dxfId="18862" priority="19130"/>
    <cfRule type="duplicateValues" dxfId="18861" priority="19131"/>
    <cfRule type="duplicateValues" dxfId="18860" priority="19132"/>
    <cfRule type="duplicateValues" dxfId="18859" priority="19133"/>
    <cfRule type="duplicateValues" dxfId="18858" priority="19134"/>
    <cfRule type="duplicateValues" dxfId="18857" priority="19135"/>
    <cfRule type="duplicateValues" dxfId="18856" priority="19136"/>
    <cfRule type="duplicateValues" dxfId="18855" priority="19137"/>
    <cfRule type="duplicateValues" dxfId="18854" priority="19138"/>
    <cfRule type="duplicateValues" dxfId="18853" priority="19139"/>
    <cfRule type="duplicateValues" dxfId="18852" priority="19140"/>
    <cfRule type="duplicateValues" dxfId="18851" priority="19141"/>
    <cfRule type="duplicateValues" dxfId="18850" priority="19142"/>
    <cfRule type="duplicateValues" dxfId="18849" priority="19143"/>
    <cfRule type="duplicateValues" dxfId="18848" priority="19144"/>
    <cfRule type="duplicateValues" dxfId="18847" priority="19145"/>
    <cfRule type="duplicateValues" dxfId="18846" priority="19146"/>
    <cfRule type="duplicateValues" dxfId="18845" priority="19147"/>
    <cfRule type="duplicateValues" dxfId="18844" priority="19148"/>
    <cfRule type="duplicateValues" dxfId="18843" priority="19149"/>
    <cfRule type="duplicateValues" dxfId="18842" priority="19150"/>
    <cfRule type="duplicateValues" dxfId="18841" priority="19151"/>
    <cfRule type="duplicateValues" dxfId="18840" priority="19152"/>
    <cfRule type="duplicateValues" dxfId="18839" priority="19153"/>
    <cfRule type="duplicateValues" dxfId="18838" priority="19154"/>
    <cfRule type="duplicateValues" dxfId="18837" priority="19155"/>
    <cfRule type="duplicateValues" dxfId="18836" priority="19156"/>
    <cfRule type="duplicateValues" dxfId="18835" priority="19157"/>
    <cfRule type="duplicateValues" dxfId="18834" priority="19158"/>
    <cfRule type="duplicateValues" dxfId="18833" priority="19159"/>
    <cfRule type="duplicateValues" dxfId="18832" priority="19160"/>
    <cfRule type="duplicateValues" dxfId="18831" priority="19161"/>
    <cfRule type="duplicateValues" dxfId="18830" priority="19162"/>
    <cfRule type="duplicateValues" dxfId="18829" priority="19163"/>
    <cfRule type="duplicateValues" dxfId="18828" priority="19164"/>
    <cfRule type="duplicateValues" dxfId="18827" priority="19165"/>
    <cfRule type="duplicateValues" dxfId="18826" priority="19166"/>
    <cfRule type="duplicateValues" dxfId="18825" priority="19167"/>
    <cfRule type="duplicateValues" dxfId="18824" priority="19168"/>
    <cfRule type="duplicateValues" dxfId="18823" priority="19169"/>
    <cfRule type="duplicateValues" dxfId="18822" priority="19170"/>
    <cfRule type="duplicateValues" dxfId="18821" priority="19171"/>
    <cfRule type="duplicateValues" dxfId="18820" priority="19172"/>
    <cfRule type="duplicateValues" dxfId="18819" priority="19173"/>
    <cfRule type="duplicateValues" dxfId="18818" priority="19174"/>
    <cfRule type="duplicateValues" dxfId="18817" priority="19175"/>
    <cfRule type="duplicateValues" dxfId="18816" priority="19176"/>
    <cfRule type="duplicateValues" dxfId="18815" priority="19177"/>
    <cfRule type="duplicateValues" dxfId="18814" priority="19178"/>
    <cfRule type="duplicateValues" dxfId="18813" priority="19179"/>
    <cfRule type="duplicateValues" dxfId="18812" priority="19180"/>
    <cfRule type="duplicateValues" dxfId="18811" priority="19181"/>
    <cfRule type="duplicateValues" dxfId="18810" priority="19182"/>
    <cfRule type="duplicateValues" dxfId="18809" priority="19183"/>
    <cfRule type="duplicateValues" dxfId="18808" priority="19184"/>
    <cfRule type="duplicateValues" dxfId="18807" priority="19185"/>
    <cfRule type="duplicateValues" dxfId="18806" priority="19186"/>
    <cfRule type="duplicateValues" dxfId="18805" priority="19187"/>
    <cfRule type="duplicateValues" dxfId="18804" priority="19188"/>
    <cfRule type="duplicateValues" dxfId="18803" priority="19189"/>
    <cfRule type="duplicateValues" dxfId="18802" priority="19190"/>
    <cfRule type="duplicateValues" dxfId="18801" priority="19191"/>
    <cfRule type="duplicateValues" dxfId="18800" priority="19192"/>
    <cfRule type="duplicateValues" dxfId="18799" priority="19193"/>
    <cfRule type="duplicateValues" dxfId="18798" priority="19194"/>
    <cfRule type="duplicateValues" dxfId="18797" priority="19195"/>
    <cfRule type="duplicateValues" dxfId="18796" priority="19196"/>
    <cfRule type="duplicateValues" dxfId="18795" priority="19197"/>
    <cfRule type="duplicateValues" dxfId="18794" priority="19198"/>
    <cfRule type="duplicateValues" dxfId="18793" priority="19199"/>
    <cfRule type="duplicateValues" dxfId="18792" priority="19200"/>
    <cfRule type="duplicateValues" dxfId="18791" priority="19201"/>
    <cfRule type="duplicateValues" dxfId="18790" priority="19202"/>
    <cfRule type="duplicateValues" dxfId="18789" priority="19203"/>
    <cfRule type="duplicateValues" dxfId="18788" priority="19204"/>
    <cfRule type="duplicateValues" dxfId="18787" priority="19205"/>
    <cfRule type="duplicateValues" dxfId="18786" priority="19206"/>
    <cfRule type="duplicateValues" dxfId="18785" priority="19207"/>
    <cfRule type="duplicateValues" dxfId="18784" priority="19208"/>
    <cfRule type="duplicateValues" dxfId="18783" priority="19209"/>
    <cfRule type="duplicateValues" dxfId="18782" priority="19210"/>
    <cfRule type="duplicateValues" dxfId="18781" priority="19211"/>
    <cfRule type="duplicateValues" dxfId="18780" priority="19212"/>
    <cfRule type="duplicateValues" dxfId="18779" priority="19213"/>
    <cfRule type="duplicateValues" dxfId="18778" priority="19214"/>
    <cfRule type="duplicateValues" dxfId="18777" priority="19215"/>
    <cfRule type="duplicateValues" dxfId="18776" priority="19216"/>
    <cfRule type="duplicateValues" dxfId="18775" priority="19217"/>
    <cfRule type="duplicateValues" dxfId="18774" priority="19218"/>
    <cfRule type="duplicateValues" dxfId="18773" priority="19219"/>
    <cfRule type="duplicateValues" dxfId="18772" priority="19220"/>
    <cfRule type="duplicateValues" dxfId="18771" priority="19221"/>
    <cfRule type="duplicateValues" dxfId="18770" priority="19222"/>
    <cfRule type="duplicateValues" dxfId="18769" priority="19223"/>
    <cfRule type="duplicateValues" dxfId="18768" priority="19224"/>
    <cfRule type="duplicateValues" dxfId="18767" priority="19225"/>
    <cfRule type="duplicateValues" dxfId="18766" priority="19226"/>
    <cfRule type="duplicateValues" dxfId="18765" priority="19227"/>
    <cfRule type="duplicateValues" dxfId="18764" priority="19228"/>
    <cfRule type="duplicateValues" dxfId="18763" priority="19229"/>
    <cfRule type="duplicateValues" dxfId="18762" priority="19230"/>
    <cfRule type="duplicateValues" dxfId="18761" priority="19231"/>
    <cfRule type="duplicateValues" dxfId="18760" priority="19232"/>
    <cfRule type="duplicateValues" dxfId="18759" priority="19233"/>
    <cfRule type="duplicateValues" dxfId="18758" priority="19234"/>
    <cfRule type="duplicateValues" dxfId="18757" priority="19235"/>
    <cfRule type="duplicateValues" dxfId="18756" priority="19236"/>
    <cfRule type="duplicateValues" dxfId="18755" priority="19237"/>
    <cfRule type="duplicateValues" dxfId="18754" priority="19238"/>
    <cfRule type="duplicateValues" dxfId="18753" priority="19239"/>
    <cfRule type="duplicateValues" dxfId="18752" priority="19240"/>
    <cfRule type="duplicateValues" dxfId="18751" priority="19241"/>
    <cfRule type="duplicateValues" dxfId="18750" priority="19242"/>
    <cfRule type="duplicateValues" dxfId="18749" priority="19243"/>
    <cfRule type="duplicateValues" dxfId="18748" priority="19244"/>
    <cfRule type="duplicateValues" dxfId="18747" priority="19245"/>
    <cfRule type="duplicateValues" dxfId="18746" priority="19246"/>
    <cfRule type="duplicateValues" dxfId="18745" priority="19247"/>
    <cfRule type="duplicateValues" dxfId="18744" priority="19248"/>
    <cfRule type="duplicateValues" dxfId="18743" priority="19249"/>
    <cfRule type="duplicateValues" dxfId="18742" priority="19250"/>
    <cfRule type="duplicateValues" dxfId="18741" priority="19251"/>
    <cfRule type="duplicateValues" dxfId="18740" priority="19252"/>
    <cfRule type="duplicateValues" dxfId="18739" priority="19253"/>
    <cfRule type="duplicateValues" dxfId="18738" priority="19254"/>
    <cfRule type="duplicateValues" dxfId="18737" priority="19255"/>
    <cfRule type="duplicateValues" dxfId="18736" priority="19256"/>
    <cfRule type="duplicateValues" dxfId="18735" priority="19257"/>
    <cfRule type="duplicateValues" dxfId="18734" priority="19258"/>
    <cfRule type="duplicateValues" dxfId="18733" priority="19259"/>
    <cfRule type="duplicateValues" dxfId="18732" priority="19260"/>
    <cfRule type="duplicateValues" dxfId="18731" priority="19261"/>
    <cfRule type="duplicateValues" dxfId="18730" priority="19262"/>
    <cfRule type="duplicateValues" dxfId="18729" priority="19263"/>
    <cfRule type="duplicateValues" dxfId="18728" priority="19264"/>
    <cfRule type="duplicateValues" dxfId="18727" priority="19265"/>
    <cfRule type="duplicateValues" dxfId="18726" priority="19266"/>
    <cfRule type="duplicateValues" dxfId="18725" priority="19267"/>
    <cfRule type="duplicateValues" dxfId="18724" priority="19268"/>
    <cfRule type="duplicateValues" dxfId="18723" priority="19269"/>
    <cfRule type="duplicateValues" dxfId="18722" priority="19270"/>
    <cfRule type="duplicateValues" dxfId="18721" priority="19271"/>
    <cfRule type="duplicateValues" dxfId="18720" priority="19272"/>
    <cfRule type="duplicateValues" dxfId="18719" priority="19273"/>
    <cfRule type="duplicateValues" dxfId="18718" priority="19274"/>
    <cfRule type="duplicateValues" dxfId="18717" priority="19275"/>
    <cfRule type="duplicateValues" dxfId="18716" priority="19276"/>
    <cfRule type="duplicateValues" dxfId="18715" priority="19277"/>
    <cfRule type="duplicateValues" dxfId="18714" priority="19278"/>
    <cfRule type="duplicateValues" dxfId="18713" priority="19279"/>
    <cfRule type="duplicateValues" dxfId="18712" priority="19280"/>
    <cfRule type="duplicateValues" dxfId="18711" priority="19281"/>
    <cfRule type="duplicateValues" dxfId="18710" priority="19282"/>
    <cfRule type="duplicateValues" dxfId="18709" priority="19283"/>
    <cfRule type="duplicateValues" dxfId="18708" priority="19284"/>
    <cfRule type="duplicateValues" dxfId="18707" priority="19285"/>
    <cfRule type="duplicateValues" dxfId="18706" priority="19286"/>
    <cfRule type="duplicateValues" dxfId="18705" priority="19287"/>
    <cfRule type="duplicateValues" dxfId="18704" priority="19288"/>
    <cfRule type="duplicateValues" dxfId="18703" priority="19289"/>
    <cfRule type="duplicateValues" dxfId="18702" priority="19290"/>
    <cfRule type="duplicateValues" dxfId="18701" priority="19291"/>
    <cfRule type="duplicateValues" dxfId="18700" priority="19292"/>
    <cfRule type="duplicateValues" dxfId="18699" priority="19293"/>
    <cfRule type="duplicateValues" dxfId="18698" priority="19294"/>
    <cfRule type="duplicateValues" dxfId="18697" priority="19295"/>
    <cfRule type="duplicateValues" dxfId="18696" priority="19296"/>
    <cfRule type="duplicateValues" dxfId="18695" priority="19297"/>
    <cfRule type="duplicateValues" dxfId="18694" priority="19298"/>
    <cfRule type="duplicateValues" dxfId="18693" priority="19299"/>
    <cfRule type="duplicateValues" dxfId="18692" priority="19300"/>
    <cfRule type="duplicateValues" dxfId="18691" priority="19301"/>
    <cfRule type="duplicateValues" dxfId="18690" priority="19302"/>
    <cfRule type="duplicateValues" dxfId="18689" priority="19303"/>
    <cfRule type="duplicateValues" dxfId="18688" priority="19304"/>
    <cfRule type="duplicateValues" dxfId="18687" priority="19305"/>
    <cfRule type="duplicateValues" dxfId="18686" priority="19306"/>
    <cfRule type="duplicateValues" dxfId="18685" priority="19307"/>
    <cfRule type="duplicateValues" dxfId="18684" priority="19308"/>
    <cfRule type="duplicateValues" dxfId="18683" priority="19309"/>
    <cfRule type="duplicateValues" dxfId="18682" priority="19310"/>
    <cfRule type="duplicateValues" dxfId="18681" priority="19311"/>
    <cfRule type="duplicateValues" dxfId="18680" priority="19312"/>
    <cfRule type="duplicateValues" dxfId="18679" priority="19313"/>
    <cfRule type="duplicateValues" dxfId="18678" priority="19314"/>
    <cfRule type="duplicateValues" dxfId="18677" priority="19315"/>
    <cfRule type="duplicateValues" dxfId="18676" priority="19316"/>
    <cfRule type="duplicateValues" dxfId="18675" priority="19317"/>
    <cfRule type="duplicateValues" dxfId="18674" priority="19318"/>
    <cfRule type="duplicateValues" dxfId="18673" priority="19319"/>
    <cfRule type="duplicateValues" dxfId="18672" priority="19320"/>
    <cfRule type="duplicateValues" dxfId="18671" priority="19321"/>
    <cfRule type="duplicateValues" dxfId="18670" priority="19322"/>
    <cfRule type="duplicateValues" dxfId="18669" priority="19323"/>
    <cfRule type="duplicateValues" dxfId="18668" priority="19324"/>
    <cfRule type="duplicateValues" dxfId="18667" priority="19325"/>
    <cfRule type="duplicateValues" dxfId="18666" priority="19326"/>
    <cfRule type="duplicateValues" dxfId="18665" priority="19327"/>
    <cfRule type="duplicateValues" dxfId="18664" priority="19328"/>
    <cfRule type="duplicateValues" dxfId="18663" priority="19329"/>
    <cfRule type="duplicateValues" dxfId="18662" priority="19330"/>
    <cfRule type="duplicateValues" dxfId="18661" priority="19331"/>
    <cfRule type="duplicateValues" dxfId="18660" priority="19332"/>
    <cfRule type="duplicateValues" dxfId="18659" priority="19333"/>
    <cfRule type="duplicateValues" dxfId="18658" priority="19334"/>
    <cfRule type="duplicateValues" dxfId="18657" priority="19335"/>
    <cfRule type="duplicateValues" dxfId="18656" priority="19336"/>
    <cfRule type="duplicateValues" dxfId="18655" priority="19337"/>
    <cfRule type="duplicateValues" dxfId="18654" priority="19338"/>
    <cfRule type="duplicateValues" dxfId="18653" priority="19339"/>
    <cfRule type="duplicateValues" dxfId="18652" priority="19340"/>
    <cfRule type="duplicateValues" dxfId="18651" priority="19341"/>
    <cfRule type="duplicateValues" dxfId="18650" priority="19342"/>
    <cfRule type="duplicateValues" dxfId="18649" priority="19343"/>
    <cfRule type="duplicateValues" dxfId="18648" priority="19344"/>
    <cfRule type="duplicateValues" dxfId="18647" priority="19345"/>
    <cfRule type="duplicateValues" dxfId="18646" priority="19346"/>
    <cfRule type="duplicateValues" dxfId="18645" priority="19347"/>
    <cfRule type="duplicateValues" dxfId="18644" priority="19348"/>
    <cfRule type="duplicateValues" dxfId="18643" priority="19349"/>
    <cfRule type="duplicateValues" dxfId="18642" priority="19350"/>
    <cfRule type="duplicateValues" dxfId="18641" priority="19351"/>
    <cfRule type="duplicateValues" dxfId="18640" priority="19352"/>
    <cfRule type="duplicateValues" dxfId="18639" priority="19353"/>
    <cfRule type="duplicateValues" dxfId="18638" priority="19354"/>
    <cfRule type="duplicateValues" dxfId="18637" priority="19355"/>
    <cfRule type="duplicateValues" dxfId="18636" priority="19356"/>
    <cfRule type="duplicateValues" dxfId="18635" priority="19357"/>
    <cfRule type="duplicateValues" dxfId="18634" priority="19358"/>
    <cfRule type="duplicateValues" dxfId="18633" priority="19359"/>
    <cfRule type="duplicateValues" dxfId="18632" priority="19360"/>
    <cfRule type="duplicateValues" dxfId="18631" priority="19361"/>
    <cfRule type="duplicateValues" dxfId="18630" priority="19362"/>
    <cfRule type="duplicateValues" dxfId="18629" priority="19363"/>
    <cfRule type="duplicateValues" dxfId="18628" priority="19364"/>
    <cfRule type="duplicateValues" dxfId="18627" priority="19365"/>
    <cfRule type="duplicateValues" dxfId="18626" priority="19366"/>
    <cfRule type="duplicateValues" dxfId="18625" priority="19367"/>
    <cfRule type="duplicateValues" dxfId="18624" priority="19368"/>
    <cfRule type="duplicateValues" dxfId="18623" priority="19369"/>
    <cfRule type="duplicateValues" dxfId="18622" priority="19370"/>
    <cfRule type="duplicateValues" dxfId="18621" priority="19371"/>
    <cfRule type="duplicateValues" dxfId="18620" priority="19372"/>
    <cfRule type="duplicateValues" dxfId="18619" priority="19373"/>
    <cfRule type="duplicateValues" dxfId="18618" priority="19374"/>
    <cfRule type="duplicateValues" dxfId="18617" priority="19375"/>
    <cfRule type="duplicateValues" dxfId="18616" priority="19376"/>
    <cfRule type="duplicateValues" dxfId="18615" priority="19377"/>
    <cfRule type="duplicateValues" dxfId="18614" priority="19378"/>
    <cfRule type="duplicateValues" dxfId="18613" priority="19379"/>
    <cfRule type="duplicateValues" dxfId="18612" priority="19380"/>
    <cfRule type="duplicateValues" dxfId="18611" priority="19381"/>
    <cfRule type="duplicateValues" dxfId="18610" priority="19382"/>
    <cfRule type="duplicateValues" dxfId="18609" priority="19383"/>
    <cfRule type="duplicateValues" dxfId="18608" priority="19384"/>
    <cfRule type="duplicateValues" dxfId="18607" priority="19385"/>
    <cfRule type="duplicateValues" dxfId="18606" priority="19386"/>
    <cfRule type="duplicateValues" dxfId="18605" priority="19387"/>
    <cfRule type="duplicateValues" dxfId="18604" priority="19388"/>
    <cfRule type="duplicateValues" dxfId="18603" priority="19389"/>
    <cfRule type="duplicateValues" dxfId="18602" priority="19390"/>
    <cfRule type="duplicateValues" dxfId="18601" priority="19391"/>
    <cfRule type="duplicateValues" dxfId="18600" priority="19392"/>
    <cfRule type="duplicateValues" dxfId="18599" priority="19393"/>
    <cfRule type="duplicateValues" dxfId="18598" priority="19394"/>
    <cfRule type="duplicateValues" dxfId="18597" priority="19395"/>
    <cfRule type="duplicateValues" dxfId="18596" priority="19396"/>
    <cfRule type="duplicateValues" dxfId="18595" priority="19397"/>
    <cfRule type="duplicateValues" dxfId="18594" priority="19398"/>
    <cfRule type="duplicateValues" dxfId="18593" priority="19399"/>
    <cfRule type="duplicateValues" dxfId="18592" priority="19400"/>
    <cfRule type="duplicateValues" dxfId="18591" priority="19401"/>
    <cfRule type="duplicateValues" dxfId="18590" priority="19402"/>
    <cfRule type="duplicateValues" dxfId="18589" priority="19403"/>
    <cfRule type="duplicateValues" dxfId="18588" priority="19404"/>
    <cfRule type="duplicateValues" dxfId="18587" priority="19405"/>
    <cfRule type="duplicateValues" dxfId="18586" priority="19406"/>
    <cfRule type="duplicateValues" dxfId="18585" priority="19407"/>
    <cfRule type="duplicateValues" dxfId="18584" priority="19408"/>
    <cfRule type="duplicateValues" dxfId="18583" priority="19409"/>
    <cfRule type="duplicateValues" dxfId="18582" priority="19410"/>
    <cfRule type="duplicateValues" dxfId="18581" priority="19411"/>
    <cfRule type="duplicateValues" dxfId="18580" priority="19412"/>
    <cfRule type="duplicateValues" dxfId="18579" priority="19413"/>
    <cfRule type="duplicateValues" dxfId="18578" priority="19414"/>
    <cfRule type="duplicateValues" dxfId="18577" priority="19415"/>
  </conditionalFormatting>
  <conditionalFormatting sqref="C215:C224">
    <cfRule type="duplicateValues" dxfId="18576" priority="18688"/>
    <cfRule type="duplicateValues" dxfId="18575" priority="18689"/>
    <cfRule type="duplicateValues" dxfId="18574" priority="18690"/>
    <cfRule type="duplicateValues" dxfId="18573" priority="18691"/>
    <cfRule type="duplicateValues" dxfId="18572" priority="18692"/>
    <cfRule type="duplicateValues" dxfId="18571" priority="18693"/>
    <cfRule type="duplicateValues" dxfId="18570" priority="18694"/>
    <cfRule type="duplicateValues" dxfId="18569" priority="18695"/>
    <cfRule type="duplicateValues" dxfId="18568" priority="18696"/>
    <cfRule type="duplicateValues" dxfId="18567" priority="18697"/>
    <cfRule type="duplicateValues" dxfId="18566" priority="18698"/>
    <cfRule type="duplicateValues" dxfId="18565" priority="18699"/>
    <cfRule type="duplicateValues" dxfId="18564" priority="18700"/>
    <cfRule type="duplicateValues" dxfId="18563" priority="18701"/>
    <cfRule type="duplicateValues" dxfId="18562" priority="18702"/>
    <cfRule type="duplicateValues" dxfId="18561" priority="18703"/>
    <cfRule type="duplicateValues" dxfId="18560" priority="18704"/>
    <cfRule type="duplicateValues" dxfId="18559" priority="18705"/>
    <cfRule type="duplicateValues" dxfId="18558" priority="18706"/>
    <cfRule type="duplicateValues" dxfId="18557" priority="18707"/>
    <cfRule type="duplicateValues" dxfId="18556" priority="18708"/>
    <cfRule type="duplicateValues" dxfId="18555" priority="18709"/>
    <cfRule type="duplicateValues" dxfId="18554" priority="18710"/>
    <cfRule type="duplicateValues" dxfId="18553" priority="18711"/>
    <cfRule type="duplicateValues" dxfId="18552" priority="18712"/>
    <cfRule type="duplicateValues" dxfId="18551" priority="18713"/>
    <cfRule type="duplicateValues" dxfId="18550" priority="18714"/>
    <cfRule type="duplicateValues" dxfId="18549" priority="18715"/>
    <cfRule type="duplicateValues" dxfId="18548" priority="18716"/>
    <cfRule type="duplicateValues" dxfId="18547" priority="18717"/>
    <cfRule type="duplicateValues" dxfId="18546" priority="18718"/>
    <cfRule type="duplicateValues" dxfId="18545" priority="18719"/>
    <cfRule type="duplicateValues" dxfId="18544" priority="18720"/>
    <cfRule type="duplicateValues" dxfId="18543" priority="18721"/>
    <cfRule type="duplicateValues" dxfId="18542" priority="18722"/>
    <cfRule type="duplicateValues" dxfId="18541" priority="18723"/>
    <cfRule type="duplicateValues" dxfId="18540" priority="18724"/>
    <cfRule type="duplicateValues" dxfId="18539" priority="18725"/>
    <cfRule type="duplicateValues" dxfId="18538" priority="18726"/>
    <cfRule type="duplicateValues" dxfId="18537" priority="18727"/>
    <cfRule type="duplicateValues" dxfId="18536" priority="18728"/>
    <cfRule type="duplicateValues" dxfId="18535" priority="18729"/>
    <cfRule type="duplicateValues" dxfId="18534" priority="18730"/>
    <cfRule type="duplicateValues" dxfId="18533" priority="18731"/>
    <cfRule type="duplicateValues" dxfId="18532" priority="18732"/>
    <cfRule type="duplicateValues" dxfId="18531" priority="18733"/>
    <cfRule type="duplicateValues" dxfId="18530" priority="18734"/>
    <cfRule type="duplicateValues" dxfId="18529" priority="18735"/>
    <cfRule type="duplicateValues" dxfId="18528" priority="18736"/>
    <cfRule type="duplicateValues" dxfId="18527" priority="18737"/>
    <cfRule type="duplicateValues" dxfId="18526" priority="18738"/>
    <cfRule type="duplicateValues" dxfId="18525" priority="18739"/>
    <cfRule type="duplicateValues" dxfId="18524" priority="18740"/>
    <cfRule type="duplicateValues" dxfId="18523" priority="18741"/>
    <cfRule type="duplicateValues" dxfId="18522" priority="18742"/>
    <cfRule type="duplicateValues" dxfId="18521" priority="18743"/>
    <cfRule type="duplicateValues" dxfId="18520" priority="18744"/>
    <cfRule type="duplicateValues" dxfId="18519" priority="18745"/>
    <cfRule type="duplicateValues" dxfId="18518" priority="18746"/>
    <cfRule type="duplicateValues" dxfId="18517" priority="18747"/>
    <cfRule type="duplicateValues" dxfId="18516" priority="18748"/>
    <cfRule type="duplicateValues" dxfId="18515" priority="18749"/>
    <cfRule type="duplicateValues" dxfId="18514" priority="18750"/>
    <cfRule type="duplicateValues" dxfId="18513" priority="18751"/>
    <cfRule type="duplicateValues" dxfId="18512" priority="18752"/>
    <cfRule type="duplicateValues" dxfId="18511" priority="18753"/>
    <cfRule type="duplicateValues" dxfId="18510" priority="18754"/>
    <cfRule type="duplicateValues" dxfId="18509" priority="18755"/>
    <cfRule type="duplicateValues" dxfId="18508" priority="18756"/>
    <cfRule type="duplicateValues" dxfId="18507" priority="18757"/>
    <cfRule type="duplicateValues" dxfId="18506" priority="18758"/>
    <cfRule type="duplicateValues" dxfId="18505" priority="18759"/>
    <cfRule type="duplicateValues" dxfId="18504" priority="18760"/>
    <cfRule type="duplicateValues" dxfId="18503" priority="18761"/>
    <cfRule type="duplicateValues" dxfId="18502" priority="18762"/>
    <cfRule type="duplicateValues" dxfId="18501" priority="18763"/>
    <cfRule type="duplicateValues" dxfId="18500" priority="18764"/>
    <cfRule type="duplicateValues" dxfId="18499" priority="18765"/>
    <cfRule type="duplicateValues" dxfId="18498" priority="18766"/>
    <cfRule type="duplicateValues" dxfId="18497" priority="18767"/>
    <cfRule type="duplicateValues" dxfId="18496" priority="18768"/>
    <cfRule type="duplicateValues" dxfId="18495" priority="18769"/>
    <cfRule type="duplicateValues" dxfId="18494" priority="18770"/>
    <cfRule type="duplicateValues" dxfId="18493" priority="18771"/>
    <cfRule type="duplicateValues" dxfId="18492" priority="18772"/>
    <cfRule type="duplicateValues" dxfId="18491" priority="18773"/>
    <cfRule type="duplicateValues" dxfId="18490" priority="18774"/>
    <cfRule type="duplicateValues" dxfId="18489" priority="18775"/>
    <cfRule type="duplicateValues" dxfId="18488" priority="18776"/>
    <cfRule type="duplicateValues" dxfId="18487" priority="18777"/>
    <cfRule type="duplicateValues" dxfId="18486" priority="18778"/>
    <cfRule type="duplicateValues" dxfId="18485" priority="18779"/>
    <cfRule type="duplicateValues" dxfId="18484" priority="18780"/>
    <cfRule type="duplicateValues" dxfId="18483" priority="18781"/>
    <cfRule type="duplicateValues" dxfId="18482" priority="18782"/>
    <cfRule type="duplicateValues" dxfId="18481" priority="18783"/>
    <cfRule type="duplicateValues" dxfId="18480" priority="18784"/>
    <cfRule type="duplicateValues" dxfId="18479" priority="18785"/>
    <cfRule type="duplicateValues" dxfId="18478" priority="18786"/>
    <cfRule type="duplicateValues" dxfId="18477" priority="18787"/>
    <cfRule type="duplicateValues" dxfId="18476" priority="18788"/>
    <cfRule type="duplicateValues" dxfId="18475" priority="18789"/>
    <cfRule type="duplicateValues" dxfId="18474" priority="18790"/>
    <cfRule type="duplicateValues" dxfId="18473" priority="18791"/>
    <cfRule type="duplicateValues" dxfId="18472" priority="18792"/>
    <cfRule type="duplicateValues" dxfId="18471" priority="18793"/>
    <cfRule type="duplicateValues" dxfId="18470" priority="18794"/>
    <cfRule type="duplicateValues" dxfId="18469" priority="18795"/>
    <cfRule type="duplicateValues" dxfId="18468" priority="18796"/>
    <cfRule type="duplicateValues" dxfId="18467" priority="18797"/>
    <cfRule type="duplicateValues" dxfId="18466" priority="18798"/>
    <cfRule type="duplicateValues" dxfId="18465" priority="18799"/>
    <cfRule type="duplicateValues" dxfId="18464" priority="18800"/>
    <cfRule type="duplicateValues" dxfId="18463" priority="18801"/>
    <cfRule type="duplicateValues" dxfId="18462" priority="18802"/>
    <cfRule type="duplicateValues" dxfId="18461" priority="18803"/>
    <cfRule type="duplicateValues" dxfId="18460" priority="18804"/>
    <cfRule type="duplicateValues" dxfId="18459" priority="18805"/>
    <cfRule type="duplicateValues" dxfId="18458" priority="18806"/>
    <cfRule type="duplicateValues" dxfId="18457" priority="18807"/>
    <cfRule type="duplicateValues" dxfId="18456" priority="18808"/>
    <cfRule type="duplicateValues" dxfId="18455" priority="18809"/>
    <cfRule type="duplicateValues" dxfId="18454" priority="18810"/>
    <cfRule type="duplicateValues" dxfId="18453" priority="18811"/>
    <cfRule type="duplicateValues" dxfId="18452" priority="18812"/>
    <cfRule type="duplicateValues" dxfId="18451" priority="18813"/>
    <cfRule type="duplicateValues" dxfId="18450" priority="18814"/>
    <cfRule type="duplicateValues" dxfId="18449" priority="18815"/>
    <cfRule type="duplicateValues" dxfId="18448" priority="18816"/>
    <cfRule type="duplicateValues" dxfId="18447" priority="18817"/>
    <cfRule type="duplicateValues" dxfId="18446" priority="18818"/>
    <cfRule type="duplicateValues" dxfId="18445" priority="18819"/>
    <cfRule type="duplicateValues" dxfId="18444" priority="18820"/>
    <cfRule type="duplicateValues" dxfId="18443" priority="18821"/>
    <cfRule type="duplicateValues" dxfId="18442" priority="18822"/>
    <cfRule type="duplicateValues" dxfId="18441" priority="18823"/>
    <cfRule type="duplicateValues" dxfId="18440" priority="18824"/>
    <cfRule type="duplicateValues" dxfId="18439" priority="18825"/>
    <cfRule type="duplicateValues" dxfId="18438" priority="18826"/>
    <cfRule type="duplicateValues" dxfId="18437" priority="18827"/>
    <cfRule type="duplicateValues" dxfId="18436" priority="18828"/>
    <cfRule type="duplicateValues" dxfId="18435" priority="18829"/>
    <cfRule type="duplicateValues" dxfId="18434" priority="18830"/>
    <cfRule type="duplicateValues" dxfId="18433" priority="18831"/>
    <cfRule type="duplicateValues" dxfId="18432" priority="18832"/>
    <cfRule type="duplicateValues" dxfId="18431" priority="18833"/>
    <cfRule type="duplicateValues" dxfId="18430" priority="18834"/>
    <cfRule type="duplicateValues" dxfId="18429" priority="18835"/>
    <cfRule type="duplicateValues" dxfId="18428" priority="18836"/>
    <cfRule type="duplicateValues" dxfId="18427" priority="18837"/>
    <cfRule type="duplicateValues" dxfId="18426" priority="18838"/>
    <cfRule type="duplicateValues" dxfId="18425" priority="18839"/>
    <cfRule type="duplicateValues" dxfId="18424" priority="18840"/>
    <cfRule type="duplicateValues" dxfId="18423" priority="18841"/>
    <cfRule type="duplicateValues" dxfId="18422" priority="18842"/>
    <cfRule type="duplicateValues" dxfId="18421" priority="18843"/>
    <cfRule type="duplicateValues" dxfId="18420" priority="18844"/>
    <cfRule type="duplicateValues" dxfId="18419" priority="18845"/>
    <cfRule type="duplicateValues" dxfId="18418" priority="18846"/>
    <cfRule type="duplicateValues" dxfId="18417" priority="18847"/>
    <cfRule type="duplicateValues" dxfId="18416" priority="18848"/>
    <cfRule type="duplicateValues" dxfId="18415" priority="18849"/>
    <cfRule type="duplicateValues" dxfId="18414" priority="18850"/>
    <cfRule type="duplicateValues" dxfId="18413" priority="18851"/>
    <cfRule type="duplicateValues" dxfId="18412" priority="18852"/>
    <cfRule type="duplicateValues" dxfId="18411" priority="18853"/>
    <cfRule type="duplicateValues" dxfId="18410" priority="18854"/>
    <cfRule type="duplicateValues" dxfId="18409" priority="18855"/>
    <cfRule type="duplicateValues" dxfId="18408" priority="18856"/>
    <cfRule type="duplicateValues" dxfId="18407" priority="18857"/>
    <cfRule type="duplicateValues" dxfId="18406" priority="18858"/>
    <cfRule type="duplicateValues" dxfId="18405" priority="18859"/>
    <cfRule type="duplicateValues" dxfId="18404" priority="18860"/>
    <cfRule type="duplicateValues" dxfId="18403" priority="18861"/>
    <cfRule type="duplicateValues" dxfId="18402" priority="18862"/>
    <cfRule type="duplicateValues" dxfId="18401" priority="18863"/>
    <cfRule type="duplicateValues" dxfId="18400" priority="18864"/>
    <cfRule type="duplicateValues" dxfId="18399" priority="18865"/>
    <cfRule type="duplicateValues" dxfId="18398" priority="18866"/>
    <cfRule type="duplicateValues" dxfId="18397" priority="18867"/>
    <cfRule type="duplicateValues" dxfId="18396" priority="18868"/>
    <cfRule type="duplicateValues" dxfId="18395" priority="18869"/>
    <cfRule type="duplicateValues" dxfId="18394" priority="18870"/>
    <cfRule type="duplicateValues" dxfId="18393" priority="18871"/>
    <cfRule type="duplicateValues" dxfId="18392" priority="18872"/>
    <cfRule type="duplicateValues" dxfId="18391" priority="18873"/>
    <cfRule type="duplicateValues" dxfId="18390" priority="18874"/>
    <cfRule type="duplicateValues" dxfId="18389" priority="18875"/>
    <cfRule type="duplicateValues" dxfId="18388" priority="18876"/>
    <cfRule type="duplicateValues" dxfId="18387" priority="18877"/>
    <cfRule type="duplicateValues" dxfId="18386" priority="18878"/>
    <cfRule type="duplicateValues" dxfId="18385" priority="18879"/>
    <cfRule type="duplicateValues" dxfId="18384" priority="18880"/>
    <cfRule type="duplicateValues" dxfId="18383" priority="18881"/>
    <cfRule type="duplicateValues" dxfId="18382" priority="18882"/>
    <cfRule type="duplicateValues" dxfId="18381" priority="18883"/>
    <cfRule type="duplicateValues" dxfId="18380" priority="18884"/>
    <cfRule type="duplicateValues" dxfId="18379" priority="18885"/>
    <cfRule type="duplicateValues" dxfId="18378" priority="18886"/>
    <cfRule type="duplicateValues" dxfId="18377" priority="18887"/>
    <cfRule type="duplicateValues" dxfId="18376" priority="18888"/>
    <cfRule type="duplicateValues" dxfId="18375" priority="18889"/>
    <cfRule type="duplicateValues" dxfId="18374" priority="18890"/>
    <cfRule type="duplicateValues" dxfId="18373" priority="18891"/>
    <cfRule type="duplicateValues" dxfId="18372" priority="18892"/>
    <cfRule type="duplicateValues" dxfId="18371" priority="18893"/>
    <cfRule type="duplicateValues" dxfId="18370" priority="18894"/>
    <cfRule type="duplicateValues" dxfId="18369" priority="18895"/>
    <cfRule type="duplicateValues" dxfId="18368" priority="18896"/>
    <cfRule type="duplicateValues" dxfId="18367" priority="18897"/>
    <cfRule type="duplicateValues" dxfId="18366" priority="18898"/>
    <cfRule type="duplicateValues" dxfId="18365" priority="18899"/>
    <cfRule type="duplicateValues" dxfId="18364" priority="18900"/>
    <cfRule type="duplicateValues" dxfId="18363" priority="18901"/>
    <cfRule type="duplicateValues" dxfId="18362" priority="18902"/>
    <cfRule type="duplicateValues" dxfId="18361" priority="18903"/>
    <cfRule type="duplicateValues" dxfId="18360" priority="18904"/>
    <cfRule type="duplicateValues" dxfId="18359" priority="18905"/>
    <cfRule type="duplicateValues" dxfId="18358" priority="18906"/>
    <cfRule type="duplicateValues" dxfId="18357" priority="18907"/>
    <cfRule type="duplicateValues" dxfId="18356" priority="18908"/>
    <cfRule type="duplicateValues" dxfId="18355" priority="18909"/>
    <cfRule type="duplicateValues" dxfId="18354" priority="18910"/>
    <cfRule type="duplicateValues" dxfId="18353" priority="18911"/>
    <cfRule type="duplicateValues" dxfId="18352" priority="18912"/>
    <cfRule type="duplicateValues" dxfId="18351" priority="18913"/>
    <cfRule type="duplicateValues" dxfId="18350" priority="18914"/>
    <cfRule type="duplicateValues" dxfId="18349" priority="18915"/>
    <cfRule type="duplicateValues" dxfId="18348" priority="18916"/>
    <cfRule type="duplicateValues" dxfId="18347" priority="18917"/>
    <cfRule type="duplicateValues" dxfId="18346" priority="18918"/>
    <cfRule type="duplicateValues" dxfId="18345" priority="18919"/>
    <cfRule type="duplicateValues" dxfId="18344" priority="18920"/>
    <cfRule type="duplicateValues" dxfId="18343" priority="18921"/>
    <cfRule type="duplicateValues" dxfId="18342" priority="18922"/>
    <cfRule type="duplicateValues" dxfId="18341" priority="18923"/>
    <cfRule type="duplicateValues" dxfId="18340" priority="18924"/>
    <cfRule type="duplicateValues" dxfId="18339" priority="18925"/>
    <cfRule type="duplicateValues" dxfId="18338" priority="18926"/>
    <cfRule type="duplicateValues" dxfId="18337" priority="18927"/>
    <cfRule type="duplicateValues" dxfId="18336" priority="18928"/>
    <cfRule type="duplicateValues" dxfId="18335" priority="18929"/>
    <cfRule type="duplicateValues" dxfId="18334" priority="18930"/>
    <cfRule type="duplicateValues" dxfId="18333" priority="18931"/>
    <cfRule type="duplicateValues" dxfId="18332" priority="18932"/>
    <cfRule type="duplicateValues" dxfId="18331" priority="18933"/>
    <cfRule type="duplicateValues" dxfId="18330" priority="18934"/>
    <cfRule type="duplicateValues" dxfId="18329" priority="18935"/>
    <cfRule type="duplicateValues" dxfId="18328" priority="18936"/>
    <cfRule type="duplicateValues" dxfId="18327" priority="18937"/>
    <cfRule type="duplicateValues" dxfId="18326" priority="18938"/>
    <cfRule type="duplicateValues" dxfId="18325" priority="18939"/>
    <cfRule type="duplicateValues" dxfId="18324" priority="18940"/>
    <cfRule type="duplicateValues" dxfId="18323" priority="18941"/>
    <cfRule type="duplicateValues" dxfId="18322" priority="18942"/>
    <cfRule type="duplicateValues" dxfId="18321" priority="18943"/>
    <cfRule type="duplicateValues" dxfId="18320" priority="18944"/>
    <cfRule type="duplicateValues" dxfId="18319" priority="18945"/>
    <cfRule type="duplicateValues" dxfId="18318" priority="18946"/>
    <cfRule type="duplicateValues" dxfId="18317" priority="18947"/>
    <cfRule type="duplicateValues" dxfId="18316" priority="18948"/>
    <cfRule type="duplicateValues" dxfId="18315" priority="18949"/>
    <cfRule type="duplicateValues" dxfId="18314" priority="18950"/>
    <cfRule type="duplicateValues" dxfId="18313" priority="18951"/>
    <cfRule type="duplicateValues" dxfId="18312" priority="18952"/>
    <cfRule type="duplicateValues" dxfId="18311" priority="18953"/>
    <cfRule type="duplicateValues" dxfId="18310" priority="18954"/>
    <cfRule type="duplicateValues" dxfId="18309" priority="18955"/>
    <cfRule type="duplicateValues" dxfId="18308" priority="18956"/>
    <cfRule type="duplicateValues" dxfId="18307" priority="18957"/>
    <cfRule type="duplicateValues" dxfId="18306" priority="18958"/>
    <cfRule type="duplicateValues" dxfId="18305" priority="18959"/>
    <cfRule type="duplicateValues" dxfId="18304" priority="18960"/>
    <cfRule type="duplicateValues" dxfId="18303" priority="18961"/>
    <cfRule type="duplicateValues" dxfId="18302" priority="18962"/>
    <cfRule type="duplicateValues" dxfId="18301" priority="18963"/>
    <cfRule type="duplicateValues" dxfId="18300" priority="18964"/>
    <cfRule type="duplicateValues" dxfId="18299" priority="18965"/>
    <cfRule type="duplicateValues" dxfId="18298" priority="18966"/>
    <cfRule type="duplicateValues" dxfId="18297" priority="18967"/>
    <cfRule type="duplicateValues" dxfId="18296" priority="18968"/>
    <cfRule type="duplicateValues" dxfId="18295" priority="18969"/>
    <cfRule type="duplicateValues" dxfId="18294" priority="18970"/>
    <cfRule type="duplicateValues" dxfId="18293" priority="18971"/>
    <cfRule type="duplicateValues" dxfId="18292" priority="18972"/>
    <cfRule type="duplicateValues" dxfId="18291" priority="18973"/>
    <cfRule type="duplicateValues" dxfId="18290" priority="18974"/>
    <cfRule type="duplicateValues" dxfId="18289" priority="18975"/>
    <cfRule type="duplicateValues" dxfId="18288" priority="18976"/>
    <cfRule type="duplicateValues" dxfId="18287" priority="18977"/>
    <cfRule type="duplicateValues" dxfId="18286" priority="18978"/>
    <cfRule type="duplicateValues" dxfId="18285" priority="18979"/>
    <cfRule type="duplicateValues" dxfId="18284" priority="18980"/>
    <cfRule type="duplicateValues" dxfId="18283" priority="18981"/>
    <cfRule type="duplicateValues" dxfId="18282" priority="18982"/>
    <cfRule type="duplicateValues" dxfId="18281" priority="18983"/>
    <cfRule type="duplicateValues" dxfId="18280" priority="18984"/>
    <cfRule type="duplicateValues" dxfId="18279" priority="18985"/>
    <cfRule type="duplicateValues" dxfId="18278" priority="18986"/>
    <cfRule type="duplicateValues" dxfId="18277" priority="18987"/>
    <cfRule type="duplicateValues" dxfId="18276" priority="18988"/>
    <cfRule type="duplicateValues" dxfId="18275" priority="18989"/>
    <cfRule type="duplicateValues" dxfId="18274" priority="18990"/>
    <cfRule type="duplicateValues" dxfId="18273" priority="18991"/>
    <cfRule type="duplicateValues" dxfId="18272" priority="18992"/>
    <cfRule type="duplicateValues" dxfId="18271" priority="18993"/>
    <cfRule type="duplicateValues" dxfId="18270" priority="18994"/>
    <cfRule type="duplicateValues" dxfId="18269" priority="18995"/>
    <cfRule type="duplicateValues" dxfId="18268" priority="18996"/>
    <cfRule type="duplicateValues" dxfId="18267" priority="18997"/>
    <cfRule type="duplicateValues" dxfId="18266" priority="18998"/>
    <cfRule type="duplicateValues" dxfId="18265" priority="18999"/>
    <cfRule type="duplicateValues" dxfId="18264" priority="19000"/>
    <cfRule type="duplicateValues" dxfId="18263" priority="19001"/>
    <cfRule type="duplicateValues" dxfId="18262" priority="19002"/>
    <cfRule type="duplicateValues" dxfId="18261" priority="19003"/>
    <cfRule type="duplicateValues" dxfId="18260" priority="19004"/>
    <cfRule type="duplicateValues" dxfId="18259" priority="19005"/>
    <cfRule type="duplicateValues" dxfId="18258" priority="19006"/>
    <cfRule type="duplicateValues" dxfId="18257" priority="19007"/>
    <cfRule type="duplicateValues" dxfId="18256" priority="19008"/>
    <cfRule type="duplicateValues" dxfId="18255" priority="19009"/>
    <cfRule type="duplicateValues" dxfId="18254" priority="19010"/>
    <cfRule type="duplicateValues" dxfId="18253" priority="19011"/>
    <cfRule type="duplicateValues" dxfId="18252" priority="19012"/>
    <cfRule type="duplicateValues" dxfId="18251" priority="19013"/>
    <cfRule type="duplicateValues" dxfId="18250" priority="19014"/>
    <cfRule type="duplicateValues" dxfId="18249" priority="19015"/>
    <cfRule type="duplicateValues" dxfId="18248" priority="19016"/>
    <cfRule type="duplicateValues" dxfId="18247" priority="19017"/>
    <cfRule type="duplicateValues" dxfId="18246" priority="19018"/>
    <cfRule type="duplicateValues" dxfId="18245" priority="19019"/>
    <cfRule type="duplicateValues" dxfId="18244" priority="19020"/>
    <cfRule type="duplicateValues" dxfId="18243" priority="19021"/>
    <cfRule type="duplicateValues" dxfId="18242" priority="19022"/>
    <cfRule type="duplicateValues" dxfId="18241" priority="19023"/>
    <cfRule type="duplicateValues" dxfId="18240" priority="19024"/>
    <cfRule type="duplicateValues" dxfId="18239" priority="19025"/>
    <cfRule type="duplicateValues" dxfId="18238" priority="19026"/>
    <cfRule type="duplicateValues" dxfId="18237" priority="19027"/>
    <cfRule type="duplicateValues" dxfId="18236" priority="19028"/>
    <cfRule type="duplicateValues" dxfId="18235" priority="19029"/>
    <cfRule type="duplicateValues" dxfId="18234" priority="19030"/>
    <cfRule type="duplicateValues" dxfId="18233" priority="19031"/>
    <cfRule type="duplicateValues" dxfId="18232" priority="19032"/>
    <cfRule type="duplicateValues" dxfId="18231" priority="19033"/>
    <cfRule type="duplicateValues" dxfId="18230" priority="19034"/>
    <cfRule type="duplicateValues" dxfId="18229" priority="19035"/>
    <cfRule type="duplicateValues" dxfId="18228" priority="19036"/>
    <cfRule type="duplicateValues" dxfId="18227" priority="19037"/>
    <cfRule type="duplicateValues" dxfId="18226" priority="19038"/>
    <cfRule type="duplicateValues" dxfId="18225" priority="19039"/>
    <cfRule type="duplicateValues" dxfId="18224" priority="19040"/>
    <cfRule type="duplicateValues" dxfId="18223" priority="19041"/>
    <cfRule type="duplicateValues" dxfId="18222" priority="19042"/>
    <cfRule type="duplicateValues" dxfId="18221" priority="19043"/>
    <cfRule type="duplicateValues" dxfId="18220" priority="19044"/>
    <cfRule type="duplicateValues" dxfId="18219" priority="19045"/>
    <cfRule type="duplicateValues" dxfId="18218" priority="19046"/>
    <cfRule type="duplicateValues" dxfId="18217" priority="19047"/>
    <cfRule type="duplicateValues" dxfId="18216" priority="19048"/>
    <cfRule type="duplicateValues" dxfId="18215" priority="19049"/>
    <cfRule type="duplicateValues" dxfId="18214" priority="19050"/>
    <cfRule type="duplicateValues" dxfId="18213" priority="19051"/>
  </conditionalFormatting>
  <conditionalFormatting sqref="C216">
    <cfRule type="duplicateValues" dxfId="18212" priority="18305"/>
    <cfRule type="duplicateValues" dxfId="18211" priority="18306"/>
    <cfRule type="duplicateValues" dxfId="18210" priority="18307"/>
    <cfRule type="duplicateValues" dxfId="18209" priority="18308"/>
    <cfRule type="duplicateValues" dxfId="18208" priority="18309"/>
    <cfRule type="duplicateValues" dxfId="18207" priority="18310"/>
    <cfRule type="duplicateValues" dxfId="18206" priority="18311"/>
    <cfRule type="duplicateValues" dxfId="18205" priority="18312"/>
    <cfRule type="duplicateValues" dxfId="18204" priority="18313"/>
    <cfRule type="duplicateValues" dxfId="18203" priority="18314"/>
    <cfRule type="duplicateValues" dxfId="18202" priority="18315"/>
    <cfRule type="duplicateValues" dxfId="18201" priority="18316"/>
    <cfRule type="duplicateValues" dxfId="18200" priority="18317"/>
    <cfRule type="duplicateValues" dxfId="18199" priority="18318"/>
    <cfRule type="duplicateValues" dxfId="18198" priority="18319"/>
    <cfRule type="duplicateValues" dxfId="18197" priority="18320"/>
    <cfRule type="duplicateValues" dxfId="18196" priority="18321"/>
    <cfRule type="duplicateValues" dxfId="18195" priority="18322"/>
    <cfRule type="duplicateValues" dxfId="18194" priority="18323"/>
    <cfRule type="duplicateValues" dxfId="18193" priority="18324"/>
    <cfRule type="duplicateValues" dxfId="18192" priority="18325"/>
    <cfRule type="duplicateValues" dxfId="18191" priority="18326"/>
    <cfRule type="duplicateValues" dxfId="18190" priority="18327"/>
    <cfRule type="duplicateValues" dxfId="18189" priority="18328"/>
    <cfRule type="duplicateValues" dxfId="18188" priority="18329"/>
    <cfRule type="duplicateValues" dxfId="18187" priority="18330"/>
    <cfRule type="duplicateValues" dxfId="18186" priority="18331"/>
    <cfRule type="duplicateValues" dxfId="18185" priority="18332"/>
    <cfRule type="duplicateValues" dxfId="18184" priority="18333"/>
    <cfRule type="duplicateValues" dxfId="18183" priority="18334"/>
    <cfRule type="duplicateValues" dxfId="18182" priority="18335"/>
    <cfRule type="duplicateValues" dxfId="18181" priority="18336"/>
    <cfRule type="duplicateValues" dxfId="18180" priority="18337"/>
    <cfRule type="duplicateValues" dxfId="18179" priority="18338"/>
    <cfRule type="duplicateValues" dxfId="18178" priority="18339"/>
    <cfRule type="duplicateValues" dxfId="18177" priority="18340"/>
    <cfRule type="duplicateValues" dxfId="18176" priority="18341"/>
    <cfRule type="duplicateValues" dxfId="18175" priority="18342"/>
    <cfRule type="duplicateValues" dxfId="18174" priority="18343"/>
    <cfRule type="duplicateValues" dxfId="18173" priority="18344"/>
    <cfRule type="duplicateValues" dxfId="18172" priority="18345"/>
    <cfRule type="duplicateValues" dxfId="18171" priority="18346"/>
    <cfRule type="duplicateValues" dxfId="18170" priority="18347"/>
    <cfRule type="duplicateValues" dxfId="18169" priority="18348"/>
    <cfRule type="duplicateValues" dxfId="18168" priority="18349"/>
    <cfRule type="duplicateValues" dxfId="18167" priority="18350"/>
    <cfRule type="duplicateValues" dxfId="18166" priority="18351"/>
    <cfRule type="duplicateValues" dxfId="18165" priority="18352"/>
    <cfRule type="duplicateValues" dxfId="18164" priority="18353"/>
    <cfRule type="duplicateValues" dxfId="18163" priority="18354"/>
    <cfRule type="duplicateValues" dxfId="18162" priority="18355"/>
    <cfRule type="duplicateValues" dxfId="18161" priority="18356"/>
    <cfRule type="duplicateValues" dxfId="18160" priority="18357"/>
    <cfRule type="duplicateValues" dxfId="18159" priority="18358"/>
    <cfRule type="duplicateValues" dxfId="18158" priority="18359"/>
    <cfRule type="duplicateValues" dxfId="18157" priority="18360"/>
    <cfRule type="duplicateValues" dxfId="18156" priority="18361"/>
    <cfRule type="duplicateValues" dxfId="18155" priority="18362"/>
    <cfRule type="duplicateValues" dxfId="18154" priority="18363"/>
    <cfRule type="duplicateValues" dxfId="18153" priority="18364"/>
    <cfRule type="duplicateValues" dxfId="18152" priority="18365"/>
    <cfRule type="duplicateValues" dxfId="18151" priority="18366"/>
    <cfRule type="duplicateValues" dxfId="18150" priority="18367"/>
    <cfRule type="duplicateValues" dxfId="18149" priority="18368"/>
    <cfRule type="duplicateValues" dxfId="18148" priority="18369"/>
    <cfRule type="duplicateValues" dxfId="18147" priority="18370"/>
    <cfRule type="duplicateValues" dxfId="18146" priority="18371"/>
    <cfRule type="duplicateValues" dxfId="18145" priority="18372"/>
    <cfRule type="duplicateValues" dxfId="18144" priority="18373"/>
    <cfRule type="duplicateValues" dxfId="18143" priority="18374"/>
    <cfRule type="duplicateValues" dxfId="18142" priority="18375"/>
    <cfRule type="duplicateValues" dxfId="18141" priority="18376"/>
    <cfRule type="duplicateValues" dxfId="18140" priority="18377"/>
    <cfRule type="duplicateValues" dxfId="18139" priority="18378"/>
    <cfRule type="duplicateValues" dxfId="18138" priority="18379"/>
    <cfRule type="duplicateValues" dxfId="18137" priority="18380"/>
    <cfRule type="duplicateValues" dxfId="18136" priority="18381"/>
    <cfRule type="duplicateValues" dxfId="18135" priority="18382"/>
    <cfRule type="duplicateValues" dxfId="18134" priority="18383"/>
    <cfRule type="duplicateValues" dxfId="18133" priority="18384"/>
    <cfRule type="duplicateValues" dxfId="18132" priority="18385"/>
    <cfRule type="duplicateValues" dxfId="18131" priority="18386"/>
    <cfRule type="duplicateValues" dxfId="18130" priority="18387"/>
    <cfRule type="duplicateValues" dxfId="18129" priority="18388"/>
    <cfRule type="duplicateValues" dxfId="18128" priority="18389"/>
    <cfRule type="duplicateValues" dxfId="18127" priority="18390"/>
    <cfRule type="duplicateValues" dxfId="18126" priority="18391"/>
    <cfRule type="duplicateValues" dxfId="18125" priority="18392"/>
    <cfRule type="duplicateValues" dxfId="18124" priority="18393"/>
    <cfRule type="duplicateValues" dxfId="18123" priority="18394"/>
    <cfRule type="duplicateValues" dxfId="18122" priority="18395"/>
    <cfRule type="duplicateValues" dxfId="18121" priority="18396"/>
    <cfRule type="duplicateValues" dxfId="18120" priority="18397"/>
    <cfRule type="duplicateValues" dxfId="18119" priority="18398"/>
    <cfRule type="duplicateValues" dxfId="18118" priority="18399"/>
    <cfRule type="duplicateValues" dxfId="18117" priority="18400"/>
    <cfRule type="duplicateValues" dxfId="18116" priority="18401"/>
    <cfRule type="duplicateValues" dxfId="18115" priority="18402"/>
    <cfRule type="duplicateValues" dxfId="18114" priority="18403"/>
    <cfRule type="duplicateValues" dxfId="18113" priority="18404"/>
    <cfRule type="duplicateValues" dxfId="18112" priority="18405"/>
    <cfRule type="duplicateValues" dxfId="18111" priority="18406"/>
    <cfRule type="duplicateValues" dxfId="18110" priority="18407"/>
    <cfRule type="duplicateValues" dxfId="18109" priority="18408"/>
    <cfRule type="duplicateValues" dxfId="18108" priority="18409"/>
    <cfRule type="duplicateValues" dxfId="18107" priority="18410"/>
    <cfRule type="duplicateValues" dxfId="18106" priority="18411"/>
    <cfRule type="duplicateValues" dxfId="18105" priority="18412"/>
    <cfRule type="duplicateValues" dxfId="18104" priority="18413"/>
    <cfRule type="duplicateValues" dxfId="18103" priority="18414"/>
    <cfRule type="duplicateValues" dxfId="18102" priority="18415"/>
    <cfRule type="duplicateValues" dxfId="18101" priority="18416"/>
    <cfRule type="duplicateValues" dxfId="18100" priority="18417"/>
    <cfRule type="duplicateValues" dxfId="18099" priority="18418"/>
    <cfRule type="duplicateValues" dxfId="18098" priority="18419"/>
    <cfRule type="duplicateValues" dxfId="18097" priority="18420"/>
    <cfRule type="duplicateValues" dxfId="18096" priority="18421"/>
    <cfRule type="duplicateValues" dxfId="18095" priority="18422"/>
    <cfRule type="duplicateValues" dxfId="18094" priority="18423"/>
    <cfRule type="duplicateValues" dxfId="18093" priority="18424"/>
    <cfRule type="duplicateValues" dxfId="18092" priority="18425"/>
    <cfRule type="duplicateValues" dxfId="18091" priority="18426"/>
    <cfRule type="duplicateValues" dxfId="18090" priority="18427"/>
    <cfRule type="duplicateValues" dxfId="18089" priority="18428"/>
    <cfRule type="duplicateValues" dxfId="18088" priority="18429"/>
    <cfRule type="duplicateValues" dxfId="18087" priority="18430"/>
    <cfRule type="duplicateValues" dxfId="18086" priority="18431"/>
    <cfRule type="duplicateValues" dxfId="18085" priority="18432"/>
    <cfRule type="duplicateValues" dxfId="18084" priority="18433"/>
    <cfRule type="duplicateValues" dxfId="18083" priority="18434"/>
    <cfRule type="duplicateValues" dxfId="18082" priority="18435"/>
    <cfRule type="duplicateValues" dxfId="18081" priority="18436"/>
    <cfRule type="duplicateValues" dxfId="18080" priority="18437"/>
    <cfRule type="duplicateValues" dxfId="18079" priority="18438"/>
    <cfRule type="duplicateValues" dxfId="18078" priority="18439"/>
    <cfRule type="duplicateValues" dxfId="18077" priority="18440"/>
    <cfRule type="duplicateValues" dxfId="18076" priority="18441"/>
    <cfRule type="duplicateValues" dxfId="18075" priority="18442"/>
    <cfRule type="duplicateValues" dxfId="18074" priority="18443"/>
    <cfRule type="duplicateValues" dxfId="18073" priority="18444"/>
    <cfRule type="duplicateValues" dxfId="18072" priority="18445"/>
    <cfRule type="duplicateValues" dxfId="18071" priority="18446"/>
    <cfRule type="duplicateValues" dxfId="18070" priority="18447"/>
    <cfRule type="duplicateValues" dxfId="18069" priority="18448"/>
    <cfRule type="duplicateValues" dxfId="18068" priority="18449"/>
    <cfRule type="duplicateValues" dxfId="18067" priority="18450"/>
    <cfRule type="duplicateValues" dxfId="18066" priority="18451"/>
    <cfRule type="duplicateValues" dxfId="18065" priority="18452"/>
    <cfRule type="duplicateValues" dxfId="18064" priority="18453"/>
    <cfRule type="duplicateValues" dxfId="18063" priority="18454"/>
    <cfRule type="duplicateValues" dxfId="18062" priority="18455"/>
    <cfRule type="duplicateValues" dxfId="18061" priority="18456"/>
    <cfRule type="duplicateValues" dxfId="18060" priority="18457"/>
    <cfRule type="duplicateValues" dxfId="18059" priority="18458"/>
    <cfRule type="duplicateValues" dxfId="18058" priority="18459"/>
    <cfRule type="duplicateValues" dxfId="18057" priority="18460"/>
    <cfRule type="duplicateValues" dxfId="18056" priority="18461"/>
    <cfRule type="duplicateValues" dxfId="18055" priority="18462"/>
    <cfRule type="duplicateValues" dxfId="18054" priority="18463"/>
    <cfRule type="duplicateValues" dxfId="18053" priority="18464"/>
    <cfRule type="duplicateValues" dxfId="18052" priority="18465"/>
    <cfRule type="duplicateValues" dxfId="18051" priority="18466"/>
    <cfRule type="duplicateValues" dxfId="18050" priority="18467"/>
    <cfRule type="duplicateValues" dxfId="18049" priority="18468"/>
    <cfRule type="duplicateValues" dxfId="18048" priority="18469"/>
    <cfRule type="duplicateValues" dxfId="18047" priority="18470"/>
    <cfRule type="duplicateValues" dxfId="18046" priority="18471"/>
    <cfRule type="duplicateValues" dxfId="18045" priority="18472"/>
    <cfRule type="duplicateValues" dxfId="18044" priority="18473"/>
    <cfRule type="duplicateValues" dxfId="18043" priority="18474"/>
    <cfRule type="duplicateValues" dxfId="18042" priority="18475"/>
    <cfRule type="duplicateValues" dxfId="18041" priority="18476"/>
    <cfRule type="duplicateValues" dxfId="18040" priority="18477"/>
    <cfRule type="duplicateValues" dxfId="18039" priority="18478"/>
    <cfRule type="duplicateValues" dxfId="18038" priority="18479"/>
    <cfRule type="duplicateValues" dxfId="18037" priority="18480"/>
    <cfRule type="duplicateValues" dxfId="18036" priority="18481"/>
    <cfRule type="duplicateValues" dxfId="18035" priority="18482"/>
    <cfRule type="duplicateValues" dxfId="18034" priority="18483"/>
    <cfRule type="duplicateValues" dxfId="18033" priority="18484"/>
    <cfRule type="duplicateValues" dxfId="18032" priority="18485"/>
    <cfRule type="duplicateValues" dxfId="18031" priority="18486"/>
    <cfRule type="duplicateValues" dxfId="18030" priority="18487"/>
    <cfRule type="duplicateValues" dxfId="18029" priority="18488"/>
    <cfRule type="duplicateValues" dxfId="18028" priority="18489"/>
    <cfRule type="duplicateValues" dxfId="18027" priority="18490"/>
    <cfRule type="duplicateValues" dxfId="18026" priority="18491"/>
    <cfRule type="duplicateValues" dxfId="18025" priority="18492"/>
    <cfRule type="duplicateValues" dxfId="18024" priority="18493"/>
    <cfRule type="duplicateValues" dxfId="18023" priority="18494"/>
    <cfRule type="duplicateValues" dxfId="18022" priority="18495"/>
    <cfRule type="duplicateValues" dxfId="18021" priority="18496"/>
    <cfRule type="duplicateValues" dxfId="18020" priority="18497"/>
    <cfRule type="duplicateValues" dxfId="18019" priority="18498"/>
    <cfRule type="duplicateValues" dxfId="18018" priority="18499"/>
    <cfRule type="duplicateValues" dxfId="18017" priority="18500"/>
    <cfRule type="duplicateValues" dxfId="18016" priority="18501"/>
    <cfRule type="duplicateValues" dxfId="18015" priority="18502"/>
    <cfRule type="duplicateValues" dxfId="18014" priority="18503"/>
    <cfRule type="duplicateValues" dxfId="18013" priority="18504"/>
    <cfRule type="duplicateValues" dxfId="18012" priority="18505"/>
    <cfRule type="duplicateValues" dxfId="18011" priority="18506"/>
    <cfRule type="duplicateValues" dxfId="18010" priority="18507"/>
    <cfRule type="duplicateValues" dxfId="18009" priority="18508"/>
    <cfRule type="duplicateValues" dxfId="18008" priority="18509"/>
    <cfRule type="duplicateValues" dxfId="18007" priority="18510"/>
    <cfRule type="duplicateValues" dxfId="18006" priority="18511"/>
    <cfRule type="duplicateValues" dxfId="18005" priority="18512"/>
    <cfRule type="duplicateValues" dxfId="18004" priority="18513"/>
    <cfRule type="duplicateValues" dxfId="18003" priority="18514"/>
    <cfRule type="duplicateValues" dxfId="18002" priority="18515"/>
    <cfRule type="duplicateValues" dxfId="18001" priority="18516"/>
    <cfRule type="duplicateValues" dxfId="18000" priority="18517"/>
    <cfRule type="duplicateValues" dxfId="17999" priority="18518"/>
    <cfRule type="duplicateValues" dxfId="17998" priority="18519"/>
    <cfRule type="duplicateValues" dxfId="17997" priority="18520"/>
    <cfRule type="duplicateValues" dxfId="17996" priority="18521"/>
    <cfRule type="duplicateValues" dxfId="17995" priority="18522"/>
    <cfRule type="duplicateValues" dxfId="17994" priority="18523"/>
    <cfRule type="duplicateValues" dxfId="17993" priority="18524"/>
    <cfRule type="duplicateValues" dxfId="17992" priority="18525"/>
    <cfRule type="duplicateValues" dxfId="17991" priority="18526"/>
    <cfRule type="duplicateValues" dxfId="17990" priority="18527"/>
    <cfRule type="duplicateValues" dxfId="17989" priority="18528"/>
    <cfRule type="duplicateValues" dxfId="17988" priority="18529"/>
    <cfRule type="duplicateValues" dxfId="17987" priority="18530"/>
    <cfRule type="duplicateValues" dxfId="17986" priority="18531"/>
    <cfRule type="duplicateValues" dxfId="17985" priority="18532"/>
    <cfRule type="duplicateValues" dxfId="17984" priority="18533"/>
    <cfRule type="duplicateValues" dxfId="17983" priority="18534"/>
    <cfRule type="duplicateValues" dxfId="17982" priority="18535"/>
    <cfRule type="duplicateValues" dxfId="17981" priority="18536"/>
    <cfRule type="duplicateValues" dxfId="17980" priority="18537"/>
    <cfRule type="duplicateValues" dxfId="17979" priority="18538"/>
    <cfRule type="duplicateValues" dxfId="17978" priority="18539"/>
    <cfRule type="duplicateValues" dxfId="17977" priority="18540"/>
    <cfRule type="duplicateValues" dxfId="17976" priority="18541"/>
    <cfRule type="duplicateValues" dxfId="17975" priority="18542"/>
    <cfRule type="duplicateValues" dxfId="17974" priority="18543"/>
    <cfRule type="duplicateValues" dxfId="17973" priority="18544"/>
    <cfRule type="duplicateValues" dxfId="17972" priority="18545"/>
    <cfRule type="duplicateValues" dxfId="17971" priority="18546"/>
    <cfRule type="duplicateValues" dxfId="17970" priority="18547"/>
    <cfRule type="duplicateValues" dxfId="17969" priority="18548"/>
    <cfRule type="duplicateValues" dxfId="17968" priority="18549"/>
    <cfRule type="duplicateValues" dxfId="17967" priority="18550"/>
    <cfRule type="duplicateValues" dxfId="17966" priority="18551"/>
    <cfRule type="duplicateValues" dxfId="17965" priority="18552"/>
    <cfRule type="duplicateValues" dxfId="17964" priority="18553"/>
    <cfRule type="duplicateValues" dxfId="17963" priority="18554"/>
    <cfRule type="duplicateValues" dxfId="17962" priority="18555"/>
    <cfRule type="duplicateValues" dxfId="17961" priority="18556"/>
    <cfRule type="duplicateValues" dxfId="17960" priority="18557"/>
    <cfRule type="duplicateValues" dxfId="17959" priority="18558"/>
    <cfRule type="duplicateValues" dxfId="17958" priority="18559"/>
    <cfRule type="duplicateValues" dxfId="17957" priority="18560"/>
    <cfRule type="duplicateValues" dxfId="17956" priority="18561"/>
    <cfRule type="duplicateValues" dxfId="17955" priority="18562"/>
    <cfRule type="duplicateValues" dxfId="17954" priority="18563"/>
    <cfRule type="duplicateValues" dxfId="17953" priority="18564"/>
    <cfRule type="duplicateValues" dxfId="17952" priority="18565"/>
    <cfRule type="duplicateValues" dxfId="17951" priority="18566"/>
    <cfRule type="duplicateValues" dxfId="17950" priority="18567"/>
    <cfRule type="duplicateValues" dxfId="17949" priority="18568"/>
    <cfRule type="duplicateValues" dxfId="17948" priority="18569"/>
    <cfRule type="duplicateValues" dxfId="17947" priority="18570"/>
    <cfRule type="duplicateValues" dxfId="17946" priority="18571"/>
    <cfRule type="duplicateValues" dxfId="17945" priority="18572"/>
    <cfRule type="duplicateValues" dxfId="17944" priority="18573"/>
    <cfRule type="duplicateValues" dxfId="17943" priority="18574"/>
    <cfRule type="duplicateValues" dxfId="17942" priority="18575"/>
    <cfRule type="duplicateValues" dxfId="17941" priority="18576"/>
    <cfRule type="duplicateValues" dxfId="17940" priority="18577"/>
    <cfRule type="duplicateValues" dxfId="17939" priority="18578"/>
    <cfRule type="duplicateValues" dxfId="17938" priority="18579"/>
    <cfRule type="duplicateValues" dxfId="17937" priority="18580"/>
    <cfRule type="duplicateValues" dxfId="17936" priority="18581"/>
    <cfRule type="duplicateValues" dxfId="17935" priority="18582"/>
    <cfRule type="duplicateValues" dxfId="17934" priority="18583"/>
    <cfRule type="duplicateValues" dxfId="17933" priority="18584"/>
    <cfRule type="duplicateValues" dxfId="17932" priority="18585"/>
    <cfRule type="duplicateValues" dxfId="17931" priority="18586"/>
    <cfRule type="duplicateValues" dxfId="17930" priority="18587"/>
    <cfRule type="duplicateValues" dxfId="17929" priority="18588"/>
    <cfRule type="duplicateValues" dxfId="17928" priority="18589"/>
    <cfRule type="duplicateValues" dxfId="17927" priority="18590"/>
    <cfRule type="duplicateValues" dxfId="17926" priority="18591"/>
    <cfRule type="duplicateValues" dxfId="17925" priority="18592"/>
    <cfRule type="duplicateValues" dxfId="17924" priority="18593"/>
    <cfRule type="duplicateValues" dxfId="17923" priority="18594"/>
    <cfRule type="duplicateValues" dxfId="17922" priority="18595"/>
    <cfRule type="duplicateValues" dxfId="17921" priority="18596"/>
    <cfRule type="duplicateValues" dxfId="17920" priority="18597"/>
    <cfRule type="duplicateValues" dxfId="17919" priority="18598"/>
    <cfRule type="duplicateValues" dxfId="17918" priority="18599"/>
    <cfRule type="duplicateValues" dxfId="17917" priority="18600"/>
    <cfRule type="duplicateValues" dxfId="17916" priority="18601"/>
    <cfRule type="duplicateValues" dxfId="17915" priority="18602"/>
    <cfRule type="duplicateValues" dxfId="17914" priority="18603"/>
    <cfRule type="duplicateValues" dxfId="17913" priority="18604"/>
    <cfRule type="duplicateValues" dxfId="17912" priority="18605"/>
    <cfRule type="duplicateValues" dxfId="17911" priority="18606"/>
    <cfRule type="duplicateValues" dxfId="17910" priority="18607"/>
    <cfRule type="duplicateValues" dxfId="17909" priority="18608"/>
    <cfRule type="duplicateValues" dxfId="17908" priority="18609"/>
    <cfRule type="duplicateValues" dxfId="17907" priority="18610"/>
    <cfRule type="duplicateValues" dxfId="17906" priority="18611"/>
    <cfRule type="duplicateValues" dxfId="17905" priority="18612"/>
    <cfRule type="duplicateValues" dxfId="17904" priority="18613"/>
    <cfRule type="duplicateValues" dxfId="17903" priority="18614"/>
    <cfRule type="duplicateValues" dxfId="17902" priority="18615"/>
    <cfRule type="duplicateValues" dxfId="17901" priority="18616"/>
    <cfRule type="duplicateValues" dxfId="17900" priority="18617"/>
    <cfRule type="duplicateValues" dxfId="17899" priority="18618"/>
    <cfRule type="duplicateValues" dxfId="17898" priority="18619"/>
    <cfRule type="duplicateValues" dxfId="17897" priority="18620"/>
    <cfRule type="duplicateValues" dxfId="17896" priority="18621"/>
    <cfRule type="duplicateValues" dxfId="17895" priority="18622"/>
    <cfRule type="duplicateValues" dxfId="17894" priority="18623"/>
    <cfRule type="duplicateValues" dxfId="17893" priority="18624"/>
    <cfRule type="duplicateValues" dxfId="17892" priority="18625"/>
    <cfRule type="duplicateValues" dxfId="17891" priority="18626"/>
    <cfRule type="duplicateValues" dxfId="17890" priority="18627"/>
    <cfRule type="duplicateValues" dxfId="17889" priority="18628"/>
    <cfRule type="duplicateValues" dxfId="17888" priority="18629"/>
    <cfRule type="duplicateValues" dxfId="17887" priority="18630"/>
    <cfRule type="duplicateValues" dxfId="17886" priority="18631"/>
    <cfRule type="duplicateValues" dxfId="17885" priority="18632"/>
    <cfRule type="duplicateValues" dxfId="17884" priority="18633"/>
    <cfRule type="duplicateValues" dxfId="17883" priority="18634"/>
    <cfRule type="duplicateValues" dxfId="17882" priority="18635"/>
    <cfRule type="duplicateValues" dxfId="17881" priority="18636"/>
    <cfRule type="duplicateValues" dxfId="17880" priority="18637"/>
    <cfRule type="duplicateValues" dxfId="17879" priority="18638"/>
    <cfRule type="duplicateValues" dxfId="17878" priority="18639"/>
    <cfRule type="duplicateValues" dxfId="17877" priority="18640"/>
    <cfRule type="duplicateValues" dxfId="17876" priority="18641"/>
    <cfRule type="duplicateValues" dxfId="17875" priority="18642"/>
    <cfRule type="duplicateValues" dxfId="17874" priority="18643"/>
    <cfRule type="duplicateValues" dxfId="17873" priority="18644"/>
    <cfRule type="duplicateValues" dxfId="17872" priority="18645"/>
    <cfRule type="duplicateValues" dxfId="17871" priority="18646"/>
    <cfRule type="duplicateValues" dxfId="17870" priority="18647"/>
    <cfRule type="duplicateValues" dxfId="17869" priority="18648"/>
    <cfRule type="duplicateValues" dxfId="17868" priority="18649"/>
    <cfRule type="duplicateValues" dxfId="17867" priority="18650"/>
    <cfRule type="duplicateValues" dxfId="17866" priority="18651"/>
    <cfRule type="duplicateValues" dxfId="17865" priority="18652"/>
    <cfRule type="duplicateValues" dxfId="17864" priority="18653"/>
    <cfRule type="duplicateValues" dxfId="17863" priority="18654"/>
    <cfRule type="duplicateValues" dxfId="17862" priority="18655"/>
    <cfRule type="duplicateValues" dxfId="17861" priority="18656"/>
    <cfRule type="duplicateValues" dxfId="17860" priority="18657"/>
    <cfRule type="duplicateValues" dxfId="17859" priority="18658"/>
    <cfRule type="duplicateValues" dxfId="17858" priority="18659"/>
    <cfRule type="duplicateValues" dxfId="17857" priority="18660"/>
    <cfRule type="duplicateValues" dxfId="17856" priority="18661"/>
    <cfRule type="duplicateValues" dxfId="17855" priority="18662"/>
    <cfRule type="duplicateValues" dxfId="17854" priority="18663"/>
    <cfRule type="duplicateValues" dxfId="17853" priority="18664"/>
    <cfRule type="duplicateValues" dxfId="17852" priority="18665"/>
    <cfRule type="duplicateValues" dxfId="17851" priority="18666"/>
    <cfRule type="duplicateValues" dxfId="17850" priority="18667"/>
    <cfRule type="duplicateValues" dxfId="17849" priority="18668"/>
    <cfRule type="duplicateValues" dxfId="17848" priority="18669"/>
    <cfRule type="duplicateValues" dxfId="17847" priority="18670"/>
    <cfRule type="duplicateValues" dxfId="17846" priority="18671"/>
    <cfRule type="duplicateValues" dxfId="17845" priority="18672"/>
    <cfRule type="duplicateValues" dxfId="17844" priority="18673"/>
    <cfRule type="duplicateValues" dxfId="17843" priority="18674"/>
    <cfRule type="duplicateValues" dxfId="17842" priority="18675"/>
    <cfRule type="duplicateValues" dxfId="17841" priority="18676"/>
    <cfRule type="duplicateValues" dxfId="17840" priority="18677"/>
    <cfRule type="duplicateValues" dxfId="17839" priority="18678"/>
    <cfRule type="duplicateValues" dxfId="17838" priority="18679"/>
    <cfRule type="duplicateValues" dxfId="17837" priority="18680"/>
    <cfRule type="duplicateValues" dxfId="17836" priority="18681"/>
    <cfRule type="duplicateValues" dxfId="17835" priority="18682"/>
    <cfRule type="duplicateValues" dxfId="17834" priority="18683"/>
    <cfRule type="duplicateValues" dxfId="17833" priority="18684"/>
    <cfRule type="duplicateValues" dxfId="17832" priority="18685"/>
    <cfRule type="duplicateValues" dxfId="17831" priority="18686"/>
    <cfRule type="duplicateValues" dxfId="17830" priority="18687"/>
  </conditionalFormatting>
  <conditionalFormatting sqref="C218:C224">
    <cfRule type="duplicateValues" dxfId="17829" priority="17922"/>
    <cfRule type="duplicateValues" dxfId="17828" priority="17923"/>
    <cfRule type="duplicateValues" dxfId="17827" priority="17924"/>
    <cfRule type="duplicateValues" dxfId="17826" priority="17925"/>
    <cfRule type="duplicateValues" dxfId="17825" priority="17926"/>
    <cfRule type="duplicateValues" dxfId="17824" priority="17927"/>
    <cfRule type="duplicateValues" dxfId="17823" priority="17928"/>
    <cfRule type="duplicateValues" dxfId="17822" priority="17929"/>
    <cfRule type="duplicateValues" dxfId="17821" priority="17930"/>
    <cfRule type="duplicateValues" dxfId="17820" priority="17931"/>
    <cfRule type="duplicateValues" dxfId="17819" priority="17932"/>
    <cfRule type="duplicateValues" dxfId="17818" priority="17933"/>
    <cfRule type="duplicateValues" dxfId="17817" priority="17934"/>
    <cfRule type="duplicateValues" dxfId="17816" priority="17935"/>
    <cfRule type="duplicateValues" dxfId="17815" priority="17936"/>
    <cfRule type="duplicateValues" dxfId="17814" priority="17937"/>
    <cfRule type="duplicateValues" dxfId="17813" priority="17938"/>
    <cfRule type="duplicateValues" dxfId="17812" priority="17939"/>
    <cfRule type="duplicateValues" dxfId="17811" priority="17940"/>
    <cfRule type="duplicateValues" dxfId="17810" priority="17941"/>
    <cfRule type="duplicateValues" dxfId="17809" priority="17942"/>
    <cfRule type="duplicateValues" dxfId="17808" priority="17943"/>
    <cfRule type="duplicateValues" dxfId="17807" priority="17944"/>
    <cfRule type="duplicateValues" dxfId="17806" priority="17945"/>
    <cfRule type="duplicateValues" dxfId="17805" priority="17946"/>
    <cfRule type="duplicateValues" dxfId="17804" priority="17947"/>
    <cfRule type="duplicateValues" dxfId="17803" priority="17948"/>
    <cfRule type="duplicateValues" dxfId="17802" priority="17949"/>
    <cfRule type="duplicateValues" dxfId="17801" priority="17950"/>
    <cfRule type="duplicateValues" dxfId="17800" priority="17951"/>
    <cfRule type="duplicateValues" dxfId="17799" priority="17952"/>
    <cfRule type="duplicateValues" dxfId="17798" priority="17953"/>
    <cfRule type="duplicateValues" dxfId="17797" priority="17954"/>
    <cfRule type="duplicateValues" dxfId="17796" priority="17955"/>
    <cfRule type="duplicateValues" dxfId="17795" priority="17956"/>
    <cfRule type="duplicateValues" dxfId="17794" priority="17957"/>
    <cfRule type="duplicateValues" dxfId="17793" priority="17958"/>
    <cfRule type="duplicateValues" dxfId="17792" priority="17959"/>
    <cfRule type="duplicateValues" dxfId="17791" priority="17960"/>
    <cfRule type="duplicateValues" dxfId="17790" priority="17961"/>
    <cfRule type="duplicateValues" dxfId="17789" priority="17962"/>
    <cfRule type="duplicateValues" dxfId="17788" priority="17963"/>
    <cfRule type="duplicateValues" dxfId="17787" priority="17964"/>
    <cfRule type="duplicateValues" dxfId="17786" priority="17965"/>
    <cfRule type="duplicateValues" dxfId="17785" priority="17966"/>
    <cfRule type="duplicateValues" dxfId="17784" priority="17967"/>
    <cfRule type="duplicateValues" dxfId="17783" priority="17968"/>
    <cfRule type="duplicateValues" dxfId="17782" priority="17969"/>
    <cfRule type="duplicateValues" dxfId="17781" priority="17970"/>
    <cfRule type="duplicateValues" dxfId="17780" priority="17971"/>
    <cfRule type="duplicateValues" dxfId="17779" priority="17972"/>
    <cfRule type="duplicateValues" dxfId="17778" priority="17973"/>
    <cfRule type="duplicateValues" dxfId="17777" priority="17974"/>
    <cfRule type="duplicateValues" dxfId="17776" priority="17975"/>
    <cfRule type="duplicateValues" dxfId="17775" priority="17976"/>
    <cfRule type="duplicateValues" dxfId="17774" priority="17977"/>
    <cfRule type="duplicateValues" dxfId="17773" priority="17978"/>
    <cfRule type="duplicateValues" dxfId="17772" priority="17979"/>
    <cfRule type="duplicateValues" dxfId="17771" priority="17980"/>
    <cfRule type="duplicateValues" dxfId="17770" priority="17981"/>
    <cfRule type="duplicateValues" dxfId="17769" priority="17982"/>
    <cfRule type="duplicateValues" dxfId="17768" priority="17983"/>
    <cfRule type="duplicateValues" dxfId="17767" priority="17984"/>
    <cfRule type="duplicateValues" dxfId="17766" priority="17985"/>
    <cfRule type="duplicateValues" dxfId="17765" priority="17986"/>
    <cfRule type="duplicateValues" dxfId="17764" priority="17987"/>
    <cfRule type="duplicateValues" dxfId="17763" priority="17988"/>
    <cfRule type="duplicateValues" dxfId="17762" priority="17989"/>
    <cfRule type="duplicateValues" dxfId="17761" priority="17990"/>
    <cfRule type="duplicateValues" dxfId="17760" priority="17991"/>
    <cfRule type="duplicateValues" dxfId="17759" priority="17992"/>
    <cfRule type="duplicateValues" dxfId="17758" priority="17993"/>
    <cfRule type="duplicateValues" dxfId="17757" priority="17994"/>
    <cfRule type="duplicateValues" dxfId="17756" priority="17995"/>
    <cfRule type="duplicateValues" dxfId="17755" priority="17996"/>
    <cfRule type="duplicateValues" dxfId="17754" priority="17997"/>
    <cfRule type="duplicateValues" dxfId="17753" priority="17998"/>
    <cfRule type="duplicateValues" dxfId="17752" priority="17999"/>
    <cfRule type="duplicateValues" dxfId="17751" priority="18000"/>
    <cfRule type="duplicateValues" dxfId="17750" priority="18001"/>
    <cfRule type="duplicateValues" dxfId="17749" priority="18002"/>
    <cfRule type="duplicateValues" dxfId="17748" priority="18003"/>
    <cfRule type="duplicateValues" dxfId="17747" priority="18004"/>
    <cfRule type="duplicateValues" dxfId="17746" priority="18005"/>
    <cfRule type="duplicateValues" dxfId="17745" priority="18006"/>
    <cfRule type="duplicateValues" dxfId="17744" priority="18007"/>
    <cfRule type="duplicateValues" dxfId="17743" priority="18008"/>
    <cfRule type="duplicateValues" dxfId="17742" priority="18009"/>
    <cfRule type="duplicateValues" dxfId="17741" priority="18010"/>
    <cfRule type="duplicateValues" dxfId="17740" priority="18011"/>
    <cfRule type="duplicateValues" dxfId="17739" priority="18012"/>
    <cfRule type="duplicateValues" dxfId="17738" priority="18013"/>
    <cfRule type="duplicateValues" dxfId="17737" priority="18014"/>
    <cfRule type="duplicateValues" dxfId="17736" priority="18015"/>
    <cfRule type="duplicateValues" dxfId="17735" priority="18016"/>
    <cfRule type="duplicateValues" dxfId="17734" priority="18017"/>
    <cfRule type="duplicateValues" dxfId="17733" priority="18018"/>
    <cfRule type="duplicateValues" dxfId="17732" priority="18019"/>
    <cfRule type="duplicateValues" dxfId="17731" priority="18020"/>
    <cfRule type="duplicateValues" dxfId="17730" priority="18021"/>
    <cfRule type="duplicateValues" dxfId="17729" priority="18022"/>
    <cfRule type="duplicateValues" dxfId="17728" priority="18023"/>
    <cfRule type="duplicateValues" dxfId="17727" priority="18024"/>
    <cfRule type="duplicateValues" dxfId="17726" priority="18025"/>
    <cfRule type="duplicateValues" dxfId="17725" priority="18026"/>
    <cfRule type="duplicateValues" dxfId="17724" priority="18027"/>
    <cfRule type="duplicateValues" dxfId="17723" priority="18028"/>
    <cfRule type="duplicateValues" dxfId="17722" priority="18029"/>
    <cfRule type="duplicateValues" dxfId="17721" priority="18030"/>
    <cfRule type="duplicateValues" dxfId="17720" priority="18031"/>
    <cfRule type="duplicateValues" dxfId="17719" priority="18032"/>
    <cfRule type="duplicateValues" dxfId="17718" priority="18033"/>
    <cfRule type="duplicateValues" dxfId="17717" priority="18034"/>
    <cfRule type="duplicateValues" dxfId="17716" priority="18035"/>
    <cfRule type="duplicateValues" dxfId="17715" priority="18036"/>
    <cfRule type="duplicateValues" dxfId="17714" priority="18037"/>
    <cfRule type="duplicateValues" dxfId="17713" priority="18038"/>
    <cfRule type="duplicateValues" dxfId="17712" priority="18039"/>
    <cfRule type="duplicateValues" dxfId="17711" priority="18040"/>
    <cfRule type="duplicateValues" dxfId="17710" priority="18041"/>
    <cfRule type="duplicateValues" dxfId="17709" priority="18042"/>
    <cfRule type="duplicateValues" dxfId="17708" priority="18043"/>
    <cfRule type="duplicateValues" dxfId="17707" priority="18044"/>
    <cfRule type="duplicateValues" dxfId="17706" priority="18045"/>
    <cfRule type="duplicateValues" dxfId="17705" priority="18046"/>
    <cfRule type="duplicateValues" dxfId="17704" priority="18047"/>
    <cfRule type="duplicateValues" dxfId="17703" priority="18048"/>
    <cfRule type="duplicateValues" dxfId="17702" priority="18049"/>
    <cfRule type="duplicateValues" dxfId="17701" priority="18050"/>
    <cfRule type="duplicateValues" dxfId="17700" priority="18051"/>
    <cfRule type="duplicateValues" dxfId="17699" priority="18052"/>
    <cfRule type="duplicateValues" dxfId="17698" priority="18053"/>
    <cfRule type="duplicateValues" dxfId="17697" priority="18054"/>
    <cfRule type="duplicateValues" dxfId="17696" priority="18055"/>
    <cfRule type="duplicateValues" dxfId="17695" priority="18056"/>
    <cfRule type="duplicateValues" dxfId="17694" priority="18057"/>
    <cfRule type="duplicateValues" dxfId="17693" priority="18058"/>
    <cfRule type="duplicateValues" dxfId="17692" priority="18059"/>
    <cfRule type="duplicateValues" dxfId="17691" priority="18060"/>
    <cfRule type="duplicateValues" dxfId="17690" priority="18061"/>
    <cfRule type="duplicateValues" dxfId="17689" priority="18062"/>
    <cfRule type="duplicateValues" dxfId="17688" priority="18063"/>
    <cfRule type="duplicateValues" dxfId="17687" priority="18064"/>
    <cfRule type="duplicateValues" dxfId="17686" priority="18065"/>
    <cfRule type="duplicateValues" dxfId="17685" priority="18066"/>
    <cfRule type="duplicateValues" dxfId="17684" priority="18067"/>
    <cfRule type="duplicateValues" dxfId="17683" priority="18068"/>
    <cfRule type="duplicateValues" dxfId="17682" priority="18069"/>
    <cfRule type="duplicateValues" dxfId="17681" priority="18070"/>
    <cfRule type="duplicateValues" dxfId="17680" priority="18071"/>
    <cfRule type="duplicateValues" dxfId="17679" priority="18072"/>
    <cfRule type="duplicateValues" dxfId="17678" priority="18073"/>
    <cfRule type="duplicateValues" dxfId="17677" priority="18074"/>
    <cfRule type="duplicateValues" dxfId="17676" priority="18075"/>
    <cfRule type="duplicateValues" dxfId="17675" priority="18076"/>
    <cfRule type="duplicateValues" dxfId="17674" priority="18077"/>
    <cfRule type="duplicateValues" dxfId="17673" priority="18078"/>
    <cfRule type="duplicateValues" dxfId="17672" priority="18079"/>
    <cfRule type="duplicateValues" dxfId="17671" priority="18080"/>
    <cfRule type="duplicateValues" dxfId="17670" priority="18081"/>
    <cfRule type="duplicateValues" dxfId="17669" priority="18082"/>
    <cfRule type="duplicateValues" dxfId="17668" priority="18083"/>
    <cfRule type="duplicateValues" dxfId="17667" priority="18084"/>
    <cfRule type="duplicateValues" dxfId="17666" priority="18085"/>
    <cfRule type="duplicateValues" dxfId="17665" priority="18086"/>
    <cfRule type="duplicateValues" dxfId="17664" priority="18087"/>
    <cfRule type="duplicateValues" dxfId="17663" priority="18088"/>
    <cfRule type="duplicateValues" dxfId="17662" priority="18089"/>
    <cfRule type="duplicateValues" dxfId="17661" priority="18090"/>
    <cfRule type="duplicateValues" dxfId="17660" priority="18091"/>
    <cfRule type="duplicateValues" dxfId="17659" priority="18092"/>
    <cfRule type="duplicateValues" dxfId="17658" priority="18093"/>
    <cfRule type="duplicateValues" dxfId="17657" priority="18094"/>
    <cfRule type="duplicateValues" dxfId="17656" priority="18095"/>
    <cfRule type="duplicateValues" dxfId="17655" priority="18096"/>
    <cfRule type="duplicateValues" dxfId="17654" priority="18097"/>
    <cfRule type="duplicateValues" dxfId="17653" priority="18098"/>
    <cfRule type="duplicateValues" dxfId="17652" priority="18099"/>
    <cfRule type="duplicateValues" dxfId="17651" priority="18100"/>
    <cfRule type="duplicateValues" dxfId="17650" priority="18101"/>
    <cfRule type="duplicateValues" dxfId="17649" priority="18102"/>
    <cfRule type="duplicateValues" dxfId="17648" priority="18103"/>
    <cfRule type="duplicateValues" dxfId="17647" priority="18104"/>
    <cfRule type="duplicateValues" dxfId="17646" priority="18105"/>
    <cfRule type="duplicateValues" dxfId="17645" priority="18106"/>
    <cfRule type="duplicateValues" dxfId="17644" priority="18107"/>
    <cfRule type="duplicateValues" dxfId="17643" priority="18108"/>
    <cfRule type="duplicateValues" dxfId="17642" priority="18109"/>
    <cfRule type="duplicateValues" dxfId="17641" priority="18110"/>
    <cfRule type="duplicateValues" dxfId="17640" priority="18111"/>
    <cfRule type="duplicateValues" dxfId="17639" priority="18112"/>
    <cfRule type="duplicateValues" dxfId="17638" priority="18113"/>
    <cfRule type="duplicateValues" dxfId="17637" priority="18114"/>
    <cfRule type="duplicateValues" dxfId="17636" priority="18115"/>
    <cfRule type="duplicateValues" dxfId="17635" priority="18116"/>
    <cfRule type="duplicateValues" dxfId="17634" priority="18117"/>
    <cfRule type="duplicateValues" dxfId="17633" priority="18118"/>
    <cfRule type="duplicateValues" dxfId="17632" priority="18119"/>
    <cfRule type="duplicateValues" dxfId="17631" priority="18120"/>
    <cfRule type="duplicateValues" dxfId="17630" priority="18121"/>
    <cfRule type="duplicateValues" dxfId="17629" priority="18122"/>
    <cfRule type="duplicateValues" dxfId="17628" priority="18123"/>
    <cfRule type="duplicateValues" dxfId="17627" priority="18124"/>
    <cfRule type="duplicateValues" dxfId="17626" priority="18125"/>
    <cfRule type="duplicateValues" dxfId="17625" priority="18126"/>
    <cfRule type="duplicateValues" dxfId="17624" priority="18127"/>
    <cfRule type="duplicateValues" dxfId="17623" priority="18128"/>
    <cfRule type="duplicateValues" dxfId="17622" priority="18129"/>
    <cfRule type="duplicateValues" dxfId="17621" priority="18130"/>
    <cfRule type="duplicateValues" dxfId="17620" priority="18131"/>
    <cfRule type="duplicateValues" dxfId="17619" priority="18132"/>
    <cfRule type="duplicateValues" dxfId="17618" priority="18133"/>
    <cfRule type="duplicateValues" dxfId="17617" priority="18134"/>
    <cfRule type="duplicateValues" dxfId="17616" priority="18135"/>
    <cfRule type="duplicateValues" dxfId="17615" priority="18136"/>
    <cfRule type="duplicateValues" dxfId="17614" priority="18137"/>
    <cfRule type="duplicateValues" dxfId="17613" priority="18138"/>
    <cfRule type="duplicateValues" dxfId="17612" priority="18139"/>
    <cfRule type="duplicateValues" dxfId="17611" priority="18140"/>
    <cfRule type="duplicateValues" dxfId="17610" priority="18141"/>
    <cfRule type="duplicateValues" dxfId="17609" priority="18142"/>
    <cfRule type="duplicateValues" dxfId="17608" priority="18143"/>
    <cfRule type="duplicateValues" dxfId="17607" priority="18144"/>
    <cfRule type="duplicateValues" dxfId="17606" priority="18145"/>
    <cfRule type="duplicateValues" dxfId="17605" priority="18146"/>
    <cfRule type="duplicateValues" dxfId="17604" priority="18147"/>
    <cfRule type="duplicateValues" dxfId="17603" priority="18148"/>
    <cfRule type="duplicateValues" dxfId="17602" priority="18149"/>
    <cfRule type="duplicateValues" dxfId="17601" priority="18150"/>
    <cfRule type="duplicateValues" dxfId="17600" priority="18151"/>
    <cfRule type="duplicateValues" dxfId="17599" priority="18152"/>
    <cfRule type="duplicateValues" dxfId="17598" priority="18153"/>
    <cfRule type="duplicateValues" dxfId="17597" priority="18154"/>
    <cfRule type="duplicateValues" dxfId="17596" priority="18155"/>
    <cfRule type="duplicateValues" dxfId="17595" priority="18156"/>
    <cfRule type="duplicateValues" dxfId="17594" priority="18157"/>
    <cfRule type="duplicateValues" dxfId="17593" priority="18158"/>
    <cfRule type="duplicateValues" dxfId="17592" priority="18159"/>
    <cfRule type="duplicateValues" dxfId="17591" priority="18160"/>
    <cfRule type="duplicateValues" dxfId="17590" priority="18161"/>
    <cfRule type="duplicateValues" dxfId="17589" priority="18162"/>
    <cfRule type="duplicateValues" dxfId="17588" priority="18163"/>
    <cfRule type="duplicateValues" dxfId="17587" priority="18164"/>
    <cfRule type="duplicateValues" dxfId="17586" priority="18165"/>
    <cfRule type="duplicateValues" dxfId="17585" priority="18166"/>
    <cfRule type="duplicateValues" dxfId="17584" priority="18167"/>
    <cfRule type="duplicateValues" dxfId="17583" priority="18168"/>
    <cfRule type="duplicateValues" dxfId="17582" priority="18169"/>
    <cfRule type="duplicateValues" dxfId="17581" priority="18170"/>
    <cfRule type="duplicateValues" dxfId="17580" priority="18171"/>
    <cfRule type="duplicateValues" dxfId="17579" priority="18172"/>
    <cfRule type="duplicateValues" dxfId="17578" priority="18173"/>
    <cfRule type="duplicateValues" dxfId="17577" priority="18174"/>
    <cfRule type="duplicateValues" dxfId="17576" priority="18175"/>
    <cfRule type="duplicateValues" dxfId="17575" priority="18176"/>
    <cfRule type="duplicateValues" dxfId="17574" priority="18177"/>
    <cfRule type="duplicateValues" dxfId="17573" priority="18178"/>
    <cfRule type="duplicateValues" dxfId="17572" priority="18179"/>
    <cfRule type="duplicateValues" dxfId="17571" priority="18180"/>
    <cfRule type="duplicateValues" dxfId="17570" priority="18181"/>
    <cfRule type="duplicateValues" dxfId="17569" priority="18182"/>
    <cfRule type="duplicateValues" dxfId="17568" priority="18183"/>
    <cfRule type="duplicateValues" dxfId="17567" priority="18184"/>
    <cfRule type="duplicateValues" dxfId="17566" priority="18185"/>
    <cfRule type="duplicateValues" dxfId="17565" priority="18186"/>
    <cfRule type="duplicateValues" dxfId="17564" priority="18187"/>
    <cfRule type="duplicateValues" dxfId="17563" priority="18188"/>
    <cfRule type="duplicateValues" dxfId="17562" priority="18189"/>
    <cfRule type="duplicateValues" dxfId="17561" priority="18190"/>
    <cfRule type="duplicateValues" dxfId="17560" priority="18191"/>
    <cfRule type="duplicateValues" dxfId="17559" priority="18192"/>
    <cfRule type="duplicateValues" dxfId="17558" priority="18193"/>
    <cfRule type="duplicateValues" dxfId="17557" priority="18194"/>
    <cfRule type="duplicateValues" dxfId="17556" priority="18195"/>
    <cfRule type="duplicateValues" dxfId="17555" priority="18196"/>
    <cfRule type="duplicateValues" dxfId="17554" priority="18197"/>
    <cfRule type="duplicateValues" dxfId="17553" priority="18198"/>
    <cfRule type="duplicateValues" dxfId="17552" priority="18199"/>
    <cfRule type="duplicateValues" dxfId="17551" priority="18200"/>
    <cfRule type="duplicateValues" dxfId="17550" priority="18201"/>
    <cfRule type="duplicateValues" dxfId="17549" priority="18202"/>
    <cfRule type="duplicateValues" dxfId="17548" priority="18203"/>
    <cfRule type="duplicateValues" dxfId="17547" priority="18204"/>
    <cfRule type="duplicateValues" dxfId="17546" priority="18205"/>
    <cfRule type="duplicateValues" dxfId="17545" priority="18206"/>
    <cfRule type="duplicateValues" dxfId="17544" priority="18207"/>
    <cfRule type="duplicateValues" dxfId="17543" priority="18208"/>
    <cfRule type="duplicateValues" dxfId="17542" priority="18209"/>
    <cfRule type="duplicateValues" dxfId="17541" priority="18210"/>
    <cfRule type="duplicateValues" dxfId="17540" priority="18211"/>
    <cfRule type="duplicateValues" dxfId="17539" priority="18212"/>
    <cfRule type="duplicateValues" dxfId="17538" priority="18213"/>
    <cfRule type="duplicateValues" dxfId="17537" priority="18214"/>
    <cfRule type="duplicateValues" dxfId="17536" priority="18215"/>
    <cfRule type="duplicateValues" dxfId="17535" priority="18216"/>
    <cfRule type="duplicateValues" dxfId="17534" priority="18217"/>
    <cfRule type="duplicateValues" dxfId="17533" priority="18218"/>
    <cfRule type="duplicateValues" dxfId="17532" priority="18219"/>
    <cfRule type="duplicateValues" dxfId="17531" priority="18220"/>
    <cfRule type="duplicateValues" dxfId="17530" priority="18221"/>
    <cfRule type="duplicateValues" dxfId="17529" priority="18222"/>
    <cfRule type="duplicateValues" dxfId="17528" priority="18223"/>
    <cfRule type="duplicateValues" dxfId="17527" priority="18224"/>
    <cfRule type="duplicateValues" dxfId="17526" priority="18225"/>
    <cfRule type="duplicateValues" dxfId="17525" priority="18226"/>
    <cfRule type="duplicateValues" dxfId="17524" priority="18227"/>
    <cfRule type="duplicateValues" dxfId="17523" priority="18228"/>
    <cfRule type="duplicateValues" dxfId="17522" priority="18229"/>
    <cfRule type="duplicateValues" dxfId="17521" priority="18230"/>
    <cfRule type="duplicateValues" dxfId="17520" priority="18231"/>
    <cfRule type="duplicateValues" dxfId="17519" priority="18232"/>
    <cfRule type="duplicateValues" dxfId="17518" priority="18233"/>
    <cfRule type="duplicateValues" dxfId="17517" priority="18234"/>
    <cfRule type="duplicateValues" dxfId="17516" priority="18235"/>
    <cfRule type="duplicateValues" dxfId="17515" priority="18236"/>
    <cfRule type="duplicateValues" dxfId="17514" priority="18237"/>
    <cfRule type="duplicateValues" dxfId="17513" priority="18238"/>
    <cfRule type="duplicateValues" dxfId="17512" priority="18239"/>
    <cfRule type="duplicateValues" dxfId="17511" priority="18240"/>
    <cfRule type="duplicateValues" dxfId="17510" priority="18241"/>
    <cfRule type="duplicateValues" dxfId="17509" priority="18242"/>
    <cfRule type="duplicateValues" dxfId="17508" priority="18243"/>
    <cfRule type="duplicateValues" dxfId="17507" priority="18244"/>
    <cfRule type="duplicateValues" dxfId="17506" priority="18245"/>
    <cfRule type="duplicateValues" dxfId="17505" priority="18246"/>
    <cfRule type="duplicateValues" dxfId="17504" priority="18247"/>
    <cfRule type="duplicateValues" dxfId="17503" priority="18248"/>
    <cfRule type="duplicateValues" dxfId="17502" priority="18249"/>
    <cfRule type="duplicateValues" dxfId="17501" priority="18250"/>
    <cfRule type="duplicateValues" dxfId="17500" priority="18251"/>
    <cfRule type="duplicateValues" dxfId="17499" priority="18252"/>
    <cfRule type="duplicateValues" dxfId="17498" priority="18253"/>
    <cfRule type="duplicateValues" dxfId="17497" priority="18254"/>
    <cfRule type="duplicateValues" dxfId="17496" priority="18255"/>
    <cfRule type="duplicateValues" dxfId="17495" priority="18256"/>
    <cfRule type="duplicateValues" dxfId="17494" priority="18257"/>
    <cfRule type="duplicateValues" dxfId="17493" priority="18258"/>
    <cfRule type="duplicateValues" dxfId="17492" priority="18259"/>
    <cfRule type="duplicateValues" dxfId="17491" priority="18260"/>
    <cfRule type="duplicateValues" dxfId="17490" priority="18261"/>
    <cfRule type="duplicateValues" dxfId="17489" priority="18262"/>
    <cfRule type="duplicateValues" dxfId="17488" priority="18263"/>
    <cfRule type="duplicateValues" dxfId="17487" priority="18264"/>
    <cfRule type="duplicateValues" dxfId="17486" priority="18265"/>
    <cfRule type="duplicateValues" dxfId="17485" priority="18266"/>
    <cfRule type="duplicateValues" dxfId="17484" priority="18267"/>
    <cfRule type="duplicateValues" dxfId="17483" priority="18268"/>
    <cfRule type="duplicateValues" dxfId="17482" priority="18269"/>
    <cfRule type="duplicateValues" dxfId="17481" priority="18270"/>
    <cfRule type="duplicateValues" dxfId="17480" priority="18271"/>
    <cfRule type="duplicateValues" dxfId="17479" priority="18272"/>
    <cfRule type="duplicateValues" dxfId="17478" priority="18273"/>
    <cfRule type="duplicateValues" dxfId="17477" priority="18274"/>
    <cfRule type="duplicateValues" dxfId="17476" priority="18275"/>
    <cfRule type="duplicateValues" dxfId="17475" priority="18276"/>
    <cfRule type="duplicateValues" dxfId="17474" priority="18277"/>
    <cfRule type="duplicateValues" dxfId="17473" priority="18278"/>
    <cfRule type="duplicateValues" dxfId="17472" priority="18279"/>
    <cfRule type="duplicateValues" dxfId="17471" priority="18280"/>
    <cfRule type="duplicateValues" dxfId="17470" priority="18281"/>
    <cfRule type="duplicateValues" dxfId="17469" priority="18282"/>
    <cfRule type="duplicateValues" dxfId="17468" priority="18283"/>
    <cfRule type="duplicateValues" dxfId="17467" priority="18284"/>
    <cfRule type="duplicateValues" dxfId="17466" priority="18285"/>
    <cfRule type="duplicateValues" dxfId="17465" priority="18286"/>
    <cfRule type="duplicateValues" dxfId="17464" priority="18287"/>
    <cfRule type="duplicateValues" dxfId="17463" priority="18288"/>
    <cfRule type="duplicateValues" dxfId="17462" priority="18289"/>
    <cfRule type="duplicateValues" dxfId="17461" priority="18290"/>
    <cfRule type="duplicateValues" dxfId="17460" priority="18291"/>
    <cfRule type="duplicateValues" dxfId="17459" priority="18292"/>
    <cfRule type="duplicateValues" dxfId="17458" priority="18293"/>
    <cfRule type="duplicateValues" dxfId="17457" priority="18294"/>
    <cfRule type="duplicateValues" dxfId="17456" priority="18295"/>
    <cfRule type="duplicateValues" dxfId="17455" priority="18296"/>
    <cfRule type="duplicateValues" dxfId="17454" priority="18297"/>
    <cfRule type="duplicateValues" dxfId="17453" priority="18298"/>
    <cfRule type="duplicateValues" dxfId="17452" priority="18299"/>
    <cfRule type="duplicateValues" dxfId="17451" priority="18300"/>
    <cfRule type="duplicateValues" dxfId="17450" priority="18301"/>
    <cfRule type="duplicateValues" dxfId="17449" priority="18302"/>
    <cfRule type="duplicateValues" dxfId="17448" priority="18303"/>
    <cfRule type="duplicateValues" dxfId="17447" priority="18304"/>
  </conditionalFormatting>
  <conditionalFormatting sqref="C219">
    <cfRule type="duplicateValues" dxfId="17446" priority="17156"/>
    <cfRule type="duplicateValues" dxfId="17445" priority="17157"/>
    <cfRule type="duplicateValues" dxfId="17444" priority="17158"/>
    <cfRule type="duplicateValues" dxfId="17443" priority="17159"/>
    <cfRule type="duplicateValues" dxfId="17442" priority="17160"/>
    <cfRule type="duplicateValues" dxfId="17441" priority="17161"/>
    <cfRule type="duplicateValues" dxfId="17440" priority="17162"/>
    <cfRule type="duplicateValues" dxfId="17439" priority="17163"/>
    <cfRule type="duplicateValues" dxfId="17438" priority="17164"/>
    <cfRule type="duplicateValues" dxfId="17437" priority="17165"/>
    <cfRule type="duplicateValues" dxfId="17436" priority="17166"/>
    <cfRule type="duplicateValues" dxfId="17435" priority="17167"/>
    <cfRule type="duplicateValues" dxfId="17434" priority="17168"/>
    <cfRule type="duplicateValues" dxfId="17433" priority="17169"/>
    <cfRule type="duplicateValues" dxfId="17432" priority="17170"/>
    <cfRule type="duplicateValues" dxfId="17431" priority="17171"/>
    <cfRule type="duplicateValues" dxfId="17430" priority="17172"/>
    <cfRule type="duplicateValues" dxfId="17429" priority="17173"/>
    <cfRule type="duplicateValues" dxfId="17428" priority="17174"/>
    <cfRule type="duplicateValues" dxfId="17427" priority="17175"/>
    <cfRule type="duplicateValues" dxfId="17426" priority="17176"/>
    <cfRule type="duplicateValues" dxfId="17425" priority="17177"/>
    <cfRule type="duplicateValues" dxfId="17424" priority="17178"/>
    <cfRule type="duplicateValues" dxfId="17423" priority="17179"/>
    <cfRule type="duplicateValues" dxfId="17422" priority="17180"/>
    <cfRule type="duplicateValues" dxfId="17421" priority="17181"/>
    <cfRule type="duplicateValues" dxfId="17420" priority="17182"/>
    <cfRule type="duplicateValues" dxfId="17419" priority="17183"/>
    <cfRule type="duplicateValues" dxfId="17418" priority="17184"/>
    <cfRule type="duplicateValues" dxfId="17417" priority="17185"/>
    <cfRule type="duplicateValues" dxfId="17416" priority="17186"/>
    <cfRule type="duplicateValues" dxfId="17415" priority="17187"/>
    <cfRule type="duplicateValues" dxfId="17414" priority="17188"/>
    <cfRule type="duplicateValues" dxfId="17413" priority="17189"/>
    <cfRule type="duplicateValues" dxfId="17412" priority="17190"/>
    <cfRule type="duplicateValues" dxfId="17411" priority="17191"/>
    <cfRule type="duplicateValues" dxfId="17410" priority="17192"/>
    <cfRule type="duplicateValues" dxfId="17409" priority="17193"/>
    <cfRule type="duplicateValues" dxfId="17408" priority="17194"/>
    <cfRule type="duplicateValues" dxfId="17407" priority="17195"/>
    <cfRule type="duplicateValues" dxfId="17406" priority="17196"/>
    <cfRule type="duplicateValues" dxfId="17405" priority="17197"/>
    <cfRule type="duplicateValues" dxfId="17404" priority="17198"/>
    <cfRule type="duplicateValues" dxfId="17403" priority="17199"/>
    <cfRule type="duplicateValues" dxfId="17402" priority="17200"/>
    <cfRule type="duplicateValues" dxfId="17401" priority="17201"/>
    <cfRule type="duplicateValues" dxfId="17400" priority="17202"/>
    <cfRule type="duplicateValues" dxfId="17399" priority="17203"/>
    <cfRule type="duplicateValues" dxfId="17398" priority="17204"/>
    <cfRule type="duplicateValues" dxfId="17397" priority="17205"/>
    <cfRule type="duplicateValues" dxfId="17396" priority="17206"/>
    <cfRule type="duplicateValues" dxfId="17395" priority="17207"/>
    <cfRule type="duplicateValues" dxfId="17394" priority="17208"/>
    <cfRule type="duplicateValues" dxfId="17393" priority="17209"/>
    <cfRule type="duplicateValues" dxfId="17392" priority="17210"/>
    <cfRule type="duplicateValues" dxfId="17391" priority="17211"/>
    <cfRule type="duplicateValues" dxfId="17390" priority="17212"/>
    <cfRule type="duplicateValues" dxfId="17389" priority="17213"/>
    <cfRule type="duplicateValues" dxfId="17388" priority="17214"/>
    <cfRule type="duplicateValues" dxfId="17387" priority="17215"/>
    <cfRule type="duplicateValues" dxfId="17386" priority="17216"/>
    <cfRule type="duplicateValues" dxfId="17385" priority="17217"/>
    <cfRule type="duplicateValues" dxfId="17384" priority="17218"/>
    <cfRule type="duplicateValues" dxfId="17383" priority="17219"/>
    <cfRule type="duplicateValues" dxfId="17382" priority="17220"/>
    <cfRule type="duplicateValues" dxfId="17381" priority="17221"/>
    <cfRule type="duplicateValues" dxfId="17380" priority="17222"/>
    <cfRule type="duplicateValues" dxfId="17379" priority="17223"/>
    <cfRule type="duplicateValues" dxfId="17378" priority="17224"/>
    <cfRule type="duplicateValues" dxfId="17377" priority="17225"/>
    <cfRule type="duplicateValues" dxfId="17376" priority="17226"/>
    <cfRule type="duplicateValues" dxfId="17375" priority="17227"/>
    <cfRule type="duplicateValues" dxfId="17374" priority="17228"/>
    <cfRule type="duplicateValues" dxfId="17373" priority="17229"/>
    <cfRule type="duplicateValues" dxfId="17372" priority="17230"/>
    <cfRule type="duplicateValues" dxfId="17371" priority="17231"/>
    <cfRule type="duplicateValues" dxfId="17370" priority="17232"/>
    <cfRule type="duplicateValues" dxfId="17369" priority="17233"/>
    <cfRule type="duplicateValues" dxfId="17368" priority="17234"/>
    <cfRule type="duplicateValues" dxfId="17367" priority="17235"/>
    <cfRule type="duplicateValues" dxfId="17366" priority="17236"/>
    <cfRule type="duplicateValues" dxfId="17365" priority="17237"/>
    <cfRule type="duplicateValues" dxfId="17364" priority="17238"/>
    <cfRule type="duplicateValues" dxfId="17363" priority="17239"/>
    <cfRule type="duplicateValues" dxfId="17362" priority="17240"/>
    <cfRule type="duplicateValues" dxfId="17361" priority="17241"/>
    <cfRule type="duplicateValues" dxfId="17360" priority="17242"/>
    <cfRule type="duplicateValues" dxfId="17359" priority="17243"/>
    <cfRule type="duplicateValues" dxfId="17358" priority="17244"/>
    <cfRule type="duplicateValues" dxfId="17357" priority="17245"/>
    <cfRule type="duplicateValues" dxfId="17356" priority="17246"/>
    <cfRule type="duplicateValues" dxfId="17355" priority="17247"/>
    <cfRule type="duplicateValues" dxfId="17354" priority="17248"/>
    <cfRule type="duplicateValues" dxfId="17353" priority="17249"/>
    <cfRule type="duplicateValues" dxfId="17352" priority="17250"/>
    <cfRule type="duplicateValues" dxfId="17351" priority="17251"/>
    <cfRule type="duplicateValues" dxfId="17350" priority="17252"/>
    <cfRule type="duplicateValues" dxfId="17349" priority="17253"/>
    <cfRule type="duplicateValues" dxfId="17348" priority="17254"/>
    <cfRule type="duplicateValues" dxfId="17347" priority="17255"/>
    <cfRule type="duplicateValues" dxfId="17346" priority="17256"/>
    <cfRule type="duplicateValues" dxfId="17345" priority="17257"/>
    <cfRule type="duplicateValues" dxfId="17344" priority="17258"/>
    <cfRule type="duplicateValues" dxfId="17343" priority="17259"/>
    <cfRule type="duplicateValues" dxfId="17342" priority="17260"/>
    <cfRule type="duplicateValues" dxfId="17341" priority="17261"/>
    <cfRule type="duplicateValues" dxfId="17340" priority="17262"/>
    <cfRule type="duplicateValues" dxfId="17339" priority="17263"/>
    <cfRule type="duplicateValues" dxfId="17338" priority="17264"/>
    <cfRule type="duplicateValues" dxfId="17337" priority="17265"/>
    <cfRule type="duplicateValues" dxfId="17336" priority="17266"/>
    <cfRule type="duplicateValues" dxfId="17335" priority="17267"/>
    <cfRule type="duplicateValues" dxfId="17334" priority="17268"/>
    <cfRule type="duplicateValues" dxfId="17333" priority="17269"/>
    <cfRule type="duplicateValues" dxfId="17332" priority="17270"/>
    <cfRule type="duplicateValues" dxfId="17331" priority="17271"/>
    <cfRule type="duplicateValues" dxfId="17330" priority="17272"/>
    <cfRule type="duplicateValues" dxfId="17329" priority="17273"/>
    <cfRule type="duplicateValues" dxfId="17328" priority="17274"/>
    <cfRule type="duplicateValues" dxfId="17327" priority="17275"/>
    <cfRule type="duplicateValues" dxfId="17326" priority="17276"/>
    <cfRule type="duplicateValues" dxfId="17325" priority="17277"/>
    <cfRule type="duplicateValues" dxfId="17324" priority="17278"/>
    <cfRule type="duplicateValues" dxfId="17323" priority="17279"/>
    <cfRule type="duplicateValues" dxfId="17322" priority="17280"/>
    <cfRule type="duplicateValues" dxfId="17321" priority="17281"/>
    <cfRule type="duplicateValues" dxfId="17320" priority="17282"/>
    <cfRule type="duplicateValues" dxfId="17319" priority="17283"/>
    <cfRule type="duplicateValues" dxfId="17318" priority="17284"/>
    <cfRule type="duplicateValues" dxfId="17317" priority="17285"/>
    <cfRule type="duplicateValues" dxfId="17316" priority="17286"/>
    <cfRule type="duplicateValues" dxfId="17315" priority="17287"/>
    <cfRule type="duplicateValues" dxfId="17314" priority="17288"/>
    <cfRule type="duplicateValues" dxfId="17313" priority="17289"/>
    <cfRule type="duplicateValues" dxfId="17312" priority="17290"/>
    <cfRule type="duplicateValues" dxfId="17311" priority="17291"/>
    <cfRule type="duplicateValues" dxfId="17310" priority="17292"/>
    <cfRule type="duplicateValues" dxfId="17309" priority="17293"/>
    <cfRule type="duplicateValues" dxfId="17308" priority="17294"/>
    <cfRule type="duplicateValues" dxfId="17307" priority="17295"/>
    <cfRule type="duplicateValues" dxfId="17306" priority="17296"/>
    <cfRule type="duplicateValues" dxfId="17305" priority="17297"/>
    <cfRule type="duplicateValues" dxfId="17304" priority="17298"/>
    <cfRule type="duplicateValues" dxfId="17303" priority="17299"/>
    <cfRule type="duplicateValues" dxfId="17302" priority="17300"/>
    <cfRule type="duplicateValues" dxfId="17301" priority="17301"/>
    <cfRule type="duplicateValues" dxfId="17300" priority="17302"/>
    <cfRule type="duplicateValues" dxfId="17299" priority="17303"/>
    <cfRule type="duplicateValues" dxfId="17298" priority="17304"/>
    <cfRule type="duplicateValues" dxfId="17297" priority="17305"/>
    <cfRule type="duplicateValues" dxfId="17296" priority="17306"/>
    <cfRule type="duplicateValues" dxfId="17295" priority="17307"/>
    <cfRule type="duplicateValues" dxfId="17294" priority="17308"/>
    <cfRule type="duplicateValues" dxfId="17293" priority="17309"/>
    <cfRule type="duplicateValues" dxfId="17292" priority="17310"/>
    <cfRule type="duplicateValues" dxfId="17291" priority="17311"/>
    <cfRule type="duplicateValues" dxfId="17290" priority="17312"/>
    <cfRule type="duplicateValues" dxfId="17289" priority="17313"/>
    <cfRule type="duplicateValues" dxfId="17288" priority="17314"/>
    <cfRule type="duplicateValues" dxfId="17287" priority="17315"/>
    <cfRule type="duplicateValues" dxfId="17286" priority="17316"/>
    <cfRule type="duplicateValues" dxfId="17285" priority="17317"/>
    <cfRule type="duplicateValues" dxfId="17284" priority="17318"/>
    <cfRule type="duplicateValues" dxfId="17283" priority="17319"/>
    <cfRule type="duplicateValues" dxfId="17282" priority="17320"/>
    <cfRule type="duplicateValues" dxfId="17281" priority="17321"/>
    <cfRule type="duplicateValues" dxfId="17280" priority="17322"/>
    <cfRule type="duplicateValues" dxfId="17279" priority="17323"/>
    <cfRule type="duplicateValues" dxfId="17278" priority="17324"/>
    <cfRule type="duplicateValues" dxfId="17277" priority="17325"/>
    <cfRule type="duplicateValues" dxfId="17276" priority="17326"/>
    <cfRule type="duplicateValues" dxfId="17275" priority="17327"/>
    <cfRule type="duplicateValues" dxfId="17274" priority="17328"/>
    <cfRule type="duplicateValues" dxfId="17273" priority="17329"/>
    <cfRule type="duplicateValues" dxfId="17272" priority="17330"/>
    <cfRule type="duplicateValues" dxfId="17271" priority="17331"/>
    <cfRule type="duplicateValues" dxfId="17270" priority="17332"/>
    <cfRule type="duplicateValues" dxfId="17269" priority="17333"/>
    <cfRule type="duplicateValues" dxfId="17268" priority="17334"/>
    <cfRule type="duplicateValues" dxfId="17267" priority="17335"/>
    <cfRule type="duplicateValues" dxfId="17266" priority="17336"/>
    <cfRule type="duplicateValues" dxfId="17265" priority="17337"/>
    <cfRule type="duplicateValues" dxfId="17264" priority="17338"/>
    <cfRule type="duplicateValues" dxfId="17263" priority="17339"/>
    <cfRule type="duplicateValues" dxfId="17262" priority="17340"/>
    <cfRule type="duplicateValues" dxfId="17261" priority="17341"/>
    <cfRule type="duplicateValues" dxfId="17260" priority="17342"/>
    <cfRule type="duplicateValues" dxfId="17259" priority="17343"/>
    <cfRule type="duplicateValues" dxfId="17258" priority="17344"/>
    <cfRule type="duplicateValues" dxfId="17257" priority="17345"/>
    <cfRule type="duplicateValues" dxfId="17256" priority="17346"/>
    <cfRule type="duplicateValues" dxfId="17255" priority="17347"/>
    <cfRule type="duplicateValues" dxfId="17254" priority="17348"/>
    <cfRule type="duplicateValues" dxfId="17253" priority="17349"/>
    <cfRule type="duplicateValues" dxfId="17252" priority="17350"/>
    <cfRule type="duplicateValues" dxfId="17251" priority="17351"/>
    <cfRule type="duplicateValues" dxfId="17250" priority="17352"/>
    <cfRule type="duplicateValues" dxfId="17249" priority="17353"/>
    <cfRule type="duplicateValues" dxfId="17248" priority="17354"/>
    <cfRule type="duplicateValues" dxfId="17247" priority="17355"/>
    <cfRule type="duplicateValues" dxfId="17246" priority="17356"/>
    <cfRule type="duplicateValues" dxfId="17245" priority="17357"/>
    <cfRule type="duplicateValues" dxfId="17244" priority="17358"/>
    <cfRule type="duplicateValues" dxfId="17243" priority="17359"/>
    <cfRule type="duplicateValues" dxfId="17242" priority="17360"/>
    <cfRule type="duplicateValues" dxfId="17241" priority="17361"/>
    <cfRule type="duplicateValues" dxfId="17240" priority="17362"/>
    <cfRule type="duplicateValues" dxfId="17239" priority="17363"/>
    <cfRule type="duplicateValues" dxfId="17238" priority="17364"/>
    <cfRule type="duplicateValues" dxfId="17237" priority="17365"/>
    <cfRule type="duplicateValues" dxfId="17236" priority="17366"/>
    <cfRule type="duplicateValues" dxfId="17235" priority="17367"/>
    <cfRule type="duplicateValues" dxfId="17234" priority="17368"/>
    <cfRule type="duplicateValues" dxfId="17233" priority="17369"/>
    <cfRule type="duplicateValues" dxfId="17232" priority="17370"/>
    <cfRule type="duplicateValues" dxfId="17231" priority="17371"/>
    <cfRule type="duplicateValues" dxfId="17230" priority="17372"/>
    <cfRule type="duplicateValues" dxfId="17229" priority="17373"/>
    <cfRule type="duplicateValues" dxfId="17228" priority="17374"/>
    <cfRule type="duplicateValues" dxfId="17227" priority="17375"/>
    <cfRule type="duplicateValues" dxfId="17226" priority="17376"/>
    <cfRule type="duplicateValues" dxfId="17225" priority="17377"/>
    <cfRule type="duplicateValues" dxfId="17224" priority="17378"/>
    <cfRule type="duplicateValues" dxfId="17223" priority="17379"/>
    <cfRule type="duplicateValues" dxfId="17222" priority="17380"/>
    <cfRule type="duplicateValues" dxfId="17221" priority="17381"/>
    <cfRule type="duplicateValues" dxfId="17220" priority="17382"/>
    <cfRule type="duplicateValues" dxfId="17219" priority="17383"/>
    <cfRule type="duplicateValues" dxfId="17218" priority="17384"/>
    <cfRule type="duplicateValues" dxfId="17217" priority="17385"/>
    <cfRule type="duplicateValues" dxfId="17216" priority="17386"/>
    <cfRule type="duplicateValues" dxfId="17215" priority="17387"/>
    <cfRule type="duplicateValues" dxfId="17214" priority="17388"/>
    <cfRule type="duplicateValues" dxfId="17213" priority="17389"/>
    <cfRule type="duplicateValues" dxfId="17212" priority="17390"/>
    <cfRule type="duplicateValues" dxfId="17211" priority="17391"/>
    <cfRule type="duplicateValues" dxfId="17210" priority="17392"/>
    <cfRule type="duplicateValues" dxfId="17209" priority="17393"/>
    <cfRule type="duplicateValues" dxfId="17208" priority="17394"/>
    <cfRule type="duplicateValues" dxfId="17207" priority="17395"/>
    <cfRule type="duplicateValues" dxfId="17206" priority="17396"/>
    <cfRule type="duplicateValues" dxfId="17205" priority="17397"/>
    <cfRule type="duplicateValues" dxfId="17204" priority="17398"/>
    <cfRule type="duplicateValues" dxfId="17203" priority="17399"/>
    <cfRule type="duplicateValues" dxfId="17202" priority="17400"/>
    <cfRule type="duplicateValues" dxfId="17201" priority="17401"/>
    <cfRule type="duplicateValues" dxfId="17200" priority="17402"/>
    <cfRule type="duplicateValues" dxfId="17199" priority="17403"/>
    <cfRule type="duplicateValues" dxfId="17198" priority="17404"/>
    <cfRule type="duplicateValues" dxfId="17197" priority="17405"/>
    <cfRule type="duplicateValues" dxfId="17196" priority="17406"/>
    <cfRule type="duplicateValues" dxfId="17195" priority="17407"/>
    <cfRule type="duplicateValues" dxfId="17194" priority="17408"/>
    <cfRule type="duplicateValues" dxfId="17193" priority="17409"/>
    <cfRule type="duplicateValues" dxfId="17192" priority="17410"/>
    <cfRule type="duplicateValues" dxfId="17191" priority="17411"/>
    <cfRule type="duplicateValues" dxfId="17190" priority="17412"/>
    <cfRule type="duplicateValues" dxfId="17189" priority="17413"/>
    <cfRule type="duplicateValues" dxfId="17188" priority="17414"/>
    <cfRule type="duplicateValues" dxfId="17187" priority="17415"/>
    <cfRule type="duplicateValues" dxfId="17186" priority="17416"/>
    <cfRule type="duplicateValues" dxfId="17185" priority="17417"/>
    <cfRule type="duplicateValues" dxfId="17184" priority="17418"/>
    <cfRule type="duplicateValues" dxfId="17183" priority="17419"/>
    <cfRule type="duplicateValues" dxfId="17182" priority="17420"/>
    <cfRule type="duplicateValues" dxfId="17181" priority="17421"/>
    <cfRule type="duplicateValues" dxfId="17180" priority="17422"/>
    <cfRule type="duplicateValues" dxfId="17179" priority="17423"/>
    <cfRule type="duplicateValues" dxfId="17178" priority="17424"/>
    <cfRule type="duplicateValues" dxfId="17177" priority="17425"/>
    <cfRule type="duplicateValues" dxfId="17176" priority="17426"/>
    <cfRule type="duplicateValues" dxfId="17175" priority="17427"/>
    <cfRule type="duplicateValues" dxfId="17174" priority="17428"/>
    <cfRule type="duplicateValues" dxfId="17173" priority="17429"/>
    <cfRule type="duplicateValues" dxfId="17172" priority="17430"/>
    <cfRule type="duplicateValues" dxfId="17171" priority="17431"/>
    <cfRule type="duplicateValues" dxfId="17170" priority="17432"/>
    <cfRule type="duplicateValues" dxfId="17169" priority="17433"/>
    <cfRule type="duplicateValues" dxfId="17168" priority="17434"/>
    <cfRule type="duplicateValues" dxfId="17167" priority="17435"/>
    <cfRule type="duplicateValues" dxfId="17166" priority="17436"/>
    <cfRule type="duplicateValues" dxfId="17165" priority="17437"/>
    <cfRule type="duplicateValues" dxfId="17164" priority="17438"/>
    <cfRule type="duplicateValues" dxfId="17163" priority="17439"/>
    <cfRule type="duplicateValues" dxfId="17162" priority="17440"/>
    <cfRule type="duplicateValues" dxfId="17161" priority="17441"/>
    <cfRule type="duplicateValues" dxfId="17160" priority="17442"/>
    <cfRule type="duplicateValues" dxfId="17159" priority="17443"/>
    <cfRule type="duplicateValues" dxfId="17158" priority="17444"/>
    <cfRule type="duplicateValues" dxfId="17157" priority="17445"/>
    <cfRule type="duplicateValues" dxfId="17156" priority="17446"/>
    <cfRule type="duplicateValues" dxfId="17155" priority="17447"/>
    <cfRule type="duplicateValues" dxfId="17154" priority="17448"/>
    <cfRule type="duplicateValues" dxfId="17153" priority="17449"/>
    <cfRule type="duplicateValues" dxfId="17152" priority="17450"/>
    <cfRule type="duplicateValues" dxfId="17151" priority="17451"/>
    <cfRule type="duplicateValues" dxfId="17150" priority="17452"/>
    <cfRule type="duplicateValues" dxfId="17149" priority="17453"/>
    <cfRule type="duplicateValues" dxfId="17148" priority="17454"/>
    <cfRule type="duplicateValues" dxfId="17147" priority="17455"/>
    <cfRule type="duplicateValues" dxfId="17146" priority="17456"/>
    <cfRule type="duplicateValues" dxfId="17145" priority="17457"/>
    <cfRule type="duplicateValues" dxfId="17144" priority="17458"/>
    <cfRule type="duplicateValues" dxfId="17143" priority="17459"/>
    <cfRule type="duplicateValues" dxfId="17142" priority="17460"/>
    <cfRule type="duplicateValues" dxfId="17141" priority="17461"/>
    <cfRule type="duplicateValues" dxfId="17140" priority="17462"/>
    <cfRule type="duplicateValues" dxfId="17139" priority="17463"/>
    <cfRule type="duplicateValues" dxfId="17138" priority="17464"/>
    <cfRule type="duplicateValues" dxfId="17137" priority="17465"/>
    <cfRule type="duplicateValues" dxfId="17136" priority="17466"/>
    <cfRule type="duplicateValues" dxfId="17135" priority="17467"/>
    <cfRule type="duplicateValues" dxfId="17134" priority="17468"/>
    <cfRule type="duplicateValues" dxfId="17133" priority="17469"/>
    <cfRule type="duplicateValues" dxfId="17132" priority="17470"/>
    <cfRule type="duplicateValues" dxfId="17131" priority="17471"/>
    <cfRule type="duplicateValues" dxfId="17130" priority="17472"/>
    <cfRule type="duplicateValues" dxfId="17129" priority="17473"/>
    <cfRule type="duplicateValues" dxfId="17128" priority="17474"/>
    <cfRule type="duplicateValues" dxfId="17127" priority="17475"/>
    <cfRule type="duplicateValues" dxfId="17126" priority="17476"/>
    <cfRule type="duplicateValues" dxfId="17125" priority="17477"/>
    <cfRule type="duplicateValues" dxfId="17124" priority="17478"/>
    <cfRule type="duplicateValues" dxfId="17123" priority="17479"/>
    <cfRule type="duplicateValues" dxfId="17122" priority="17480"/>
    <cfRule type="duplicateValues" dxfId="17121" priority="17481"/>
    <cfRule type="duplicateValues" dxfId="17120" priority="17482"/>
    <cfRule type="duplicateValues" dxfId="17119" priority="17483"/>
    <cfRule type="duplicateValues" dxfId="17118" priority="17484"/>
    <cfRule type="duplicateValues" dxfId="17117" priority="17485"/>
    <cfRule type="duplicateValues" dxfId="17116" priority="17486"/>
    <cfRule type="duplicateValues" dxfId="17115" priority="17487"/>
    <cfRule type="duplicateValues" dxfId="17114" priority="17488"/>
    <cfRule type="duplicateValues" dxfId="17113" priority="17489"/>
    <cfRule type="duplicateValues" dxfId="17112" priority="17490"/>
    <cfRule type="duplicateValues" dxfId="17111" priority="17491"/>
    <cfRule type="duplicateValues" dxfId="17110" priority="17492"/>
    <cfRule type="duplicateValues" dxfId="17109" priority="17493"/>
    <cfRule type="duplicateValues" dxfId="17108" priority="17494"/>
    <cfRule type="duplicateValues" dxfId="17107" priority="17495"/>
    <cfRule type="duplicateValues" dxfId="17106" priority="17496"/>
    <cfRule type="duplicateValues" dxfId="17105" priority="17497"/>
    <cfRule type="duplicateValues" dxfId="17104" priority="17498"/>
    <cfRule type="duplicateValues" dxfId="17103" priority="17499"/>
    <cfRule type="duplicateValues" dxfId="17102" priority="17500"/>
    <cfRule type="duplicateValues" dxfId="17101" priority="17501"/>
    <cfRule type="duplicateValues" dxfId="17100" priority="17502"/>
    <cfRule type="duplicateValues" dxfId="17099" priority="17503"/>
    <cfRule type="duplicateValues" dxfId="17098" priority="17504"/>
    <cfRule type="duplicateValues" dxfId="17097" priority="17505"/>
    <cfRule type="duplicateValues" dxfId="17096" priority="17506"/>
    <cfRule type="duplicateValues" dxfId="17095" priority="17507"/>
    <cfRule type="duplicateValues" dxfId="17094" priority="17508"/>
    <cfRule type="duplicateValues" dxfId="17093" priority="17509"/>
    <cfRule type="duplicateValues" dxfId="17092" priority="17510"/>
    <cfRule type="duplicateValues" dxfId="17091" priority="17511"/>
    <cfRule type="duplicateValues" dxfId="17090" priority="17512"/>
    <cfRule type="duplicateValues" dxfId="17089" priority="17513"/>
    <cfRule type="duplicateValues" dxfId="17088" priority="17514"/>
    <cfRule type="duplicateValues" dxfId="17087" priority="17515"/>
    <cfRule type="duplicateValues" dxfId="17086" priority="17516"/>
    <cfRule type="duplicateValues" dxfId="17085" priority="17517"/>
    <cfRule type="duplicateValues" dxfId="17084" priority="17518"/>
    <cfRule type="duplicateValues" dxfId="17083" priority="17519"/>
    <cfRule type="duplicateValues" dxfId="17082" priority="17520"/>
    <cfRule type="duplicateValues" dxfId="17081" priority="17521"/>
    <cfRule type="duplicateValues" dxfId="17080" priority="17522"/>
    <cfRule type="duplicateValues" dxfId="17079" priority="17523"/>
    <cfRule type="duplicateValues" dxfId="17078" priority="17524"/>
    <cfRule type="duplicateValues" dxfId="17077" priority="17525"/>
    <cfRule type="duplicateValues" dxfId="17076" priority="17526"/>
    <cfRule type="duplicateValues" dxfId="17075" priority="17527"/>
    <cfRule type="duplicateValues" dxfId="17074" priority="17528"/>
    <cfRule type="duplicateValues" dxfId="17073" priority="17529"/>
    <cfRule type="duplicateValues" dxfId="17072" priority="17530"/>
    <cfRule type="duplicateValues" dxfId="17071" priority="17531"/>
    <cfRule type="duplicateValues" dxfId="17070" priority="17532"/>
    <cfRule type="duplicateValues" dxfId="17069" priority="17533"/>
    <cfRule type="duplicateValues" dxfId="17068" priority="17534"/>
    <cfRule type="duplicateValues" dxfId="17067" priority="17535"/>
    <cfRule type="duplicateValues" dxfId="17066" priority="17536"/>
    <cfRule type="duplicateValues" dxfId="17065" priority="17537"/>
    <cfRule type="duplicateValues" dxfId="17064" priority="17538"/>
    <cfRule type="duplicateValues" dxfId="17063" priority="17539"/>
    <cfRule type="duplicateValues" dxfId="17062" priority="17540"/>
    <cfRule type="duplicateValues" dxfId="17061" priority="17541"/>
    <cfRule type="duplicateValues" dxfId="17060" priority="17542"/>
    <cfRule type="duplicateValues" dxfId="17059" priority="17543"/>
    <cfRule type="duplicateValues" dxfId="17058" priority="17544"/>
    <cfRule type="duplicateValues" dxfId="17057" priority="17545"/>
    <cfRule type="duplicateValues" dxfId="17056" priority="17546"/>
    <cfRule type="duplicateValues" dxfId="17055" priority="17547"/>
    <cfRule type="duplicateValues" dxfId="17054" priority="17548"/>
    <cfRule type="duplicateValues" dxfId="17053" priority="17549"/>
    <cfRule type="duplicateValues" dxfId="17052" priority="17550"/>
    <cfRule type="duplicateValues" dxfId="17051" priority="17551"/>
    <cfRule type="duplicateValues" dxfId="17050" priority="17552"/>
    <cfRule type="duplicateValues" dxfId="17049" priority="17553"/>
    <cfRule type="duplicateValues" dxfId="17048" priority="17554"/>
    <cfRule type="duplicateValues" dxfId="17047" priority="17555"/>
    <cfRule type="duplicateValues" dxfId="17046" priority="17556"/>
    <cfRule type="duplicateValues" dxfId="17045" priority="17557"/>
    <cfRule type="duplicateValues" dxfId="17044" priority="17558"/>
    <cfRule type="duplicateValues" dxfId="17043" priority="17559"/>
    <cfRule type="duplicateValues" dxfId="17042" priority="17560"/>
    <cfRule type="duplicateValues" dxfId="17041" priority="17561"/>
    <cfRule type="duplicateValues" dxfId="17040" priority="17562"/>
    <cfRule type="duplicateValues" dxfId="17039" priority="17563"/>
    <cfRule type="duplicateValues" dxfId="17038" priority="17564"/>
    <cfRule type="duplicateValues" dxfId="17037" priority="17565"/>
    <cfRule type="duplicateValues" dxfId="17036" priority="17566"/>
    <cfRule type="duplicateValues" dxfId="17035" priority="17567"/>
    <cfRule type="duplicateValues" dxfId="17034" priority="17568"/>
    <cfRule type="duplicateValues" dxfId="17033" priority="17569"/>
    <cfRule type="duplicateValues" dxfId="17032" priority="17570"/>
    <cfRule type="duplicateValues" dxfId="17031" priority="17571"/>
    <cfRule type="duplicateValues" dxfId="17030" priority="17572"/>
    <cfRule type="duplicateValues" dxfId="17029" priority="17573"/>
    <cfRule type="duplicateValues" dxfId="17028" priority="17574"/>
    <cfRule type="duplicateValues" dxfId="17027" priority="17575"/>
    <cfRule type="duplicateValues" dxfId="17026" priority="17576"/>
    <cfRule type="duplicateValues" dxfId="17025" priority="17577"/>
    <cfRule type="duplicateValues" dxfId="17024" priority="17578"/>
    <cfRule type="duplicateValues" dxfId="17023" priority="17579"/>
    <cfRule type="duplicateValues" dxfId="17022" priority="17580"/>
    <cfRule type="duplicateValues" dxfId="17021" priority="17581"/>
    <cfRule type="duplicateValues" dxfId="17020" priority="17582"/>
    <cfRule type="duplicateValues" dxfId="17019" priority="17583"/>
    <cfRule type="duplicateValues" dxfId="17018" priority="17584"/>
    <cfRule type="duplicateValues" dxfId="17017" priority="17585"/>
    <cfRule type="duplicateValues" dxfId="17016" priority="17586"/>
    <cfRule type="duplicateValues" dxfId="17015" priority="17587"/>
    <cfRule type="duplicateValues" dxfId="17014" priority="17588"/>
    <cfRule type="duplicateValues" dxfId="17013" priority="17589"/>
    <cfRule type="duplicateValues" dxfId="17012" priority="17590"/>
    <cfRule type="duplicateValues" dxfId="17011" priority="17591"/>
    <cfRule type="duplicateValues" dxfId="17010" priority="17592"/>
    <cfRule type="duplicateValues" dxfId="17009" priority="17593"/>
    <cfRule type="duplicateValues" dxfId="17008" priority="17594"/>
    <cfRule type="duplicateValues" dxfId="17007" priority="17595"/>
    <cfRule type="duplicateValues" dxfId="17006" priority="17596"/>
    <cfRule type="duplicateValues" dxfId="17005" priority="17597"/>
    <cfRule type="duplicateValues" dxfId="17004" priority="17598"/>
    <cfRule type="duplicateValues" dxfId="17003" priority="17599"/>
    <cfRule type="duplicateValues" dxfId="17002" priority="17600"/>
    <cfRule type="duplicateValues" dxfId="17001" priority="17601"/>
    <cfRule type="duplicateValues" dxfId="17000" priority="17602"/>
    <cfRule type="duplicateValues" dxfId="16999" priority="17603"/>
    <cfRule type="duplicateValues" dxfId="16998" priority="17604"/>
    <cfRule type="duplicateValues" dxfId="16997" priority="17605"/>
    <cfRule type="duplicateValues" dxfId="16996" priority="17606"/>
    <cfRule type="duplicateValues" dxfId="16995" priority="17607"/>
    <cfRule type="duplicateValues" dxfId="16994" priority="17608"/>
    <cfRule type="duplicateValues" dxfId="16993" priority="17609"/>
    <cfRule type="duplicateValues" dxfId="16992" priority="17610"/>
    <cfRule type="duplicateValues" dxfId="16991" priority="17611"/>
    <cfRule type="duplicateValues" dxfId="16990" priority="17612"/>
    <cfRule type="duplicateValues" dxfId="16989" priority="17613"/>
    <cfRule type="duplicateValues" dxfId="16988" priority="17614"/>
    <cfRule type="duplicateValues" dxfId="16987" priority="17615"/>
    <cfRule type="duplicateValues" dxfId="16986" priority="17616"/>
    <cfRule type="duplicateValues" dxfId="16985" priority="17617"/>
    <cfRule type="duplicateValues" dxfId="16984" priority="17618"/>
    <cfRule type="duplicateValues" dxfId="16983" priority="17619"/>
    <cfRule type="duplicateValues" dxfId="16982" priority="17620"/>
    <cfRule type="duplicateValues" dxfId="16981" priority="17621"/>
    <cfRule type="duplicateValues" dxfId="16980" priority="17622"/>
    <cfRule type="duplicateValues" dxfId="16979" priority="17623"/>
    <cfRule type="duplicateValues" dxfId="16978" priority="17624"/>
    <cfRule type="duplicateValues" dxfId="16977" priority="17625"/>
    <cfRule type="duplicateValues" dxfId="16976" priority="17626"/>
    <cfRule type="duplicateValues" dxfId="16975" priority="17627"/>
    <cfRule type="duplicateValues" dxfId="16974" priority="17628"/>
    <cfRule type="duplicateValues" dxfId="16973" priority="17629"/>
    <cfRule type="duplicateValues" dxfId="16972" priority="17630"/>
    <cfRule type="duplicateValues" dxfId="16971" priority="17631"/>
    <cfRule type="duplicateValues" dxfId="16970" priority="17632"/>
    <cfRule type="duplicateValues" dxfId="16969" priority="17633"/>
    <cfRule type="duplicateValues" dxfId="16968" priority="17634"/>
    <cfRule type="duplicateValues" dxfId="16967" priority="17635"/>
    <cfRule type="duplicateValues" dxfId="16966" priority="17636"/>
    <cfRule type="duplicateValues" dxfId="16965" priority="17637"/>
    <cfRule type="duplicateValues" dxfId="16964" priority="17638"/>
    <cfRule type="duplicateValues" dxfId="16963" priority="17639"/>
    <cfRule type="duplicateValues" dxfId="16962" priority="17640"/>
    <cfRule type="duplicateValues" dxfId="16961" priority="17641"/>
    <cfRule type="duplicateValues" dxfId="16960" priority="17642"/>
    <cfRule type="duplicateValues" dxfId="16959" priority="17643"/>
    <cfRule type="duplicateValues" dxfId="16958" priority="17644"/>
    <cfRule type="duplicateValues" dxfId="16957" priority="17645"/>
    <cfRule type="duplicateValues" dxfId="16956" priority="17646"/>
    <cfRule type="duplicateValues" dxfId="16955" priority="17647"/>
    <cfRule type="duplicateValues" dxfId="16954" priority="17648"/>
    <cfRule type="duplicateValues" dxfId="16953" priority="17649"/>
    <cfRule type="duplicateValues" dxfId="16952" priority="17650"/>
    <cfRule type="duplicateValues" dxfId="16951" priority="17651"/>
    <cfRule type="duplicateValues" dxfId="16950" priority="17652"/>
    <cfRule type="duplicateValues" dxfId="16949" priority="17653"/>
    <cfRule type="duplicateValues" dxfId="16948" priority="17654"/>
    <cfRule type="duplicateValues" dxfId="16947" priority="17655"/>
    <cfRule type="duplicateValues" dxfId="16946" priority="17656"/>
    <cfRule type="duplicateValues" dxfId="16945" priority="17657"/>
    <cfRule type="duplicateValues" dxfId="16944" priority="17658"/>
    <cfRule type="duplicateValues" dxfId="16943" priority="17659"/>
    <cfRule type="duplicateValues" dxfId="16942" priority="17660"/>
    <cfRule type="duplicateValues" dxfId="16941" priority="17661"/>
    <cfRule type="duplicateValues" dxfId="16940" priority="17662"/>
    <cfRule type="duplicateValues" dxfId="16939" priority="17663"/>
    <cfRule type="duplicateValues" dxfId="16938" priority="17664"/>
    <cfRule type="duplicateValues" dxfId="16937" priority="17665"/>
    <cfRule type="duplicateValues" dxfId="16936" priority="17666"/>
    <cfRule type="duplicateValues" dxfId="16935" priority="17667"/>
    <cfRule type="duplicateValues" dxfId="16934" priority="17668"/>
    <cfRule type="duplicateValues" dxfId="16933" priority="17669"/>
    <cfRule type="duplicateValues" dxfId="16932" priority="17670"/>
    <cfRule type="duplicateValues" dxfId="16931" priority="17671"/>
    <cfRule type="duplicateValues" dxfId="16930" priority="17672"/>
    <cfRule type="duplicateValues" dxfId="16929" priority="17673"/>
    <cfRule type="duplicateValues" dxfId="16928" priority="17674"/>
    <cfRule type="duplicateValues" dxfId="16927" priority="17675"/>
    <cfRule type="duplicateValues" dxfId="16926" priority="17676"/>
    <cfRule type="duplicateValues" dxfId="16925" priority="17677"/>
    <cfRule type="duplicateValues" dxfId="16924" priority="17678"/>
    <cfRule type="duplicateValues" dxfId="16923" priority="17679"/>
    <cfRule type="duplicateValues" dxfId="16922" priority="17680"/>
    <cfRule type="duplicateValues" dxfId="16921" priority="17681"/>
    <cfRule type="duplicateValues" dxfId="16920" priority="17682"/>
    <cfRule type="duplicateValues" dxfId="16919" priority="17683"/>
    <cfRule type="duplicateValues" dxfId="16918" priority="17684"/>
    <cfRule type="duplicateValues" dxfId="16917" priority="17685"/>
    <cfRule type="duplicateValues" dxfId="16916" priority="17686"/>
    <cfRule type="duplicateValues" dxfId="16915" priority="17687"/>
    <cfRule type="duplicateValues" dxfId="16914" priority="17688"/>
    <cfRule type="duplicateValues" dxfId="16913" priority="17689"/>
    <cfRule type="duplicateValues" dxfId="16912" priority="17690"/>
    <cfRule type="duplicateValues" dxfId="16911" priority="17691"/>
    <cfRule type="duplicateValues" dxfId="16910" priority="17692"/>
    <cfRule type="duplicateValues" dxfId="16909" priority="17693"/>
    <cfRule type="duplicateValues" dxfId="16908" priority="17694"/>
    <cfRule type="duplicateValues" dxfId="16907" priority="17695"/>
    <cfRule type="duplicateValues" dxfId="16906" priority="17696"/>
    <cfRule type="duplicateValues" dxfId="16905" priority="17697"/>
    <cfRule type="duplicateValues" dxfId="16904" priority="17698"/>
    <cfRule type="duplicateValues" dxfId="16903" priority="17699"/>
    <cfRule type="duplicateValues" dxfId="16902" priority="17700"/>
    <cfRule type="duplicateValues" dxfId="16901" priority="17701"/>
    <cfRule type="duplicateValues" dxfId="16900" priority="17702"/>
    <cfRule type="duplicateValues" dxfId="16899" priority="17703"/>
    <cfRule type="duplicateValues" dxfId="16898" priority="17704"/>
    <cfRule type="duplicateValues" dxfId="16897" priority="17705"/>
    <cfRule type="duplicateValues" dxfId="16896" priority="17706"/>
    <cfRule type="duplicateValues" dxfId="16895" priority="17707"/>
    <cfRule type="duplicateValues" dxfId="16894" priority="17708"/>
    <cfRule type="duplicateValues" dxfId="16893" priority="17709"/>
    <cfRule type="duplicateValues" dxfId="16892" priority="17710"/>
    <cfRule type="duplicateValues" dxfId="16891" priority="17711"/>
    <cfRule type="duplicateValues" dxfId="16890" priority="17712"/>
    <cfRule type="duplicateValues" dxfId="16889" priority="17713"/>
    <cfRule type="duplicateValues" dxfId="16888" priority="17714"/>
    <cfRule type="duplicateValues" dxfId="16887" priority="17715"/>
    <cfRule type="duplicateValues" dxfId="16886" priority="17716"/>
    <cfRule type="duplicateValues" dxfId="16885" priority="17717"/>
    <cfRule type="duplicateValues" dxfId="16884" priority="17718"/>
    <cfRule type="duplicateValues" dxfId="16883" priority="17719"/>
    <cfRule type="duplicateValues" dxfId="16882" priority="17720"/>
    <cfRule type="duplicateValues" dxfId="16881" priority="17721"/>
    <cfRule type="duplicateValues" dxfId="16880" priority="17722"/>
    <cfRule type="duplicateValues" dxfId="16879" priority="17723"/>
    <cfRule type="duplicateValues" dxfId="16878" priority="17724"/>
    <cfRule type="duplicateValues" dxfId="16877" priority="17725"/>
    <cfRule type="duplicateValues" dxfId="16876" priority="17726"/>
    <cfRule type="duplicateValues" dxfId="16875" priority="17727"/>
    <cfRule type="duplicateValues" dxfId="16874" priority="17728"/>
    <cfRule type="duplicateValues" dxfId="16873" priority="17729"/>
    <cfRule type="duplicateValues" dxfId="16872" priority="17730"/>
    <cfRule type="duplicateValues" dxfId="16871" priority="17731"/>
    <cfRule type="duplicateValues" dxfId="16870" priority="17732"/>
    <cfRule type="duplicateValues" dxfId="16869" priority="17733"/>
    <cfRule type="duplicateValues" dxfId="16868" priority="17734"/>
    <cfRule type="duplicateValues" dxfId="16867" priority="17735"/>
    <cfRule type="duplicateValues" dxfId="16866" priority="17736"/>
    <cfRule type="duplicateValues" dxfId="16865" priority="17737"/>
    <cfRule type="duplicateValues" dxfId="16864" priority="17738"/>
    <cfRule type="duplicateValues" dxfId="16863" priority="17739"/>
    <cfRule type="duplicateValues" dxfId="16862" priority="17740"/>
    <cfRule type="duplicateValues" dxfId="16861" priority="17741"/>
    <cfRule type="duplicateValues" dxfId="16860" priority="17742"/>
    <cfRule type="duplicateValues" dxfId="16859" priority="17743"/>
    <cfRule type="duplicateValues" dxfId="16858" priority="17744"/>
    <cfRule type="duplicateValues" dxfId="16857" priority="17745"/>
    <cfRule type="duplicateValues" dxfId="16856" priority="17746"/>
    <cfRule type="duplicateValues" dxfId="16855" priority="17747"/>
    <cfRule type="duplicateValues" dxfId="16854" priority="17748"/>
    <cfRule type="duplicateValues" dxfId="16853" priority="17749"/>
    <cfRule type="duplicateValues" dxfId="16852" priority="17750"/>
    <cfRule type="duplicateValues" dxfId="16851" priority="17751"/>
    <cfRule type="duplicateValues" dxfId="16850" priority="17752"/>
    <cfRule type="duplicateValues" dxfId="16849" priority="17753"/>
    <cfRule type="duplicateValues" dxfId="16848" priority="17754"/>
    <cfRule type="duplicateValues" dxfId="16847" priority="17755"/>
    <cfRule type="duplicateValues" dxfId="16846" priority="17756"/>
    <cfRule type="duplicateValues" dxfId="16845" priority="17757"/>
    <cfRule type="duplicateValues" dxfId="16844" priority="17758"/>
    <cfRule type="duplicateValues" dxfId="16843" priority="17759"/>
    <cfRule type="duplicateValues" dxfId="16842" priority="17760"/>
    <cfRule type="duplicateValues" dxfId="16841" priority="17761"/>
    <cfRule type="duplicateValues" dxfId="16840" priority="17762"/>
    <cfRule type="duplicateValues" dxfId="16839" priority="17763"/>
    <cfRule type="duplicateValues" dxfId="16838" priority="17764"/>
    <cfRule type="duplicateValues" dxfId="16837" priority="17765"/>
    <cfRule type="duplicateValues" dxfId="16836" priority="17766"/>
    <cfRule type="duplicateValues" dxfId="16835" priority="17767"/>
    <cfRule type="duplicateValues" dxfId="16834" priority="17768"/>
    <cfRule type="duplicateValues" dxfId="16833" priority="17769"/>
    <cfRule type="duplicateValues" dxfId="16832" priority="17770"/>
    <cfRule type="duplicateValues" dxfId="16831" priority="17771"/>
    <cfRule type="duplicateValues" dxfId="16830" priority="17772"/>
    <cfRule type="duplicateValues" dxfId="16829" priority="17773"/>
    <cfRule type="duplicateValues" dxfId="16828" priority="17774"/>
    <cfRule type="duplicateValues" dxfId="16827" priority="17775"/>
    <cfRule type="duplicateValues" dxfId="16826" priority="17776"/>
    <cfRule type="duplicateValues" dxfId="16825" priority="17777"/>
    <cfRule type="duplicateValues" dxfId="16824" priority="17778"/>
    <cfRule type="duplicateValues" dxfId="16823" priority="17779"/>
    <cfRule type="duplicateValues" dxfId="16822" priority="17780"/>
    <cfRule type="duplicateValues" dxfId="16821" priority="17781"/>
    <cfRule type="duplicateValues" dxfId="16820" priority="17782"/>
    <cfRule type="duplicateValues" dxfId="16819" priority="17783"/>
    <cfRule type="duplicateValues" dxfId="16818" priority="17784"/>
    <cfRule type="duplicateValues" dxfId="16817" priority="17785"/>
    <cfRule type="duplicateValues" dxfId="16816" priority="17786"/>
    <cfRule type="duplicateValues" dxfId="16815" priority="17787"/>
    <cfRule type="duplicateValues" dxfId="16814" priority="17788"/>
    <cfRule type="duplicateValues" dxfId="16813" priority="17789"/>
    <cfRule type="duplicateValues" dxfId="16812" priority="17790"/>
    <cfRule type="duplicateValues" dxfId="16811" priority="17791"/>
    <cfRule type="duplicateValues" dxfId="16810" priority="17792"/>
    <cfRule type="duplicateValues" dxfId="16809" priority="17793"/>
    <cfRule type="duplicateValues" dxfId="16808" priority="17794"/>
    <cfRule type="duplicateValues" dxfId="16807" priority="17795"/>
    <cfRule type="duplicateValues" dxfId="16806" priority="17796"/>
    <cfRule type="duplicateValues" dxfId="16805" priority="17797"/>
    <cfRule type="duplicateValues" dxfId="16804" priority="17798"/>
    <cfRule type="duplicateValues" dxfId="16803" priority="17799"/>
    <cfRule type="duplicateValues" dxfId="16802" priority="17800"/>
    <cfRule type="duplicateValues" dxfId="16801" priority="17801"/>
    <cfRule type="duplicateValues" dxfId="16800" priority="17802"/>
    <cfRule type="duplicateValues" dxfId="16799" priority="17803"/>
    <cfRule type="duplicateValues" dxfId="16798" priority="17804"/>
    <cfRule type="duplicateValues" dxfId="16797" priority="17805"/>
    <cfRule type="duplicateValues" dxfId="16796" priority="17806"/>
    <cfRule type="duplicateValues" dxfId="16795" priority="17807"/>
    <cfRule type="duplicateValues" dxfId="16794" priority="17808"/>
    <cfRule type="duplicateValues" dxfId="16793" priority="17809"/>
    <cfRule type="duplicateValues" dxfId="16792" priority="17810"/>
    <cfRule type="duplicateValues" dxfId="16791" priority="17811"/>
    <cfRule type="duplicateValues" dxfId="16790" priority="17812"/>
    <cfRule type="duplicateValues" dxfId="16789" priority="17813"/>
    <cfRule type="duplicateValues" dxfId="16788" priority="17814"/>
    <cfRule type="duplicateValues" dxfId="16787" priority="17815"/>
    <cfRule type="duplicateValues" dxfId="16786" priority="17816"/>
    <cfRule type="duplicateValues" dxfId="16785" priority="17817"/>
    <cfRule type="duplicateValues" dxfId="16784" priority="17818"/>
    <cfRule type="duplicateValues" dxfId="16783" priority="17819"/>
    <cfRule type="duplicateValues" dxfId="16782" priority="17820"/>
    <cfRule type="duplicateValues" dxfId="16781" priority="17821"/>
    <cfRule type="duplicateValues" dxfId="16780" priority="17822"/>
    <cfRule type="duplicateValues" dxfId="16779" priority="17823"/>
    <cfRule type="duplicateValues" dxfId="16778" priority="17824"/>
    <cfRule type="duplicateValues" dxfId="16777" priority="17825"/>
    <cfRule type="duplicateValues" dxfId="16776" priority="17826"/>
    <cfRule type="duplicateValues" dxfId="16775" priority="17827"/>
    <cfRule type="duplicateValues" dxfId="16774" priority="17828"/>
    <cfRule type="duplicateValues" dxfId="16773" priority="17829"/>
    <cfRule type="duplicateValues" dxfId="16772" priority="17830"/>
    <cfRule type="duplicateValues" dxfId="16771" priority="17831"/>
    <cfRule type="duplicateValues" dxfId="16770" priority="17832"/>
    <cfRule type="duplicateValues" dxfId="16769" priority="17833"/>
    <cfRule type="duplicateValues" dxfId="16768" priority="17834"/>
    <cfRule type="duplicateValues" dxfId="16767" priority="17835"/>
    <cfRule type="duplicateValues" dxfId="16766" priority="17836"/>
    <cfRule type="duplicateValues" dxfId="16765" priority="17837"/>
    <cfRule type="duplicateValues" dxfId="16764" priority="17838"/>
    <cfRule type="duplicateValues" dxfId="16763" priority="17839"/>
    <cfRule type="duplicateValues" dxfId="16762" priority="17840"/>
    <cfRule type="duplicateValues" dxfId="16761" priority="17841"/>
    <cfRule type="duplicateValues" dxfId="16760" priority="17842"/>
    <cfRule type="duplicateValues" dxfId="16759" priority="17843"/>
    <cfRule type="duplicateValues" dxfId="16758" priority="17844"/>
    <cfRule type="duplicateValues" dxfId="16757" priority="17845"/>
    <cfRule type="duplicateValues" dxfId="16756" priority="17846"/>
    <cfRule type="duplicateValues" dxfId="16755" priority="17847"/>
    <cfRule type="duplicateValues" dxfId="16754" priority="17848"/>
    <cfRule type="duplicateValues" dxfId="16753" priority="17849"/>
    <cfRule type="duplicateValues" dxfId="16752" priority="17850"/>
    <cfRule type="duplicateValues" dxfId="16751" priority="17851"/>
    <cfRule type="duplicateValues" dxfId="16750" priority="17852"/>
    <cfRule type="duplicateValues" dxfId="16749" priority="17853"/>
    <cfRule type="duplicateValues" dxfId="16748" priority="17854"/>
    <cfRule type="duplicateValues" dxfId="16747" priority="17855"/>
    <cfRule type="duplicateValues" dxfId="16746" priority="17856"/>
    <cfRule type="duplicateValues" dxfId="16745" priority="17857"/>
    <cfRule type="duplicateValues" dxfId="16744" priority="17858"/>
    <cfRule type="duplicateValues" dxfId="16743" priority="17859"/>
    <cfRule type="duplicateValues" dxfId="16742" priority="17860"/>
    <cfRule type="duplicateValues" dxfId="16741" priority="17861"/>
    <cfRule type="duplicateValues" dxfId="16740" priority="17862"/>
    <cfRule type="duplicateValues" dxfId="16739" priority="17863"/>
    <cfRule type="duplicateValues" dxfId="16738" priority="17864"/>
    <cfRule type="duplicateValues" dxfId="16737" priority="17865"/>
    <cfRule type="duplicateValues" dxfId="16736" priority="17866"/>
    <cfRule type="duplicateValues" dxfId="16735" priority="17867"/>
    <cfRule type="duplicateValues" dxfId="16734" priority="17868"/>
    <cfRule type="duplicateValues" dxfId="16733" priority="17869"/>
    <cfRule type="duplicateValues" dxfId="16732" priority="17870"/>
    <cfRule type="duplicateValues" dxfId="16731" priority="17871"/>
    <cfRule type="duplicateValues" dxfId="16730" priority="17872"/>
    <cfRule type="duplicateValues" dxfId="16729" priority="17873"/>
    <cfRule type="duplicateValues" dxfId="16728" priority="17874"/>
    <cfRule type="duplicateValues" dxfId="16727" priority="17875"/>
    <cfRule type="duplicateValues" dxfId="16726" priority="17876"/>
    <cfRule type="duplicateValues" dxfId="16725" priority="17877"/>
    <cfRule type="duplicateValues" dxfId="16724" priority="17878"/>
    <cfRule type="duplicateValues" dxfId="16723" priority="17879"/>
    <cfRule type="duplicateValues" dxfId="16722" priority="17880"/>
    <cfRule type="duplicateValues" dxfId="16721" priority="17881"/>
    <cfRule type="duplicateValues" dxfId="16720" priority="17882"/>
    <cfRule type="duplicateValues" dxfId="16719" priority="17883"/>
    <cfRule type="duplicateValues" dxfId="16718" priority="17884"/>
    <cfRule type="duplicateValues" dxfId="16717" priority="17885"/>
    <cfRule type="duplicateValues" dxfId="16716" priority="17886"/>
    <cfRule type="duplicateValues" dxfId="16715" priority="17887"/>
    <cfRule type="duplicateValues" dxfId="16714" priority="17888"/>
    <cfRule type="duplicateValues" dxfId="16713" priority="17889"/>
    <cfRule type="duplicateValues" dxfId="16712" priority="17890"/>
    <cfRule type="duplicateValues" dxfId="16711" priority="17891"/>
    <cfRule type="duplicateValues" dxfId="16710" priority="17892"/>
    <cfRule type="duplicateValues" dxfId="16709" priority="17893"/>
    <cfRule type="duplicateValues" dxfId="16708" priority="17894"/>
    <cfRule type="duplicateValues" dxfId="16707" priority="17895"/>
    <cfRule type="duplicateValues" dxfId="16706" priority="17896"/>
    <cfRule type="duplicateValues" dxfId="16705" priority="17897"/>
    <cfRule type="duplicateValues" dxfId="16704" priority="17898"/>
    <cfRule type="duplicateValues" dxfId="16703" priority="17899"/>
    <cfRule type="duplicateValues" dxfId="16702" priority="17900"/>
    <cfRule type="duplicateValues" dxfId="16701" priority="17901"/>
    <cfRule type="duplicateValues" dxfId="16700" priority="17902"/>
    <cfRule type="duplicateValues" dxfId="16699" priority="17903"/>
    <cfRule type="duplicateValues" dxfId="16698" priority="17904"/>
    <cfRule type="duplicateValues" dxfId="16697" priority="17905"/>
    <cfRule type="duplicateValues" dxfId="16696" priority="17906"/>
    <cfRule type="duplicateValues" dxfId="16695" priority="17907"/>
    <cfRule type="duplicateValues" dxfId="16694" priority="17908"/>
    <cfRule type="duplicateValues" dxfId="16693" priority="17909"/>
    <cfRule type="duplicateValues" dxfId="16692" priority="17910"/>
    <cfRule type="duplicateValues" dxfId="16691" priority="17911"/>
    <cfRule type="duplicateValues" dxfId="16690" priority="17912"/>
    <cfRule type="duplicateValues" dxfId="16689" priority="17913"/>
    <cfRule type="duplicateValues" dxfId="16688" priority="17914"/>
    <cfRule type="duplicateValues" dxfId="16687" priority="17915"/>
    <cfRule type="duplicateValues" dxfId="16686" priority="17916"/>
    <cfRule type="duplicateValues" dxfId="16685" priority="17917"/>
    <cfRule type="duplicateValues" dxfId="16684" priority="17918"/>
    <cfRule type="duplicateValues" dxfId="16683" priority="17919"/>
    <cfRule type="duplicateValues" dxfId="16682" priority="17920"/>
    <cfRule type="duplicateValues" dxfId="16681" priority="17921"/>
  </conditionalFormatting>
  <conditionalFormatting sqref="C220">
    <cfRule type="duplicateValues" dxfId="16680" priority="16390"/>
    <cfRule type="duplicateValues" dxfId="16679" priority="16391"/>
    <cfRule type="duplicateValues" dxfId="16678" priority="16392"/>
    <cfRule type="duplicateValues" dxfId="16677" priority="16393"/>
    <cfRule type="duplicateValues" dxfId="16676" priority="16394"/>
    <cfRule type="duplicateValues" dxfId="16675" priority="16395"/>
    <cfRule type="duplicateValues" dxfId="16674" priority="16396"/>
    <cfRule type="duplicateValues" dxfId="16673" priority="16397"/>
    <cfRule type="duplicateValues" dxfId="16672" priority="16398"/>
    <cfRule type="duplicateValues" dxfId="16671" priority="16399"/>
    <cfRule type="duplicateValues" dxfId="16670" priority="16400"/>
    <cfRule type="duplicateValues" dxfId="16669" priority="16401"/>
    <cfRule type="duplicateValues" dxfId="16668" priority="16402"/>
    <cfRule type="duplicateValues" dxfId="16667" priority="16403"/>
    <cfRule type="duplicateValues" dxfId="16666" priority="16404"/>
    <cfRule type="duplicateValues" dxfId="16665" priority="16405"/>
    <cfRule type="duplicateValues" dxfId="16664" priority="16406"/>
    <cfRule type="duplicateValues" dxfId="16663" priority="16407"/>
    <cfRule type="duplicateValues" dxfId="16662" priority="16408"/>
    <cfRule type="duplicateValues" dxfId="16661" priority="16409"/>
    <cfRule type="duplicateValues" dxfId="16660" priority="16410"/>
    <cfRule type="duplicateValues" dxfId="16659" priority="16411"/>
    <cfRule type="duplicateValues" dxfId="16658" priority="16412"/>
    <cfRule type="duplicateValues" dxfId="16657" priority="16413"/>
    <cfRule type="duplicateValues" dxfId="16656" priority="16414"/>
    <cfRule type="duplicateValues" dxfId="16655" priority="16415"/>
    <cfRule type="duplicateValues" dxfId="16654" priority="16416"/>
    <cfRule type="duplicateValues" dxfId="16653" priority="16417"/>
    <cfRule type="duplicateValues" dxfId="16652" priority="16418"/>
    <cfRule type="duplicateValues" dxfId="16651" priority="16419"/>
    <cfRule type="duplicateValues" dxfId="16650" priority="16420"/>
    <cfRule type="duplicateValues" dxfId="16649" priority="16421"/>
    <cfRule type="duplicateValues" dxfId="16648" priority="16422"/>
    <cfRule type="duplicateValues" dxfId="16647" priority="16423"/>
    <cfRule type="duplicateValues" dxfId="16646" priority="16424"/>
    <cfRule type="duplicateValues" dxfId="16645" priority="16425"/>
    <cfRule type="duplicateValues" dxfId="16644" priority="16426"/>
    <cfRule type="duplicateValues" dxfId="16643" priority="16427"/>
    <cfRule type="duplicateValues" dxfId="16642" priority="16428"/>
    <cfRule type="duplicateValues" dxfId="16641" priority="16429"/>
    <cfRule type="duplicateValues" dxfId="16640" priority="16430"/>
    <cfRule type="duplicateValues" dxfId="16639" priority="16431"/>
    <cfRule type="duplicateValues" dxfId="16638" priority="16432"/>
    <cfRule type="duplicateValues" dxfId="16637" priority="16433"/>
    <cfRule type="duplicateValues" dxfId="16636" priority="16434"/>
    <cfRule type="duplicateValues" dxfId="16635" priority="16435"/>
    <cfRule type="duplicateValues" dxfId="16634" priority="16436"/>
    <cfRule type="duplicateValues" dxfId="16633" priority="16437"/>
    <cfRule type="duplicateValues" dxfId="16632" priority="16438"/>
    <cfRule type="duplicateValues" dxfId="16631" priority="16439"/>
    <cfRule type="duplicateValues" dxfId="16630" priority="16440"/>
    <cfRule type="duplicateValues" dxfId="16629" priority="16441"/>
    <cfRule type="duplicateValues" dxfId="16628" priority="16442"/>
    <cfRule type="duplicateValues" dxfId="16627" priority="16443"/>
    <cfRule type="duplicateValues" dxfId="16626" priority="16444"/>
    <cfRule type="duplicateValues" dxfId="16625" priority="16445"/>
    <cfRule type="duplicateValues" dxfId="16624" priority="16446"/>
    <cfRule type="duplicateValues" dxfId="16623" priority="16447"/>
    <cfRule type="duplicateValues" dxfId="16622" priority="16448"/>
    <cfRule type="duplicateValues" dxfId="16621" priority="16449"/>
    <cfRule type="duplicateValues" dxfId="16620" priority="16450"/>
    <cfRule type="duplicateValues" dxfId="16619" priority="16451"/>
    <cfRule type="duplicateValues" dxfId="16618" priority="16452"/>
    <cfRule type="duplicateValues" dxfId="16617" priority="16453"/>
    <cfRule type="duplicateValues" dxfId="16616" priority="16454"/>
    <cfRule type="duplicateValues" dxfId="16615" priority="16455"/>
    <cfRule type="duplicateValues" dxfId="16614" priority="16456"/>
    <cfRule type="duplicateValues" dxfId="16613" priority="16457"/>
    <cfRule type="duplicateValues" dxfId="16612" priority="16458"/>
    <cfRule type="duplicateValues" dxfId="16611" priority="16459"/>
    <cfRule type="duplicateValues" dxfId="16610" priority="16460"/>
    <cfRule type="duplicateValues" dxfId="16609" priority="16461"/>
    <cfRule type="duplicateValues" dxfId="16608" priority="16462"/>
    <cfRule type="duplicateValues" dxfId="16607" priority="16463"/>
    <cfRule type="duplicateValues" dxfId="16606" priority="16464"/>
    <cfRule type="duplicateValues" dxfId="16605" priority="16465"/>
    <cfRule type="duplicateValues" dxfId="16604" priority="16466"/>
    <cfRule type="duplicateValues" dxfId="16603" priority="16467"/>
    <cfRule type="duplicateValues" dxfId="16602" priority="16468"/>
    <cfRule type="duplicateValues" dxfId="16601" priority="16469"/>
    <cfRule type="duplicateValues" dxfId="16600" priority="16470"/>
    <cfRule type="duplicateValues" dxfId="16599" priority="16471"/>
    <cfRule type="duplicateValues" dxfId="16598" priority="16472"/>
    <cfRule type="duplicateValues" dxfId="16597" priority="16473"/>
    <cfRule type="duplicateValues" dxfId="16596" priority="16474"/>
    <cfRule type="duplicateValues" dxfId="16595" priority="16475"/>
    <cfRule type="duplicateValues" dxfId="16594" priority="16476"/>
    <cfRule type="duplicateValues" dxfId="16593" priority="16477"/>
    <cfRule type="duplicateValues" dxfId="16592" priority="16478"/>
    <cfRule type="duplicateValues" dxfId="16591" priority="16479"/>
    <cfRule type="duplicateValues" dxfId="16590" priority="16480"/>
    <cfRule type="duplicateValues" dxfId="16589" priority="16481"/>
    <cfRule type="duplicateValues" dxfId="16588" priority="16482"/>
    <cfRule type="duplicateValues" dxfId="16587" priority="16483"/>
    <cfRule type="duplicateValues" dxfId="16586" priority="16484"/>
    <cfRule type="duplicateValues" dxfId="16585" priority="16485"/>
    <cfRule type="duplicateValues" dxfId="16584" priority="16486"/>
    <cfRule type="duplicateValues" dxfId="16583" priority="16487"/>
    <cfRule type="duplicateValues" dxfId="16582" priority="16488"/>
    <cfRule type="duplicateValues" dxfId="16581" priority="16489"/>
    <cfRule type="duplicateValues" dxfId="16580" priority="16490"/>
    <cfRule type="duplicateValues" dxfId="16579" priority="16491"/>
    <cfRule type="duplicateValues" dxfId="16578" priority="16492"/>
    <cfRule type="duplicateValues" dxfId="16577" priority="16493"/>
    <cfRule type="duplicateValues" dxfId="16576" priority="16494"/>
    <cfRule type="duplicateValues" dxfId="16575" priority="16495"/>
    <cfRule type="duplicateValues" dxfId="16574" priority="16496"/>
    <cfRule type="duplicateValues" dxfId="16573" priority="16497"/>
    <cfRule type="duplicateValues" dxfId="16572" priority="16498"/>
    <cfRule type="duplicateValues" dxfId="16571" priority="16499"/>
    <cfRule type="duplicateValues" dxfId="16570" priority="16500"/>
    <cfRule type="duplicateValues" dxfId="16569" priority="16501"/>
    <cfRule type="duplicateValues" dxfId="16568" priority="16502"/>
    <cfRule type="duplicateValues" dxfId="16567" priority="16503"/>
    <cfRule type="duplicateValues" dxfId="16566" priority="16504"/>
    <cfRule type="duplicateValues" dxfId="16565" priority="16505"/>
    <cfRule type="duplicateValues" dxfId="16564" priority="16506"/>
    <cfRule type="duplicateValues" dxfId="16563" priority="16507"/>
    <cfRule type="duplicateValues" dxfId="16562" priority="16508"/>
    <cfRule type="duplicateValues" dxfId="16561" priority="16509"/>
    <cfRule type="duplicateValues" dxfId="16560" priority="16510"/>
    <cfRule type="duplicateValues" dxfId="16559" priority="16511"/>
    <cfRule type="duplicateValues" dxfId="16558" priority="16512"/>
    <cfRule type="duplicateValues" dxfId="16557" priority="16513"/>
    <cfRule type="duplicateValues" dxfId="16556" priority="16514"/>
    <cfRule type="duplicateValues" dxfId="16555" priority="16515"/>
    <cfRule type="duplicateValues" dxfId="16554" priority="16516"/>
    <cfRule type="duplicateValues" dxfId="16553" priority="16517"/>
    <cfRule type="duplicateValues" dxfId="16552" priority="16518"/>
    <cfRule type="duplicateValues" dxfId="16551" priority="16519"/>
    <cfRule type="duplicateValues" dxfId="16550" priority="16520"/>
    <cfRule type="duplicateValues" dxfId="16549" priority="16521"/>
    <cfRule type="duplicateValues" dxfId="16548" priority="16522"/>
    <cfRule type="duplicateValues" dxfId="16547" priority="16523"/>
    <cfRule type="duplicateValues" dxfId="16546" priority="16524"/>
    <cfRule type="duplicateValues" dxfId="16545" priority="16525"/>
    <cfRule type="duplicateValues" dxfId="16544" priority="16526"/>
    <cfRule type="duplicateValues" dxfId="16543" priority="16527"/>
    <cfRule type="duplicateValues" dxfId="16542" priority="16528"/>
    <cfRule type="duplicateValues" dxfId="16541" priority="16529"/>
    <cfRule type="duplicateValues" dxfId="16540" priority="16530"/>
    <cfRule type="duplicateValues" dxfId="16539" priority="16531"/>
    <cfRule type="duplicateValues" dxfId="16538" priority="16532"/>
    <cfRule type="duplicateValues" dxfId="16537" priority="16533"/>
    <cfRule type="duplicateValues" dxfId="16536" priority="16534"/>
    <cfRule type="duplicateValues" dxfId="16535" priority="16535"/>
    <cfRule type="duplicateValues" dxfId="16534" priority="16536"/>
    <cfRule type="duplicateValues" dxfId="16533" priority="16537"/>
    <cfRule type="duplicateValues" dxfId="16532" priority="16538"/>
    <cfRule type="duplicateValues" dxfId="16531" priority="16539"/>
    <cfRule type="duplicateValues" dxfId="16530" priority="16540"/>
    <cfRule type="duplicateValues" dxfId="16529" priority="16541"/>
    <cfRule type="duplicateValues" dxfId="16528" priority="16542"/>
    <cfRule type="duplicateValues" dxfId="16527" priority="16543"/>
    <cfRule type="duplicateValues" dxfId="16526" priority="16544"/>
    <cfRule type="duplicateValues" dxfId="16525" priority="16545"/>
    <cfRule type="duplicateValues" dxfId="16524" priority="16546"/>
    <cfRule type="duplicateValues" dxfId="16523" priority="16547"/>
    <cfRule type="duplicateValues" dxfId="16522" priority="16548"/>
    <cfRule type="duplicateValues" dxfId="16521" priority="16549"/>
    <cfRule type="duplicateValues" dxfId="16520" priority="16550"/>
    <cfRule type="duplicateValues" dxfId="16519" priority="16551"/>
    <cfRule type="duplicateValues" dxfId="16518" priority="16552"/>
    <cfRule type="duplicateValues" dxfId="16517" priority="16553"/>
    <cfRule type="duplicateValues" dxfId="16516" priority="16554"/>
    <cfRule type="duplicateValues" dxfId="16515" priority="16555"/>
    <cfRule type="duplicateValues" dxfId="16514" priority="16556"/>
    <cfRule type="duplicateValues" dxfId="16513" priority="16557"/>
    <cfRule type="duplicateValues" dxfId="16512" priority="16558"/>
    <cfRule type="duplicateValues" dxfId="16511" priority="16559"/>
    <cfRule type="duplicateValues" dxfId="16510" priority="16560"/>
    <cfRule type="duplicateValues" dxfId="16509" priority="16561"/>
    <cfRule type="duplicateValues" dxfId="16508" priority="16562"/>
    <cfRule type="duplicateValues" dxfId="16507" priority="16563"/>
    <cfRule type="duplicateValues" dxfId="16506" priority="16564"/>
    <cfRule type="duplicateValues" dxfId="16505" priority="16565"/>
    <cfRule type="duplicateValues" dxfId="16504" priority="16566"/>
    <cfRule type="duplicateValues" dxfId="16503" priority="16567"/>
    <cfRule type="duplicateValues" dxfId="16502" priority="16568"/>
    <cfRule type="duplicateValues" dxfId="16501" priority="16569"/>
    <cfRule type="duplicateValues" dxfId="16500" priority="16570"/>
    <cfRule type="duplicateValues" dxfId="16499" priority="16571"/>
    <cfRule type="duplicateValues" dxfId="16498" priority="16572"/>
    <cfRule type="duplicateValues" dxfId="16497" priority="16573"/>
    <cfRule type="duplicateValues" dxfId="16496" priority="16574"/>
    <cfRule type="duplicateValues" dxfId="16495" priority="16575"/>
    <cfRule type="duplicateValues" dxfId="16494" priority="16576"/>
    <cfRule type="duplicateValues" dxfId="16493" priority="16577"/>
    <cfRule type="duplicateValues" dxfId="16492" priority="16578"/>
    <cfRule type="duplicateValues" dxfId="16491" priority="16579"/>
    <cfRule type="duplicateValues" dxfId="16490" priority="16580"/>
    <cfRule type="duplicateValues" dxfId="16489" priority="16581"/>
    <cfRule type="duplicateValues" dxfId="16488" priority="16582"/>
    <cfRule type="duplicateValues" dxfId="16487" priority="16583"/>
    <cfRule type="duplicateValues" dxfId="16486" priority="16584"/>
    <cfRule type="duplicateValues" dxfId="16485" priority="16585"/>
    <cfRule type="duplicateValues" dxfId="16484" priority="16586"/>
    <cfRule type="duplicateValues" dxfId="16483" priority="16587"/>
    <cfRule type="duplicateValues" dxfId="16482" priority="16588"/>
    <cfRule type="duplicateValues" dxfId="16481" priority="16589"/>
    <cfRule type="duplicateValues" dxfId="16480" priority="16590"/>
    <cfRule type="duplicateValues" dxfId="16479" priority="16591"/>
    <cfRule type="duplicateValues" dxfId="16478" priority="16592"/>
    <cfRule type="duplicateValues" dxfId="16477" priority="16593"/>
    <cfRule type="duplicateValues" dxfId="16476" priority="16594"/>
    <cfRule type="duplicateValues" dxfId="16475" priority="16595"/>
    <cfRule type="duplicateValues" dxfId="16474" priority="16596"/>
    <cfRule type="duplicateValues" dxfId="16473" priority="16597"/>
    <cfRule type="duplicateValues" dxfId="16472" priority="16598"/>
    <cfRule type="duplicateValues" dxfId="16471" priority="16599"/>
    <cfRule type="duplicateValues" dxfId="16470" priority="16600"/>
    <cfRule type="duplicateValues" dxfId="16469" priority="16601"/>
    <cfRule type="duplicateValues" dxfId="16468" priority="16602"/>
    <cfRule type="duplicateValues" dxfId="16467" priority="16603"/>
    <cfRule type="duplicateValues" dxfId="16466" priority="16604"/>
    <cfRule type="duplicateValues" dxfId="16465" priority="16605"/>
    <cfRule type="duplicateValues" dxfId="16464" priority="16606"/>
    <cfRule type="duplicateValues" dxfId="16463" priority="16607"/>
    <cfRule type="duplicateValues" dxfId="16462" priority="16608"/>
    <cfRule type="duplicateValues" dxfId="16461" priority="16609"/>
    <cfRule type="duplicateValues" dxfId="16460" priority="16610"/>
    <cfRule type="duplicateValues" dxfId="16459" priority="16611"/>
    <cfRule type="duplicateValues" dxfId="16458" priority="16612"/>
    <cfRule type="duplicateValues" dxfId="16457" priority="16613"/>
    <cfRule type="duplicateValues" dxfId="16456" priority="16614"/>
    <cfRule type="duplicateValues" dxfId="16455" priority="16615"/>
    <cfRule type="duplicateValues" dxfId="16454" priority="16616"/>
    <cfRule type="duplicateValues" dxfId="16453" priority="16617"/>
    <cfRule type="duplicateValues" dxfId="16452" priority="16618"/>
    <cfRule type="duplicateValues" dxfId="16451" priority="16619"/>
    <cfRule type="duplicateValues" dxfId="16450" priority="16620"/>
    <cfRule type="duplicateValues" dxfId="16449" priority="16621"/>
    <cfRule type="duplicateValues" dxfId="16448" priority="16622"/>
    <cfRule type="duplicateValues" dxfId="16447" priority="16623"/>
    <cfRule type="duplicateValues" dxfId="16446" priority="16624"/>
    <cfRule type="duplicateValues" dxfId="16445" priority="16625"/>
    <cfRule type="duplicateValues" dxfId="16444" priority="16626"/>
    <cfRule type="duplicateValues" dxfId="16443" priority="16627"/>
    <cfRule type="duplicateValues" dxfId="16442" priority="16628"/>
    <cfRule type="duplicateValues" dxfId="16441" priority="16629"/>
    <cfRule type="duplicateValues" dxfId="16440" priority="16630"/>
    <cfRule type="duplicateValues" dxfId="16439" priority="16631"/>
    <cfRule type="duplicateValues" dxfId="16438" priority="16632"/>
    <cfRule type="duplicateValues" dxfId="16437" priority="16633"/>
    <cfRule type="duplicateValues" dxfId="16436" priority="16634"/>
    <cfRule type="duplicateValues" dxfId="16435" priority="16635"/>
    <cfRule type="duplicateValues" dxfId="16434" priority="16636"/>
    <cfRule type="duplicateValues" dxfId="16433" priority="16637"/>
    <cfRule type="duplicateValues" dxfId="16432" priority="16638"/>
    <cfRule type="duplicateValues" dxfId="16431" priority="16639"/>
    <cfRule type="duplicateValues" dxfId="16430" priority="16640"/>
    <cfRule type="duplicateValues" dxfId="16429" priority="16641"/>
    <cfRule type="duplicateValues" dxfId="16428" priority="16642"/>
    <cfRule type="duplicateValues" dxfId="16427" priority="16643"/>
    <cfRule type="duplicateValues" dxfId="16426" priority="16644"/>
    <cfRule type="duplicateValues" dxfId="16425" priority="16645"/>
    <cfRule type="duplicateValues" dxfId="16424" priority="16646"/>
    <cfRule type="duplicateValues" dxfId="16423" priority="16647"/>
    <cfRule type="duplicateValues" dxfId="16422" priority="16648"/>
    <cfRule type="duplicateValues" dxfId="16421" priority="16649"/>
    <cfRule type="duplicateValues" dxfId="16420" priority="16650"/>
    <cfRule type="duplicateValues" dxfId="16419" priority="16651"/>
    <cfRule type="duplicateValues" dxfId="16418" priority="16652"/>
    <cfRule type="duplicateValues" dxfId="16417" priority="16653"/>
    <cfRule type="duplicateValues" dxfId="16416" priority="16654"/>
    <cfRule type="duplicateValues" dxfId="16415" priority="16655"/>
    <cfRule type="duplicateValues" dxfId="16414" priority="16656"/>
    <cfRule type="duplicateValues" dxfId="16413" priority="16657"/>
    <cfRule type="duplicateValues" dxfId="16412" priority="16658"/>
    <cfRule type="duplicateValues" dxfId="16411" priority="16659"/>
    <cfRule type="duplicateValues" dxfId="16410" priority="16660"/>
    <cfRule type="duplicateValues" dxfId="16409" priority="16661"/>
    <cfRule type="duplicateValues" dxfId="16408" priority="16662"/>
    <cfRule type="duplicateValues" dxfId="16407" priority="16663"/>
    <cfRule type="duplicateValues" dxfId="16406" priority="16664"/>
    <cfRule type="duplicateValues" dxfId="16405" priority="16665"/>
    <cfRule type="duplicateValues" dxfId="16404" priority="16666"/>
    <cfRule type="duplicateValues" dxfId="16403" priority="16667"/>
    <cfRule type="duplicateValues" dxfId="16402" priority="16668"/>
    <cfRule type="duplicateValues" dxfId="16401" priority="16669"/>
    <cfRule type="duplicateValues" dxfId="16400" priority="16670"/>
    <cfRule type="duplicateValues" dxfId="16399" priority="16671"/>
    <cfRule type="duplicateValues" dxfId="16398" priority="16672"/>
    <cfRule type="duplicateValues" dxfId="16397" priority="16673"/>
    <cfRule type="duplicateValues" dxfId="16396" priority="16674"/>
    <cfRule type="duplicateValues" dxfId="16395" priority="16675"/>
    <cfRule type="duplicateValues" dxfId="16394" priority="16676"/>
    <cfRule type="duplicateValues" dxfId="16393" priority="16677"/>
    <cfRule type="duplicateValues" dxfId="16392" priority="16678"/>
    <cfRule type="duplicateValues" dxfId="16391" priority="16679"/>
    <cfRule type="duplicateValues" dxfId="16390" priority="16680"/>
    <cfRule type="duplicateValues" dxfId="16389" priority="16681"/>
    <cfRule type="duplicateValues" dxfId="16388" priority="16682"/>
    <cfRule type="duplicateValues" dxfId="16387" priority="16683"/>
    <cfRule type="duplicateValues" dxfId="16386" priority="16684"/>
    <cfRule type="duplicateValues" dxfId="16385" priority="16685"/>
    <cfRule type="duplicateValues" dxfId="16384" priority="16686"/>
    <cfRule type="duplicateValues" dxfId="16383" priority="16687"/>
    <cfRule type="duplicateValues" dxfId="16382" priority="16688"/>
    <cfRule type="duplicateValues" dxfId="16381" priority="16689"/>
    <cfRule type="duplicateValues" dxfId="16380" priority="16690"/>
    <cfRule type="duplicateValues" dxfId="16379" priority="16691"/>
    <cfRule type="duplicateValues" dxfId="16378" priority="16692"/>
    <cfRule type="duplicateValues" dxfId="16377" priority="16693"/>
    <cfRule type="duplicateValues" dxfId="16376" priority="16694"/>
    <cfRule type="duplicateValues" dxfId="16375" priority="16695"/>
    <cfRule type="duplicateValues" dxfId="16374" priority="16696"/>
    <cfRule type="duplicateValues" dxfId="16373" priority="16697"/>
    <cfRule type="duplicateValues" dxfId="16372" priority="16698"/>
    <cfRule type="duplicateValues" dxfId="16371" priority="16699"/>
    <cfRule type="duplicateValues" dxfId="16370" priority="16700"/>
    <cfRule type="duplicateValues" dxfId="16369" priority="16701"/>
    <cfRule type="duplicateValues" dxfId="16368" priority="16702"/>
    <cfRule type="duplicateValues" dxfId="16367" priority="16703"/>
    <cfRule type="duplicateValues" dxfId="16366" priority="16704"/>
    <cfRule type="duplicateValues" dxfId="16365" priority="16705"/>
    <cfRule type="duplicateValues" dxfId="16364" priority="16706"/>
    <cfRule type="duplicateValues" dxfId="16363" priority="16707"/>
    <cfRule type="duplicateValues" dxfId="16362" priority="16708"/>
    <cfRule type="duplicateValues" dxfId="16361" priority="16709"/>
    <cfRule type="duplicateValues" dxfId="16360" priority="16710"/>
    <cfRule type="duplicateValues" dxfId="16359" priority="16711"/>
    <cfRule type="duplicateValues" dxfId="16358" priority="16712"/>
    <cfRule type="duplicateValues" dxfId="16357" priority="16713"/>
    <cfRule type="duplicateValues" dxfId="16356" priority="16714"/>
    <cfRule type="duplicateValues" dxfId="16355" priority="16715"/>
    <cfRule type="duplicateValues" dxfId="16354" priority="16716"/>
    <cfRule type="duplicateValues" dxfId="16353" priority="16717"/>
    <cfRule type="duplicateValues" dxfId="16352" priority="16718"/>
    <cfRule type="duplicateValues" dxfId="16351" priority="16719"/>
    <cfRule type="duplicateValues" dxfId="16350" priority="16720"/>
    <cfRule type="duplicateValues" dxfId="16349" priority="16721"/>
    <cfRule type="duplicateValues" dxfId="16348" priority="16722"/>
    <cfRule type="duplicateValues" dxfId="16347" priority="16723"/>
    <cfRule type="duplicateValues" dxfId="16346" priority="16724"/>
    <cfRule type="duplicateValues" dxfId="16345" priority="16725"/>
    <cfRule type="duplicateValues" dxfId="16344" priority="16726"/>
    <cfRule type="duplicateValues" dxfId="16343" priority="16727"/>
    <cfRule type="duplicateValues" dxfId="16342" priority="16728"/>
    <cfRule type="duplicateValues" dxfId="16341" priority="16729"/>
    <cfRule type="duplicateValues" dxfId="16340" priority="16730"/>
    <cfRule type="duplicateValues" dxfId="16339" priority="16731"/>
    <cfRule type="duplicateValues" dxfId="16338" priority="16732"/>
    <cfRule type="duplicateValues" dxfId="16337" priority="16733"/>
    <cfRule type="duplicateValues" dxfId="16336" priority="16734"/>
    <cfRule type="duplicateValues" dxfId="16335" priority="16735"/>
    <cfRule type="duplicateValues" dxfId="16334" priority="16736"/>
    <cfRule type="duplicateValues" dxfId="16333" priority="16737"/>
    <cfRule type="duplicateValues" dxfId="16332" priority="16738"/>
    <cfRule type="duplicateValues" dxfId="16331" priority="16739"/>
    <cfRule type="duplicateValues" dxfId="16330" priority="16740"/>
    <cfRule type="duplicateValues" dxfId="16329" priority="16741"/>
    <cfRule type="duplicateValues" dxfId="16328" priority="16742"/>
    <cfRule type="duplicateValues" dxfId="16327" priority="16743"/>
    <cfRule type="duplicateValues" dxfId="16326" priority="16744"/>
    <cfRule type="duplicateValues" dxfId="16325" priority="16745"/>
    <cfRule type="duplicateValues" dxfId="16324" priority="16746"/>
    <cfRule type="duplicateValues" dxfId="16323" priority="16747"/>
    <cfRule type="duplicateValues" dxfId="16322" priority="16748"/>
    <cfRule type="duplicateValues" dxfId="16321" priority="16749"/>
    <cfRule type="duplicateValues" dxfId="16320" priority="16750"/>
    <cfRule type="duplicateValues" dxfId="16319" priority="16751"/>
    <cfRule type="duplicateValues" dxfId="16318" priority="16752"/>
    <cfRule type="duplicateValues" dxfId="16317" priority="16753"/>
    <cfRule type="duplicateValues" dxfId="16316" priority="16754"/>
    <cfRule type="duplicateValues" dxfId="16315" priority="16755"/>
    <cfRule type="duplicateValues" dxfId="16314" priority="16756"/>
    <cfRule type="duplicateValues" dxfId="16313" priority="16757"/>
    <cfRule type="duplicateValues" dxfId="16312" priority="16758"/>
    <cfRule type="duplicateValues" dxfId="16311" priority="16759"/>
    <cfRule type="duplicateValues" dxfId="16310" priority="16760"/>
    <cfRule type="duplicateValues" dxfId="16309" priority="16761"/>
    <cfRule type="duplicateValues" dxfId="16308" priority="16762"/>
    <cfRule type="duplicateValues" dxfId="16307" priority="16763"/>
    <cfRule type="duplicateValues" dxfId="16306" priority="16764"/>
    <cfRule type="duplicateValues" dxfId="16305" priority="16765"/>
    <cfRule type="duplicateValues" dxfId="16304" priority="16766"/>
    <cfRule type="duplicateValues" dxfId="16303" priority="16767"/>
    <cfRule type="duplicateValues" dxfId="16302" priority="16768"/>
    <cfRule type="duplicateValues" dxfId="16301" priority="16769"/>
    <cfRule type="duplicateValues" dxfId="16300" priority="16770"/>
    <cfRule type="duplicateValues" dxfId="16299" priority="16771"/>
    <cfRule type="duplicateValues" dxfId="16298" priority="16772"/>
    <cfRule type="duplicateValues" dxfId="16297" priority="16773"/>
    <cfRule type="duplicateValues" dxfId="16296" priority="16774"/>
    <cfRule type="duplicateValues" dxfId="16295" priority="16775"/>
    <cfRule type="duplicateValues" dxfId="16294" priority="16776"/>
    <cfRule type="duplicateValues" dxfId="16293" priority="16777"/>
    <cfRule type="duplicateValues" dxfId="16292" priority="16778"/>
    <cfRule type="duplicateValues" dxfId="16291" priority="16779"/>
    <cfRule type="duplicateValues" dxfId="16290" priority="16780"/>
    <cfRule type="duplicateValues" dxfId="16289" priority="16781"/>
    <cfRule type="duplicateValues" dxfId="16288" priority="16782"/>
    <cfRule type="duplicateValues" dxfId="16287" priority="16783"/>
    <cfRule type="duplicateValues" dxfId="16286" priority="16784"/>
    <cfRule type="duplicateValues" dxfId="16285" priority="16785"/>
    <cfRule type="duplicateValues" dxfId="16284" priority="16786"/>
    <cfRule type="duplicateValues" dxfId="16283" priority="16787"/>
    <cfRule type="duplicateValues" dxfId="16282" priority="16788"/>
    <cfRule type="duplicateValues" dxfId="16281" priority="16789"/>
    <cfRule type="duplicateValues" dxfId="16280" priority="16790"/>
    <cfRule type="duplicateValues" dxfId="16279" priority="16791"/>
    <cfRule type="duplicateValues" dxfId="16278" priority="16792"/>
    <cfRule type="duplicateValues" dxfId="16277" priority="16793"/>
    <cfRule type="duplicateValues" dxfId="16276" priority="16794"/>
    <cfRule type="duplicateValues" dxfId="16275" priority="16795"/>
    <cfRule type="duplicateValues" dxfId="16274" priority="16796"/>
    <cfRule type="duplicateValues" dxfId="16273" priority="16797"/>
    <cfRule type="duplicateValues" dxfId="16272" priority="16798"/>
    <cfRule type="duplicateValues" dxfId="16271" priority="16799"/>
    <cfRule type="duplicateValues" dxfId="16270" priority="16800"/>
    <cfRule type="duplicateValues" dxfId="16269" priority="16801"/>
    <cfRule type="duplicateValues" dxfId="16268" priority="16802"/>
    <cfRule type="duplicateValues" dxfId="16267" priority="16803"/>
    <cfRule type="duplicateValues" dxfId="16266" priority="16804"/>
    <cfRule type="duplicateValues" dxfId="16265" priority="16805"/>
    <cfRule type="duplicateValues" dxfId="16264" priority="16806"/>
    <cfRule type="duplicateValues" dxfId="16263" priority="16807"/>
    <cfRule type="duplicateValues" dxfId="16262" priority="16808"/>
    <cfRule type="duplicateValues" dxfId="16261" priority="16809"/>
    <cfRule type="duplicateValues" dxfId="16260" priority="16810"/>
    <cfRule type="duplicateValues" dxfId="16259" priority="16811"/>
    <cfRule type="duplicateValues" dxfId="16258" priority="16812"/>
    <cfRule type="duplicateValues" dxfId="16257" priority="16813"/>
    <cfRule type="duplicateValues" dxfId="16256" priority="16814"/>
    <cfRule type="duplicateValues" dxfId="16255" priority="16815"/>
    <cfRule type="duplicateValues" dxfId="16254" priority="16816"/>
    <cfRule type="duplicateValues" dxfId="16253" priority="16817"/>
    <cfRule type="duplicateValues" dxfId="16252" priority="16818"/>
    <cfRule type="duplicateValues" dxfId="16251" priority="16819"/>
    <cfRule type="duplicateValues" dxfId="16250" priority="16820"/>
    <cfRule type="duplicateValues" dxfId="16249" priority="16821"/>
    <cfRule type="duplicateValues" dxfId="16248" priority="16822"/>
    <cfRule type="duplicateValues" dxfId="16247" priority="16823"/>
    <cfRule type="duplicateValues" dxfId="16246" priority="16824"/>
    <cfRule type="duplicateValues" dxfId="16245" priority="16825"/>
    <cfRule type="duplicateValues" dxfId="16244" priority="16826"/>
    <cfRule type="duplicateValues" dxfId="16243" priority="16827"/>
    <cfRule type="duplicateValues" dxfId="16242" priority="16828"/>
    <cfRule type="duplicateValues" dxfId="16241" priority="16829"/>
    <cfRule type="duplicateValues" dxfId="16240" priority="16830"/>
    <cfRule type="duplicateValues" dxfId="16239" priority="16831"/>
    <cfRule type="duplicateValues" dxfId="16238" priority="16832"/>
    <cfRule type="duplicateValues" dxfId="16237" priority="16833"/>
    <cfRule type="duplicateValues" dxfId="16236" priority="16834"/>
    <cfRule type="duplicateValues" dxfId="16235" priority="16835"/>
    <cfRule type="duplicateValues" dxfId="16234" priority="16836"/>
    <cfRule type="duplicateValues" dxfId="16233" priority="16837"/>
    <cfRule type="duplicateValues" dxfId="16232" priority="16838"/>
    <cfRule type="duplicateValues" dxfId="16231" priority="16839"/>
    <cfRule type="duplicateValues" dxfId="16230" priority="16840"/>
    <cfRule type="duplicateValues" dxfId="16229" priority="16841"/>
    <cfRule type="duplicateValues" dxfId="16228" priority="16842"/>
    <cfRule type="duplicateValues" dxfId="16227" priority="16843"/>
    <cfRule type="duplicateValues" dxfId="16226" priority="16844"/>
    <cfRule type="duplicateValues" dxfId="16225" priority="16845"/>
    <cfRule type="duplicateValues" dxfId="16224" priority="16846"/>
    <cfRule type="duplicateValues" dxfId="16223" priority="16847"/>
    <cfRule type="duplicateValues" dxfId="16222" priority="16848"/>
    <cfRule type="duplicateValues" dxfId="16221" priority="16849"/>
    <cfRule type="duplicateValues" dxfId="16220" priority="16850"/>
    <cfRule type="duplicateValues" dxfId="16219" priority="16851"/>
    <cfRule type="duplicateValues" dxfId="16218" priority="16852"/>
    <cfRule type="duplicateValues" dxfId="16217" priority="16853"/>
    <cfRule type="duplicateValues" dxfId="16216" priority="16854"/>
    <cfRule type="duplicateValues" dxfId="16215" priority="16855"/>
    <cfRule type="duplicateValues" dxfId="16214" priority="16856"/>
    <cfRule type="duplicateValues" dxfId="16213" priority="16857"/>
    <cfRule type="duplicateValues" dxfId="16212" priority="16858"/>
    <cfRule type="duplicateValues" dxfId="16211" priority="16859"/>
    <cfRule type="duplicateValues" dxfId="16210" priority="16860"/>
    <cfRule type="duplicateValues" dxfId="16209" priority="16861"/>
    <cfRule type="duplicateValues" dxfId="16208" priority="16862"/>
    <cfRule type="duplicateValues" dxfId="16207" priority="16863"/>
    <cfRule type="duplicateValues" dxfId="16206" priority="16864"/>
    <cfRule type="duplicateValues" dxfId="16205" priority="16865"/>
    <cfRule type="duplicateValues" dxfId="16204" priority="16866"/>
    <cfRule type="duplicateValues" dxfId="16203" priority="16867"/>
    <cfRule type="duplicateValues" dxfId="16202" priority="16868"/>
    <cfRule type="duplicateValues" dxfId="16201" priority="16869"/>
    <cfRule type="duplicateValues" dxfId="16200" priority="16870"/>
    <cfRule type="duplicateValues" dxfId="16199" priority="16871"/>
    <cfRule type="duplicateValues" dxfId="16198" priority="16872"/>
    <cfRule type="duplicateValues" dxfId="16197" priority="16873"/>
    <cfRule type="duplicateValues" dxfId="16196" priority="16874"/>
    <cfRule type="duplicateValues" dxfId="16195" priority="16875"/>
    <cfRule type="duplicateValues" dxfId="16194" priority="16876"/>
    <cfRule type="duplicateValues" dxfId="16193" priority="16877"/>
    <cfRule type="duplicateValues" dxfId="16192" priority="16878"/>
    <cfRule type="duplicateValues" dxfId="16191" priority="16879"/>
    <cfRule type="duplicateValues" dxfId="16190" priority="16880"/>
    <cfRule type="duplicateValues" dxfId="16189" priority="16881"/>
    <cfRule type="duplicateValues" dxfId="16188" priority="16882"/>
    <cfRule type="duplicateValues" dxfId="16187" priority="16883"/>
    <cfRule type="duplicateValues" dxfId="16186" priority="16884"/>
    <cfRule type="duplicateValues" dxfId="16185" priority="16885"/>
    <cfRule type="duplicateValues" dxfId="16184" priority="16886"/>
    <cfRule type="duplicateValues" dxfId="16183" priority="16887"/>
    <cfRule type="duplicateValues" dxfId="16182" priority="16888"/>
    <cfRule type="duplicateValues" dxfId="16181" priority="16889"/>
    <cfRule type="duplicateValues" dxfId="16180" priority="16890"/>
    <cfRule type="duplicateValues" dxfId="16179" priority="16891"/>
    <cfRule type="duplicateValues" dxfId="16178" priority="16892"/>
    <cfRule type="duplicateValues" dxfId="16177" priority="16893"/>
    <cfRule type="duplicateValues" dxfId="16176" priority="16894"/>
    <cfRule type="duplicateValues" dxfId="16175" priority="16895"/>
    <cfRule type="duplicateValues" dxfId="16174" priority="16896"/>
    <cfRule type="duplicateValues" dxfId="16173" priority="16897"/>
    <cfRule type="duplicateValues" dxfId="16172" priority="16898"/>
    <cfRule type="duplicateValues" dxfId="16171" priority="16899"/>
    <cfRule type="duplicateValues" dxfId="16170" priority="16900"/>
    <cfRule type="duplicateValues" dxfId="16169" priority="16901"/>
    <cfRule type="duplicateValues" dxfId="16168" priority="16902"/>
    <cfRule type="duplicateValues" dxfId="16167" priority="16903"/>
    <cfRule type="duplicateValues" dxfId="16166" priority="16904"/>
    <cfRule type="duplicateValues" dxfId="16165" priority="16905"/>
    <cfRule type="duplicateValues" dxfId="16164" priority="16906"/>
    <cfRule type="duplicateValues" dxfId="16163" priority="16907"/>
    <cfRule type="duplicateValues" dxfId="16162" priority="16908"/>
    <cfRule type="duplicateValues" dxfId="16161" priority="16909"/>
    <cfRule type="duplicateValues" dxfId="16160" priority="16910"/>
    <cfRule type="duplicateValues" dxfId="16159" priority="16911"/>
    <cfRule type="duplicateValues" dxfId="16158" priority="16912"/>
    <cfRule type="duplicateValues" dxfId="16157" priority="16913"/>
    <cfRule type="duplicateValues" dxfId="16156" priority="16914"/>
    <cfRule type="duplicateValues" dxfId="16155" priority="16915"/>
    <cfRule type="duplicateValues" dxfId="16154" priority="16916"/>
    <cfRule type="duplicateValues" dxfId="16153" priority="16917"/>
    <cfRule type="duplicateValues" dxfId="16152" priority="16918"/>
    <cfRule type="duplicateValues" dxfId="16151" priority="16919"/>
    <cfRule type="duplicateValues" dxfId="16150" priority="16920"/>
    <cfRule type="duplicateValues" dxfId="16149" priority="16921"/>
    <cfRule type="duplicateValues" dxfId="16148" priority="16922"/>
    <cfRule type="duplicateValues" dxfId="16147" priority="16923"/>
    <cfRule type="duplicateValues" dxfId="16146" priority="16924"/>
    <cfRule type="duplicateValues" dxfId="16145" priority="16925"/>
    <cfRule type="duplicateValues" dxfId="16144" priority="16926"/>
    <cfRule type="duplicateValues" dxfId="16143" priority="16927"/>
    <cfRule type="duplicateValues" dxfId="16142" priority="16928"/>
    <cfRule type="duplicateValues" dxfId="16141" priority="16929"/>
    <cfRule type="duplicateValues" dxfId="16140" priority="16930"/>
    <cfRule type="duplicateValues" dxfId="16139" priority="16931"/>
    <cfRule type="duplicateValues" dxfId="16138" priority="16932"/>
    <cfRule type="duplicateValues" dxfId="16137" priority="16933"/>
    <cfRule type="duplicateValues" dxfId="16136" priority="16934"/>
    <cfRule type="duplicateValues" dxfId="16135" priority="16935"/>
    <cfRule type="duplicateValues" dxfId="16134" priority="16936"/>
    <cfRule type="duplicateValues" dxfId="16133" priority="16937"/>
    <cfRule type="duplicateValues" dxfId="16132" priority="16938"/>
    <cfRule type="duplicateValues" dxfId="16131" priority="16939"/>
    <cfRule type="duplicateValues" dxfId="16130" priority="16940"/>
    <cfRule type="duplicateValues" dxfId="16129" priority="16941"/>
    <cfRule type="duplicateValues" dxfId="16128" priority="16942"/>
    <cfRule type="duplicateValues" dxfId="16127" priority="16943"/>
    <cfRule type="duplicateValues" dxfId="16126" priority="16944"/>
    <cfRule type="duplicateValues" dxfId="16125" priority="16945"/>
    <cfRule type="duplicateValues" dxfId="16124" priority="16946"/>
    <cfRule type="duplicateValues" dxfId="16123" priority="16947"/>
    <cfRule type="duplicateValues" dxfId="16122" priority="16948"/>
    <cfRule type="duplicateValues" dxfId="16121" priority="16949"/>
    <cfRule type="duplicateValues" dxfId="16120" priority="16950"/>
    <cfRule type="duplicateValues" dxfId="16119" priority="16951"/>
    <cfRule type="duplicateValues" dxfId="16118" priority="16952"/>
    <cfRule type="duplicateValues" dxfId="16117" priority="16953"/>
    <cfRule type="duplicateValues" dxfId="16116" priority="16954"/>
    <cfRule type="duplicateValues" dxfId="16115" priority="16955"/>
    <cfRule type="duplicateValues" dxfId="16114" priority="16956"/>
    <cfRule type="duplicateValues" dxfId="16113" priority="16957"/>
    <cfRule type="duplicateValues" dxfId="16112" priority="16958"/>
    <cfRule type="duplicateValues" dxfId="16111" priority="16959"/>
    <cfRule type="duplicateValues" dxfId="16110" priority="16960"/>
    <cfRule type="duplicateValues" dxfId="16109" priority="16961"/>
    <cfRule type="duplicateValues" dxfId="16108" priority="16962"/>
    <cfRule type="duplicateValues" dxfId="16107" priority="16963"/>
    <cfRule type="duplicateValues" dxfId="16106" priority="16964"/>
    <cfRule type="duplicateValues" dxfId="16105" priority="16965"/>
    <cfRule type="duplicateValues" dxfId="16104" priority="16966"/>
    <cfRule type="duplicateValues" dxfId="16103" priority="16967"/>
    <cfRule type="duplicateValues" dxfId="16102" priority="16968"/>
    <cfRule type="duplicateValues" dxfId="16101" priority="16969"/>
    <cfRule type="duplicateValues" dxfId="16100" priority="16970"/>
    <cfRule type="duplicateValues" dxfId="16099" priority="16971"/>
    <cfRule type="duplicateValues" dxfId="16098" priority="16972"/>
    <cfRule type="duplicateValues" dxfId="16097" priority="16973"/>
    <cfRule type="duplicateValues" dxfId="16096" priority="16974"/>
    <cfRule type="duplicateValues" dxfId="16095" priority="16975"/>
    <cfRule type="duplicateValues" dxfId="16094" priority="16976"/>
    <cfRule type="duplicateValues" dxfId="16093" priority="16977"/>
    <cfRule type="duplicateValues" dxfId="16092" priority="16978"/>
    <cfRule type="duplicateValues" dxfId="16091" priority="16979"/>
    <cfRule type="duplicateValues" dxfId="16090" priority="16980"/>
    <cfRule type="duplicateValues" dxfId="16089" priority="16981"/>
    <cfRule type="duplicateValues" dxfId="16088" priority="16982"/>
    <cfRule type="duplicateValues" dxfId="16087" priority="16983"/>
    <cfRule type="duplicateValues" dxfId="16086" priority="16984"/>
    <cfRule type="duplicateValues" dxfId="16085" priority="16985"/>
    <cfRule type="duplicateValues" dxfId="16084" priority="16986"/>
    <cfRule type="duplicateValues" dxfId="16083" priority="16987"/>
    <cfRule type="duplicateValues" dxfId="16082" priority="16988"/>
    <cfRule type="duplicateValues" dxfId="16081" priority="16989"/>
    <cfRule type="duplicateValues" dxfId="16080" priority="16990"/>
    <cfRule type="duplicateValues" dxfId="16079" priority="16991"/>
    <cfRule type="duplicateValues" dxfId="16078" priority="16992"/>
    <cfRule type="duplicateValues" dxfId="16077" priority="16993"/>
    <cfRule type="duplicateValues" dxfId="16076" priority="16994"/>
    <cfRule type="duplicateValues" dxfId="16075" priority="16995"/>
    <cfRule type="duplicateValues" dxfId="16074" priority="16996"/>
    <cfRule type="duplicateValues" dxfId="16073" priority="16997"/>
    <cfRule type="duplicateValues" dxfId="16072" priority="16998"/>
    <cfRule type="duplicateValues" dxfId="16071" priority="16999"/>
    <cfRule type="duplicateValues" dxfId="16070" priority="17000"/>
    <cfRule type="duplicateValues" dxfId="16069" priority="17001"/>
    <cfRule type="duplicateValues" dxfId="16068" priority="17002"/>
    <cfRule type="duplicateValues" dxfId="16067" priority="17003"/>
    <cfRule type="duplicateValues" dxfId="16066" priority="17004"/>
    <cfRule type="duplicateValues" dxfId="16065" priority="17005"/>
    <cfRule type="duplicateValues" dxfId="16064" priority="17006"/>
    <cfRule type="duplicateValues" dxfId="16063" priority="17007"/>
    <cfRule type="duplicateValues" dxfId="16062" priority="17008"/>
    <cfRule type="duplicateValues" dxfId="16061" priority="17009"/>
    <cfRule type="duplicateValues" dxfId="16060" priority="17010"/>
    <cfRule type="duplicateValues" dxfId="16059" priority="17011"/>
    <cfRule type="duplicateValues" dxfId="16058" priority="17012"/>
    <cfRule type="duplicateValues" dxfId="16057" priority="17013"/>
    <cfRule type="duplicateValues" dxfId="16056" priority="17014"/>
    <cfRule type="duplicateValues" dxfId="16055" priority="17015"/>
    <cfRule type="duplicateValues" dxfId="16054" priority="17016"/>
    <cfRule type="duplicateValues" dxfId="16053" priority="17017"/>
    <cfRule type="duplicateValues" dxfId="16052" priority="17018"/>
    <cfRule type="duplicateValues" dxfId="16051" priority="17019"/>
    <cfRule type="duplicateValues" dxfId="16050" priority="17020"/>
    <cfRule type="duplicateValues" dxfId="16049" priority="17021"/>
    <cfRule type="duplicateValues" dxfId="16048" priority="17022"/>
    <cfRule type="duplicateValues" dxfId="16047" priority="17023"/>
    <cfRule type="duplicateValues" dxfId="16046" priority="17024"/>
    <cfRule type="duplicateValues" dxfId="16045" priority="17025"/>
    <cfRule type="duplicateValues" dxfId="16044" priority="17026"/>
    <cfRule type="duplicateValues" dxfId="16043" priority="17027"/>
    <cfRule type="duplicateValues" dxfId="16042" priority="17028"/>
    <cfRule type="duplicateValues" dxfId="16041" priority="17029"/>
    <cfRule type="duplicateValues" dxfId="16040" priority="17030"/>
    <cfRule type="duplicateValues" dxfId="16039" priority="17031"/>
    <cfRule type="duplicateValues" dxfId="16038" priority="17032"/>
    <cfRule type="duplicateValues" dxfId="16037" priority="17033"/>
    <cfRule type="duplicateValues" dxfId="16036" priority="17034"/>
    <cfRule type="duplicateValues" dxfId="16035" priority="17035"/>
    <cfRule type="duplicateValues" dxfId="16034" priority="17036"/>
    <cfRule type="duplicateValues" dxfId="16033" priority="17037"/>
    <cfRule type="duplicateValues" dxfId="16032" priority="17038"/>
    <cfRule type="duplicateValues" dxfId="16031" priority="17039"/>
    <cfRule type="duplicateValues" dxfId="16030" priority="17040"/>
    <cfRule type="duplicateValues" dxfId="16029" priority="17041"/>
    <cfRule type="duplicateValues" dxfId="16028" priority="17042"/>
    <cfRule type="duplicateValues" dxfId="16027" priority="17043"/>
    <cfRule type="duplicateValues" dxfId="16026" priority="17044"/>
    <cfRule type="duplicateValues" dxfId="16025" priority="17045"/>
    <cfRule type="duplicateValues" dxfId="16024" priority="17046"/>
    <cfRule type="duplicateValues" dxfId="16023" priority="17047"/>
    <cfRule type="duplicateValues" dxfId="16022" priority="17048"/>
    <cfRule type="duplicateValues" dxfId="16021" priority="17049"/>
    <cfRule type="duplicateValues" dxfId="16020" priority="17050"/>
    <cfRule type="duplicateValues" dxfId="16019" priority="17051"/>
    <cfRule type="duplicateValues" dxfId="16018" priority="17052"/>
    <cfRule type="duplicateValues" dxfId="16017" priority="17053"/>
    <cfRule type="duplicateValues" dxfId="16016" priority="17054"/>
    <cfRule type="duplicateValues" dxfId="16015" priority="17055"/>
    <cfRule type="duplicateValues" dxfId="16014" priority="17056"/>
    <cfRule type="duplicateValues" dxfId="16013" priority="17057"/>
    <cfRule type="duplicateValues" dxfId="16012" priority="17058"/>
    <cfRule type="duplicateValues" dxfId="16011" priority="17059"/>
    <cfRule type="duplicateValues" dxfId="16010" priority="17060"/>
    <cfRule type="duplicateValues" dxfId="16009" priority="17061"/>
    <cfRule type="duplicateValues" dxfId="16008" priority="17062"/>
    <cfRule type="duplicateValues" dxfId="16007" priority="17063"/>
    <cfRule type="duplicateValues" dxfId="16006" priority="17064"/>
    <cfRule type="duplicateValues" dxfId="16005" priority="17065"/>
    <cfRule type="duplicateValues" dxfId="16004" priority="17066"/>
    <cfRule type="duplicateValues" dxfId="16003" priority="17067"/>
    <cfRule type="duplicateValues" dxfId="16002" priority="17068"/>
    <cfRule type="duplicateValues" dxfId="16001" priority="17069"/>
    <cfRule type="duplicateValues" dxfId="16000" priority="17070"/>
    <cfRule type="duplicateValues" dxfId="15999" priority="17071"/>
    <cfRule type="duplicateValues" dxfId="15998" priority="17072"/>
    <cfRule type="duplicateValues" dxfId="15997" priority="17073"/>
    <cfRule type="duplicateValues" dxfId="15996" priority="17074"/>
    <cfRule type="duplicateValues" dxfId="15995" priority="17075"/>
    <cfRule type="duplicateValues" dxfId="15994" priority="17076"/>
    <cfRule type="duplicateValues" dxfId="15993" priority="17077"/>
    <cfRule type="duplicateValues" dxfId="15992" priority="17078"/>
    <cfRule type="duplicateValues" dxfId="15991" priority="17079"/>
    <cfRule type="duplicateValues" dxfId="15990" priority="17080"/>
    <cfRule type="duplicateValues" dxfId="15989" priority="17081"/>
    <cfRule type="duplicateValues" dxfId="15988" priority="17082"/>
    <cfRule type="duplicateValues" dxfId="15987" priority="17083"/>
    <cfRule type="duplicateValues" dxfId="15986" priority="17084"/>
    <cfRule type="duplicateValues" dxfId="15985" priority="17085"/>
    <cfRule type="duplicateValues" dxfId="15984" priority="17086"/>
    <cfRule type="duplicateValues" dxfId="15983" priority="17087"/>
    <cfRule type="duplicateValues" dxfId="15982" priority="17088"/>
    <cfRule type="duplicateValues" dxfId="15981" priority="17089"/>
    <cfRule type="duplicateValues" dxfId="15980" priority="17090"/>
    <cfRule type="duplicateValues" dxfId="15979" priority="17091"/>
    <cfRule type="duplicateValues" dxfId="15978" priority="17092"/>
    <cfRule type="duplicateValues" dxfId="15977" priority="17093"/>
    <cfRule type="duplicateValues" dxfId="15976" priority="17094"/>
    <cfRule type="duplicateValues" dxfId="15975" priority="17095"/>
    <cfRule type="duplicateValues" dxfId="15974" priority="17096"/>
    <cfRule type="duplicateValues" dxfId="15973" priority="17097"/>
    <cfRule type="duplicateValues" dxfId="15972" priority="17098"/>
    <cfRule type="duplicateValues" dxfId="15971" priority="17099"/>
    <cfRule type="duplicateValues" dxfId="15970" priority="17100"/>
    <cfRule type="duplicateValues" dxfId="15969" priority="17101"/>
    <cfRule type="duplicateValues" dxfId="15968" priority="17102"/>
    <cfRule type="duplicateValues" dxfId="15967" priority="17103"/>
    <cfRule type="duplicateValues" dxfId="15966" priority="17104"/>
    <cfRule type="duplicateValues" dxfId="15965" priority="17105"/>
    <cfRule type="duplicateValues" dxfId="15964" priority="17106"/>
    <cfRule type="duplicateValues" dxfId="15963" priority="17107"/>
    <cfRule type="duplicateValues" dxfId="15962" priority="17108"/>
    <cfRule type="duplicateValues" dxfId="15961" priority="17109"/>
    <cfRule type="duplicateValues" dxfId="15960" priority="17110"/>
    <cfRule type="duplicateValues" dxfId="15959" priority="17111"/>
    <cfRule type="duplicateValues" dxfId="15958" priority="17112"/>
    <cfRule type="duplicateValues" dxfId="15957" priority="17113"/>
    <cfRule type="duplicateValues" dxfId="15956" priority="17114"/>
    <cfRule type="duplicateValues" dxfId="15955" priority="17115"/>
    <cfRule type="duplicateValues" dxfId="15954" priority="17116"/>
    <cfRule type="duplicateValues" dxfId="15953" priority="17117"/>
    <cfRule type="duplicateValues" dxfId="15952" priority="17118"/>
    <cfRule type="duplicateValues" dxfId="15951" priority="17119"/>
    <cfRule type="duplicateValues" dxfId="15950" priority="17120"/>
    <cfRule type="duplicateValues" dxfId="15949" priority="17121"/>
    <cfRule type="duplicateValues" dxfId="15948" priority="17122"/>
    <cfRule type="duplicateValues" dxfId="15947" priority="17123"/>
    <cfRule type="duplicateValues" dxfId="15946" priority="17124"/>
    <cfRule type="duplicateValues" dxfId="15945" priority="17125"/>
    <cfRule type="duplicateValues" dxfId="15944" priority="17126"/>
    <cfRule type="duplicateValues" dxfId="15943" priority="17127"/>
    <cfRule type="duplicateValues" dxfId="15942" priority="17128"/>
    <cfRule type="duplicateValues" dxfId="15941" priority="17129"/>
    <cfRule type="duplicateValues" dxfId="15940" priority="17130"/>
    <cfRule type="duplicateValues" dxfId="15939" priority="17131"/>
    <cfRule type="duplicateValues" dxfId="15938" priority="17132"/>
    <cfRule type="duplicateValues" dxfId="15937" priority="17133"/>
    <cfRule type="duplicateValues" dxfId="15936" priority="17134"/>
    <cfRule type="duplicateValues" dxfId="15935" priority="17135"/>
    <cfRule type="duplicateValues" dxfId="15934" priority="17136"/>
    <cfRule type="duplicateValues" dxfId="15933" priority="17137"/>
    <cfRule type="duplicateValues" dxfId="15932" priority="17138"/>
    <cfRule type="duplicateValues" dxfId="15931" priority="17139"/>
    <cfRule type="duplicateValues" dxfId="15930" priority="17140"/>
    <cfRule type="duplicateValues" dxfId="15929" priority="17141"/>
    <cfRule type="duplicateValues" dxfId="15928" priority="17142"/>
    <cfRule type="duplicateValues" dxfId="15927" priority="17143"/>
    <cfRule type="duplicateValues" dxfId="15926" priority="17144"/>
    <cfRule type="duplicateValues" dxfId="15925" priority="17145"/>
    <cfRule type="duplicateValues" dxfId="15924" priority="17146"/>
    <cfRule type="duplicateValues" dxfId="15923" priority="17147"/>
    <cfRule type="duplicateValues" dxfId="15922" priority="17148"/>
    <cfRule type="duplicateValues" dxfId="15921" priority="17149"/>
    <cfRule type="duplicateValues" dxfId="15920" priority="17150"/>
    <cfRule type="duplicateValues" dxfId="15919" priority="17151"/>
    <cfRule type="duplicateValues" dxfId="15918" priority="17152"/>
    <cfRule type="duplicateValues" dxfId="15917" priority="17153"/>
    <cfRule type="duplicateValues" dxfId="15916" priority="17154"/>
    <cfRule type="duplicateValues" dxfId="15915" priority="17155"/>
  </conditionalFormatting>
  <conditionalFormatting sqref="C221:C224">
    <cfRule type="duplicateValues" dxfId="15914" priority="15624"/>
    <cfRule type="duplicateValues" dxfId="15913" priority="15625"/>
    <cfRule type="duplicateValues" dxfId="15912" priority="15626"/>
    <cfRule type="duplicateValues" dxfId="15911" priority="15627"/>
    <cfRule type="duplicateValues" dxfId="15910" priority="15628"/>
    <cfRule type="duplicateValues" dxfId="15909" priority="15629"/>
    <cfRule type="duplicateValues" dxfId="15908" priority="15630"/>
    <cfRule type="duplicateValues" dxfId="15907" priority="15631"/>
    <cfRule type="duplicateValues" dxfId="15906" priority="15632"/>
    <cfRule type="duplicateValues" dxfId="15905" priority="15633"/>
    <cfRule type="duplicateValues" dxfId="15904" priority="15634"/>
    <cfRule type="duplicateValues" dxfId="15903" priority="15635"/>
    <cfRule type="duplicateValues" dxfId="15902" priority="15636"/>
    <cfRule type="duplicateValues" dxfId="15901" priority="15637"/>
    <cfRule type="duplicateValues" dxfId="15900" priority="15638"/>
    <cfRule type="duplicateValues" dxfId="15899" priority="15639"/>
    <cfRule type="duplicateValues" dxfId="15898" priority="15640"/>
    <cfRule type="duplicateValues" dxfId="15897" priority="15641"/>
    <cfRule type="duplicateValues" dxfId="15896" priority="15642"/>
    <cfRule type="duplicateValues" dxfId="15895" priority="15643"/>
    <cfRule type="duplicateValues" dxfId="15894" priority="15644"/>
    <cfRule type="duplicateValues" dxfId="15893" priority="15645"/>
    <cfRule type="duplicateValues" dxfId="15892" priority="15646"/>
    <cfRule type="duplicateValues" dxfId="15891" priority="15647"/>
    <cfRule type="duplicateValues" dxfId="15890" priority="15648"/>
    <cfRule type="duplicateValues" dxfId="15889" priority="15649"/>
    <cfRule type="duplicateValues" dxfId="15888" priority="15650"/>
    <cfRule type="duplicateValues" dxfId="15887" priority="15651"/>
    <cfRule type="duplicateValues" dxfId="15886" priority="15652"/>
    <cfRule type="duplicateValues" dxfId="15885" priority="15653"/>
    <cfRule type="duplicateValues" dxfId="15884" priority="15654"/>
    <cfRule type="duplicateValues" dxfId="15883" priority="15655"/>
    <cfRule type="duplicateValues" dxfId="15882" priority="15656"/>
    <cfRule type="duplicateValues" dxfId="15881" priority="15657"/>
    <cfRule type="duplicateValues" dxfId="15880" priority="15658"/>
    <cfRule type="duplicateValues" dxfId="15879" priority="15659"/>
    <cfRule type="duplicateValues" dxfId="15878" priority="15660"/>
    <cfRule type="duplicateValues" dxfId="15877" priority="15661"/>
    <cfRule type="duplicateValues" dxfId="15876" priority="15662"/>
    <cfRule type="duplicateValues" dxfId="15875" priority="15663"/>
    <cfRule type="duplicateValues" dxfId="15874" priority="15664"/>
    <cfRule type="duplicateValues" dxfId="15873" priority="15665"/>
    <cfRule type="duplicateValues" dxfId="15872" priority="15666"/>
    <cfRule type="duplicateValues" dxfId="15871" priority="15667"/>
    <cfRule type="duplicateValues" dxfId="15870" priority="15668"/>
    <cfRule type="duplicateValues" dxfId="15869" priority="15669"/>
    <cfRule type="duplicateValues" dxfId="15868" priority="15670"/>
    <cfRule type="duplicateValues" dxfId="15867" priority="15671"/>
    <cfRule type="duplicateValues" dxfId="15866" priority="15672"/>
    <cfRule type="duplicateValues" dxfId="15865" priority="15673"/>
    <cfRule type="duplicateValues" dxfId="15864" priority="15674"/>
    <cfRule type="duplicateValues" dxfId="15863" priority="15675"/>
    <cfRule type="duplicateValues" dxfId="15862" priority="15676"/>
    <cfRule type="duplicateValues" dxfId="15861" priority="15677"/>
    <cfRule type="duplicateValues" dxfId="15860" priority="15678"/>
    <cfRule type="duplicateValues" dxfId="15859" priority="15679"/>
    <cfRule type="duplicateValues" dxfId="15858" priority="15680"/>
    <cfRule type="duplicateValues" dxfId="15857" priority="15681"/>
    <cfRule type="duplicateValues" dxfId="15856" priority="15682"/>
    <cfRule type="duplicateValues" dxfId="15855" priority="15683"/>
    <cfRule type="duplicateValues" dxfId="15854" priority="15684"/>
    <cfRule type="duplicateValues" dxfId="15853" priority="15685"/>
    <cfRule type="duplicateValues" dxfId="15852" priority="15686"/>
    <cfRule type="duplicateValues" dxfId="15851" priority="15687"/>
    <cfRule type="duplicateValues" dxfId="15850" priority="15688"/>
    <cfRule type="duplicateValues" dxfId="15849" priority="15689"/>
    <cfRule type="duplicateValues" dxfId="15848" priority="15690"/>
    <cfRule type="duplicateValues" dxfId="15847" priority="15691"/>
    <cfRule type="duplicateValues" dxfId="15846" priority="15692"/>
    <cfRule type="duplicateValues" dxfId="15845" priority="15693"/>
    <cfRule type="duplicateValues" dxfId="15844" priority="15694"/>
    <cfRule type="duplicateValues" dxfId="15843" priority="15695"/>
    <cfRule type="duplicateValues" dxfId="15842" priority="15696"/>
    <cfRule type="duplicateValues" dxfId="15841" priority="15697"/>
    <cfRule type="duplicateValues" dxfId="15840" priority="15698"/>
    <cfRule type="duplicateValues" dxfId="15839" priority="15699"/>
    <cfRule type="duplicateValues" dxfId="15838" priority="15700"/>
    <cfRule type="duplicateValues" dxfId="15837" priority="15701"/>
    <cfRule type="duplicateValues" dxfId="15836" priority="15702"/>
    <cfRule type="duplicateValues" dxfId="15835" priority="15703"/>
    <cfRule type="duplicateValues" dxfId="15834" priority="15704"/>
    <cfRule type="duplicateValues" dxfId="15833" priority="15705"/>
    <cfRule type="duplicateValues" dxfId="15832" priority="15706"/>
    <cfRule type="duplicateValues" dxfId="15831" priority="15707"/>
    <cfRule type="duplicateValues" dxfId="15830" priority="15708"/>
    <cfRule type="duplicateValues" dxfId="15829" priority="15709"/>
    <cfRule type="duplicateValues" dxfId="15828" priority="15710"/>
    <cfRule type="duplicateValues" dxfId="15827" priority="15711"/>
    <cfRule type="duplicateValues" dxfId="15826" priority="15712"/>
    <cfRule type="duplicateValues" dxfId="15825" priority="15713"/>
    <cfRule type="duplicateValues" dxfId="15824" priority="15714"/>
    <cfRule type="duplicateValues" dxfId="15823" priority="15715"/>
    <cfRule type="duplicateValues" dxfId="15822" priority="15716"/>
    <cfRule type="duplicateValues" dxfId="15821" priority="15717"/>
    <cfRule type="duplicateValues" dxfId="15820" priority="15718"/>
    <cfRule type="duplicateValues" dxfId="15819" priority="15719"/>
    <cfRule type="duplicateValues" dxfId="15818" priority="15720"/>
    <cfRule type="duplicateValues" dxfId="15817" priority="15721"/>
    <cfRule type="duplicateValues" dxfId="15816" priority="15722"/>
    <cfRule type="duplicateValues" dxfId="15815" priority="15723"/>
    <cfRule type="duplicateValues" dxfId="15814" priority="15724"/>
    <cfRule type="duplicateValues" dxfId="15813" priority="15725"/>
    <cfRule type="duplicateValues" dxfId="15812" priority="15726"/>
    <cfRule type="duplicateValues" dxfId="15811" priority="15727"/>
    <cfRule type="duplicateValues" dxfId="15810" priority="15728"/>
    <cfRule type="duplicateValues" dxfId="15809" priority="15729"/>
    <cfRule type="duplicateValues" dxfId="15808" priority="15730"/>
    <cfRule type="duplicateValues" dxfId="15807" priority="15731"/>
    <cfRule type="duplicateValues" dxfId="15806" priority="15732"/>
    <cfRule type="duplicateValues" dxfId="15805" priority="15733"/>
    <cfRule type="duplicateValues" dxfId="15804" priority="15734"/>
    <cfRule type="duplicateValues" dxfId="15803" priority="15735"/>
    <cfRule type="duplicateValues" dxfId="15802" priority="15736"/>
    <cfRule type="duplicateValues" dxfId="15801" priority="15737"/>
    <cfRule type="duplicateValues" dxfId="15800" priority="15738"/>
    <cfRule type="duplicateValues" dxfId="15799" priority="15739"/>
    <cfRule type="duplicateValues" dxfId="15798" priority="15740"/>
    <cfRule type="duplicateValues" dxfId="15797" priority="15741"/>
    <cfRule type="duplicateValues" dxfId="15796" priority="15742"/>
    <cfRule type="duplicateValues" dxfId="15795" priority="15743"/>
    <cfRule type="duplicateValues" dxfId="15794" priority="15744"/>
    <cfRule type="duplicateValues" dxfId="15793" priority="15745"/>
    <cfRule type="duplicateValues" dxfId="15792" priority="15746"/>
    <cfRule type="duplicateValues" dxfId="15791" priority="15747"/>
    <cfRule type="duplicateValues" dxfId="15790" priority="15748"/>
    <cfRule type="duplicateValues" dxfId="15789" priority="15749"/>
    <cfRule type="duplicateValues" dxfId="15788" priority="15750"/>
    <cfRule type="duplicateValues" dxfId="15787" priority="15751"/>
    <cfRule type="duplicateValues" dxfId="15786" priority="15752"/>
    <cfRule type="duplicateValues" dxfId="15785" priority="15753"/>
    <cfRule type="duplicateValues" dxfId="15784" priority="15754"/>
    <cfRule type="duplicateValues" dxfId="15783" priority="15755"/>
    <cfRule type="duplicateValues" dxfId="15782" priority="15756"/>
    <cfRule type="duplicateValues" dxfId="15781" priority="15757"/>
    <cfRule type="duplicateValues" dxfId="15780" priority="15758"/>
    <cfRule type="duplicateValues" dxfId="15779" priority="15759"/>
    <cfRule type="duplicateValues" dxfId="15778" priority="15760"/>
    <cfRule type="duplicateValues" dxfId="15777" priority="15761"/>
    <cfRule type="duplicateValues" dxfId="15776" priority="15762"/>
    <cfRule type="duplicateValues" dxfId="15775" priority="15763"/>
    <cfRule type="duplicateValues" dxfId="15774" priority="15764"/>
    <cfRule type="duplicateValues" dxfId="15773" priority="15765"/>
    <cfRule type="duplicateValues" dxfId="15772" priority="15766"/>
    <cfRule type="duplicateValues" dxfId="15771" priority="15767"/>
    <cfRule type="duplicateValues" dxfId="15770" priority="15768"/>
    <cfRule type="duplicateValues" dxfId="15769" priority="15769"/>
    <cfRule type="duplicateValues" dxfId="15768" priority="15770"/>
    <cfRule type="duplicateValues" dxfId="15767" priority="15771"/>
    <cfRule type="duplicateValues" dxfId="15766" priority="15772"/>
    <cfRule type="duplicateValues" dxfId="15765" priority="15773"/>
    <cfRule type="duplicateValues" dxfId="15764" priority="15774"/>
    <cfRule type="duplicateValues" dxfId="15763" priority="15775"/>
    <cfRule type="duplicateValues" dxfId="15762" priority="15776"/>
    <cfRule type="duplicateValues" dxfId="15761" priority="15777"/>
    <cfRule type="duplicateValues" dxfId="15760" priority="15778"/>
    <cfRule type="duplicateValues" dxfId="15759" priority="15779"/>
    <cfRule type="duplicateValues" dxfId="15758" priority="15780"/>
    <cfRule type="duplicateValues" dxfId="15757" priority="15781"/>
    <cfRule type="duplicateValues" dxfId="15756" priority="15782"/>
    <cfRule type="duplicateValues" dxfId="15755" priority="15783"/>
    <cfRule type="duplicateValues" dxfId="15754" priority="15784"/>
    <cfRule type="duplicateValues" dxfId="15753" priority="15785"/>
    <cfRule type="duplicateValues" dxfId="15752" priority="15786"/>
    <cfRule type="duplicateValues" dxfId="15751" priority="15787"/>
    <cfRule type="duplicateValues" dxfId="15750" priority="15788"/>
    <cfRule type="duplicateValues" dxfId="15749" priority="15789"/>
    <cfRule type="duplicateValues" dxfId="15748" priority="15790"/>
    <cfRule type="duplicateValues" dxfId="15747" priority="15791"/>
    <cfRule type="duplicateValues" dxfId="15746" priority="15792"/>
    <cfRule type="duplicateValues" dxfId="15745" priority="15793"/>
    <cfRule type="duplicateValues" dxfId="15744" priority="15794"/>
    <cfRule type="duplicateValues" dxfId="15743" priority="15795"/>
    <cfRule type="duplicateValues" dxfId="15742" priority="15796"/>
    <cfRule type="duplicateValues" dxfId="15741" priority="15797"/>
    <cfRule type="duplicateValues" dxfId="15740" priority="15798"/>
    <cfRule type="duplicateValues" dxfId="15739" priority="15799"/>
    <cfRule type="duplicateValues" dxfId="15738" priority="15800"/>
    <cfRule type="duplicateValues" dxfId="15737" priority="15801"/>
    <cfRule type="duplicateValues" dxfId="15736" priority="15802"/>
    <cfRule type="duplicateValues" dxfId="15735" priority="15803"/>
    <cfRule type="duplicateValues" dxfId="15734" priority="15804"/>
    <cfRule type="duplicateValues" dxfId="15733" priority="15805"/>
    <cfRule type="duplicateValues" dxfId="15732" priority="15806"/>
    <cfRule type="duplicateValues" dxfId="15731" priority="15807"/>
    <cfRule type="duplicateValues" dxfId="15730" priority="15808"/>
    <cfRule type="duplicateValues" dxfId="15729" priority="15809"/>
    <cfRule type="duplicateValues" dxfId="15728" priority="15810"/>
    <cfRule type="duplicateValues" dxfId="15727" priority="15811"/>
    <cfRule type="duplicateValues" dxfId="15726" priority="15812"/>
    <cfRule type="duplicateValues" dxfId="15725" priority="15813"/>
    <cfRule type="duplicateValues" dxfId="15724" priority="15814"/>
    <cfRule type="duplicateValues" dxfId="15723" priority="15815"/>
    <cfRule type="duplicateValues" dxfId="15722" priority="15816"/>
    <cfRule type="duplicateValues" dxfId="15721" priority="15817"/>
    <cfRule type="duplicateValues" dxfId="15720" priority="15818"/>
    <cfRule type="duplicateValues" dxfId="15719" priority="15819"/>
    <cfRule type="duplicateValues" dxfId="15718" priority="15820"/>
    <cfRule type="duplicateValues" dxfId="15717" priority="15821"/>
    <cfRule type="duplicateValues" dxfId="15716" priority="15822"/>
    <cfRule type="duplicateValues" dxfId="15715" priority="15823"/>
    <cfRule type="duplicateValues" dxfId="15714" priority="15824"/>
    <cfRule type="duplicateValues" dxfId="15713" priority="15825"/>
    <cfRule type="duplicateValues" dxfId="15712" priority="15826"/>
    <cfRule type="duplicateValues" dxfId="15711" priority="15827"/>
    <cfRule type="duplicateValues" dxfId="15710" priority="15828"/>
    <cfRule type="duplicateValues" dxfId="15709" priority="15829"/>
    <cfRule type="duplicateValues" dxfId="15708" priority="15830"/>
    <cfRule type="duplicateValues" dxfId="15707" priority="15831"/>
    <cfRule type="duplicateValues" dxfId="15706" priority="15832"/>
    <cfRule type="duplicateValues" dxfId="15705" priority="15833"/>
    <cfRule type="duplicateValues" dxfId="15704" priority="15834"/>
    <cfRule type="duplicateValues" dxfId="15703" priority="15835"/>
    <cfRule type="duplicateValues" dxfId="15702" priority="15836"/>
    <cfRule type="duplicateValues" dxfId="15701" priority="15837"/>
    <cfRule type="duplicateValues" dxfId="15700" priority="15838"/>
    <cfRule type="duplicateValues" dxfId="15699" priority="15839"/>
    <cfRule type="duplicateValues" dxfId="15698" priority="15840"/>
    <cfRule type="duplicateValues" dxfId="15697" priority="15841"/>
    <cfRule type="duplicateValues" dxfId="15696" priority="15842"/>
    <cfRule type="duplicateValues" dxfId="15695" priority="15843"/>
    <cfRule type="duplicateValues" dxfId="15694" priority="15844"/>
    <cfRule type="duplicateValues" dxfId="15693" priority="15845"/>
    <cfRule type="duplicateValues" dxfId="15692" priority="15846"/>
    <cfRule type="duplicateValues" dxfId="15691" priority="15847"/>
    <cfRule type="duplicateValues" dxfId="15690" priority="15848"/>
    <cfRule type="duplicateValues" dxfId="15689" priority="15849"/>
    <cfRule type="duplicateValues" dxfId="15688" priority="15850"/>
    <cfRule type="duplicateValues" dxfId="15687" priority="15851"/>
    <cfRule type="duplicateValues" dxfId="15686" priority="15852"/>
    <cfRule type="duplicateValues" dxfId="15685" priority="15853"/>
    <cfRule type="duplicateValues" dxfId="15684" priority="15854"/>
    <cfRule type="duplicateValues" dxfId="15683" priority="15855"/>
    <cfRule type="duplicateValues" dxfId="15682" priority="15856"/>
    <cfRule type="duplicateValues" dxfId="15681" priority="15857"/>
    <cfRule type="duplicateValues" dxfId="15680" priority="15858"/>
    <cfRule type="duplicateValues" dxfId="15679" priority="15859"/>
    <cfRule type="duplicateValues" dxfId="15678" priority="15860"/>
    <cfRule type="duplicateValues" dxfId="15677" priority="15861"/>
    <cfRule type="duplicateValues" dxfId="15676" priority="15862"/>
    <cfRule type="duplicateValues" dxfId="15675" priority="15863"/>
    <cfRule type="duplicateValues" dxfId="15674" priority="15864"/>
    <cfRule type="duplicateValues" dxfId="15673" priority="15865"/>
    <cfRule type="duplicateValues" dxfId="15672" priority="15866"/>
    <cfRule type="duplicateValues" dxfId="15671" priority="15867"/>
    <cfRule type="duplicateValues" dxfId="15670" priority="15868"/>
    <cfRule type="duplicateValues" dxfId="15669" priority="15869"/>
    <cfRule type="duplicateValues" dxfId="15668" priority="15870"/>
    <cfRule type="duplicateValues" dxfId="15667" priority="15871"/>
    <cfRule type="duplicateValues" dxfId="15666" priority="15872"/>
    <cfRule type="duplicateValues" dxfId="15665" priority="15873"/>
    <cfRule type="duplicateValues" dxfId="15664" priority="15874"/>
    <cfRule type="duplicateValues" dxfId="15663" priority="15875"/>
    <cfRule type="duplicateValues" dxfId="15662" priority="15876"/>
    <cfRule type="duplicateValues" dxfId="15661" priority="15877"/>
    <cfRule type="duplicateValues" dxfId="15660" priority="15878"/>
    <cfRule type="duplicateValues" dxfId="15659" priority="15879"/>
    <cfRule type="duplicateValues" dxfId="15658" priority="15880"/>
    <cfRule type="duplicateValues" dxfId="15657" priority="15881"/>
    <cfRule type="duplicateValues" dxfId="15656" priority="15882"/>
    <cfRule type="duplicateValues" dxfId="15655" priority="15883"/>
    <cfRule type="duplicateValues" dxfId="15654" priority="15884"/>
    <cfRule type="duplicateValues" dxfId="15653" priority="15885"/>
    <cfRule type="duplicateValues" dxfId="15652" priority="15886"/>
    <cfRule type="duplicateValues" dxfId="15651" priority="15887"/>
    <cfRule type="duplicateValues" dxfId="15650" priority="15888"/>
    <cfRule type="duplicateValues" dxfId="15649" priority="15889"/>
    <cfRule type="duplicateValues" dxfId="15648" priority="15890"/>
    <cfRule type="duplicateValues" dxfId="15647" priority="15891"/>
    <cfRule type="duplicateValues" dxfId="15646" priority="15892"/>
    <cfRule type="duplicateValues" dxfId="15645" priority="15893"/>
    <cfRule type="duplicateValues" dxfId="15644" priority="15894"/>
    <cfRule type="duplicateValues" dxfId="15643" priority="15895"/>
    <cfRule type="duplicateValues" dxfId="15642" priority="15896"/>
    <cfRule type="duplicateValues" dxfId="15641" priority="15897"/>
    <cfRule type="duplicateValues" dxfId="15640" priority="15898"/>
    <cfRule type="duplicateValues" dxfId="15639" priority="15899"/>
    <cfRule type="duplicateValues" dxfId="15638" priority="15900"/>
    <cfRule type="duplicateValues" dxfId="15637" priority="15901"/>
    <cfRule type="duplicateValues" dxfId="15636" priority="15902"/>
    <cfRule type="duplicateValues" dxfId="15635" priority="15903"/>
    <cfRule type="duplicateValues" dxfId="15634" priority="15904"/>
    <cfRule type="duplicateValues" dxfId="15633" priority="15905"/>
    <cfRule type="duplicateValues" dxfId="15632" priority="15906"/>
    <cfRule type="duplicateValues" dxfId="15631" priority="15907"/>
    <cfRule type="duplicateValues" dxfId="15630" priority="15908"/>
    <cfRule type="duplicateValues" dxfId="15629" priority="15909"/>
    <cfRule type="duplicateValues" dxfId="15628" priority="15910"/>
    <cfRule type="duplicateValues" dxfId="15627" priority="15911"/>
    <cfRule type="duplicateValues" dxfId="15626" priority="15912"/>
    <cfRule type="duplicateValues" dxfId="15625" priority="15913"/>
    <cfRule type="duplicateValues" dxfId="15624" priority="15914"/>
    <cfRule type="duplicateValues" dxfId="15623" priority="15915"/>
    <cfRule type="duplicateValues" dxfId="15622" priority="15916"/>
    <cfRule type="duplicateValues" dxfId="15621" priority="15917"/>
    <cfRule type="duplicateValues" dxfId="15620" priority="15918"/>
    <cfRule type="duplicateValues" dxfId="15619" priority="15919"/>
    <cfRule type="duplicateValues" dxfId="15618" priority="15920"/>
    <cfRule type="duplicateValues" dxfId="15617" priority="15921"/>
    <cfRule type="duplicateValues" dxfId="15616" priority="15922"/>
    <cfRule type="duplicateValues" dxfId="15615" priority="15923"/>
    <cfRule type="duplicateValues" dxfId="15614" priority="15924"/>
    <cfRule type="duplicateValues" dxfId="15613" priority="15925"/>
    <cfRule type="duplicateValues" dxfId="15612" priority="15926"/>
    <cfRule type="duplicateValues" dxfId="15611" priority="15927"/>
    <cfRule type="duplicateValues" dxfId="15610" priority="15928"/>
    <cfRule type="duplicateValues" dxfId="15609" priority="15929"/>
    <cfRule type="duplicateValues" dxfId="15608" priority="15930"/>
    <cfRule type="duplicateValues" dxfId="15607" priority="15931"/>
    <cfRule type="duplicateValues" dxfId="15606" priority="15932"/>
    <cfRule type="duplicateValues" dxfId="15605" priority="15933"/>
    <cfRule type="duplicateValues" dxfId="15604" priority="15934"/>
    <cfRule type="duplicateValues" dxfId="15603" priority="15935"/>
    <cfRule type="duplicateValues" dxfId="15602" priority="15936"/>
    <cfRule type="duplicateValues" dxfId="15601" priority="15937"/>
    <cfRule type="duplicateValues" dxfId="15600" priority="15938"/>
    <cfRule type="duplicateValues" dxfId="15599" priority="15939"/>
    <cfRule type="duplicateValues" dxfId="15598" priority="15940"/>
    <cfRule type="duplicateValues" dxfId="15597" priority="15941"/>
    <cfRule type="duplicateValues" dxfId="15596" priority="15942"/>
    <cfRule type="duplicateValues" dxfId="15595" priority="15943"/>
    <cfRule type="duplicateValues" dxfId="15594" priority="15944"/>
    <cfRule type="duplicateValues" dxfId="15593" priority="15945"/>
    <cfRule type="duplicateValues" dxfId="15592" priority="15946"/>
    <cfRule type="duplicateValues" dxfId="15591" priority="15947"/>
    <cfRule type="duplicateValues" dxfId="15590" priority="15948"/>
    <cfRule type="duplicateValues" dxfId="15589" priority="15949"/>
    <cfRule type="duplicateValues" dxfId="15588" priority="15950"/>
    <cfRule type="duplicateValues" dxfId="15587" priority="15951"/>
    <cfRule type="duplicateValues" dxfId="15586" priority="15952"/>
    <cfRule type="duplicateValues" dxfId="15585" priority="15953"/>
    <cfRule type="duplicateValues" dxfId="15584" priority="15954"/>
    <cfRule type="duplicateValues" dxfId="15583" priority="15955"/>
    <cfRule type="duplicateValues" dxfId="15582" priority="15956"/>
    <cfRule type="duplicateValues" dxfId="15581" priority="15957"/>
    <cfRule type="duplicateValues" dxfId="15580" priority="15958"/>
    <cfRule type="duplicateValues" dxfId="15579" priority="15959"/>
    <cfRule type="duplicateValues" dxfId="15578" priority="15960"/>
    <cfRule type="duplicateValues" dxfId="15577" priority="15961"/>
    <cfRule type="duplicateValues" dxfId="15576" priority="15962"/>
    <cfRule type="duplicateValues" dxfId="15575" priority="15963"/>
    <cfRule type="duplicateValues" dxfId="15574" priority="15964"/>
    <cfRule type="duplicateValues" dxfId="15573" priority="15965"/>
    <cfRule type="duplicateValues" dxfId="15572" priority="15966"/>
    <cfRule type="duplicateValues" dxfId="15571" priority="15967"/>
    <cfRule type="duplicateValues" dxfId="15570" priority="15968"/>
    <cfRule type="duplicateValues" dxfId="15569" priority="15969"/>
    <cfRule type="duplicateValues" dxfId="15568" priority="15970"/>
    <cfRule type="duplicateValues" dxfId="15567" priority="15971"/>
    <cfRule type="duplicateValues" dxfId="15566" priority="15972"/>
    <cfRule type="duplicateValues" dxfId="15565" priority="15973"/>
    <cfRule type="duplicateValues" dxfId="15564" priority="15974"/>
    <cfRule type="duplicateValues" dxfId="15563" priority="15975"/>
    <cfRule type="duplicateValues" dxfId="15562" priority="15976"/>
    <cfRule type="duplicateValues" dxfId="15561" priority="15977"/>
    <cfRule type="duplicateValues" dxfId="15560" priority="15978"/>
    <cfRule type="duplicateValues" dxfId="15559" priority="15979"/>
    <cfRule type="duplicateValues" dxfId="15558" priority="15980"/>
    <cfRule type="duplicateValues" dxfId="15557" priority="15981"/>
    <cfRule type="duplicateValues" dxfId="15556" priority="15982"/>
    <cfRule type="duplicateValues" dxfId="15555" priority="15983"/>
    <cfRule type="duplicateValues" dxfId="15554" priority="15984"/>
    <cfRule type="duplicateValues" dxfId="15553" priority="15985"/>
    <cfRule type="duplicateValues" dxfId="15552" priority="15986"/>
    <cfRule type="duplicateValues" dxfId="15551" priority="15987"/>
    <cfRule type="duplicateValues" dxfId="15550" priority="15988"/>
    <cfRule type="duplicateValues" dxfId="15549" priority="15989"/>
    <cfRule type="duplicateValues" dxfId="15548" priority="15990"/>
    <cfRule type="duplicateValues" dxfId="15547" priority="15991"/>
    <cfRule type="duplicateValues" dxfId="15546" priority="15992"/>
    <cfRule type="duplicateValues" dxfId="15545" priority="15993"/>
    <cfRule type="duplicateValues" dxfId="15544" priority="15994"/>
    <cfRule type="duplicateValues" dxfId="15543" priority="15995"/>
    <cfRule type="duplicateValues" dxfId="15542" priority="15996"/>
    <cfRule type="duplicateValues" dxfId="15541" priority="15997"/>
    <cfRule type="duplicateValues" dxfId="15540" priority="15998"/>
    <cfRule type="duplicateValues" dxfId="15539" priority="15999"/>
    <cfRule type="duplicateValues" dxfId="15538" priority="16000"/>
    <cfRule type="duplicateValues" dxfId="15537" priority="16001"/>
    <cfRule type="duplicateValues" dxfId="15536" priority="16002"/>
    <cfRule type="duplicateValues" dxfId="15535" priority="16003"/>
    <cfRule type="duplicateValues" dxfId="15534" priority="16004"/>
    <cfRule type="duplicateValues" dxfId="15533" priority="16005"/>
    <cfRule type="duplicateValues" dxfId="15532" priority="16006"/>
    <cfRule type="duplicateValues" dxfId="15531" priority="16007"/>
    <cfRule type="duplicateValues" dxfId="15530" priority="16008"/>
    <cfRule type="duplicateValues" dxfId="15529" priority="16009"/>
    <cfRule type="duplicateValues" dxfId="15528" priority="16010"/>
    <cfRule type="duplicateValues" dxfId="15527" priority="16011"/>
    <cfRule type="duplicateValues" dxfId="15526" priority="16012"/>
    <cfRule type="duplicateValues" dxfId="15525" priority="16013"/>
    <cfRule type="duplicateValues" dxfId="15524" priority="16014"/>
    <cfRule type="duplicateValues" dxfId="15523" priority="16015"/>
    <cfRule type="duplicateValues" dxfId="15522" priority="16016"/>
    <cfRule type="duplicateValues" dxfId="15521" priority="16017"/>
    <cfRule type="duplicateValues" dxfId="15520" priority="16018"/>
    <cfRule type="duplicateValues" dxfId="15519" priority="16019"/>
    <cfRule type="duplicateValues" dxfId="15518" priority="16020"/>
    <cfRule type="duplicateValues" dxfId="15517" priority="16021"/>
    <cfRule type="duplicateValues" dxfId="15516" priority="16022"/>
    <cfRule type="duplicateValues" dxfId="15515" priority="16023"/>
    <cfRule type="duplicateValues" dxfId="15514" priority="16024"/>
    <cfRule type="duplicateValues" dxfId="15513" priority="16025"/>
    <cfRule type="duplicateValues" dxfId="15512" priority="16026"/>
    <cfRule type="duplicateValues" dxfId="15511" priority="16027"/>
    <cfRule type="duplicateValues" dxfId="15510" priority="16028"/>
    <cfRule type="duplicateValues" dxfId="15509" priority="16029"/>
    <cfRule type="duplicateValues" dxfId="15508" priority="16030"/>
    <cfRule type="duplicateValues" dxfId="15507" priority="16031"/>
    <cfRule type="duplicateValues" dxfId="15506" priority="16032"/>
    <cfRule type="duplicateValues" dxfId="15505" priority="16033"/>
    <cfRule type="duplicateValues" dxfId="15504" priority="16034"/>
    <cfRule type="duplicateValues" dxfId="15503" priority="16035"/>
    <cfRule type="duplicateValues" dxfId="15502" priority="16036"/>
    <cfRule type="duplicateValues" dxfId="15501" priority="16037"/>
    <cfRule type="duplicateValues" dxfId="15500" priority="16038"/>
    <cfRule type="duplicateValues" dxfId="15499" priority="16039"/>
    <cfRule type="duplicateValues" dxfId="15498" priority="16040"/>
    <cfRule type="duplicateValues" dxfId="15497" priority="16041"/>
    <cfRule type="duplicateValues" dxfId="15496" priority="16042"/>
    <cfRule type="duplicateValues" dxfId="15495" priority="16043"/>
    <cfRule type="duplicateValues" dxfId="15494" priority="16044"/>
    <cfRule type="duplicateValues" dxfId="15493" priority="16045"/>
    <cfRule type="duplicateValues" dxfId="15492" priority="16046"/>
    <cfRule type="duplicateValues" dxfId="15491" priority="16047"/>
    <cfRule type="duplicateValues" dxfId="15490" priority="16048"/>
    <cfRule type="duplicateValues" dxfId="15489" priority="16049"/>
    <cfRule type="duplicateValues" dxfId="15488" priority="16050"/>
    <cfRule type="duplicateValues" dxfId="15487" priority="16051"/>
    <cfRule type="duplicateValues" dxfId="15486" priority="16052"/>
    <cfRule type="duplicateValues" dxfId="15485" priority="16053"/>
    <cfRule type="duplicateValues" dxfId="15484" priority="16054"/>
    <cfRule type="duplicateValues" dxfId="15483" priority="16055"/>
    <cfRule type="duplicateValues" dxfId="15482" priority="16056"/>
    <cfRule type="duplicateValues" dxfId="15481" priority="16057"/>
    <cfRule type="duplicateValues" dxfId="15480" priority="16058"/>
    <cfRule type="duplicateValues" dxfId="15479" priority="16059"/>
    <cfRule type="duplicateValues" dxfId="15478" priority="16060"/>
    <cfRule type="duplicateValues" dxfId="15477" priority="16061"/>
    <cfRule type="duplicateValues" dxfId="15476" priority="16062"/>
    <cfRule type="duplicateValues" dxfId="15475" priority="16063"/>
    <cfRule type="duplicateValues" dxfId="15474" priority="16064"/>
    <cfRule type="duplicateValues" dxfId="15473" priority="16065"/>
    <cfRule type="duplicateValues" dxfId="15472" priority="16066"/>
    <cfRule type="duplicateValues" dxfId="15471" priority="16067"/>
    <cfRule type="duplicateValues" dxfId="15470" priority="16068"/>
    <cfRule type="duplicateValues" dxfId="15469" priority="16069"/>
    <cfRule type="duplicateValues" dxfId="15468" priority="16070"/>
    <cfRule type="duplicateValues" dxfId="15467" priority="16071"/>
    <cfRule type="duplicateValues" dxfId="15466" priority="16072"/>
    <cfRule type="duplicateValues" dxfId="15465" priority="16073"/>
    <cfRule type="duplicateValues" dxfId="15464" priority="16074"/>
    <cfRule type="duplicateValues" dxfId="15463" priority="16075"/>
    <cfRule type="duplicateValues" dxfId="15462" priority="16076"/>
    <cfRule type="duplicateValues" dxfId="15461" priority="16077"/>
    <cfRule type="duplicateValues" dxfId="15460" priority="16078"/>
    <cfRule type="duplicateValues" dxfId="15459" priority="16079"/>
    <cfRule type="duplicateValues" dxfId="15458" priority="16080"/>
    <cfRule type="duplicateValues" dxfId="15457" priority="16081"/>
    <cfRule type="duplicateValues" dxfId="15456" priority="16082"/>
    <cfRule type="duplicateValues" dxfId="15455" priority="16083"/>
    <cfRule type="duplicateValues" dxfId="15454" priority="16084"/>
    <cfRule type="duplicateValues" dxfId="15453" priority="16085"/>
    <cfRule type="duplicateValues" dxfId="15452" priority="16086"/>
    <cfRule type="duplicateValues" dxfId="15451" priority="16087"/>
    <cfRule type="duplicateValues" dxfId="15450" priority="16088"/>
    <cfRule type="duplicateValues" dxfId="15449" priority="16089"/>
    <cfRule type="duplicateValues" dxfId="15448" priority="16090"/>
    <cfRule type="duplicateValues" dxfId="15447" priority="16091"/>
    <cfRule type="duplicateValues" dxfId="15446" priority="16092"/>
    <cfRule type="duplicateValues" dxfId="15445" priority="16093"/>
    <cfRule type="duplicateValues" dxfId="15444" priority="16094"/>
    <cfRule type="duplicateValues" dxfId="15443" priority="16095"/>
    <cfRule type="duplicateValues" dxfId="15442" priority="16096"/>
    <cfRule type="duplicateValues" dxfId="15441" priority="16097"/>
    <cfRule type="duplicateValues" dxfId="15440" priority="16098"/>
    <cfRule type="duplicateValues" dxfId="15439" priority="16099"/>
    <cfRule type="duplicateValues" dxfId="15438" priority="16100"/>
    <cfRule type="duplicateValues" dxfId="15437" priority="16101"/>
    <cfRule type="duplicateValues" dxfId="15436" priority="16102"/>
    <cfRule type="duplicateValues" dxfId="15435" priority="16103"/>
    <cfRule type="duplicateValues" dxfId="15434" priority="16104"/>
    <cfRule type="duplicateValues" dxfId="15433" priority="16105"/>
    <cfRule type="duplicateValues" dxfId="15432" priority="16106"/>
    <cfRule type="duplicateValues" dxfId="15431" priority="16107"/>
    <cfRule type="duplicateValues" dxfId="15430" priority="16108"/>
    <cfRule type="duplicateValues" dxfId="15429" priority="16109"/>
    <cfRule type="duplicateValues" dxfId="15428" priority="16110"/>
    <cfRule type="duplicateValues" dxfId="15427" priority="16111"/>
    <cfRule type="duplicateValues" dxfId="15426" priority="16112"/>
    <cfRule type="duplicateValues" dxfId="15425" priority="16113"/>
    <cfRule type="duplicateValues" dxfId="15424" priority="16114"/>
    <cfRule type="duplicateValues" dxfId="15423" priority="16115"/>
    <cfRule type="duplicateValues" dxfId="15422" priority="16116"/>
    <cfRule type="duplicateValues" dxfId="15421" priority="16117"/>
    <cfRule type="duplicateValues" dxfId="15420" priority="16118"/>
    <cfRule type="duplicateValues" dxfId="15419" priority="16119"/>
    <cfRule type="duplicateValues" dxfId="15418" priority="16120"/>
    <cfRule type="duplicateValues" dxfId="15417" priority="16121"/>
    <cfRule type="duplicateValues" dxfId="15416" priority="16122"/>
    <cfRule type="duplicateValues" dxfId="15415" priority="16123"/>
    <cfRule type="duplicateValues" dxfId="15414" priority="16124"/>
    <cfRule type="duplicateValues" dxfId="15413" priority="16125"/>
    <cfRule type="duplicateValues" dxfId="15412" priority="16126"/>
    <cfRule type="duplicateValues" dxfId="15411" priority="16127"/>
    <cfRule type="duplicateValues" dxfId="15410" priority="16128"/>
    <cfRule type="duplicateValues" dxfId="15409" priority="16129"/>
    <cfRule type="duplicateValues" dxfId="15408" priority="16130"/>
    <cfRule type="duplicateValues" dxfId="15407" priority="16131"/>
    <cfRule type="duplicateValues" dxfId="15406" priority="16132"/>
    <cfRule type="duplicateValues" dxfId="15405" priority="16133"/>
    <cfRule type="duplicateValues" dxfId="15404" priority="16134"/>
    <cfRule type="duplicateValues" dxfId="15403" priority="16135"/>
    <cfRule type="duplicateValues" dxfId="15402" priority="16136"/>
    <cfRule type="duplicateValues" dxfId="15401" priority="16137"/>
    <cfRule type="duplicateValues" dxfId="15400" priority="16138"/>
    <cfRule type="duplicateValues" dxfId="15399" priority="16139"/>
    <cfRule type="duplicateValues" dxfId="15398" priority="16140"/>
    <cfRule type="duplicateValues" dxfId="15397" priority="16141"/>
    <cfRule type="duplicateValues" dxfId="15396" priority="16142"/>
    <cfRule type="duplicateValues" dxfId="15395" priority="16143"/>
    <cfRule type="duplicateValues" dxfId="15394" priority="16144"/>
    <cfRule type="duplicateValues" dxfId="15393" priority="16145"/>
    <cfRule type="duplicateValues" dxfId="15392" priority="16146"/>
    <cfRule type="duplicateValues" dxfId="15391" priority="16147"/>
    <cfRule type="duplicateValues" dxfId="15390" priority="16148"/>
    <cfRule type="duplicateValues" dxfId="15389" priority="16149"/>
    <cfRule type="duplicateValues" dxfId="15388" priority="16150"/>
    <cfRule type="duplicateValues" dxfId="15387" priority="16151"/>
    <cfRule type="duplicateValues" dxfId="15386" priority="16152"/>
    <cfRule type="duplicateValues" dxfId="15385" priority="16153"/>
    <cfRule type="duplicateValues" dxfId="15384" priority="16154"/>
    <cfRule type="duplicateValues" dxfId="15383" priority="16155"/>
    <cfRule type="duplicateValues" dxfId="15382" priority="16156"/>
    <cfRule type="duplicateValues" dxfId="15381" priority="16157"/>
    <cfRule type="duplicateValues" dxfId="15380" priority="16158"/>
    <cfRule type="duplicateValues" dxfId="15379" priority="16159"/>
    <cfRule type="duplicateValues" dxfId="15378" priority="16160"/>
    <cfRule type="duplicateValues" dxfId="15377" priority="16161"/>
    <cfRule type="duplicateValues" dxfId="15376" priority="16162"/>
    <cfRule type="duplicateValues" dxfId="15375" priority="16163"/>
    <cfRule type="duplicateValues" dxfId="15374" priority="16164"/>
    <cfRule type="duplicateValues" dxfId="15373" priority="16165"/>
    <cfRule type="duplicateValues" dxfId="15372" priority="16166"/>
    <cfRule type="duplicateValues" dxfId="15371" priority="16167"/>
    <cfRule type="duplicateValues" dxfId="15370" priority="16168"/>
    <cfRule type="duplicateValues" dxfId="15369" priority="16169"/>
    <cfRule type="duplicateValues" dxfId="15368" priority="16170"/>
    <cfRule type="duplicateValues" dxfId="15367" priority="16171"/>
    <cfRule type="duplicateValues" dxfId="15366" priority="16172"/>
    <cfRule type="duplicateValues" dxfId="15365" priority="16173"/>
    <cfRule type="duplicateValues" dxfId="15364" priority="16174"/>
    <cfRule type="duplicateValues" dxfId="15363" priority="16175"/>
    <cfRule type="duplicateValues" dxfId="15362" priority="16176"/>
    <cfRule type="duplicateValues" dxfId="15361" priority="16177"/>
    <cfRule type="duplicateValues" dxfId="15360" priority="16178"/>
    <cfRule type="duplicateValues" dxfId="15359" priority="16179"/>
    <cfRule type="duplicateValues" dxfId="15358" priority="16180"/>
    <cfRule type="duplicateValues" dxfId="15357" priority="16181"/>
    <cfRule type="duplicateValues" dxfId="15356" priority="16182"/>
    <cfRule type="duplicateValues" dxfId="15355" priority="16183"/>
    <cfRule type="duplicateValues" dxfId="15354" priority="16184"/>
    <cfRule type="duplicateValues" dxfId="15353" priority="16185"/>
    <cfRule type="duplicateValues" dxfId="15352" priority="16186"/>
    <cfRule type="duplicateValues" dxfId="15351" priority="16187"/>
    <cfRule type="duplicateValues" dxfId="15350" priority="16188"/>
    <cfRule type="duplicateValues" dxfId="15349" priority="16189"/>
    <cfRule type="duplicateValues" dxfId="15348" priority="16190"/>
    <cfRule type="duplicateValues" dxfId="15347" priority="16191"/>
    <cfRule type="duplicateValues" dxfId="15346" priority="16192"/>
    <cfRule type="duplicateValues" dxfId="15345" priority="16193"/>
    <cfRule type="duplicateValues" dxfId="15344" priority="16194"/>
    <cfRule type="duplicateValues" dxfId="15343" priority="16195"/>
    <cfRule type="duplicateValues" dxfId="15342" priority="16196"/>
    <cfRule type="duplicateValues" dxfId="15341" priority="16197"/>
    <cfRule type="duplicateValues" dxfId="15340" priority="16198"/>
    <cfRule type="duplicateValues" dxfId="15339" priority="16199"/>
    <cfRule type="duplicateValues" dxfId="15338" priority="16200"/>
    <cfRule type="duplicateValues" dxfId="15337" priority="16201"/>
    <cfRule type="duplicateValues" dxfId="15336" priority="16202"/>
    <cfRule type="duplicateValues" dxfId="15335" priority="16203"/>
    <cfRule type="duplicateValues" dxfId="15334" priority="16204"/>
    <cfRule type="duplicateValues" dxfId="15333" priority="16205"/>
    <cfRule type="duplicateValues" dxfId="15332" priority="16206"/>
    <cfRule type="duplicateValues" dxfId="15331" priority="16207"/>
    <cfRule type="duplicateValues" dxfId="15330" priority="16208"/>
    <cfRule type="duplicateValues" dxfId="15329" priority="16209"/>
    <cfRule type="duplicateValues" dxfId="15328" priority="16210"/>
    <cfRule type="duplicateValues" dxfId="15327" priority="16211"/>
    <cfRule type="duplicateValues" dxfId="15326" priority="16212"/>
    <cfRule type="duplicateValues" dxfId="15325" priority="16213"/>
    <cfRule type="duplicateValues" dxfId="15324" priority="16214"/>
    <cfRule type="duplicateValues" dxfId="15323" priority="16215"/>
    <cfRule type="duplicateValues" dxfId="15322" priority="16216"/>
    <cfRule type="duplicateValues" dxfId="15321" priority="16217"/>
    <cfRule type="duplicateValues" dxfId="15320" priority="16218"/>
    <cfRule type="duplicateValues" dxfId="15319" priority="16219"/>
    <cfRule type="duplicateValues" dxfId="15318" priority="16220"/>
    <cfRule type="duplicateValues" dxfId="15317" priority="16221"/>
    <cfRule type="duplicateValues" dxfId="15316" priority="16222"/>
    <cfRule type="duplicateValues" dxfId="15315" priority="16223"/>
    <cfRule type="duplicateValues" dxfId="15314" priority="16224"/>
    <cfRule type="duplicateValues" dxfId="15313" priority="16225"/>
    <cfRule type="duplicateValues" dxfId="15312" priority="16226"/>
    <cfRule type="duplicateValues" dxfId="15311" priority="16227"/>
    <cfRule type="duplicateValues" dxfId="15310" priority="16228"/>
    <cfRule type="duplicateValues" dxfId="15309" priority="16229"/>
    <cfRule type="duplicateValues" dxfId="15308" priority="16230"/>
    <cfRule type="duplicateValues" dxfId="15307" priority="16231"/>
    <cfRule type="duplicateValues" dxfId="15306" priority="16232"/>
    <cfRule type="duplicateValues" dxfId="15305" priority="16233"/>
    <cfRule type="duplicateValues" dxfId="15304" priority="16234"/>
    <cfRule type="duplicateValues" dxfId="15303" priority="16235"/>
    <cfRule type="duplicateValues" dxfId="15302" priority="16236"/>
    <cfRule type="duplicateValues" dxfId="15301" priority="16237"/>
    <cfRule type="duplicateValues" dxfId="15300" priority="16238"/>
    <cfRule type="duplicateValues" dxfId="15299" priority="16239"/>
    <cfRule type="duplicateValues" dxfId="15298" priority="16240"/>
    <cfRule type="duplicateValues" dxfId="15297" priority="16241"/>
    <cfRule type="duplicateValues" dxfId="15296" priority="16242"/>
    <cfRule type="duplicateValues" dxfId="15295" priority="16243"/>
    <cfRule type="duplicateValues" dxfId="15294" priority="16244"/>
    <cfRule type="duplicateValues" dxfId="15293" priority="16245"/>
    <cfRule type="duplicateValues" dxfId="15292" priority="16246"/>
    <cfRule type="duplicateValues" dxfId="15291" priority="16247"/>
    <cfRule type="duplicateValues" dxfId="15290" priority="16248"/>
    <cfRule type="duplicateValues" dxfId="15289" priority="16249"/>
    <cfRule type="duplicateValues" dxfId="15288" priority="16250"/>
    <cfRule type="duplicateValues" dxfId="15287" priority="16251"/>
    <cfRule type="duplicateValues" dxfId="15286" priority="16252"/>
    <cfRule type="duplicateValues" dxfId="15285" priority="16253"/>
    <cfRule type="duplicateValues" dxfId="15284" priority="16254"/>
    <cfRule type="duplicateValues" dxfId="15283" priority="16255"/>
    <cfRule type="duplicateValues" dxfId="15282" priority="16256"/>
    <cfRule type="duplicateValues" dxfId="15281" priority="16257"/>
    <cfRule type="duplicateValues" dxfId="15280" priority="16258"/>
    <cfRule type="duplicateValues" dxfId="15279" priority="16259"/>
    <cfRule type="duplicateValues" dxfId="15278" priority="16260"/>
    <cfRule type="duplicateValues" dxfId="15277" priority="16261"/>
    <cfRule type="duplicateValues" dxfId="15276" priority="16262"/>
    <cfRule type="duplicateValues" dxfId="15275" priority="16263"/>
    <cfRule type="duplicateValues" dxfId="15274" priority="16264"/>
    <cfRule type="duplicateValues" dxfId="15273" priority="16265"/>
    <cfRule type="duplicateValues" dxfId="15272" priority="16266"/>
    <cfRule type="duplicateValues" dxfId="15271" priority="16267"/>
    <cfRule type="duplicateValues" dxfId="15270" priority="16268"/>
    <cfRule type="duplicateValues" dxfId="15269" priority="16269"/>
    <cfRule type="duplicateValues" dxfId="15268" priority="16270"/>
    <cfRule type="duplicateValues" dxfId="15267" priority="16271"/>
    <cfRule type="duplicateValues" dxfId="15266" priority="16272"/>
    <cfRule type="duplicateValues" dxfId="15265" priority="16273"/>
    <cfRule type="duplicateValues" dxfId="15264" priority="16274"/>
    <cfRule type="duplicateValues" dxfId="15263" priority="16275"/>
    <cfRule type="duplicateValues" dxfId="15262" priority="16276"/>
    <cfRule type="duplicateValues" dxfId="15261" priority="16277"/>
    <cfRule type="duplicateValues" dxfId="15260" priority="16278"/>
    <cfRule type="duplicateValues" dxfId="15259" priority="16279"/>
    <cfRule type="duplicateValues" dxfId="15258" priority="16280"/>
    <cfRule type="duplicateValues" dxfId="15257" priority="16281"/>
    <cfRule type="duplicateValues" dxfId="15256" priority="16282"/>
    <cfRule type="duplicateValues" dxfId="15255" priority="16283"/>
    <cfRule type="duplicateValues" dxfId="15254" priority="16284"/>
    <cfRule type="duplicateValues" dxfId="15253" priority="16285"/>
    <cfRule type="duplicateValues" dxfId="15252" priority="16286"/>
    <cfRule type="duplicateValues" dxfId="15251" priority="16287"/>
    <cfRule type="duplicateValues" dxfId="15250" priority="16288"/>
    <cfRule type="duplicateValues" dxfId="15249" priority="16289"/>
    <cfRule type="duplicateValues" dxfId="15248" priority="16290"/>
    <cfRule type="duplicateValues" dxfId="15247" priority="16291"/>
    <cfRule type="duplicateValues" dxfId="15246" priority="16292"/>
    <cfRule type="duplicateValues" dxfId="15245" priority="16293"/>
    <cfRule type="duplicateValues" dxfId="15244" priority="16294"/>
    <cfRule type="duplicateValues" dxfId="15243" priority="16295"/>
    <cfRule type="duplicateValues" dxfId="15242" priority="16296"/>
    <cfRule type="duplicateValues" dxfId="15241" priority="16297"/>
    <cfRule type="duplicateValues" dxfId="15240" priority="16298"/>
    <cfRule type="duplicateValues" dxfId="15239" priority="16299"/>
    <cfRule type="duplicateValues" dxfId="15238" priority="16300"/>
    <cfRule type="duplicateValues" dxfId="15237" priority="16301"/>
    <cfRule type="duplicateValues" dxfId="15236" priority="16302"/>
    <cfRule type="duplicateValues" dxfId="15235" priority="16303"/>
    <cfRule type="duplicateValues" dxfId="15234" priority="16304"/>
    <cfRule type="duplicateValues" dxfId="15233" priority="16305"/>
    <cfRule type="duplicateValues" dxfId="15232" priority="16306"/>
    <cfRule type="duplicateValues" dxfId="15231" priority="16307"/>
    <cfRule type="duplicateValues" dxfId="15230" priority="16308"/>
    <cfRule type="duplicateValues" dxfId="15229" priority="16309"/>
    <cfRule type="duplicateValues" dxfId="15228" priority="16310"/>
    <cfRule type="duplicateValues" dxfId="15227" priority="16311"/>
    <cfRule type="duplicateValues" dxfId="15226" priority="16312"/>
    <cfRule type="duplicateValues" dxfId="15225" priority="16313"/>
    <cfRule type="duplicateValues" dxfId="15224" priority="16314"/>
    <cfRule type="duplicateValues" dxfId="15223" priority="16315"/>
    <cfRule type="duplicateValues" dxfId="15222" priority="16316"/>
    <cfRule type="duplicateValues" dxfId="15221" priority="16317"/>
    <cfRule type="duplicateValues" dxfId="15220" priority="16318"/>
    <cfRule type="duplicateValues" dxfId="15219" priority="16319"/>
    <cfRule type="duplicateValues" dxfId="15218" priority="16320"/>
    <cfRule type="duplicateValues" dxfId="15217" priority="16321"/>
    <cfRule type="duplicateValues" dxfId="15216" priority="16322"/>
    <cfRule type="duplicateValues" dxfId="15215" priority="16323"/>
    <cfRule type="duplicateValues" dxfId="15214" priority="16324"/>
    <cfRule type="duplicateValues" dxfId="15213" priority="16325"/>
    <cfRule type="duplicateValues" dxfId="15212" priority="16326"/>
    <cfRule type="duplicateValues" dxfId="15211" priority="16327"/>
    <cfRule type="duplicateValues" dxfId="15210" priority="16328"/>
    <cfRule type="duplicateValues" dxfId="15209" priority="16329"/>
    <cfRule type="duplicateValues" dxfId="15208" priority="16330"/>
    <cfRule type="duplicateValues" dxfId="15207" priority="16331"/>
    <cfRule type="duplicateValues" dxfId="15206" priority="16332"/>
    <cfRule type="duplicateValues" dxfId="15205" priority="16333"/>
    <cfRule type="duplicateValues" dxfId="15204" priority="16334"/>
    <cfRule type="duplicateValues" dxfId="15203" priority="16335"/>
    <cfRule type="duplicateValues" dxfId="15202" priority="16336"/>
    <cfRule type="duplicateValues" dxfId="15201" priority="16337"/>
    <cfRule type="duplicateValues" dxfId="15200" priority="16338"/>
    <cfRule type="duplicateValues" dxfId="15199" priority="16339"/>
    <cfRule type="duplicateValues" dxfId="15198" priority="16340"/>
    <cfRule type="duplicateValues" dxfId="15197" priority="16341"/>
    <cfRule type="duplicateValues" dxfId="15196" priority="16342"/>
    <cfRule type="duplicateValues" dxfId="15195" priority="16343"/>
    <cfRule type="duplicateValues" dxfId="15194" priority="16344"/>
    <cfRule type="duplicateValues" dxfId="15193" priority="16345"/>
    <cfRule type="duplicateValues" dxfId="15192" priority="16346"/>
    <cfRule type="duplicateValues" dxfId="15191" priority="16347"/>
    <cfRule type="duplicateValues" dxfId="15190" priority="16348"/>
    <cfRule type="duplicateValues" dxfId="15189" priority="16349"/>
    <cfRule type="duplicateValues" dxfId="15188" priority="16350"/>
    <cfRule type="duplicateValues" dxfId="15187" priority="16351"/>
    <cfRule type="duplicateValues" dxfId="15186" priority="16352"/>
    <cfRule type="duplicateValues" dxfId="15185" priority="16353"/>
    <cfRule type="duplicateValues" dxfId="15184" priority="16354"/>
    <cfRule type="duplicateValues" dxfId="15183" priority="16355"/>
    <cfRule type="duplicateValues" dxfId="15182" priority="16356"/>
    <cfRule type="duplicateValues" dxfId="15181" priority="16357"/>
    <cfRule type="duplicateValues" dxfId="15180" priority="16358"/>
    <cfRule type="duplicateValues" dxfId="15179" priority="16359"/>
    <cfRule type="duplicateValues" dxfId="15178" priority="16360"/>
    <cfRule type="duplicateValues" dxfId="15177" priority="16361"/>
    <cfRule type="duplicateValues" dxfId="15176" priority="16362"/>
    <cfRule type="duplicateValues" dxfId="15175" priority="16363"/>
    <cfRule type="duplicateValues" dxfId="15174" priority="16364"/>
    <cfRule type="duplicateValues" dxfId="15173" priority="16365"/>
    <cfRule type="duplicateValues" dxfId="15172" priority="16366"/>
    <cfRule type="duplicateValues" dxfId="15171" priority="16367"/>
    <cfRule type="duplicateValues" dxfId="15170" priority="16368"/>
    <cfRule type="duplicateValues" dxfId="15169" priority="16369"/>
    <cfRule type="duplicateValues" dxfId="15168" priority="16370"/>
    <cfRule type="duplicateValues" dxfId="15167" priority="16371"/>
    <cfRule type="duplicateValues" dxfId="15166" priority="16372"/>
    <cfRule type="duplicateValues" dxfId="15165" priority="16373"/>
    <cfRule type="duplicateValues" dxfId="15164" priority="16374"/>
    <cfRule type="duplicateValues" dxfId="15163" priority="16375"/>
    <cfRule type="duplicateValues" dxfId="15162" priority="16376"/>
    <cfRule type="duplicateValues" dxfId="15161" priority="16377"/>
    <cfRule type="duplicateValues" dxfId="15160" priority="16378"/>
    <cfRule type="duplicateValues" dxfId="15159" priority="16379"/>
    <cfRule type="duplicateValues" dxfId="15158" priority="16380"/>
    <cfRule type="duplicateValues" dxfId="15157" priority="16381"/>
    <cfRule type="duplicateValues" dxfId="15156" priority="16382"/>
    <cfRule type="duplicateValues" dxfId="15155" priority="16383"/>
    <cfRule type="duplicateValues" dxfId="15154" priority="16384"/>
    <cfRule type="duplicateValues" dxfId="15153" priority="16385"/>
    <cfRule type="duplicateValues" dxfId="15152" priority="16386"/>
    <cfRule type="duplicateValues" dxfId="15151" priority="16387"/>
    <cfRule type="duplicateValues" dxfId="15150" priority="16388"/>
    <cfRule type="duplicateValues" dxfId="15149" priority="16389"/>
  </conditionalFormatting>
  <conditionalFormatting sqref="C222">
    <cfRule type="duplicateValues" dxfId="15148" priority="14092"/>
    <cfRule type="duplicateValues" dxfId="15147" priority="14093"/>
    <cfRule type="duplicateValues" dxfId="15146" priority="14094"/>
    <cfRule type="duplicateValues" dxfId="15145" priority="14095"/>
    <cfRule type="duplicateValues" dxfId="15144" priority="14096"/>
    <cfRule type="duplicateValues" dxfId="15143" priority="14097"/>
    <cfRule type="duplicateValues" dxfId="15142" priority="14098"/>
    <cfRule type="duplicateValues" dxfId="15141" priority="14099"/>
    <cfRule type="duplicateValues" dxfId="15140" priority="14100"/>
    <cfRule type="duplicateValues" dxfId="15139" priority="14101"/>
    <cfRule type="duplicateValues" dxfId="15138" priority="14102"/>
    <cfRule type="duplicateValues" dxfId="15137" priority="14103"/>
    <cfRule type="duplicateValues" dxfId="15136" priority="14104"/>
    <cfRule type="duplicateValues" dxfId="15135" priority="14105"/>
    <cfRule type="duplicateValues" dxfId="15134" priority="14106"/>
    <cfRule type="duplicateValues" dxfId="15133" priority="14107"/>
    <cfRule type="duplicateValues" dxfId="15132" priority="14108"/>
    <cfRule type="duplicateValues" dxfId="15131" priority="14109"/>
    <cfRule type="duplicateValues" dxfId="15130" priority="14110"/>
    <cfRule type="duplicateValues" dxfId="15129" priority="14111"/>
    <cfRule type="duplicateValues" dxfId="15128" priority="14112"/>
    <cfRule type="duplicateValues" dxfId="15127" priority="14113"/>
    <cfRule type="duplicateValues" dxfId="15126" priority="14114"/>
    <cfRule type="duplicateValues" dxfId="15125" priority="14115"/>
    <cfRule type="duplicateValues" dxfId="15124" priority="14116"/>
    <cfRule type="duplicateValues" dxfId="15123" priority="14117"/>
    <cfRule type="duplicateValues" dxfId="15122" priority="14118"/>
    <cfRule type="duplicateValues" dxfId="15121" priority="14119"/>
    <cfRule type="duplicateValues" dxfId="15120" priority="14120"/>
    <cfRule type="duplicateValues" dxfId="15119" priority="14121"/>
    <cfRule type="duplicateValues" dxfId="15118" priority="14122"/>
    <cfRule type="duplicateValues" dxfId="15117" priority="14123"/>
    <cfRule type="duplicateValues" dxfId="15116" priority="14124"/>
    <cfRule type="duplicateValues" dxfId="15115" priority="14125"/>
    <cfRule type="duplicateValues" dxfId="15114" priority="14126"/>
    <cfRule type="duplicateValues" dxfId="15113" priority="14127"/>
    <cfRule type="duplicateValues" dxfId="15112" priority="14128"/>
    <cfRule type="duplicateValues" dxfId="15111" priority="14129"/>
    <cfRule type="duplicateValues" dxfId="15110" priority="14130"/>
    <cfRule type="duplicateValues" dxfId="15109" priority="14131"/>
    <cfRule type="duplicateValues" dxfId="15108" priority="14132"/>
    <cfRule type="duplicateValues" dxfId="15107" priority="14133"/>
    <cfRule type="duplicateValues" dxfId="15106" priority="14134"/>
    <cfRule type="duplicateValues" dxfId="15105" priority="14135"/>
    <cfRule type="duplicateValues" dxfId="15104" priority="14136"/>
    <cfRule type="duplicateValues" dxfId="15103" priority="14137"/>
    <cfRule type="duplicateValues" dxfId="15102" priority="14138"/>
    <cfRule type="duplicateValues" dxfId="15101" priority="14139"/>
    <cfRule type="duplicateValues" dxfId="15100" priority="14140"/>
    <cfRule type="duplicateValues" dxfId="15099" priority="14141"/>
    <cfRule type="duplicateValues" dxfId="15098" priority="14142"/>
    <cfRule type="duplicateValues" dxfId="15097" priority="14143"/>
    <cfRule type="duplicateValues" dxfId="15096" priority="14144"/>
    <cfRule type="duplicateValues" dxfId="15095" priority="14145"/>
    <cfRule type="duplicateValues" dxfId="15094" priority="14146"/>
    <cfRule type="duplicateValues" dxfId="15093" priority="14147"/>
    <cfRule type="duplicateValues" dxfId="15092" priority="14148"/>
    <cfRule type="duplicateValues" dxfId="15091" priority="14149"/>
    <cfRule type="duplicateValues" dxfId="15090" priority="14150"/>
    <cfRule type="duplicateValues" dxfId="15089" priority="14151"/>
    <cfRule type="duplicateValues" dxfId="15088" priority="14152"/>
    <cfRule type="duplicateValues" dxfId="15087" priority="14153"/>
    <cfRule type="duplicateValues" dxfId="15086" priority="14154"/>
    <cfRule type="duplicateValues" dxfId="15085" priority="14155"/>
    <cfRule type="duplicateValues" dxfId="15084" priority="14156"/>
    <cfRule type="duplicateValues" dxfId="15083" priority="14157"/>
    <cfRule type="duplicateValues" dxfId="15082" priority="14158"/>
    <cfRule type="duplicateValues" dxfId="15081" priority="14159"/>
    <cfRule type="duplicateValues" dxfId="15080" priority="14160"/>
    <cfRule type="duplicateValues" dxfId="15079" priority="14161"/>
    <cfRule type="duplicateValues" dxfId="15078" priority="14162"/>
    <cfRule type="duplicateValues" dxfId="15077" priority="14163"/>
    <cfRule type="duplicateValues" dxfId="15076" priority="14164"/>
    <cfRule type="duplicateValues" dxfId="15075" priority="14165"/>
    <cfRule type="duplicateValues" dxfId="15074" priority="14166"/>
    <cfRule type="duplicateValues" dxfId="15073" priority="14167"/>
    <cfRule type="duplicateValues" dxfId="15072" priority="14168"/>
    <cfRule type="duplicateValues" dxfId="15071" priority="14169"/>
    <cfRule type="duplicateValues" dxfId="15070" priority="14170"/>
    <cfRule type="duplicateValues" dxfId="15069" priority="14171"/>
    <cfRule type="duplicateValues" dxfId="15068" priority="14172"/>
    <cfRule type="duplicateValues" dxfId="15067" priority="14173"/>
    <cfRule type="duplicateValues" dxfId="15066" priority="14174"/>
    <cfRule type="duplicateValues" dxfId="15065" priority="14175"/>
    <cfRule type="duplicateValues" dxfId="15064" priority="14176"/>
    <cfRule type="duplicateValues" dxfId="15063" priority="14177"/>
    <cfRule type="duplicateValues" dxfId="15062" priority="14178"/>
    <cfRule type="duplicateValues" dxfId="15061" priority="14179"/>
    <cfRule type="duplicateValues" dxfId="15060" priority="14180"/>
    <cfRule type="duplicateValues" dxfId="15059" priority="14181"/>
    <cfRule type="duplicateValues" dxfId="15058" priority="14182"/>
    <cfRule type="duplicateValues" dxfId="15057" priority="14183"/>
    <cfRule type="duplicateValues" dxfId="15056" priority="14184"/>
    <cfRule type="duplicateValues" dxfId="15055" priority="14185"/>
    <cfRule type="duplicateValues" dxfId="15054" priority="14186"/>
    <cfRule type="duplicateValues" dxfId="15053" priority="14187"/>
    <cfRule type="duplicateValues" dxfId="15052" priority="14188"/>
    <cfRule type="duplicateValues" dxfId="15051" priority="14189"/>
    <cfRule type="duplicateValues" dxfId="15050" priority="14190"/>
    <cfRule type="duplicateValues" dxfId="15049" priority="14191"/>
    <cfRule type="duplicateValues" dxfId="15048" priority="14192"/>
    <cfRule type="duplicateValues" dxfId="15047" priority="14193"/>
    <cfRule type="duplicateValues" dxfId="15046" priority="14194"/>
    <cfRule type="duplicateValues" dxfId="15045" priority="14195"/>
    <cfRule type="duplicateValues" dxfId="15044" priority="14196"/>
    <cfRule type="duplicateValues" dxfId="15043" priority="14197"/>
    <cfRule type="duplicateValues" dxfId="15042" priority="14198"/>
    <cfRule type="duplicateValues" dxfId="15041" priority="14199"/>
    <cfRule type="duplicateValues" dxfId="15040" priority="14200"/>
    <cfRule type="duplicateValues" dxfId="15039" priority="14201"/>
    <cfRule type="duplicateValues" dxfId="15038" priority="14202"/>
    <cfRule type="duplicateValues" dxfId="15037" priority="14203"/>
    <cfRule type="duplicateValues" dxfId="15036" priority="14204"/>
    <cfRule type="duplicateValues" dxfId="15035" priority="14205"/>
    <cfRule type="duplicateValues" dxfId="15034" priority="14206"/>
    <cfRule type="duplicateValues" dxfId="15033" priority="14207"/>
    <cfRule type="duplicateValues" dxfId="15032" priority="14208"/>
    <cfRule type="duplicateValues" dxfId="15031" priority="14209"/>
    <cfRule type="duplicateValues" dxfId="15030" priority="14210"/>
    <cfRule type="duplicateValues" dxfId="15029" priority="14211"/>
    <cfRule type="duplicateValues" dxfId="15028" priority="14212"/>
    <cfRule type="duplicateValues" dxfId="15027" priority="14213"/>
    <cfRule type="duplicateValues" dxfId="15026" priority="14214"/>
    <cfRule type="duplicateValues" dxfId="15025" priority="14215"/>
    <cfRule type="duplicateValues" dxfId="15024" priority="14216"/>
    <cfRule type="duplicateValues" dxfId="15023" priority="14217"/>
    <cfRule type="duplicateValues" dxfId="15022" priority="14218"/>
    <cfRule type="duplicateValues" dxfId="15021" priority="14219"/>
    <cfRule type="duplicateValues" dxfId="15020" priority="14220"/>
    <cfRule type="duplicateValues" dxfId="15019" priority="14221"/>
    <cfRule type="duplicateValues" dxfId="15018" priority="14222"/>
    <cfRule type="duplicateValues" dxfId="15017" priority="14223"/>
    <cfRule type="duplicateValues" dxfId="15016" priority="14224"/>
    <cfRule type="duplicateValues" dxfId="15015" priority="14225"/>
    <cfRule type="duplicateValues" dxfId="15014" priority="14226"/>
    <cfRule type="duplicateValues" dxfId="15013" priority="14227"/>
    <cfRule type="duplicateValues" dxfId="15012" priority="14228"/>
    <cfRule type="duplicateValues" dxfId="15011" priority="14229"/>
    <cfRule type="duplicateValues" dxfId="15010" priority="14230"/>
    <cfRule type="duplicateValues" dxfId="15009" priority="14231"/>
    <cfRule type="duplicateValues" dxfId="15008" priority="14232"/>
    <cfRule type="duplicateValues" dxfId="15007" priority="14233"/>
    <cfRule type="duplicateValues" dxfId="15006" priority="14234"/>
    <cfRule type="duplicateValues" dxfId="15005" priority="14235"/>
    <cfRule type="duplicateValues" dxfId="15004" priority="14236"/>
    <cfRule type="duplicateValues" dxfId="15003" priority="14237"/>
    <cfRule type="duplicateValues" dxfId="15002" priority="14238"/>
    <cfRule type="duplicateValues" dxfId="15001" priority="14239"/>
    <cfRule type="duplicateValues" dxfId="15000" priority="14240"/>
    <cfRule type="duplicateValues" dxfId="14999" priority="14241"/>
    <cfRule type="duplicateValues" dxfId="14998" priority="14242"/>
    <cfRule type="duplicateValues" dxfId="14997" priority="14243"/>
    <cfRule type="duplicateValues" dxfId="14996" priority="14244"/>
    <cfRule type="duplicateValues" dxfId="14995" priority="14245"/>
    <cfRule type="duplicateValues" dxfId="14994" priority="14246"/>
    <cfRule type="duplicateValues" dxfId="14993" priority="14247"/>
    <cfRule type="duplicateValues" dxfId="14992" priority="14248"/>
    <cfRule type="duplicateValues" dxfId="14991" priority="14249"/>
    <cfRule type="duplicateValues" dxfId="14990" priority="14250"/>
    <cfRule type="duplicateValues" dxfId="14989" priority="14251"/>
    <cfRule type="duplicateValues" dxfId="14988" priority="14252"/>
    <cfRule type="duplicateValues" dxfId="14987" priority="14253"/>
    <cfRule type="duplicateValues" dxfId="14986" priority="14254"/>
    <cfRule type="duplicateValues" dxfId="14985" priority="14255"/>
    <cfRule type="duplicateValues" dxfId="14984" priority="14256"/>
    <cfRule type="duplicateValues" dxfId="14983" priority="14257"/>
    <cfRule type="duplicateValues" dxfId="14982" priority="14258"/>
    <cfRule type="duplicateValues" dxfId="14981" priority="14259"/>
    <cfRule type="duplicateValues" dxfId="14980" priority="14260"/>
    <cfRule type="duplicateValues" dxfId="14979" priority="14261"/>
    <cfRule type="duplicateValues" dxfId="14978" priority="14262"/>
    <cfRule type="duplicateValues" dxfId="14977" priority="14263"/>
    <cfRule type="duplicateValues" dxfId="14976" priority="14264"/>
    <cfRule type="duplicateValues" dxfId="14975" priority="14265"/>
    <cfRule type="duplicateValues" dxfId="14974" priority="14266"/>
    <cfRule type="duplicateValues" dxfId="14973" priority="14267"/>
    <cfRule type="duplicateValues" dxfId="14972" priority="14268"/>
    <cfRule type="duplicateValues" dxfId="14971" priority="14269"/>
    <cfRule type="duplicateValues" dxfId="14970" priority="14270"/>
    <cfRule type="duplicateValues" dxfId="14969" priority="14271"/>
    <cfRule type="duplicateValues" dxfId="14968" priority="14272"/>
    <cfRule type="duplicateValues" dxfId="14967" priority="14273"/>
    <cfRule type="duplicateValues" dxfId="14966" priority="14274"/>
    <cfRule type="duplicateValues" dxfId="14965" priority="14275"/>
    <cfRule type="duplicateValues" dxfId="14964" priority="14276"/>
    <cfRule type="duplicateValues" dxfId="14963" priority="14277"/>
    <cfRule type="duplicateValues" dxfId="14962" priority="14278"/>
    <cfRule type="duplicateValues" dxfId="14961" priority="14279"/>
    <cfRule type="duplicateValues" dxfId="14960" priority="14280"/>
    <cfRule type="duplicateValues" dxfId="14959" priority="14281"/>
    <cfRule type="duplicateValues" dxfId="14958" priority="14282"/>
    <cfRule type="duplicateValues" dxfId="14957" priority="14283"/>
    <cfRule type="duplicateValues" dxfId="14956" priority="14284"/>
    <cfRule type="duplicateValues" dxfId="14955" priority="14285"/>
    <cfRule type="duplicateValues" dxfId="14954" priority="14286"/>
    <cfRule type="duplicateValues" dxfId="14953" priority="14287"/>
    <cfRule type="duplicateValues" dxfId="14952" priority="14288"/>
    <cfRule type="duplicateValues" dxfId="14951" priority="14289"/>
    <cfRule type="duplicateValues" dxfId="14950" priority="14290"/>
    <cfRule type="duplicateValues" dxfId="14949" priority="14291"/>
    <cfRule type="duplicateValues" dxfId="14948" priority="14292"/>
    <cfRule type="duplicateValues" dxfId="14947" priority="14293"/>
    <cfRule type="duplicateValues" dxfId="14946" priority="14294"/>
    <cfRule type="duplicateValues" dxfId="14945" priority="14295"/>
    <cfRule type="duplicateValues" dxfId="14944" priority="14296"/>
    <cfRule type="duplicateValues" dxfId="14943" priority="14297"/>
    <cfRule type="duplicateValues" dxfId="14942" priority="14298"/>
    <cfRule type="duplicateValues" dxfId="14941" priority="14299"/>
    <cfRule type="duplicateValues" dxfId="14940" priority="14300"/>
    <cfRule type="duplicateValues" dxfId="14939" priority="14301"/>
    <cfRule type="duplicateValues" dxfId="14938" priority="14302"/>
    <cfRule type="duplicateValues" dxfId="14937" priority="14303"/>
    <cfRule type="duplicateValues" dxfId="14936" priority="14304"/>
    <cfRule type="duplicateValues" dxfId="14935" priority="14305"/>
    <cfRule type="duplicateValues" dxfId="14934" priority="14306"/>
    <cfRule type="duplicateValues" dxfId="14933" priority="14307"/>
    <cfRule type="duplicateValues" dxfId="14932" priority="14308"/>
    <cfRule type="duplicateValues" dxfId="14931" priority="14309"/>
    <cfRule type="duplicateValues" dxfId="14930" priority="14310"/>
    <cfRule type="duplicateValues" dxfId="14929" priority="14311"/>
    <cfRule type="duplicateValues" dxfId="14928" priority="14312"/>
    <cfRule type="duplicateValues" dxfId="14927" priority="14313"/>
    <cfRule type="duplicateValues" dxfId="14926" priority="14314"/>
    <cfRule type="duplicateValues" dxfId="14925" priority="14315"/>
    <cfRule type="duplicateValues" dxfId="14924" priority="14316"/>
    <cfRule type="duplicateValues" dxfId="14923" priority="14317"/>
    <cfRule type="duplicateValues" dxfId="14922" priority="14318"/>
    <cfRule type="duplicateValues" dxfId="14921" priority="14319"/>
    <cfRule type="duplicateValues" dxfId="14920" priority="14320"/>
    <cfRule type="duplicateValues" dxfId="14919" priority="14321"/>
    <cfRule type="duplicateValues" dxfId="14918" priority="14322"/>
    <cfRule type="duplicateValues" dxfId="14917" priority="14323"/>
    <cfRule type="duplicateValues" dxfId="14916" priority="14324"/>
    <cfRule type="duplicateValues" dxfId="14915" priority="14325"/>
    <cfRule type="duplicateValues" dxfId="14914" priority="14326"/>
    <cfRule type="duplicateValues" dxfId="14913" priority="14327"/>
    <cfRule type="duplicateValues" dxfId="14912" priority="14328"/>
    <cfRule type="duplicateValues" dxfId="14911" priority="14329"/>
    <cfRule type="duplicateValues" dxfId="14910" priority="14330"/>
    <cfRule type="duplicateValues" dxfId="14909" priority="14331"/>
    <cfRule type="duplicateValues" dxfId="14908" priority="14332"/>
    <cfRule type="duplicateValues" dxfId="14907" priority="14333"/>
    <cfRule type="duplicateValues" dxfId="14906" priority="14334"/>
    <cfRule type="duplicateValues" dxfId="14905" priority="14335"/>
    <cfRule type="duplicateValues" dxfId="14904" priority="14336"/>
    <cfRule type="duplicateValues" dxfId="14903" priority="14337"/>
    <cfRule type="duplicateValues" dxfId="14902" priority="14338"/>
    <cfRule type="duplicateValues" dxfId="14901" priority="14339"/>
    <cfRule type="duplicateValues" dxfId="14900" priority="14340"/>
    <cfRule type="duplicateValues" dxfId="14899" priority="14341"/>
    <cfRule type="duplicateValues" dxfId="14898" priority="14342"/>
    <cfRule type="duplicateValues" dxfId="14897" priority="14343"/>
    <cfRule type="duplicateValues" dxfId="14896" priority="14344"/>
    <cfRule type="duplicateValues" dxfId="14895" priority="14345"/>
    <cfRule type="duplicateValues" dxfId="14894" priority="14346"/>
    <cfRule type="duplicateValues" dxfId="14893" priority="14347"/>
    <cfRule type="duplicateValues" dxfId="14892" priority="14348"/>
    <cfRule type="duplicateValues" dxfId="14891" priority="14349"/>
    <cfRule type="duplicateValues" dxfId="14890" priority="14350"/>
    <cfRule type="duplicateValues" dxfId="14889" priority="14351"/>
    <cfRule type="duplicateValues" dxfId="14888" priority="14352"/>
    <cfRule type="duplicateValues" dxfId="14887" priority="14353"/>
    <cfRule type="duplicateValues" dxfId="14886" priority="14354"/>
    <cfRule type="duplicateValues" dxfId="14885" priority="14355"/>
    <cfRule type="duplicateValues" dxfId="14884" priority="14356"/>
    <cfRule type="duplicateValues" dxfId="14883" priority="14357"/>
    <cfRule type="duplicateValues" dxfId="14882" priority="14358"/>
    <cfRule type="duplicateValues" dxfId="14881" priority="14359"/>
    <cfRule type="duplicateValues" dxfId="14880" priority="14360"/>
    <cfRule type="duplicateValues" dxfId="14879" priority="14361"/>
    <cfRule type="duplicateValues" dxfId="14878" priority="14362"/>
    <cfRule type="duplicateValues" dxfId="14877" priority="14363"/>
    <cfRule type="duplicateValues" dxfId="14876" priority="14364"/>
    <cfRule type="duplicateValues" dxfId="14875" priority="14365"/>
    <cfRule type="duplicateValues" dxfId="14874" priority="14366"/>
    <cfRule type="duplicateValues" dxfId="14873" priority="14367"/>
    <cfRule type="duplicateValues" dxfId="14872" priority="14368"/>
    <cfRule type="duplicateValues" dxfId="14871" priority="14369"/>
    <cfRule type="duplicateValues" dxfId="14870" priority="14370"/>
    <cfRule type="duplicateValues" dxfId="14869" priority="14371"/>
    <cfRule type="duplicateValues" dxfId="14868" priority="14372"/>
    <cfRule type="duplicateValues" dxfId="14867" priority="14373"/>
    <cfRule type="duplicateValues" dxfId="14866" priority="14374"/>
    <cfRule type="duplicateValues" dxfId="14865" priority="14375"/>
    <cfRule type="duplicateValues" dxfId="14864" priority="14376"/>
    <cfRule type="duplicateValues" dxfId="14863" priority="14377"/>
    <cfRule type="duplicateValues" dxfId="14862" priority="14378"/>
    <cfRule type="duplicateValues" dxfId="14861" priority="14379"/>
    <cfRule type="duplicateValues" dxfId="14860" priority="14380"/>
    <cfRule type="duplicateValues" dxfId="14859" priority="14381"/>
    <cfRule type="duplicateValues" dxfId="14858" priority="14382"/>
    <cfRule type="duplicateValues" dxfId="14857" priority="14383"/>
    <cfRule type="duplicateValues" dxfId="14856" priority="14384"/>
    <cfRule type="duplicateValues" dxfId="14855" priority="14385"/>
    <cfRule type="duplicateValues" dxfId="14854" priority="14386"/>
    <cfRule type="duplicateValues" dxfId="14853" priority="14387"/>
    <cfRule type="duplicateValues" dxfId="14852" priority="14388"/>
    <cfRule type="duplicateValues" dxfId="14851" priority="14389"/>
    <cfRule type="duplicateValues" dxfId="14850" priority="14390"/>
    <cfRule type="duplicateValues" dxfId="14849" priority="14391"/>
    <cfRule type="duplicateValues" dxfId="14848" priority="14392"/>
    <cfRule type="duplicateValues" dxfId="14847" priority="14393"/>
    <cfRule type="duplicateValues" dxfId="14846" priority="14394"/>
    <cfRule type="duplicateValues" dxfId="14845" priority="14395"/>
    <cfRule type="duplicateValues" dxfId="14844" priority="14396"/>
    <cfRule type="duplicateValues" dxfId="14843" priority="14397"/>
    <cfRule type="duplicateValues" dxfId="14842" priority="14398"/>
    <cfRule type="duplicateValues" dxfId="14841" priority="14399"/>
    <cfRule type="duplicateValues" dxfId="14840" priority="14400"/>
    <cfRule type="duplicateValues" dxfId="14839" priority="14401"/>
    <cfRule type="duplicateValues" dxfId="14838" priority="14402"/>
    <cfRule type="duplicateValues" dxfId="14837" priority="14403"/>
    <cfRule type="duplicateValues" dxfId="14836" priority="14404"/>
    <cfRule type="duplicateValues" dxfId="14835" priority="14405"/>
    <cfRule type="duplicateValues" dxfId="14834" priority="14406"/>
    <cfRule type="duplicateValues" dxfId="14833" priority="14407"/>
    <cfRule type="duplicateValues" dxfId="14832" priority="14408"/>
    <cfRule type="duplicateValues" dxfId="14831" priority="14409"/>
    <cfRule type="duplicateValues" dxfId="14830" priority="14410"/>
    <cfRule type="duplicateValues" dxfId="14829" priority="14411"/>
    <cfRule type="duplicateValues" dxfId="14828" priority="14412"/>
    <cfRule type="duplicateValues" dxfId="14827" priority="14413"/>
    <cfRule type="duplicateValues" dxfId="14826" priority="14414"/>
    <cfRule type="duplicateValues" dxfId="14825" priority="14415"/>
    <cfRule type="duplicateValues" dxfId="14824" priority="14416"/>
    <cfRule type="duplicateValues" dxfId="14823" priority="14417"/>
    <cfRule type="duplicateValues" dxfId="14822" priority="14418"/>
    <cfRule type="duplicateValues" dxfId="14821" priority="14419"/>
    <cfRule type="duplicateValues" dxfId="14820" priority="14420"/>
    <cfRule type="duplicateValues" dxfId="14819" priority="14421"/>
    <cfRule type="duplicateValues" dxfId="14818" priority="14422"/>
    <cfRule type="duplicateValues" dxfId="14817" priority="14423"/>
    <cfRule type="duplicateValues" dxfId="14816" priority="14424"/>
    <cfRule type="duplicateValues" dxfId="14815" priority="14425"/>
    <cfRule type="duplicateValues" dxfId="14814" priority="14426"/>
    <cfRule type="duplicateValues" dxfId="14813" priority="14427"/>
    <cfRule type="duplicateValues" dxfId="14812" priority="14428"/>
    <cfRule type="duplicateValues" dxfId="14811" priority="14429"/>
    <cfRule type="duplicateValues" dxfId="14810" priority="14430"/>
    <cfRule type="duplicateValues" dxfId="14809" priority="14431"/>
    <cfRule type="duplicateValues" dxfId="14808" priority="14432"/>
    <cfRule type="duplicateValues" dxfId="14807" priority="14433"/>
    <cfRule type="duplicateValues" dxfId="14806" priority="14434"/>
    <cfRule type="duplicateValues" dxfId="14805" priority="14435"/>
    <cfRule type="duplicateValues" dxfId="14804" priority="14436"/>
    <cfRule type="duplicateValues" dxfId="14803" priority="14437"/>
    <cfRule type="duplicateValues" dxfId="14802" priority="14438"/>
    <cfRule type="duplicateValues" dxfId="14801" priority="14439"/>
    <cfRule type="duplicateValues" dxfId="14800" priority="14440"/>
    <cfRule type="duplicateValues" dxfId="14799" priority="14441"/>
    <cfRule type="duplicateValues" dxfId="14798" priority="14442"/>
    <cfRule type="duplicateValues" dxfId="14797" priority="14443"/>
    <cfRule type="duplicateValues" dxfId="14796" priority="14444"/>
    <cfRule type="duplicateValues" dxfId="14795" priority="14445"/>
    <cfRule type="duplicateValues" dxfId="14794" priority="14446"/>
    <cfRule type="duplicateValues" dxfId="14793" priority="14447"/>
    <cfRule type="duplicateValues" dxfId="14792" priority="14448"/>
    <cfRule type="duplicateValues" dxfId="14791" priority="14449"/>
    <cfRule type="duplicateValues" dxfId="14790" priority="14450"/>
    <cfRule type="duplicateValues" dxfId="14789" priority="14451"/>
    <cfRule type="duplicateValues" dxfId="14788" priority="14452"/>
    <cfRule type="duplicateValues" dxfId="14787" priority="14453"/>
    <cfRule type="duplicateValues" dxfId="14786" priority="14454"/>
    <cfRule type="duplicateValues" dxfId="14785" priority="14455"/>
    <cfRule type="duplicateValues" dxfId="14784" priority="14456"/>
    <cfRule type="duplicateValues" dxfId="14783" priority="14457"/>
    <cfRule type="duplicateValues" dxfId="14782" priority="14458"/>
    <cfRule type="duplicateValues" dxfId="14781" priority="14459"/>
    <cfRule type="duplicateValues" dxfId="14780" priority="14460"/>
    <cfRule type="duplicateValues" dxfId="14779" priority="14461"/>
    <cfRule type="duplicateValues" dxfId="14778" priority="14462"/>
    <cfRule type="duplicateValues" dxfId="14777" priority="14463"/>
    <cfRule type="duplicateValues" dxfId="14776" priority="14464"/>
    <cfRule type="duplicateValues" dxfId="14775" priority="14465"/>
    <cfRule type="duplicateValues" dxfId="14774" priority="14466"/>
    <cfRule type="duplicateValues" dxfId="14773" priority="14467"/>
    <cfRule type="duplicateValues" dxfId="14772" priority="14468"/>
    <cfRule type="duplicateValues" dxfId="14771" priority="14469"/>
    <cfRule type="duplicateValues" dxfId="14770" priority="14470"/>
    <cfRule type="duplicateValues" dxfId="14769" priority="14471"/>
    <cfRule type="duplicateValues" dxfId="14768" priority="14472"/>
    <cfRule type="duplicateValues" dxfId="14767" priority="14473"/>
    <cfRule type="duplicateValues" dxfId="14766" priority="14474"/>
    <cfRule type="duplicateValues" dxfId="14765" priority="14475"/>
    <cfRule type="duplicateValues" dxfId="14764" priority="14476"/>
    <cfRule type="duplicateValues" dxfId="14763" priority="14477"/>
    <cfRule type="duplicateValues" dxfId="14762" priority="14478"/>
    <cfRule type="duplicateValues" dxfId="14761" priority="14479"/>
    <cfRule type="duplicateValues" dxfId="14760" priority="14480"/>
    <cfRule type="duplicateValues" dxfId="14759" priority="14481"/>
    <cfRule type="duplicateValues" dxfId="14758" priority="14482"/>
    <cfRule type="duplicateValues" dxfId="14757" priority="14483"/>
    <cfRule type="duplicateValues" dxfId="14756" priority="14484"/>
    <cfRule type="duplicateValues" dxfId="14755" priority="14485"/>
    <cfRule type="duplicateValues" dxfId="14754" priority="14486"/>
    <cfRule type="duplicateValues" dxfId="14753" priority="14487"/>
    <cfRule type="duplicateValues" dxfId="14752" priority="14488"/>
    <cfRule type="duplicateValues" dxfId="14751" priority="14489"/>
    <cfRule type="duplicateValues" dxfId="14750" priority="14490"/>
    <cfRule type="duplicateValues" dxfId="14749" priority="14491"/>
    <cfRule type="duplicateValues" dxfId="14748" priority="14492"/>
    <cfRule type="duplicateValues" dxfId="14747" priority="14493"/>
    <cfRule type="duplicateValues" dxfId="14746" priority="14494"/>
    <cfRule type="duplicateValues" dxfId="14745" priority="14495"/>
    <cfRule type="duplicateValues" dxfId="14744" priority="14496"/>
    <cfRule type="duplicateValues" dxfId="14743" priority="14497"/>
    <cfRule type="duplicateValues" dxfId="14742" priority="14498"/>
    <cfRule type="duplicateValues" dxfId="14741" priority="14499"/>
    <cfRule type="duplicateValues" dxfId="14740" priority="14500"/>
    <cfRule type="duplicateValues" dxfId="14739" priority="14501"/>
    <cfRule type="duplicateValues" dxfId="14738" priority="14502"/>
    <cfRule type="duplicateValues" dxfId="14737" priority="14503"/>
    <cfRule type="duplicateValues" dxfId="14736" priority="14504"/>
    <cfRule type="duplicateValues" dxfId="14735" priority="14505"/>
    <cfRule type="duplicateValues" dxfId="14734" priority="14506"/>
    <cfRule type="duplicateValues" dxfId="14733" priority="14507"/>
    <cfRule type="duplicateValues" dxfId="14732" priority="14508"/>
    <cfRule type="duplicateValues" dxfId="14731" priority="14509"/>
    <cfRule type="duplicateValues" dxfId="14730" priority="14510"/>
    <cfRule type="duplicateValues" dxfId="14729" priority="14511"/>
    <cfRule type="duplicateValues" dxfId="14728" priority="14512"/>
    <cfRule type="duplicateValues" dxfId="14727" priority="14513"/>
    <cfRule type="duplicateValues" dxfId="14726" priority="14514"/>
    <cfRule type="duplicateValues" dxfId="14725" priority="14515"/>
    <cfRule type="duplicateValues" dxfId="14724" priority="14516"/>
    <cfRule type="duplicateValues" dxfId="14723" priority="14517"/>
    <cfRule type="duplicateValues" dxfId="14722" priority="14518"/>
    <cfRule type="duplicateValues" dxfId="14721" priority="14519"/>
    <cfRule type="duplicateValues" dxfId="14720" priority="14520"/>
    <cfRule type="duplicateValues" dxfId="14719" priority="14521"/>
    <cfRule type="duplicateValues" dxfId="14718" priority="14522"/>
    <cfRule type="duplicateValues" dxfId="14717" priority="14523"/>
    <cfRule type="duplicateValues" dxfId="14716" priority="14524"/>
    <cfRule type="duplicateValues" dxfId="14715" priority="14525"/>
    <cfRule type="duplicateValues" dxfId="14714" priority="14526"/>
    <cfRule type="duplicateValues" dxfId="14713" priority="14527"/>
    <cfRule type="duplicateValues" dxfId="14712" priority="14528"/>
    <cfRule type="duplicateValues" dxfId="14711" priority="14529"/>
    <cfRule type="duplicateValues" dxfId="14710" priority="14530"/>
    <cfRule type="duplicateValues" dxfId="14709" priority="14531"/>
    <cfRule type="duplicateValues" dxfId="14708" priority="14532"/>
    <cfRule type="duplicateValues" dxfId="14707" priority="14533"/>
    <cfRule type="duplicateValues" dxfId="14706" priority="14534"/>
    <cfRule type="duplicateValues" dxfId="14705" priority="14535"/>
    <cfRule type="duplicateValues" dxfId="14704" priority="14536"/>
    <cfRule type="duplicateValues" dxfId="14703" priority="14537"/>
    <cfRule type="duplicateValues" dxfId="14702" priority="14538"/>
    <cfRule type="duplicateValues" dxfId="14701" priority="14539"/>
    <cfRule type="duplicateValues" dxfId="14700" priority="14540"/>
    <cfRule type="duplicateValues" dxfId="14699" priority="14541"/>
    <cfRule type="duplicateValues" dxfId="14698" priority="14542"/>
    <cfRule type="duplicateValues" dxfId="14697" priority="14543"/>
    <cfRule type="duplicateValues" dxfId="14696" priority="14544"/>
    <cfRule type="duplicateValues" dxfId="14695" priority="14545"/>
    <cfRule type="duplicateValues" dxfId="14694" priority="14546"/>
    <cfRule type="duplicateValues" dxfId="14693" priority="14547"/>
    <cfRule type="duplicateValues" dxfId="14692" priority="14548"/>
    <cfRule type="duplicateValues" dxfId="14691" priority="14549"/>
    <cfRule type="duplicateValues" dxfId="14690" priority="14550"/>
    <cfRule type="duplicateValues" dxfId="14689" priority="14551"/>
    <cfRule type="duplicateValues" dxfId="14688" priority="14552"/>
    <cfRule type="duplicateValues" dxfId="14687" priority="14553"/>
    <cfRule type="duplicateValues" dxfId="14686" priority="14554"/>
    <cfRule type="duplicateValues" dxfId="14685" priority="14555"/>
    <cfRule type="duplicateValues" dxfId="14684" priority="14556"/>
    <cfRule type="duplicateValues" dxfId="14683" priority="14557"/>
    <cfRule type="duplicateValues" dxfId="14682" priority="14558"/>
    <cfRule type="duplicateValues" dxfId="14681" priority="14559"/>
    <cfRule type="duplicateValues" dxfId="14680" priority="14560"/>
    <cfRule type="duplicateValues" dxfId="14679" priority="14561"/>
    <cfRule type="duplicateValues" dxfId="14678" priority="14562"/>
    <cfRule type="duplicateValues" dxfId="14677" priority="14563"/>
    <cfRule type="duplicateValues" dxfId="14676" priority="14564"/>
    <cfRule type="duplicateValues" dxfId="14675" priority="14565"/>
    <cfRule type="duplicateValues" dxfId="14674" priority="14566"/>
    <cfRule type="duplicateValues" dxfId="14673" priority="14567"/>
    <cfRule type="duplicateValues" dxfId="14672" priority="14568"/>
    <cfRule type="duplicateValues" dxfId="14671" priority="14569"/>
    <cfRule type="duplicateValues" dxfId="14670" priority="14570"/>
    <cfRule type="duplicateValues" dxfId="14669" priority="14571"/>
    <cfRule type="duplicateValues" dxfId="14668" priority="14572"/>
    <cfRule type="duplicateValues" dxfId="14667" priority="14573"/>
    <cfRule type="duplicateValues" dxfId="14666" priority="14574"/>
    <cfRule type="duplicateValues" dxfId="14665" priority="14575"/>
    <cfRule type="duplicateValues" dxfId="14664" priority="14576"/>
    <cfRule type="duplicateValues" dxfId="14663" priority="14577"/>
    <cfRule type="duplicateValues" dxfId="14662" priority="14578"/>
    <cfRule type="duplicateValues" dxfId="14661" priority="14579"/>
    <cfRule type="duplicateValues" dxfId="14660" priority="14580"/>
    <cfRule type="duplicateValues" dxfId="14659" priority="14581"/>
    <cfRule type="duplicateValues" dxfId="14658" priority="14582"/>
    <cfRule type="duplicateValues" dxfId="14657" priority="14583"/>
    <cfRule type="duplicateValues" dxfId="14656" priority="14584"/>
    <cfRule type="duplicateValues" dxfId="14655" priority="14585"/>
    <cfRule type="duplicateValues" dxfId="14654" priority="14586"/>
    <cfRule type="duplicateValues" dxfId="14653" priority="14587"/>
    <cfRule type="duplicateValues" dxfId="14652" priority="14588"/>
    <cfRule type="duplicateValues" dxfId="14651" priority="14589"/>
    <cfRule type="duplicateValues" dxfId="14650" priority="14590"/>
    <cfRule type="duplicateValues" dxfId="14649" priority="14591"/>
    <cfRule type="duplicateValues" dxfId="14648" priority="14592"/>
    <cfRule type="duplicateValues" dxfId="14647" priority="14593"/>
    <cfRule type="duplicateValues" dxfId="14646" priority="14594"/>
    <cfRule type="duplicateValues" dxfId="14645" priority="14595"/>
    <cfRule type="duplicateValues" dxfId="14644" priority="14596"/>
    <cfRule type="duplicateValues" dxfId="14643" priority="14597"/>
    <cfRule type="duplicateValues" dxfId="14642" priority="14598"/>
    <cfRule type="duplicateValues" dxfId="14641" priority="14599"/>
    <cfRule type="duplicateValues" dxfId="14640" priority="14600"/>
    <cfRule type="duplicateValues" dxfId="14639" priority="14601"/>
    <cfRule type="duplicateValues" dxfId="14638" priority="14602"/>
    <cfRule type="duplicateValues" dxfId="14637" priority="14603"/>
    <cfRule type="duplicateValues" dxfId="14636" priority="14604"/>
    <cfRule type="duplicateValues" dxfId="14635" priority="14605"/>
    <cfRule type="duplicateValues" dxfId="14634" priority="14606"/>
    <cfRule type="duplicateValues" dxfId="14633" priority="14607"/>
    <cfRule type="duplicateValues" dxfId="14632" priority="14608"/>
    <cfRule type="duplicateValues" dxfId="14631" priority="14609"/>
    <cfRule type="duplicateValues" dxfId="14630" priority="14610"/>
    <cfRule type="duplicateValues" dxfId="14629" priority="14611"/>
    <cfRule type="duplicateValues" dxfId="14628" priority="14612"/>
    <cfRule type="duplicateValues" dxfId="14627" priority="14613"/>
    <cfRule type="duplicateValues" dxfId="14626" priority="14614"/>
    <cfRule type="duplicateValues" dxfId="14625" priority="14615"/>
    <cfRule type="duplicateValues" dxfId="14624" priority="14616"/>
    <cfRule type="duplicateValues" dxfId="14623" priority="14617"/>
    <cfRule type="duplicateValues" dxfId="14622" priority="14618"/>
    <cfRule type="duplicateValues" dxfId="14621" priority="14619"/>
    <cfRule type="duplicateValues" dxfId="14620" priority="14620"/>
    <cfRule type="duplicateValues" dxfId="14619" priority="14621"/>
    <cfRule type="duplicateValues" dxfId="14618" priority="14622"/>
    <cfRule type="duplicateValues" dxfId="14617" priority="14623"/>
    <cfRule type="duplicateValues" dxfId="14616" priority="14624"/>
    <cfRule type="duplicateValues" dxfId="14615" priority="14625"/>
    <cfRule type="duplicateValues" dxfId="14614" priority="14626"/>
    <cfRule type="duplicateValues" dxfId="14613" priority="14627"/>
    <cfRule type="duplicateValues" dxfId="14612" priority="14628"/>
    <cfRule type="duplicateValues" dxfId="14611" priority="14629"/>
    <cfRule type="duplicateValues" dxfId="14610" priority="14630"/>
    <cfRule type="duplicateValues" dxfId="14609" priority="14631"/>
    <cfRule type="duplicateValues" dxfId="14608" priority="14632"/>
    <cfRule type="duplicateValues" dxfId="14607" priority="14633"/>
    <cfRule type="duplicateValues" dxfId="14606" priority="14634"/>
    <cfRule type="duplicateValues" dxfId="14605" priority="14635"/>
    <cfRule type="duplicateValues" dxfId="14604" priority="14636"/>
    <cfRule type="duplicateValues" dxfId="14603" priority="14637"/>
    <cfRule type="duplicateValues" dxfId="14602" priority="14638"/>
    <cfRule type="duplicateValues" dxfId="14601" priority="14639"/>
    <cfRule type="duplicateValues" dxfId="14600" priority="14640"/>
    <cfRule type="duplicateValues" dxfId="14599" priority="14641"/>
    <cfRule type="duplicateValues" dxfId="14598" priority="14642"/>
    <cfRule type="duplicateValues" dxfId="14597" priority="14643"/>
    <cfRule type="duplicateValues" dxfId="14596" priority="14644"/>
    <cfRule type="duplicateValues" dxfId="14595" priority="14645"/>
    <cfRule type="duplicateValues" dxfId="14594" priority="14646"/>
    <cfRule type="duplicateValues" dxfId="14593" priority="14647"/>
    <cfRule type="duplicateValues" dxfId="14592" priority="14648"/>
    <cfRule type="duplicateValues" dxfId="14591" priority="14649"/>
    <cfRule type="duplicateValues" dxfId="14590" priority="14650"/>
    <cfRule type="duplicateValues" dxfId="14589" priority="14651"/>
    <cfRule type="duplicateValues" dxfId="14588" priority="14652"/>
    <cfRule type="duplicateValues" dxfId="14587" priority="14653"/>
    <cfRule type="duplicateValues" dxfId="14586" priority="14654"/>
    <cfRule type="duplicateValues" dxfId="14585" priority="14655"/>
    <cfRule type="duplicateValues" dxfId="14584" priority="14656"/>
    <cfRule type="duplicateValues" dxfId="14583" priority="14657"/>
    <cfRule type="duplicateValues" dxfId="14582" priority="14658"/>
    <cfRule type="duplicateValues" dxfId="14581" priority="14659"/>
    <cfRule type="duplicateValues" dxfId="14580" priority="14660"/>
    <cfRule type="duplicateValues" dxfId="14579" priority="14661"/>
    <cfRule type="duplicateValues" dxfId="14578" priority="14662"/>
    <cfRule type="duplicateValues" dxfId="14577" priority="14663"/>
    <cfRule type="duplicateValues" dxfId="14576" priority="14664"/>
    <cfRule type="duplicateValues" dxfId="14575" priority="14665"/>
    <cfRule type="duplicateValues" dxfId="14574" priority="14666"/>
    <cfRule type="duplicateValues" dxfId="14573" priority="14667"/>
    <cfRule type="duplicateValues" dxfId="14572" priority="14668"/>
    <cfRule type="duplicateValues" dxfId="14571" priority="14669"/>
    <cfRule type="duplicateValues" dxfId="14570" priority="14670"/>
    <cfRule type="duplicateValues" dxfId="14569" priority="14671"/>
    <cfRule type="duplicateValues" dxfId="14568" priority="14672"/>
    <cfRule type="duplicateValues" dxfId="14567" priority="14673"/>
    <cfRule type="duplicateValues" dxfId="14566" priority="14674"/>
    <cfRule type="duplicateValues" dxfId="14565" priority="14675"/>
    <cfRule type="duplicateValues" dxfId="14564" priority="14676"/>
    <cfRule type="duplicateValues" dxfId="14563" priority="14677"/>
    <cfRule type="duplicateValues" dxfId="14562" priority="14678"/>
    <cfRule type="duplicateValues" dxfId="14561" priority="14679"/>
    <cfRule type="duplicateValues" dxfId="14560" priority="14680"/>
    <cfRule type="duplicateValues" dxfId="14559" priority="14681"/>
    <cfRule type="duplicateValues" dxfId="14558" priority="14682"/>
    <cfRule type="duplicateValues" dxfId="14557" priority="14683"/>
    <cfRule type="duplicateValues" dxfId="14556" priority="14684"/>
    <cfRule type="duplicateValues" dxfId="14555" priority="14685"/>
    <cfRule type="duplicateValues" dxfId="14554" priority="14686"/>
    <cfRule type="duplicateValues" dxfId="14553" priority="14687"/>
    <cfRule type="duplicateValues" dxfId="14552" priority="14688"/>
    <cfRule type="duplicateValues" dxfId="14551" priority="14689"/>
    <cfRule type="duplicateValues" dxfId="14550" priority="14690"/>
    <cfRule type="duplicateValues" dxfId="14549" priority="14691"/>
    <cfRule type="duplicateValues" dxfId="14548" priority="14692"/>
    <cfRule type="duplicateValues" dxfId="14547" priority="14693"/>
    <cfRule type="duplicateValues" dxfId="14546" priority="14694"/>
    <cfRule type="duplicateValues" dxfId="14545" priority="14695"/>
    <cfRule type="duplicateValues" dxfId="14544" priority="14696"/>
    <cfRule type="duplicateValues" dxfId="14543" priority="14697"/>
    <cfRule type="duplicateValues" dxfId="14542" priority="14698"/>
    <cfRule type="duplicateValues" dxfId="14541" priority="14699"/>
    <cfRule type="duplicateValues" dxfId="14540" priority="14700"/>
    <cfRule type="duplicateValues" dxfId="14539" priority="14701"/>
    <cfRule type="duplicateValues" dxfId="14538" priority="14702"/>
    <cfRule type="duplicateValues" dxfId="14537" priority="14703"/>
    <cfRule type="duplicateValues" dxfId="14536" priority="14704"/>
    <cfRule type="duplicateValues" dxfId="14535" priority="14705"/>
    <cfRule type="duplicateValues" dxfId="14534" priority="14706"/>
    <cfRule type="duplicateValues" dxfId="14533" priority="14707"/>
    <cfRule type="duplicateValues" dxfId="14532" priority="14708"/>
    <cfRule type="duplicateValues" dxfId="14531" priority="14709"/>
    <cfRule type="duplicateValues" dxfId="14530" priority="14710"/>
    <cfRule type="duplicateValues" dxfId="14529" priority="14711"/>
    <cfRule type="duplicateValues" dxfId="14528" priority="14712"/>
    <cfRule type="duplicateValues" dxfId="14527" priority="14713"/>
    <cfRule type="duplicateValues" dxfId="14526" priority="14714"/>
    <cfRule type="duplicateValues" dxfId="14525" priority="14715"/>
    <cfRule type="duplicateValues" dxfId="14524" priority="14716"/>
    <cfRule type="duplicateValues" dxfId="14523" priority="14717"/>
    <cfRule type="duplicateValues" dxfId="14522" priority="14718"/>
    <cfRule type="duplicateValues" dxfId="14521" priority="14719"/>
    <cfRule type="duplicateValues" dxfId="14520" priority="14720"/>
    <cfRule type="duplicateValues" dxfId="14519" priority="14721"/>
    <cfRule type="duplicateValues" dxfId="14518" priority="14722"/>
    <cfRule type="duplicateValues" dxfId="14517" priority="14723"/>
    <cfRule type="duplicateValues" dxfId="14516" priority="14724"/>
    <cfRule type="duplicateValues" dxfId="14515" priority="14725"/>
    <cfRule type="duplicateValues" dxfId="14514" priority="14726"/>
    <cfRule type="duplicateValues" dxfId="14513" priority="14727"/>
    <cfRule type="duplicateValues" dxfId="14512" priority="14728"/>
    <cfRule type="duplicateValues" dxfId="14511" priority="14729"/>
    <cfRule type="duplicateValues" dxfId="14510" priority="14730"/>
    <cfRule type="duplicateValues" dxfId="14509" priority="14731"/>
    <cfRule type="duplicateValues" dxfId="14508" priority="14732"/>
    <cfRule type="duplicateValues" dxfId="14507" priority="14733"/>
    <cfRule type="duplicateValues" dxfId="14506" priority="14734"/>
    <cfRule type="duplicateValues" dxfId="14505" priority="14735"/>
    <cfRule type="duplicateValues" dxfId="14504" priority="14736"/>
    <cfRule type="duplicateValues" dxfId="14503" priority="14737"/>
    <cfRule type="duplicateValues" dxfId="14502" priority="14738"/>
    <cfRule type="duplicateValues" dxfId="14501" priority="14739"/>
    <cfRule type="duplicateValues" dxfId="14500" priority="14740"/>
    <cfRule type="duplicateValues" dxfId="14499" priority="14741"/>
    <cfRule type="duplicateValues" dxfId="14498" priority="14742"/>
    <cfRule type="duplicateValues" dxfId="14497" priority="14743"/>
    <cfRule type="duplicateValues" dxfId="14496" priority="14744"/>
    <cfRule type="duplicateValues" dxfId="14495" priority="14745"/>
    <cfRule type="duplicateValues" dxfId="14494" priority="14746"/>
    <cfRule type="duplicateValues" dxfId="14493" priority="14747"/>
    <cfRule type="duplicateValues" dxfId="14492" priority="14748"/>
    <cfRule type="duplicateValues" dxfId="14491" priority="14749"/>
    <cfRule type="duplicateValues" dxfId="14490" priority="14750"/>
    <cfRule type="duplicateValues" dxfId="14489" priority="14751"/>
    <cfRule type="duplicateValues" dxfId="14488" priority="14752"/>
    <cfRule type="duplicateValues" dxfId="14487" priority="14753"/>
    <cfRule type="duplicateValues" dxfId="14486" priority="14754"/>
    <cfRule type="duplicateValues" dxfId="14485" priority="14755"/>
    <cfRule type="duplicateValues" dxfId="14484" priority="14756"/>
    <cfRule type="duplicateValues" dxfId="14483" priority="14757"/>
    <cfRule type="duplicateValues" dxfId="14482" priority="14758"/>
    <cfRule type="duplicateValues" dxfId="14481" priority="14759"/>
    <cfRule type="duplicateValues" dxfId="14480" priority="14760"/>
    <cfRule type="duplicateValues" dxfId="14479" priority="14761"/>
    <cfRule type="duplicateValues" dxfId="14478" priority="14762"/>
    <cfRule type="duplicateValues" dxfId="14477" priority="14763"/>
    <cfRule type="duplicateValues" dxfId="14476" priority="14764"/>
    <cfRule type="duplicateValues" dxfId="14475" priority="14765"/>
    <cfRule type="duplicateValues" dxfId="14474" priority="14766"/>
    <cfRule type="duplicateValues" dxfId="14473" priority="14767"/>
    <cfRule type="duplicateValues" dxfId="14472" priority="14768"/>
    <cfRule type="duplicateValues" dxfId="14471" priority="14769"/>
    <cfRule type="duplicateValues" dxfId="14470" priority="14770"/>
    <cfRule type="duplicateValues" dxfId="14469" priority="14771"/>
    <cfRule type="duplicateValues" dxfId="14468" priority="14772"/>
    <cfRule type="duplicateValues" dxfId="14467" priority="14773"/>
    <cfRule type="duplicateValues" dxfId="14466" priority="14774"/>
    <cfRule type="duplicateValues" dxfId="14465" priority="14775"/>
    <cfRule type="duplicateValues" dxfId="14464" priority="14776"/>
    <cfRule type="duplicateValues" dxfId="14463" priority="14777"/>
    <cfRule type="duplicateValues" dxfId="14462" priority="14778"/>
    <cfRule type="duplicateValues" dxfId="14461" priority="14779"/>
    <cfRule type="duplicateValues" dxfId="14460" priority="14780"/>
    <cfRule type="duplicateValues" dxfId="14459" priority="14781"/>
    <cfRule type="duplicateValues" dxfId="14458" priority="14782"/>
    <cfRule type="duplicateValues" dxfId="14457" priority="14783"/>
    <cfRule type="duplicateValues" dxfId="14456" priority="14784"/>
    <cfRule type="duplicateValues" dxfId="14455" priority="14785"/>
    <cfRule type="duplicateValues" dxfId="14454" priority="14786"/>
    <cfRule type="duplicateValues" dxfId="14453" priority="14787"/>
    <cfRule type="duplicateValues" dxfId="14452" priority="14788"/>
    <cfRule type="duplicateValues" dxfId="14451" priority="14789"/>
    <cfRule type="duplicateValues" dxfId="14450" priority="14790"/>
    <cfRule type="duplicateValues" dxfId="14449" priority="14791"/>
    <cfRule type="duplicateValues" dxfId="14448" priority="14792"/>
    <cfRule type="duplicateValues" dxfId="14447" priority="14793"/>
    <cfRule type="duplicateValues" dxfId="14446" priority="14794"/>
    <cfRule type="duplicateValues" dxfId="14445" priority="14795"/>
    <cfRule type="duplicateValues" dxfId="14444" priority="14796"/>
    <cfRule type="duplicateValues" dxfId="14443" priority="14797"/>
    <cfRule type="duplicateValues" dxfId="14442" priority="14798"/>
    <cfRule type="duplicateValues" dxfId="14441" priority="14799"/>
    <cfRule type="duplicateValues" dxfId="14440" priority="14800"/>
    <cfRule type="duplicateValues" dxfId="14439" priority="14801"/>
    <cfRule type="duplicateValues" dxfId="14438" priority="14802"/>
    <cfRule type="duplicateValues" dxfId="14437" priority="14803"/>
    <cfRule type="duplicateValues" dxfId="14436" priority="14804"/>
    <cfRule type="duplicateValues" dxfId="14435" priority="14805"/>
    <cfRule type="duplicateValues" dxfId="14434" priority="14806"/>
    <cfRule type="duplicateValues" dxfId="14433" priority="14807"/>
    <cfRule type="duplicateValues" dxfId="14432" priority="14808"/>
    <cfRule type="duplicateValues" dxfId="14431" priority="14809"/>
    <cfRule type="duplicateValues" dxfId="14430" priority="14810"/>
    <cfRule type="duplicateValues" dxfId="14429" priority="14811"/>
    <cfRule type="duplicateValues" dxfId="14428" priority="14812"/>
    <cfRule type="duplicateValues" dxfId="14427" priority="14813"/>
    <cfRule type="duplicateValues" dxfId="14426" priority="14814"/>
    <cfRule type="duplicateValues" dxfId="14425" priority="14815"/>
    <cfRule type="duplicateValues" dxfId="14424" priority="14816"/>
    <cfRule type="duplicateValues" dxfId="14423" priority="14817"/>
    <cfRule type="duplicateValues" dxfId="14422" priority="14818"/>
    <cfRule type="duplicateValues" dxfId="14421" priority="14819"/>
    <cfRule type="duplicateValues" dxfId="14420" priority="14820"/>
    <cfRule type="duplicateValues" dxfId="14419" priority="14821"/>
    <cfRule type="duplicateValues" dxfId="14418" priority="14822"/>
    <cfRule type="duplicateValues" dxfId="14417" priority="14823"/>
    <cfRule type="duplicateValues" dxfId="14416" priority="14824"/>
    <cfRule type="duplicateValues" dxfId="14415" priority="14825"/>
    <cfRule type="duplicateValues" dxfId="14414" priority="14826"/>
    <cfRule type="duplicateValues" dxfId="14413" priority="14827"/>
    <cfRule type="duplicateValues" dxfId="14412" priority="14828"/>
    <cfRule type="duplicateValues" dxfId="14411" priority="14829"/>
    <cfRule type="duplicateValues" dxfId="14410" priority="14830"/>
    <cfRule type="duplicateValues" dxfId="14409" priority="14831"/>
    <cfRule type="duplicateValues" dxfId="14408" priority="14832"/>
    <cfRule type="duplicateValues" dxfId="14407" priority="14833"/>
    <cfRule type="duplicateValues" dxfId="14406" priority="14834"/>
    <cfRule type="duplicateValues" dxfId="14405" priority="14835"/>
    <cfRule type="duplicateValues" dxfId="14404" priority="14836"/>
    <cfRule type="duplicateValues" dxfId="14403" priority="14837"/>
    <cfRule type="duplicateValues" dxfId="14402" priority="14838"/>
    <cfRule type="duplicateValues" dxfId="14401" priority="14839"/>
    <cfRule type="duplicateValues" dxfId="14400" priority="14840"/>
    <cfRule type="duplicateValues" dxfId="14399" priority="14841"/>
    <cfRule type="duplicateValues" dxfId="14398" priority="14842"/>
    <cfRule type="duplicateValues" dxfId="14397" priority="14843"/>
    <cfRule type="duplicateValues" dxfId="14396" priority="14844"/>
    <cfRule type="duplicateValues" dxfId="14395" priority="14845"/>
    <cfRule type="duplicateValues" dxfId="14394" priority="14846"/>
    <cfRule type="duplicateValues" dxfId="14393" priority="14847"/>
    <cfRule type="duplicateValues" dxfId="14392" priority="14848"/>
    <cfRule type="duplicateValues" dxfId="14391" priority="14849"/>
    <cfRule type="duplicateValues" dxfId="14390" priority="14850"/>
    <cfRule type="duplicateValues" dxfId="14389" priority="14851"/>
    <cfRule type="duplicateValues" dxfId="14388" priority="14852"/>
    <cfRule type="duplicateValues" dxfId="14387" priority="14853"/>
    <cfRule type="duplicateValues" dxfId="14386" priority="14854"/>
    <cfRule type="duplicateValues" dxfId="14385" priority="14855"/>
    <cfRule type="duplicateValues" dxfId="14384" priority="14856"/>
    <cfRule type="duplicateValues" dxfId="14383" priority="14857"/>
    <cfRule type="duplicateValues" dxfId="14382" priority="14858"/>
    <cfRule type="duplicateValues" dxfId="14381" priority="14859"/>
    <cfRule type="duplicateValues" dxfId="14380" priority="14860"/>
    <cfRule type="duplicateValues" dxfId="14379" priority="14861"/>
    <cfRule type="duplicateValues" dxfId="14378" priority="14862"/>
    <cfRule type="duplicateValues" dxfId="14377" priority="14863"/>
    <cfRule type="duplicateValues" dxfId="14376" priority="14864"/>
    <cfRule type="duplicateValues" dxfId="14375" priority="14865"/>
    <cfRule type="duplicateValues" dxfId="14374" priority="14866"/>
    <cfRule type="duplicateValues" dxfId="14373" priority="14867"/>
    <cfRule type="duplicateValues" dxfId="14372" priority="14868"/>
    <cfRule type="duplicateValues" dxfId="14371" priority="14869"/>
    <cfRule type="duplicateValues" dxfId="14370" priority="14870"/>
    <cfRule type="duplicateValues" dxfId="14369" priority="14871"/>
    <cfRule type="duplicateValues" dxfId="14368" priority="14872"/>
    <cfRule type="duplicateValues" dxfId="14367" priority="14873"/>
    <cfRule type="duplicateValues" dxfId="14366" priority="14874"/>
    <cfRule type="duplicateValues" dxfId="14365" priority="14875"/>
    <cfRule type="duplicateValues" dxfId="14364" priority="14876"/>
    <cfRule type="duplicateValues" dxfId="14363" priority="14877"/>
    <cfRule type="duplicateValues" dxfId="14362" priority="14878"/>
    <cfRule type="duplicateValues" dxfId="14361" priority="14879"/>
    <cfRule type="duplicateValues" dxfId="14360" priority="14880"/>
    <cfRule type="duplicateValues" dxfId="14359" priority="14881"/>
    <cfRule type="duplicateValues" dxfId="14358" priority="14882"/>
    <cfRule type="duplicateValues" dxfId="14357" priority="14883"/>
    <cfRule type="duplicateValues" dxfId="14356" priority="14884"/>
    <cfRule type="duplicateValues" dxfId="14355" priority="14885"/>
    <cfRule type="duplicateValues" dxfId="14354" priority="14886"/>
    <cfRule type="duplicateValues" dxfId="14353" priority="14887"/>
    <cfRule type="duplicateValues" dxfId="14352" priority="14888"/>
    <cfRule type="duplicateValues" dxfId="14351" priority="14889"/>
    <cfRule type="duplicateValues" dxfId="14350" priority="14890"/>
    <cfRule type="duplicateValues" dxfId="14349" priority="14891"/>
    <cfRule type="duplicateValues" dxfId="14348" priority="14892"/>
    <cfRule type="duplicateValues" dxfId="14347" priority="14893"/>
    <cfRule type="duplicateValues" dxfId="14346" priority="14894"/>
    <cfRule type="duplicateValues" dxfId="14345" priority="14895"/>
    <cfRule type="duplicateValues" dxfId="14344" priority="14896"/>
    <cfRule type="duplicateValues" dxfId="14343" priority="14897"/>
    <cfRule type="duplicateValues" dxfId="14342" priority="14898"/>
    <cfRule type="duplicateValues" dxfId="14341" priority="14899"/>
    <cfRule type="duplicateValues" dxfId="14340" priority="14900"/>
    <cfRule type="duplicateValues" dxfId="14339" priority="14901"/>
    <cfRule type="duplicateValues" dxfId="14338" priority="14902"/>
    <cfRule type="duplicateValues" dxfId="14337" priority="14903"/>
    <cfRule type="duplicateValues" dxfId="14336" priority="14904"/>
    <cfRule type="duplicateValues" dxfId="14335" priority="14905"/>
    <cfRule type="duplicateValues" dxfId="14334" priority="14906"/>
    <cfRule type="duplicateValues" dxfId="14333" priority="14907"/>
    <cfRule type="duplicateValues" dxfId="14332" priority="14908"/>
    <cfRule type="duplicateValues" dxfId="14331" priority="14909"/>
    <cfRule type="duplicateValues" dxfId="14330" priority="14910"/>
    <cfRule type="duplicateValues" dxfId="14329" priority="14911"/>
    <cfRule type="duplicateValues" dxfId="14328" priority="14912"/>
    <cfRule type="duplicateValues" dxfId="14327" priority="14913"/>
    <cfRule type="duplicateValues" dxfId="14326" priority="14914"/>
    <cfRule type="duplicateValues" dxfId="14325" priority="14915"/>
    <cfRule type="duplicateValues" dxfId="14324" priority="14916"/>
    <cfRule type="duplicateValues" dxfId="14323" priority="14917"/>
    <cfRule type="duplicateValues" dxfId="14322" priority="14918"/>
    <cfRule type="duplicateValues" dxfId="14321" priority="14919"/>
    <cfRule type="duplicateValues" dxfId="14320" priority="14920"/>
    <cfRule type="duplicateValues" dxfId="14319" priority="14921"/>
    <cfRule type="duplicateValues" dxfId="14318" priority="14922"/>
    <cfRule type="duplicateValues" dxfId="14317" priority="14923"/>
    <cfRule type="duplicateValues" dxfId="14316" priority="14924"/>
    <cfRule type="duplicateValues" dxfId="14315" priority="14925"/>
    <cfRule type="duplicateValues" dxfId="14314" priority="14926"/>
    <cfRule type="duplicateValues" dxfId="14313" priority="14927"/>
    <cfRule type="duplicateValues" dxfId="14312" priority="14928"/>
    <cfRule type="duplicateValues" dxfId="14311" priority="14929"/>
    <cfRule type="duplicateValues" dxfId="14310" priority="14930"/>
    <cfRule type="duplicateValues" dxfId="14309" priority="14931"/>
    <cfRule type="duplicateValues" dxfId="14308" priority="14932"/>
    <cfRule type="duplicateValues" dxfId="14307" priority="14933"/>
    <cfRule type="duplicateValues" dxfId="14306" priority="14934"/>
    <cfRule type="duplicateValues" dxfId="14305" priority="14935"/>
    <cfRule type="duplicateValues" dxfId="14304" priority="14936"/>
    <cfRule type="duplicateValues" dxfId="14303" priority="14937"/>
    <cfRule type="duplicateValues" dxfId="14302" priority="14938"/>
    <cfRule type="duplicateValues" dxfId="14301" priority="14939"/>
    <cfRule type="duplicateValues" dxfId="14300" priority="14940"/>
    <cfRule type="duplicateValues" dxfId="14299" priority="14941"/>
    <cfRule type="duplicateValues" dxfId="14298" priority="14942"/>
    <cfRule type="duplicateValues" dxfId="14297" priority="14943"/>
    <cfRule type="duplicateValues" dxfId="14296" priority="14944"/>
    <cfRule type="duplicateValues" dxfId="14295" priority="14945"/>
    <cfRule type="duplicateValues" dxfId="14294" priority="14946"/>
    <cfRule type="duplicateValues" dxfId="14293" priority="14947"/>
    <cfRule type="duplicateValues" dxfId="14292" priority="14948"/>
    <cfRule type="duplicateValues" dxfId="14291" priority="14949"/>
    <cfRule type="duplicateValues" dxfId="14290" priority="14950"/>
    <cfRule type="duplicateValues" dxfId="14289" priority="14951"/>
    <cfRule type="duplicateValues" dxfId="14288" priority="14952"/>
    <cfRule type="duplicateValues" dxfId="14287" priority="14953"/>
    <cfRule type="duplicateValues" dxfId="14286" priority="14954"/>
    <cfRule type="duplicateValues" dxfId="14285" priority="14955"/>
    <cfRule type="duplicateValues" dxfId="14284" priority="14956"/>
    <cfRule type="duplicateValues" dxfId="14283" priority="14957"/>
    <cfRule type="duplicateValues" dxfId="14282" priority="14958"/>
    <cfRule type="duplicateValues" dxfId="14281" priority="14959"/>
    <cfRule type="duplicateValues" dxfId="14280" priority="14960"/>
    <cfRule type="duplicateValues" dxfId="14279" priority="14961"/>
    <cfRule type="duplicateValues" dxfId="14278" priority="14962"/>
    <cfRule type="duplicateValues" dxfId="14277" priority="14963"/>
    <cfRule type="duplicateValues" dxfId="14276" priority="14964"/>
    <cfRule type="duplicateValues" dxfId="14275" priority="14965"/>
    <cfRule type="duplicateValues" dxfId="14274" priority="14966"/>
    <cfRule type="duplicateValues" dxfId="14273" priority="14967"/>
    <cfRule type="duplicateValues" dxfId="14272" priority="14968"/>
    <cfRule type="duplicateValues" dxfId="14271" priority="14969"/>
    <cfRule type="duplicateValues" dxfId="14270" priority="14970"/>
    <cfRule type="duplicateValues" dxfId="14269" priority="14971"/>
    <cfRule type="duplicateValues" dxfId="14268" priority="14972"/>
    <cfRule type="duplicateValues" dxfId="14267" priority="14973"/>
    <cfRule type="duplicateValues" dxfId="14266" priority="14974"/>
    <cfRule type="duplicateValues" dxfId="14265" priority="14975"/>
    <cfRule type="duplicateValues" dxfId="14264" priority="14976"/>
    <cfRule type="duplicateValues" dxfId="14263" priority="14977"/>
    <cfRule type="duplicateValues" dxfId="14262" priority="14978"/>
    <cfRule type="duplicateValues" dxfId="14261" priority="14979"/>
    <cfRule type="duplicateValues" dxfId="14260" priority="14980"/>
    <cfRule type="duplicateValues" dxfId="14259" priority="14981"/>
    <cfRule type="duplicateValues" dxfId="14258" priority="14982"/>
    <cfRule type="duplicateValues" dxfId="14257" priority="14983"/>
    <cfRule type="duplicateValues" dxfId="14256" priority="14984"/>
    <cfRule type="duplicateValues" dxfId="14255" priority="14985"/>
    <cfRule type="duplicateValues" dxfId="14254" priority="14986"/>
    <cfRule type="duplicateValues" dxfId="14253" priority="14987"/>
    <cfRule type="duplicateValues" dxfId="14252" priority="14988"/>
    <cfRule type="duplicateValues" dxfId="14251" priority="14989"/>
    <cfRule type="duplicateValues" dxfId="14250" priority="14990"/>
    <cfRule type="duplicateValues" dxfId="14249" priority="14991"/>
    <cfRule type="duplicateValues" dxfId="14248" priority="14992"/>
    <cfRule type="duplicateValues" dxfId="14247" priority="14993"/>
    <cfRule type="duplicateValues" dxfId="14246" priority="14994"/>
    <cfRule type="duplicateValues" dxfId="14245" priority="14995"/>
    <cfRule type="duplicateValues" dxfId="14244" priority="14996"/>
    <cfRule type="duplicateValues" dxfId="14243" priority="14997"/>
    <cfRule type="duplicateValues" dxfId="14242" priority="14998"/>
    <cfRule type="duplicateValues" dxfId="14241" priority="14999"/>
    <cfRule type="duplicateValues" dxfId="14240" priority="15000"/>
    <cfRule type="duplicateValues" dxfId="14239" priority="15001"/>
    <cfRule type="duplicateValues" dxfId="14238" priority="15002"/>
    <cfRule type="duplicateValues" dxfId="14237" priority="15003"/>
    <cfRule type="duplicateValues" dxfId="14236" priority="15004"/>
    <cfRule type="duplicateValues" dxfId="14235" priority="15005"/>
    <cfRule type="duplicateValues" dxfId="14234" priority="15006"/>
    <cfRule type="duplicateValues" dxfId="14233" priority="15007"/>
    <cfRule type="duplicateValues" dxfId="14232" priority="15008"/>
    <cfRule type="duplicateValues" dxfId="14231" priority="15009"/>
    <cfRule type="duplicateValues" dxfId="14230" priority="15010"/>
    <cfRule type="duplicateValues" dxfId="14229" priority="15011"/>
    <cfRule type="duplicateValues" dxfId="14228" priority="15012"/>
    <cfRule type="duplicateValues" dxfId="14227" priority="15013"/>
    <cfRule type="duplicateValues" dxfId="14226" priority="15014"/>
    <cfRule type="duplicateValues" dxfId="14225" priority="15015"/>
    <cfRule type="duplicateValues" dxfId="14224" priority="15016"/>
    <cfRule type="duplicateValues" dxfId="14223" priority="15017"/>
    <cfRule type="duplicateValues" dxfId="14222" priority="15018"/>
    <cfRule type="duplicateValues" dxfId="14221" priority="15019"/>
    <cfRule type="duplicateValues" dxfId="14220" priority="15020"/>
    <cfRule type="duplicateValues" dxfId="14219" priority="15021"/>
    <cfRule type="duplicateValues" dxfId="14218" priority="15022"/>
    <cfRule type="duplicateValues" dxfId="14217" priority="15023"/>
    <cfRule type="duplicateValues" dxfId="14216" priority="15024"/>
    <cfRule type="duplicateValues" dxfId="14215" priority="15025"/>
    <cfRule type="duplicateValues" dxfId="14214" priority="15026"/>
    <cfRule type="duplicateValues" dxfId="14213" priority="15027"/>
    <cfRule type="duplicateValues" dxfId="14212" priority="15028"/>
    <cfRule type="duplicateValues" dxfId="14211" priority="15029"/>
    <cfRule type="duplicateValues" dxfId="14210" priority="15030"/>
    <cfRule type="duplicateValues" dxfId="14209" priority="15031"/>
    <cfRule type="duplicateValues" dxfId="14208" priority="15032"/>
    <cfRule type="duplicateValues" dxfId="14207" priority="15033"/>
    <cfRule type="duplicateValues" dxfId="14206" priority="15034"/>
    <cfRule type="duplicateValues" dxfId="14205" priority="15035"/>
    <cfRule type="duplicateValues" dxfId="14204" priority="15036"/>
    <cfRule type="duplicateValues" dxfId="14203" priority="15037"/>
    <cfRule type="duplicateValues" dxfId="14202" priority="15038"/>
    <cfRule type="duplicateValues" dxfId="14201" priority="15039"/>
    <cfRule type="duplicateValues" dxfId="14200" priority="15040"/>
    <cfRule type="duplicateValues" dxfId="14199" priority="15041"/>
    <cfRule type="duplicateValues" dxfId="14198" priority="15042"/>
    <cfRule type="duplicateValues" dxfId="14197" priority="15043"/>
    <cfRule type="duplicateValues" dxfId="14196" priority="15044"/>
    <cfRule type="duplicateValues" dxfId="14195" priority="15045"/>
    <cfRule type="duplicateValues" dxfId="14194" priority="15046"/>
    <cfRule type="duplicateValues" dxfId="14193" priority="15047"/>
    <cfRule type="duplicateValues" dxfId="14192" priority="15048"/>
    <cfRule type="duplicateValues" dxfId="14191" priority="15049"/>
    <cfRule type="duplicateValues" dxfId="14190" priority="15050"/>
    <cfRule type="duplicateValues" dxfId="14189" priority="15051"/>
    <cfRule type="duplicateValues" dxfId="14188" priority="15052"/>
    <cfRule type="duplicateValues" dxfId="14187" priority="15053"/>
    <cfRule type="duplicateValues" dxfId="14186" priority="15054"/>
    <cfRule type="duplicateValues" dxfId="14185" priority="15055"/>
    <cfRule type="duplicateValues" dxfId="14184" priority="15056"/>
    <cfRule type="duplicateValues" dxfId="14183" priority="15057"/>
    <cfRule type="duplicateValues" dxfId="14182" priority="15058"/>
    <cfRule type="duplicateValues" dxfId="14181" priority="15059"/>
    <cfRule type="duplicateValues" dxfId="14180" priority="15060"/>
    <cfRule type="duplicateValues" dxfId="14179" priority="15061"/>
    <cfRule type="duplicateValues" dxfId="14178" priority="15062"/>
    <cfRule type="duplicateValues" dxfId="14177" priority="15063"/>
    <cfRule type="duplicateValues" dxfId="14176" priority="15064"/>
    <cfRule type="duplicateValues" dxfId="14175" priority="15065"/>
    <cfRule type="duplicateValues" dxfId="14174" priority="15066"/>
    <cfRule type="duplicateValues" dxfId="14173" priority="15067"/>
    <cfRule type="duplicateValues" dxfId="14172" priority="15068"/>
    <cfRule type="duplicateValues" dxfId="14171" priority="15069"/>
    <cfRule type="duplicateValues" dxfId="14170" priority="15070"/>
    <cfRule type="duplicateValues" dxfId="14169" priority="15071"/>
    <cfRule type="duplicateValues" dxfId="14168" priority="15072"/>
    <cfRule type="duplicateValues" dxfId="14167" priority="15073"/>
    <cfRule type="duplicateValues" dxfId="14166" priority="15074"/>
    <cfRule type="duplicateValues" dxfId="14165" priority="15075"/>
    <cfRule type="duplicateValues" dxfId="14164" priority="15076"/>
    <cfRule type="duplicateValues" dxfId="14163" priority="15077"/>
    <cfRule type="duplicateValues" dxfId="14162" priority="15078"/>
    <cfRule type="duplicateValues" dxfId="14161" priority="15079"/>
    <cfRule type="duplicateValues" dxfId="14160" priority="15080"/>
    <cfRule type="duplicateValues" dxfId="14159" priority="15081"/>
    <cfRule type="duplicateValues" dxfId="14158" priority="15082"/>
    <cfRule type="duplicateValues" dxfId="14157" priority="15083"/>
    <cfRule type="duplicateValues" dxfId="14156" priority="15084"/>
    <cfRule type="duplicateValues" dxfId="14155" priority="15085"/>
    <cfRule type="duplicateValues" dxfId="14154" priority="15086"/>
    <cfRule type="duplicateValues" dxfId="14153" priority="15087"/>
    <cfRule type="duplicateValues" dxfId="14152" priority="15088"/>
    <cfRule type="duplicateValues" dxfId="14151" priority="15089"/>
    <cfRule type="duplicateValues" dxfId="14150" priority="15090"/>
    <cfRule type="duplicateValues" dxfId="14149" priority="15091"/>
    <cfRule type="duplicateValues" dxfId="14148" priority="15092"/>
    <cfRule type="duplicateValues" dxfId="14147" priority="15093"/>
    <cfRule type="duplicateValues" dxfId="14146" priority="15094"/>
    <cfRule type="duplicateValues" dxfId="14145" priority="15095"/>
    <cfRule type="duplicateValues" dxfId="14144" priority="15096"/>
    <cfRule type="duplicateValues" dxfId="14143" priority="15097"/>
    <cfRule type="duplicateValues" dxfId="14142" priority="15098"/>
    <cfRule type="duplicateValues" dxfId="14141" priority="15099"/>
    <cfRule type="duplicateValues" dxfId="14140" priority="15100"/>
    <cfRule type="duplicateValues" dxfId="14139" priority="15101"/>
    <cfRule type="duplicateValues" dxfId="14138" priority="15102"/>
    <cfRule type="duplicateValues" dxfId="14137" priority="15103"/>
    <cfRule type="duplicateValues" dxfId="14136" priority="15104"/>
    <cfRule type="duplicateValues" dxfId="14135" priority="15105"/>
    <cfRule type="duplicateValues" dxfId="14134" priority="15106"/>
    <cfRule type="duplicateValues" dxfId="14133" priority="15107"/>
    <cfRule type="duplicateValues" dxfId="14132" priority="15108"/>
    <cfRule type="duplicateValues" dxfId="14131" priority="15109"/>
    <cfRule type="duplicateValues" dxfId="14130" priority="15110"/>
    <cfRule type="duplicateValues" dxfId="14129" priority="15111"/>
    <cfRule type="duplicateValues" dxfId="14128" priority="15112"/>
    <cfRule type="duplicateValues" dxfId="14127" priority="15113"/>
    <cfRule type="duplicateValues" dxfId="14126" priority="15114"/>
    <cfRule type="duplicateValues" dxfId="14125" priority="15115"/>
    <cfRule type="duplicateValues" dxfId="14124" priority="15116"/>
    <cfRule type="duplicateValues" dxfId="14123" priority="15117"/>
    <cfRule type="duplicateValues" dxfId="14122" priority="15118"/>
    <cfRule type="duplicateValues" dxfId="14121" priority="15119"/>
    <cfRule type="duplicateValues" dxfId="14120" priority="15120"/>
    <cfRule type="duplicateValues" dxfId="14119" priority="15121"/>
    <cfRule type="duplicateValues" dxfId="14118" priority="15122"/>
    <cfRule type="duplicateValues" dxfId="14117" priority="15123"/>
    <cfRule type="duplicateValues" dxfId="14116" priority="15124"/>
    <cfRule type="duplicateValues" dxfId="14115" priority="15125"/>
    <cfRule type="duplicateValues" dxfId="14114" priority="15126"/>
    <cfRule type="duplicateValues" dxfId="14113" priority="15127"/>
    <cfRule type="duplicateValues" dxfId="14112" priority="15128"/>
    <cfRule type="duplicateValues" dxfId="14111" priority="15129"/>
    <cfRule type="duplicateValues" dxfId="14110" priority="15130"/>
    <cfRule type="duplicateValues" dxfId="14109" priority="15131"/>
    <cfRule type="duplicateValues" dxfId="14108" priority="15132"/>
    <cfRule type="duplicateValues" dxfId="14107" priority="15133"/>
    <cfRule type="duplicateValues" dxfId="14106" priority="15134"/>
    <cfRule type="duplicateValues" dxfId="14105" priority="15135"/>
    <cfRule type="duplicateValues" dxfId="14104" priority="15136"/>
    <cfRule type="duplicateValues" dxfId="14103" priority="15137"/>
    <cfRule type="duplicateValues" dxfId="14102" priority="15138"/>
    <cfRule type="duplicateValues" dxfId="14101" priority="15139"/>
    <cfRule type="duplicateValues" dxfId="14100" priority="15140"/>
    <cfRule type="duplicateValues" dxfId="14099" priority="15141"/>
    <cfRule type="duplicateValues" dxfId="14098" priority="15142"/>
    <cfRule type="duplicateValues" dxfId="14097" priority="15143"/>
    <cfRule type="duplicateValues" dxfId="14096" priority="15144"/>
    <cfRule type="duplicateValues" dxfId="14095" priority="15145"/>
    <cfRule type="duplicateValues" dxfId="14094" priority="15146"/>
    <cfRule type="duplicateValues" dxfId="14093" priority="15147"/>
    <cfRule type="duplicateValues" dxfId="14092" priority="15148"/>
    <cfRule type="duplicateValues" dxfId="14091" priority="15149"/>
    <cfRule type="duplicateValues" dxfId="14090" priority="15150"/>
    <cfRule type="duplicateValues" dxfId="14089" priority="15151"/>
    <cfRule type="duplicateValues" dxfId="14088" priority="15152"/>
    <cfRule type="duplicateValues" dxfId="14087" priority="15153"/>
    <cfRule type="duplicateValues" dxfId="14086" priority="15154"/>
    <cfRule type="duplicateValues" dxfId="14085" priority="15155"/>
    <cfRule type="duplicateValues" dxfId="14084" priority="15156"/>
    <cfRule type="duplicateValues" dxfId="14083" priority="15157"/>
    <cfRule type="duplicateValues" dxfId="14082" priority="15158"/>
    <cfRule type="duplicateValues" dxfId="14081" priority="15159"/>
    <cfRule type="duplicateValues" dxfId="14080" priority="15160"/>
    <cfRule type="duplicateValues" dxfId="14079" priority="15161"/>
    <cfRule type="duplicateValues" dxfId="14078" priority="15162"/>
    <cfRule type="duplicateValues" dxfId="14077" priority="15163"/>
    <cfRule type="duplicateValues" dxfId="14076" priority="15164"/>
    <cfRule type="duplicateValues" dxfId="14075" priority="15165"/>
    <cfRule type="duplicateValues" dxfId="14074" priority="15166"/>
    <cfRule type="duplicateValues" dxfId="14073" priority="15167"/>
    <cfRule type="duplicateValues" dxfId="14072" priority="15168"/>
    <cfRule type="duplicateValues" dxfId="14071" priority="15169"/>
    <cfRule type="duplicateValues" dxfId="14070" priority="15170"/>
    <cfRule type="duplicateValues" dxfId="14069" priority="15171"/>
    <cfRule type="duplicateValues" dxfId="14068" priority="15172"/>
    <cfRule type="duplicateValues" dxfId="14067" priority="15173"/>
    <cfRule type="duplicateValues" dxfId="14066" priority="15174"/>
    <cfRule type="duplicateValues" dxfId="14065" priority="15175"/>
    <cfRule type="duplicateValues" dxfId="14064" priority="15176"/>
    <cfRule type="duplicateValues" dxfId="14063" priority="15177"/>
    <cfRule type="duplicateValues" dxfId="14062" priority="15178"/>
    <cfRule type="duplicateValues" dxfId="14061" priority="15179"/>
    <cfRule type="duplicateValues" dxfId="14060" priority="15180"/>
    <cfRule type="duplicateValues" dxfId="14059" priority="15181"/>
    <cfRule type="duplicateValues" dxfId="14058" priority="15182"/>
    <cfRule type="duplicateValues" dxfId="14057" priority="15183"/>
    <cfRule type="duplicateValues" dxfId="14056" priority="15184"/>
    <cfRule type="duplicateValues" dxfId="14055" priority="15185"/>
    <cfRule type="duplicateValues" dxfId="14054" priority="15186"/>
    <cfRule type="duplicateValues" dxfId="14053" priority="15187"/>
    <cfRule type="duplicateValues" dxfId="14052" priority="15188"/>
    <cfRule type="duplicateValues" dxfId="14051" priority="15189"/>
    <cfRule type="duplicateValues" dxfId="14050" priority="15190"/>
    <cfRule type="duplicateValues" dxfId="14049" priority="15191"/>
    <cfRule type="duplicateValues" dxfId="14048" priority="15192"/>
    <cfRule type="duplicateValues" dxfId="14047" priority="15193"/>
    <cfRule type="duplicateValues" dxfId="14046" priority="15194"/>
    <cfRule type="duplicateValues" dxfId="14045" priority="15195"/>
    <cfRule type="duplicateValues" dxfId="14044" priority="15196"/>
    <cfRule type="duplicateValues" dxfId="14043" priority="15197"/>
    <cfRule type="duplicateValues" dxfId="14042" priority="15198"/>
    <cfRule type="duplicateValues" dxfId="14041" priority="15199"/>
    <cfRule type="duplicateValues" dxfId="14040" priority="15200"/>
    <cfRule type="duplicateValues" dxfId="14039" priority="15201"/>
    <cfRule type="duplicateValues" dxfId="14038" priority="15202"/>
    <cfRule type="duplicateValues" dxfId="14037" priority="15203"/>
    <cfRule type="duplicateValues" dxfId="14036" priority="15204"/>
    <cfRule type="duplicateValues" dxfId="14035" priority="15205"/>
    <cfRule type="duplicateValues" dxfId="14034" priority="15206"/>
    <cfRule type="duplicateValues" dxfId="14033" priority="15207"/>
    <cfRule type="duplicateValues" dxfId="14032" priority="15208"/>
    <cfRule type="duplicateValues" dxfId="14031" priority="15209"/>
    <cfRule type="duplicateValues" dxfId="14030" priority="15210"/>
    <cfRule type="duplicateValues" dxfId="14029" priority="15211"/>
    <cfRule type="duplicateValues" dxfId="14028" priority="15212"/>
    <cfRule type="duplicateValues" dxfId="14027" priority="15213"/>
    <cfRule type="duplicateValues" dxfId="14026" priority="15214"/>
    <cfRule type="duplicateValues" dxfId="14025" priority="15215"/>
    <cfRule type="duplicateValues" dxfId="14024" priority="15216"/>
    <cfRule type="duplicateValues" dxfId="14023" priority="15217"/>
    <cfRule type="duplicateValues" dxfId="14022" priority="15218"/>
    <cfRule type="duplicateValues" dxfId="14021" priority="15219"/>
    <cfRule type="duplicateValues" dxfId="14020" priority="15220"/>
    <cfRule type="duplicateValues" dxfId="14019" priority="15221"/>
    <cfRule type="duplicateValues" dxfId="14018" priority="15222"/>
    <cfRule type="duplicateValues" dxfId="14017" priority="15223"/>
    <cfRule type="duplicateValues" dxfId="14016" priority="15224"/>
    <cfRule type="duplicateValues" dxfId="14015" priority="15225"/>
    <cfRule type="duplicateValues" dxfId="14014" priority="15226"/>
    <cfRule type="duplicateValues" dxfId="14013" priority="15227"/>
    <cfRule type="duplicateValues" dxfId="14012" priority="15228"/>
    <cfRule type="duplicateValues" dxfId="14011" priority="15229"/>
    <cfRule type="duplicateValues" dxfId="14010" priority="15230"/>
    <cfRule type="duplicateValues" dxfId="14009" priority="15231"/>
    <cfRule type="duplicateValues" dxfId="14008" priority="15232"/>
    <cfRule type="duplicateValues" dxfId="14007" priority="15233"/>
    <cfRule type="duplicateValues" dxfId="14006" priority="15234"/>
    <cfRule type="duplicateValues" dxfId="14005" priority="15235"/>
    <cfRule type="duplicateValues" dxfId="14004" priority="15236"/>
    <cfRule type="duplicateValues" dxfId="14003" priority="15237"/>
    <cfRule type="duplicateValues" dxfId="14002" priority="15238"/>
    <cfRule type="duplicateValues" dxfId="14001" priority="15239"/>
    <cfRule type="duplicateValues" dxfId="14000" priority="15240"/>
    <cfRule type="duplicateValues" dxfId="13999" priority="15241"/>
    <cfRule type="duplicateValues" dxfId="13998" priority="15242"/>
    <cfRule type="duplicateValues" dxfId="13997" priority="15243"/>
    <cfRule type="duplicateValues" dxfId="13996" priority="15244"/>
    <cfRule type="duplicateValues" dxfId="13995" priority="15245"/>
    <cfRule type="duplicateValues" dxfId="13994" priority="15246"/>
    <cfRule type="duplicateValues" dxfId="13993" priority="15247"/>
    <cfRule type="duplicateValues" dxfId="13992" priority="15248"/>
    <cfRule type="duplicateValues" dxfId="13991" priority="15249"/>
    <cfRule type="duplicateValues" dxfId="13990" priority="15250"/>
    <cfRule type="duplicateValues" dxfId="13989" priority="15251"/>
    <cfRule type="duplicateValues" dxfId="13988" priority="15252"/>
    <cfRule type="duplicateValues" dxfId="13987" priority="15253"/>
    <cfRule type="duplicateValues" dxfId="13986" priority="15254"/>
    <cfRule type="duplicateValues" dxfId="13985" priority="15255"/>
    <cfRule type="duplicateValues" dxfId="13984" priority="15256"/>
    <cfRule type="duplicateValues" dxfId="13983" priority="15257"/>
    <cfRule type="duplicateValues" dxfId="13982" priority="15258"/>
    <cfRule type="duplicateValues" dxfId="13981" priority="15259"/>
    <cfRule type="duplicateValues" dxfId="13980" priority="15260"/>
    <cfRule type="duplicateValues" dxfId="13979" priority="15261"/>
    <cfRule type="duplicateValues" dxfId="13978" priority="15262"/>
    <cfRule type="duplicateValues" dxfId="13977" priority="15263"/>
    <cfRule type="duplicateValues" dxfId="13976" priority="15264"/>
    <cfRule type="duplicateValues" dxfId="13975" priority="15265"/>
    <cfRule type="duplicateValues" dxfId="13974" priority="15266"/>
    <cfRule type="duplicateValues" dxfId="13973" priority="15267"/>
    <cfRule type="duplicateValues" dxfId="13972" priority="15268"/>
    <cfRule type="duplicateValues" dxfId="13971" priority="15269"/>
    <cfRule type="duplicateValues" dxfId="13970" priority="15270"/>
    <cfRule type="duplicateValues" dxfId="13969" priority="15271"/>
    <cfRule type="duplicateValues" dxfId="13968" priority="15272"/>
    <cfRule type="duplicateValues" dxfId="13967" priority="15273"/>
    <cfRule type="duplicateValues" dxfId="13966" priority="15274"/>
    <cfRule type="duplicateValues" dxfId="13965" priority="15275"/>
    <cfRule type="duplicateValues" dxfId="13964" priority="15276"/>
    <cfRule type="duplicateValues" dxfId="13963" priority="15277"/>
    <cfRule type="duplicateValues" dxfId="13962" priority="15278"/>
    <cfRule type="duplicateValues" dxfId="13961" priority="15279"/>
    <cfRule type="duplicateValues" dxfId="13960" priority="15280"/>
    <cfRule type="duplicateValues" dxfId="13959" priority="15281"/>
    <cfRule type="duplicateValues" dxfId="13958" priority="15282"/>
    <cfRule type="duplicateValues" dxfId="13957" priority="15283"/>
    <cfRule type="duplicateValues" dxfId="13956" priority="15284"/>
    <cfRule type="duplicateValues" dxfId="13955" priority="15285"/>
    <cfRule type="duplicateValues" dxfId="13954" priority="15286"/>
    <cfRule type="duplicateValues" dxfId="13953" priority="15287"/>
    <cfRule type="duplicateValues" dxfId="13952" priority="15288"/>
    <cfRule type="duplicateValues" dxfId="13951" priority="15289"/>
    <cfRule type="duplicateValues" dxfId="13950" priority="15290"/>
    <cfRule type="duplicateValues" dxfId="13949" priority="15291"/>
    <cfRule type="duplicateValues" dxfId="13948" priority="15292"/>
    <cfRule type="duplicateValues" dxfId="13947" priority="15293"/>
    <cfRule type="duplicateValues" dxfId="13946" priority="15294"/>
    <cfRule type="duplicateValues" dxfId="13945" priority="15295"/>
    <cfRule type="duplicateValues" dxfId="13944" priority="15296"/>
    <cfRule type="duplicateValues" dxfId="13943" priority="15297"/>
    <cfRule type="duplicateValues" dxfId="13942" priority="15298"/>
    <cfRule type="duplicateValues" dxfId="13941" priority="15299"/>
    <cfRule type="duplicateValues" dxfId="13940" priority="15300"/>
    <cfRule type="duplicateValues" dxfId="13939" priority="15301"/>
    <cfRule type="duplicateValues" dxfId="13938" priority="15302"/>
    <cfRule type="duplicateValues" dxfId="13937" priority="15303"/>
    <cfRule type="duplicateValues" dxfId="13936" priority="15304"/>
    <cfRule type="duplicateValues" dxfId="13935" priority="15305"/>
    <cfRule type="duplicateValues" dxfId="13934" priority="15306"/>
    <cfRule type="duplicateValues" dxfId="13933" priority="15307"/>
    <cfRule type="duplicateValues" dxfId="13932" priority="15308"/>
    <cfRule type="duplicateValues" dxfId="13931" priority="15309"/>
    <cfRule type="duplicateValues" dxfId="13930" priority="15310"/>
    <cfRule type="duplicateValues" dxfId="13929" priority="15311"/>
    <cfRule type="duplicateValues" dxfId="13928" priority="15312"/>
    <cfRule type="duplicateValues" dxfId="13927" priority="15313"/>
    <cfRule type="duplicateValues" dxfId="13926" priority="15314"/>
    <cfRule type="duplicateValues" dxfId="13925" priority="15315"/>
    <cfRule type="duplicateValues" dxfId="13924" priority="15316"/>
    <cfRule type="duplicateValues" dxfId="13923" priority="15317"/>
    <cfRule type="duplicateValues" dxfId="13922" priority="15318"/>
    <cfRule type="duplicateValues" dxfId="13921" priority="15319"/>
    <cfRule type="duplicateValues" dxfId="13920" priority="15320"/>
    <cfRule type="duplicateValues" dxfId="13919" priority="15321"/>
    <cfRule type="duplicateValues" dxfId="13918" priority="15322"/>
    <cfRule type="duplicateValues" dxfId="13917" priority="15323"/>
    <cfRule type="duplicateValues" dxfId="13916" priority="15324"/>
    <cfRule type="duplicateValues" dxfId="13915" priority="15325"/>
    <cfRule type="duplicateValues" dxfId="13914" priority="15326"/>
    <cfRule type="duplicateValues" dxfId="13913" priority="15327"/>
    <cfRule type="duplicateValues" dxfId="13912" priority="15328"/>
    <cfRule type="duplicateValues" dxfId="13911" priority="15329"/>
    <cfRule type="duplicateValues" dxfId="13910" priority="15330"/>
    <cfRule type="duplicateValues" dxfId="13909" priority="15331"/>
    <cfRule type="duplicateValues" dxfId="13908" priority="15332"/>
    <cfRule type="duplicateValues" dxfId="13907" priority="15333"/>
    <cfRule type="duplicateValues" dxfId="13906" priority="15334"/>
    <cfRule type="duplicateValues" dxfId="13905" priority="15335"/>
    <cfRule type="duplicateValues" dxfId="13904" priority="15336"/>
    <cfRule type="duplicateValues" dxfId="13903" priority="15337"/>
    <cfRule type="duplicateValues" dxfId="13902" priority="15338"/>
    <cfRule type="duplicateValues" dxfId="13901" priority="15339"/>
    <cfRule type="duplicateValues" dxfId="13900" priority="15340"/>
    <cfRule type="duplicateValues" dxfId="13899" priority="15341"/>
    <cfRule type="duplicateValues" dxfId="13898" priority="15342"/>
    <cfRule type="duplicateValues" dxfId="13897" priority="15343"/>
    <cfRule type="duplicateValues" dxfId="13896" priority="15344"/>
    <cfRule type="duplicateValues" dxfId="13895" priority="15345"/>
    <cfRule type="duplicateValues" dxfId="13894" priority="15346"/>
    <cfRule type="duplicateValues" dxfId="13893" priority="15347"/>
    <cfRule type="duplicateValues" dxfId="13892" priority="15348"/>
    <cfRule type="duplicateValues" dxfId="13891" priority="15349"/>
    <cfRule type="duplicateValues" dxfId="13890" priority="15350"/>
    <cfRule type="duplicateValues" dxfId="13889" priority="15351"/>
    <cfRule type="duplicateValues" dxfId="13888" priority="15352"/>
    <cfRule type="duplicateValues" dxfId="13887" priority="15353"/>
    <cfRule type="duplicateValues" dxfId="13886" priority="15354"/>
    <cfRule type="duplicateValues" dxfId="13885" priority="15355"/>
    <cfRule type="duplicateValues" dxfId="13884" priority="15356"/>
    <cfRule type="duplicateValues" dxfId="13883" priority="15357"/>
    <cfRule type="duplicateValues" dxfId="13882" priority="15358"/>
    <cfRule type="duplicateValues" dxfId="13881" priority="15359"/>
    <cfRule type="duplicateValues" dxfId="13880" priority="15360"/>
    <cfRule type="duplicateValues" dxfId="13879" priority="15361"/>
    <cfRule type="duplicateValues" dxfId="13878" priority="15362"/>
    <cfRule type="duplicateValues" dxfId="13877" priority="15363"/>
    <cfRule type="duplicateValues" dxfId="13876" priority="15364"/>
    <cfRule type="duplicateValues" dxfId="13875" priority="15365"/>
    <cfRule type="duplicateValues" dxfId="13874" priority="15366"/>
    <cfRule type="duplicateValues" dxfId="13873" priority="15367"/>
    <cfRule type="duplicateValues" dxfId="13872" priority="15368"/>
    <cfRule type="duplicateValues" dxfId="13871" priority="15369"/>
    <cfRule type="duplicateValues" dxfId="13870" priority="15370"/>
    <cfRule type="duplicateValues" dxfId="13869" priority="15371"/>
    <cfRule type="duplicateValues" dxfId="13868" priority="15372"/>
    <cfRule type="duplicateValues" dxfId="13867" priority="15373"/>
    <cfRule type="duplicateValues" dxfId="13866" priority="15374"/>
    <cfRule type="duplicateValues" dxfId="13865" priority="15375"/>
    <cfRule type="duplicateValues" dxfId="13864" priority="15376"/>
    <cfRule type="duplicateValues" dxfId="13863" priority="15377"/>
    <cfRule type="duplicateValues" dxfId="13862" priority="15378"/>
    <cfRule type="duplicateValues" dxfId="13861" priority="15379"/>
    <cfRule type="duplicateValues" dxfId="13860" priority="15380"/>
    <cfRule type="duplicateValues" dxfId="13859" priority="15381"/>
    <cfRule type="duplicateValues" dxfId="13858" priority="15382"/>
    <cfRule type="duplicateValues" dxfId="13857" priority="15383"/>
    <cfRule type="duplicateValues" dxfId="13856" priority="15384"/>
    <cfRule type="duplicateValues" dxfId="13855" priority="15385"/>
    <cfRule type="duplicateValues" dxfId="13854" priority="15386"/>
    <cfRule type="duplicateValues" dxfId="13853" priority="15387"/>
    <cfRule type="duplicateValues" dxfId="13852" priority="15388"/>
    <cfRule type="duplicateValues" dxfId="13851" priority="15389"/>
    <cfRule type="duplicateValues" dxfId="13850" priority="15390"/>
    <cfRule type="duplicateValues" dxfId="13849" priority="15391"/>
    <cfRule type="duplicateValues" dxfId="13848" priority="15392"/>
    <cfRule type="duplicateValues" dxfId="13847" priority="15393"/>
    <cfRule type="duplicateValues" dxfId="13846" priority="15394"/>
    <cfRule type="duplicateValues" dxfId="13845" priority="15395"/>
    <cfRule type="duplicateValues" dxfId="13844" priority="15396"/>
    <cfRule type="duplicateValues" dxfId="13843" priority="15397"/>
    <cfRule type="duplicateValues" dxfId="13842" priority="15398"/>
    <cfRule type="duplicateValues" dxfId="13841" priority="15399"/>
    <cfRule type="duplicateValues" dxfId="13840" priority="15400"/>
    <cfRule type="duplicateValues" dxfId="13839" priority="15401"/>
    <cfRule type="duplicateValues" dxfId="13838" priority="15402"/>
    <cfRule type="duplicateValues" dxfId="13837" priority="15403"/>
    <cfRule type="duplicateValues" dxfId="13836" priority="15404"/>
    <cfRule type="duplicateValues" dxfId="13835" priority="15405"/>
    <cfRule type="duplicateValues" dxfId="13834" priority="15406"/>
    <cfRule type="duplicateValues" dxfId="13833" priority="15407"/>
    <cfRule type="duplicateValues" dxfId="13832" priority="15408"/>
    <cfRule type="duplicateValues" dxfId="13831" priority="15409"/>
    <cfRule type="duplicateValues" dxfId="13830" priority="15410"/>
    <cfRule type="duplicateValues" dxfId="13829" priority="15411"/>
    <cfRule type="duplicateValues" dxfId="13828" priority="15412"/>
    <cfRule type="duplicateValues" dxfId="13827" priority="15413"/>
    <cfRule type="duplicateValues" dxfId="13826" priority="15414"/>
    <cfRule type="duplicateValues" dxfId="13825" priority="15415"/>
    <cfRule type="duplicateValues" dxfId="13824" priority="15416"/>
    <cfRule type="duplicateValues" dxfId="13823" priority="15417"/>
    <cfRule type="duplicateValues" dxfId="13822" priority="15418"/>
    <cfRule type="duplicateValues" dxfId="13821" priority="15419"/>
    <cfRule type="duplicateValues" dxfId="13820" priority="15420"/>
    <cfRule type="duplicateValues" dxfId="13819" priority="15421"/>
    <cfRule type="duplicateValues" dxfId="13818" priority="15422"/>
    <cfRule type="duplicateValues" dxfId="13817" priority="15423"/>
    <cfRule type="duplicateValues" dxfId="13816" priority="15424"/>
    <cfRule type="duplicateValues" dxfId="13815" priority="15425"/>
    <cfRule type="duplicateValues" dxfId="13814" priority="15426"/>
    <cfRule type="duplicateValues" dxfId="13813" priority="15427"/>
    <cfRule type="duplicateValues" dxfId="13812" priority="15428"/>
    <cfRule type="duplicateValues" dxfId="13811" priority="15429"/>
    <cfRule type="duplicateValues" dxfId="13810" priority="15430"/>
    <cfRule type="duplicateValues" dxfId="13809" priority="15431"/>
    <cfRule type="duplicateValues" dxfId="13808" priority="15432"/>
    <cfRule type="duplicateValues" dxfId="13807" priority="15433"/>
    <cfRule type="duplicateValues" dxfId="13806" priority="15434"/>
    <cfRule type="duplicateValues" dxfId="13805" priority="15435"/>
    <cfRule type="duplicateValues" dxfId="13804" priority="15436"/>
    <cfRule type="duplicateValues" dxfId="13803" priority="15437"/>
    <cfRule type="duplicateValues" dxfId="13802" priority="15438"/>
    <cfRule type="duplicateValues" dxfId="13801" priority="15439"/>
    <cfRule type="duplicateValues" dxfId="13800" priority="15440"/>
    <cfRule type="duplicateValues" dxfId="13799" priority="15441"/>
    <cfRule type="duplicateValues" dxfId="13798" priority="15442"/>
    <cfRule type="duplicateValues" dxfId="13797" priority="15443"/>
    <cfRule type="duplicateValues" dxfId="13796" priority="15444"/>
    <cfRule type="duplicateValues" dxfId="13795" priority="15445"/>
    <cfRule type="duplicateValues" dxfId="13794" priority="15446"/>
    <cfRule type="duplicateValues" dxfId="13793" priority="15447"/>
    <cfRule type="duplicateValues" dxfId="13792" priority="15448"/>
    <cfRule type="duplicateValues" dxfId="13791" priority="15449"/>
    <cfRule type="duplicateValues" dxfId="13790" priority="15450"/>
    <cfRule type="duplicateValues" dxfId="13789" priority="15451"/>
    <cfRule type="duplicateValues" dxfId="13788" priority="15452"/>
    <cfRule type="duplicateValues" dxfId="13787" priority="15453"/>
    <cfRule type="duplicateValues" dxfId="13786" priority="15454"/>
    <cfRule type="duplicateValues" dxfId="13785" priority="15455"/>
    <cfRule type="duplicateValues" dxfId="13784" priority="15456"/>
    <cfRule type="duplicateValues" dxfId="13783" priority="15457"/>
    <cfRule type="duplicateValues" dxfId="13782" priority="15458"/>
    <cfRule type="duplicateValues" dxfId="13781" priority="15459"/>
    <cfRule type="duplicateValues" dxfId="13780" priority="15460"/>
    <cfRule type="duplicateValues" dxfId="13779" priority="15461"/>
    <cfRule type="duplicateValues" dxfId="13778" priority="15462"/>
    <cfRule type="duplicateValues" dxfId="13777" priority="15463"/>
    <cfRule type="duplicateValues" dxfId="13776" priority="15464"/>
    <cfRule type="duplicateValues" dxfId="13775" priority="15465"/>
    <cfRule type="duplicateValues" dxfId="13774" priority="15466"/>
    <cfRule type="duplicateValues" dxfId="13773" priority="15467"/>
    <cfRule type="duplicateValues" dxfId="13772" priority="15468"/>
    <cfRule type="duplicateValues" dxfId="13771" priority="15469"/>
    <cfRule type="duplicateValues" dxfId="13770" priority="15470"/>
    <cfRule type="duplicateValues" dxfId="13769" priority="15471"/>
    <cfRule type="duplicateValues" dxfId="13768" priority="15472"/>
    <cfRule type="duplicateValues" dxfId="13767" priority="15473"/>
    <cfRule type="duplicateValues" dxfId="13766" priority="15474"/>
    <cfRule type="duplicateValues" dxfId="13765" priority="15475"/>
    <cfRule type="duplicateValues" dxfId="13764" priority="15476"/>
    <cfRule type="duplicateValues" dxfId="13763" priority="15477"/>
    <cfRule type="duplicateValues" dxfId="13762" priority="15478"/>
    <cfRule type="duplicateValues" dxfId="13761" priority="15479"/>
    <cfRule type="duplicateValues" dxfId="13760" priority="15480"/>
    <cfRule type="duplicateValues" dxfId="13759" priority="15481"/>
    <cfRule type="duplicateValues" dxfId="13758" priority="15482"/>
    <cfRule type="duplicateValues" dxfId="13757" priority="15483"/>
    <cfRule type="duplicateValues" dxfId="13756" priority="15484"/>
    <cfRule type="duplicateValues" dxfId="13755" priority="15485"/>
    <cfRule type="duplicateValues" dxfId="13754" priority="15486"/>
    <cfRule type="duplicateValues" dxfId="13753" priority="15487"/>
    <cfRule type="duplicateValues" dxfId="13752" priority="15488"/>
    <cfRule type="duplicateValues" dxfId="13751" priority="15489"/>
    <cfRule type="duplicateValues" dxfId="13750" priority="15490"/>
    <cfRule type="duplicateValues" dxfId="13749" priority="15491"/>
    <cfRule type="duplicateValues" dxfId="13748" priority="15492"/>
    <cfRule type="duplicateValues" dxfId="13747" priority="15493"/>
    <cfRule type="duplicateValues" dxfId="13746" priority="15494"/>
    <cfRule type="duplicateValues" dxfId="13745" priority="15495"/>
    <cfRule type="duplicateValues" dxfId="13744" priority="15496"/>
    <cfRule type="duplicateValues" dxfId="13743" priority="15497"/>
    <cfRule type="duplicateValues" dxfId="13742" priority="15498"/>
    <cfRule type="duplicateValues" dxfId="13741" priority="15499"/>
    <cfRule type="duplicateValues" dxfId="13740" priority="15500"/>
    <cfRule type="duplicateValues" dxfId="13739" priority="15501"/>
    <cfRule type="duplicateValues" dxfId="13738" priority="15502"/>
    <cfRule type="duplicateValues" dxfId="13737" priority="15503"/>
    <cfRule type="duplicateValues" dxfId="13736" priority="15504"/>
    <cfRule type="duplicateValues" dxfId="13735" priority="15505"/>
    <cfRule type="duplicateValues" dxfId="13734" priority="15506"/>
    <cfRule type="duplicateValues" dxfId="13733" priority="15507"/>
    <cfRule type="duplicateValues" dxfId="13732" priority="15508"/>
    <cfRule type="duplicateValues" dxfId="13731" priority="15509"/>
    <cfRule type="duplicateValues" dxfId="13730" priority="15510"/>
    <cfRule type="duplicateValues" dxfId="13729" priority="15511"/>
    <cfRule type="duplicateValues" dxfId="13728" priority="15512"/>
    <cfRule type="duplicateValues" dxfId="13727" priority="15513"/>
    <cfRule type="duplicateValues" dxfId="13726" priority="15514"/>
    <cfRule type="duplicateValues" dxfId="13725" priority="15515"/>
    <cfRule type="duplicateValues" dxfId="13724" priority="15516"/>
    <cfRule type="duplicateValues" dxfId="13723" priority="15517"/>
    <cfRule type="duplicateValues" dxfId="13722" priority="15518"/>
    <cfRule type="duplicateValues" dxfId="13721" priority="15519"/>
    <cfRule type="duplicateValues" dxfId="13720" priority="15520"/>
    <cfRule type="duplicateValues" dxfId="13719" priority="15521"/>
    <cfRule type="duplicateValues" dxfId="13718" priority="15522"/>
    <cfRule type="duplicateValues" dxfId="13717" priority="15523"/>
    <cfRule type="duplicateValues" dxfId="13716" priority="15524"/>
    <cfRule type="duplicateValues" dxfId="13715" priority="15525"/>
    <cfRule type="duplicateValues" dxfId="13714" priority="15526"/>
    <cfRule type="duplicateValues" dxfId="13713" priority="15527"/>
    <cfRule type="duplicateValues" dxfId="13712" priority="15528"/>
    <cfRule type="duplicateValues" dxfId="13711" priority="15529"/>
    <cfRule type="duplicateValues" dxfId="13710" priority="15530"/>
    <cfRule type="duplicateValues" dxfId="13709" priority="15531"/>
    <cfRule type="duplicateValues" dxfId="13708" priority="15532"/>
    <cfRule type="duplicateValues" dxfId="13707" priority="15533"/>
    <cfRule type="duplicateValues" dxfId="13706" priority="15534"/>
    <cfRule type="duplicateValues" dxfId="13705" priority="15535"/>
    <cfRule type="duplicateValues" dxfId="13704" priority="15536"/>
    <cfRule type="duplicateValues" dxfId="13703" priority="15537"/>
    <cfRule type="duplicateValues" dxfId="13702" priority="15538"/>
    <cfRule type="duplicateValues" dxfId="13701" priority="15539"/>
    <cfRule type="duplicateValues" dxfId="13700" priority="15540"/>
    <cfRule type="duplicateValues" dxfId="13699" priority="15541"/>
    <cfRule type="duplicateValues" dxfId="13698" priority="15542"/>
    <cfRule type="duplicateValues" dxfId="13697" priority="15543"/>
    <cfRule type="duplicateValues" dxfId="13696" priority="15544"/>
    <cfRule type="duplicateValues" dxfId="13695" priority="15545"/>
    <cfRule type="duplicateValues" dxfId="13694" priority="15546"/>
    <cfRule type="duplicateValues" dxfId="13693" priority="15547"/>
    <cfRule type="duplicateValues" dxfId="13692" priority="15548"/>
    <cfRule type="duplicateValues" dxfId="13691" priority="15549"/>
    <cfRule type="duplicateValues" dxfId="13690" priority="15550"/>
    <cfRule type="duplicateValues" dxfId="13689" priority="15551"/>
    <cfRule type="duplicateValues" dxfId="13688" priority="15552"/>
    <cfRule type="duplicateValues" dxfId="13687" priority="15553"/>
    <cfRule type="duplicateValues" dxfId="13686" priority="15554"/>
    <cfRule type="duplicateValues" dxfId="13685" priority="15555"/>
    <cfRule type="duplicateValues" dxfId="13684" priority="15556"/>
    <cfRule type="duplicateValues" dxfId="13683" priority="15557"/>
    <cfRule type="duplicateValues" dxfId="13682" priority="15558"/>
    <cfRule type="duplicateValues" dxfId="13681" priority="15559"/>
    <cfRule type="duplicateValues" dxfId="13680" priority="15560"/>
    <cfRule type="duplicateValues" dxfId="13679" priority="15561"/>
    <cfRule type="duplicateValues" dxfId="13678" priority="15562"/>
    <cfRule type="duplicateValues" dxfId="13677" priority="15563"/>
    <cfRule type="duplicateValues" dxfId="13676" priority="15564"/>
    <cfRule type="duplicateValues" dxfId="13675" priority="15565"/>
    <cfRule type="duplicateValues" dxfId="13674" priority="15566"/>
    <cfRule type="duplicateValues" dxfId="13673" priority="15567"/>
    <cfRule type="duplicateValues" dxfId="13672" priority="15568"/>
    <cfRule type="duplicateValues" dxfId="13671" priority="15569"/>
    <cfRule type="duplicateValues" dxfId="13670" priority="15570"/>
    <cfRule type="duplicateValues" dxfId="13669" priority="15571"/>
    <cfRule type="duplicateValues" dxfId="13668" priority="15572"/>
    <cfRule type="duplicateValues" dxfId="13667" priority="15573"/>
    <cfRule type="duplicateValues" dxfId="13666" priority="15574"/>
    <cfRule type="duplicateValues" dxfId="13665" priority="15575"/>
    <cfRule type="duplicateValues" dxfId="13664" priority="15576"/>
    <cfRule type="duplicateValues" dxfId="13663" priority="15577"/>
    <cfRule type="duplicateValues" dxfId="13662" priority="15578"/>
    <cfRule type="duplicateValues" dxfId="13661" priority="15579"/>
    <cfRule type="duplicateValues" dxfId="13660" priority="15580"/>
    <cfRule type="duplicateValues" dxfId="13659" priority="15581"/>
    <cfRule type="duplicateValues" dxfId="13658" priority="15582"/>
    <cfRule type="duplicateValues" dxfId="13657" priority="15583"/>
    <cfRule type="duplicateValues" dxfId="13656" priority="15584"/>
    <cfRule type="duplicateValues" dxfId="13655" priority="15585"/>
    <cfRule type="duplicateValues" dxfId="13654" priority="15586"/>
    <cfRule type="duplicateValues" dxfId="13653" priority="15587"/>
    <cfRule type="duplicateValues" dxfId="13652" priority="15588"/>
    <cfRule type="duplicateValues" dxfId="13651" priority="15589"/>
    <cfRule type="duplicateValues" dxfId="13650" priority="15590"/>
    <cfRule type="duplicateValues" dxfId="13649" priority="15591"/>
    <cfRule type="duplicateValues" dxfId="13648" priority="15592"/>
    <cfRule type="duplicateValues" dxfId="13647" priority="15593"/>
    <cfRule type="duplicateValues" dxfId="13646" priority="15594"/>
    <cfRule type="duplicateValues" dxfId="13645" priority="15595"/>
    <cfRule type="duplicateValues" dxfId="13644" priority="15596"/>
    <cfRule type="duplicateValues" dxfId="13643" priority="15597"/>
    <cfRule type="duplicateValues" dxfId="13642" priority="15598"/>
    <cfRule type="duplicateValues" dxfId="13641" priority="15599"/>
    <cfRule type="duplicateValues" dxfId="13640" priority="15600"/>
    <cfRule type="duplicateValues" dxfId="13639" priority="15601"/>
    <cfRule type="duplicateValues" dxfId="13638" priority="15602"/>
    <cfRule type="duplicateValues" dxfId="13637" priority="15603"/>
    <cfRule type="duplicateValues" dxfId="13636" priority="15604"/>
    <cfRule type="duplicateValues" dxfId="13635" priority="15605"/>
    <cfRule type="duplicateValues" dxfId="13634" priority="15606"/>
    <cfRule type="duplicateValues" dxfId="13633" priority="15607"/>
    <cfRule type="duplicateValues" dxfId="13632" priority="15608"/>
    <cfRule type="duplicateValues" dxfId="13631" priority="15609"/>
    <cfRule type="duplicateValues" dxfId="13630" priority="15610"/>
    <cfRule type="duplicateValues" dxfId="13629" priority="15611"/>
    <cfRule type="duplicateValues" dxfId="13628" priority="15612"/>
    <cfRule type="duplicateValues" dxfId="13627" priority="15613"/>
    <cfRule type="duplicateValues" dxfId="13626" priority="15614"/>
    <cfRule type="duplicateValues" dxfId="13625" priority="15615"/>
    <cfRule type="duplicateValues" dxfId="13624" priority="15616"/>
    <cfRule type="duplicateValues" dxfId="13623" priority="15617"/>
    <cfRule type="duplicateValues" dxfId="13622" priority="15618"/>
    <cfRule type="duplicateValues" dxfId="13621" priority="15619"/>
    <cfRule type="duplicateValues" dxfId="13620" priority="15620"/>
    <cfRule type="duplicateValues" dxfId="13619" priority="15621"/>
    <cfRule type="duplicateValues" dxfId="13618" priority="15622"/>
    <cfRule type="duplicateValues" dxfId="13617" priority="15623"/>
  </conditionalFormatting>
  <conditionalFormatting sqref="C223">
    <cfRule type="duplicateValues" dxfId="13616" priority="12560"/>
    <cfRule type="duplicateValues" dxfId="13615" priority="12561"/>
    <cfRule type="duplicateValues" dxfId="13614" priority="12562"/>
    <cfRule type="duplicateValues" dxfId="13613" priority="12563"/>
    <cfRule type="duplicateValues" dxfId="13612" priority="12564"/>
    <cfRule type="duplicateValues" dxfId="13611" priority="12565"/>
    <cfRule type="duplicateValues" dxfId="13610" priority="12566"/>
    <cfRule type="duplicateValues" dxfId="13609" priority="12567"/>
    <cfRule type="duplicateValues" dxfId="13608" priority="12568"/>
    <cfRule type="duplicateValues" dxfId="13607" priority="12569"/>
    <cfRule type="duplicateValues" dxfId="13606" priority="12570"/>
    <cfRule type="duplicateValues" dxfId="13605" priority="12571"/>
    <cfRule type="duplicateValues" dxfId="13604" priority="12572"/>
    <cfRule type="duplicateValues" dxfId="13603" priority="12573"/>
    <cfRule type="duplicateValues" dxfId="13602" priority="12574"/>
    <cfRule type="duplicateValues" dxfId="13601" priority="12575"/>
    <cfRule type="duplicateValues" dxfId="13600" priority="12576"/>
    <cfRule type="duplicateValues" dxfId="13599" priority="12577"/>
    <cfRule type="duplicateValues" dxfId="13598" priority="12578"/>
    <cfRule type="duplicateValues" dxfId="13597" priority="12579"/>
    <cfRule type="duplicateValues" dxfId="13596" priority="12580"/>
    <cfRule type="duplicateValues" dxfId="13595" priority="12581"/>
    <cfRule type="duplicateValues" dxfId="13594" priority="12582"/>
    <cfRule type="duplicateValues" dxfId="13593" priority="12583"/>
    <cfRule type="duplicateValues" dxfId="13592" priority="12584"/>
    <cfRule type="duplicateValues" dxfId="13591" priority="12585"/>
    <cfRule type="duplicateValues" dxfId="13590" priority="12586"/>
    <cfRule type="duplicateValues" dxfId="13589" priority="12587"/>
    <cfRule type="duplicateValues" dxfId="13588" priority="12588"/>
    <cfRule type="duplicateValues" dxfId="13587" priority="12589"/>
    <cfRule type="duplicateValues" dxfId="13586" priority="12590"/>
    <cfRule type="duplicateValues" dxfId="13585" priority="12591"/>
    <cfRule type="duplicateValues" dxfId="13584" priority="12592"/>
    <cfRule type="duplicateValues" dxfId="13583" priority="12593"/>
    <cfRule type="duplicateValues" dxfId="13582" priority="12594"/>
    <cfRule type="duplicateValues" dxfId="13581" priority="12595"/>
    <cfRule type="duplicateValues" dxfId="13580" priority="12596"/>
    <cfRule type="duplicateValues" dxfId="13579" priority="12597"/>
    <cfRule type="duplicateValues" dxfId="13578" priority="12598"/>
    <cfRule type="duplicateValues" dxfId="13577" priority="12599"/>
    <cfRule type="duplicateValues" dxfId="13576" priority="12600"/>
    <cfRule type="duplicateValues" dxfId="13575" priority="12601"/>
    <cfRule type="duplicateValues" dxfId="13574" priority="12602"/>
    <cfRule type="duplicateValues" dxfId="13573" priority="12603"/>
    <cfRule type="duplicateValues" dxfId="13572" priority="12604"/>
    <cfRule type="duplicateValues" dxfId="13571" priority="12605"/>
    <cfRule type="duplicateValues" dxfId="13570" priority="12606"/>
    <cfRule type="duplicateValues" dxfId="13569" priority="12607"/>
    <cfRule type="duplicateValues" dxfId="13568" priority="12608"/>
    <cfRule type="duplicateValues" dxfId="13567" priority="12609"/>
    <cfRule type="duplicateValues" dxfId="13566" priority="12610"/>
    <cfRule type="duplicateValues" dxfId="13565" priority="12611"/>
    <cfRule type="duplicateValues" dxfId="13564" priority="12612"/>
    <cfRule type="duplicateValues" dxfId="13563" priority="12613"/>
    <cfRule type="duplicateValues" dxfId="13562" priority="12614"/>
    <cfRule type="duplicateValues" dxfId="13561" priority="12615"/>
    <cfRule type="duplicateValues" dxfId="13560" priority="12616"/>
    <cfRule type="duplicateValues" dxfId="13559" priority="12617"/>
    <cfRule type="duplicateValues" dxfId="13558" priority="12618"/>
    <cfRule type="duplicateValues" dxfId="13557" priority="12619"/>
    <cfRule type="duplicateValues" dxfId="13556" priority="12620"/>
    <cfRule type="duplicateValues" dxfId="13555" priority="12621"/>
    <cfRule type="duplicateValues" dxfId="13554" priority="12622"/>
    <cfRule type="duplicateValues" dxfId="13553" priority="12623"/>
    <cfRule type="duplicateValues" dxfId="13552" priority="12624"/>
    <cfRule type="duplicateValues" dxfId="13551" priority="12625"/>
    <cfRule type="duplicateValues" dxfId="13550" priority="12626"/>
    <cfRule type="duplicateValues" dxfId="13549" priority="12627"/>
    <cfRule type="duplicateValues" dxfId="13548" priority="12628"/>
    <cfRule type="duplicateValues" dxfId="13547" priority="12629"/>
    <cfRule type="duplicateValues" dxfId="13546" priority="12630"/>
    <cfRule type="duplicateValues" dxfId="13545" priority="12631"/>
    <cfRule type="duplicateValues" dxfId="13544" priority="12632"/>
    <cfRule type="duplicateValues" dxfId="13543" priority="12633"/>
    <cfRule type="duplicateValues" dxfId="13542" priority="12634"/>
    <cfRule type="duplicateValues" dxfId="13541" priority="12635"/>
    <cfRule type="duplicateValues" dxfId="13540" priority="12636"/>
    <cfRule type="duplicateValues" dxfId="13539" priority="12637"/>
    <cfRule type="duplicateValues" dxfId="13538" priority="12638"/>
    <cfRule type="duplicateValues" dxfId="13537" priority="12639"/>
    <cfRule type="duplicateValues" dxfId="13536" priority="12640"/>
    <cfRule type="duplicateValues" dxfId="13535" priority="12641"/>
    <cfRule type="duplicateValues" dxfId="13534" priority="12642"/>
    <cfRule type="duplicateValues" dxfId="13533" priority="12643"/>
    <cfRule type="duplicateValues" dxfId="13532" priority="12644"/>
    <cfRule type="duplicateValues" dxfId="13531" priority="12645"/>
    <cfRule type="duplicateValues" dxfId="13530" priority="12646"/>
    <cfRule type="duplicateValues" dxfId="13529" priority="12647"/>
    <cfRule type="duplicateValues" dxfId="13528" priority="12648"/>
    <cfRule type="duplicateValues" dxfId="13527" priority="12649"/>
    <cfRule type="duplicateValues" dxfId="13526" priority="12650"/>
    <cfRule type="duplicateValues" dxfId="13525" priority="12651"/>
    <cfRule type="duplicateValues" dxfId="13524" priority="12652"/>
    <cfRule type="duplicateValues" dxfId="13523" priority="12653"/>
    <cfRule type="duplicateValues" dxfId="13522" priority="12654"/>
    <cfRule type="duplicateValues" dxfId="13521" priority="12655"/>
    <cfRule type="duplicateValues" dxfId="13520" priority="12656"/>
    <cfRule type="duplicateValues" dxfId="13519" priority="12657"/>
    <cfRule type="duplicateValues" dxfId="13518" priority="12658"/>
    <cfRule type="duplicateValues" dxfId="13517" priority="12659"/>
    <cfRule type="duplicateValues" dxfId="13516" priority="12660"/>
    <cfRule type="duplicateValues" dxfId="13515" priority="12661"/>
    <cfRule type="duplicateValues" dxfId="13514" priority="12662"/>
    <cfRule type="duplicateValues" dxfId="13513" priority="12663"/>
    <cfRule type="duplicateValues" dxfId="13512" priority="12664"/>
    <cfRule type="duplicateValues" dxfId="13511" priority="12665"/>
    <cfRule type="duplicateValues" dxfId="13510" priority="12666"/>
    <cfRule type="duplicateValues" dxfId="13509" priority="12667"/>
    <cfRule type="duplicateValues" dxfId="13508" priority="12668"/>
    <cfRule type="duplicateValues" dxfId="13507" priority="12669"/>
    <cfRule type="duplicateValues" dxfId="13506" priority="12670"/>
    <cfRule type="duplicateValues" dxfId="13505" priority="12671"/>
    <cfRule type="duplicateValues" dxfId="13504" priority="12672"/>
    <cfRule type="duplicateValues" dxfId="13503" priority="12673"/>
    <cfRule type="duplicateValues" dxfId="13502" priority="12674"/>
    <cfRule type="duplicateValues" dxfId="13501" priority="12675"/>
    <cfRule type="duplicateValues" dxfId="13500" priority="12676"/>
    <cfRule type="duplicateValues" dxfId="13499" priority="12677"/>
    <cfRule type="duplicateValues" dxfId="13498" priority="12678"/>
    <cfRule type="duplicateValues" dxfId="13497" priority="12679"/>
    <cfRule type="duplicateValues" dxfId="13496" priority="12680"/>
    <cfRule type="duplicateValues" dxfId="13495" priority="12681"/>
    <cfRule type="duplicateValues" dxfId="13494" priority="12682"/>
    <cfRule type="duplicateValues" dxfId="13493" priority="12683"/>
    <cfRule type="duplicateValues" dxfId="13492" priority="12684"/>
    <cfRule type="duplicateValues" dxfId="13491" priority="12685"/>
    <cfRule type="duplicateValues" dxfId="13490" priority="12686"/>
    <cfRule type="duplicateValues" dxfId="13489" priority="12687"/>
    <cfRule type="duplicateValues" dxfId="13488" priority="12688"/>
    <cfRule type="duplicateValues" dxfId="13487" priority="12689"/>
    <cfRule type="duplicateValues" dxfId="13486" priority="12690"/>
    <cfRule type="duplicateValues" dxfId="13485" priority="12691"/>
    <cfRule type="duplicateValues" dxfId="13484" priority="12692"/>
    <cfRule type="duplicateValues" dxfId="13483" priority="12693"/>
    <cfRule type="duplicateValues" dxfId="13482" priority="12694"/>
    <cfRule type="duplicateValues" dxfId="13481" priority="12695"/>
    <cfRule type="duplicateValues" dxfId="13480" priority="12696"/>
    <cfRule type="duplicateValues" dxfId="13479" priority="12697"/>
    <cfRule type="duplicateValues" dxfId="13478" priority="12698"/>
    <cfRule type="duplicateValues" dxfId="13477" priority="12699"/>
    <cfRule type="duplicateValues" dxfId="13476" priority="12700"/>
    <cfRule type="duplicateValues" dxfId="13475" priority="12701"/>
    <cfRule type="duplicateValues" dxfId="13474" priority="12702"/>
    <cfRule type="duplicateValues" dxfId="13473" priority="12703"/>
    <cfRule type="duplicateValues" dxfId="13472" priority="12704"/>
    <cfRule type="duplicateValues" dxfId="13471" priority="12705"/>
    <cfRule type="duplicateValues" dxfId="13470" priority="12706"/>
    <cfRule type="duplicateValues" dxfId="13469" priority="12707"/>
    <cfRule type="duplicateValues" dxfId="13468" priority="12708"/>
    <cfRule type="duplicateValues" dxfId="13467" priority="12709"/>
    <cfRule type="duplicateValues" dxfId="13466" priority="12710"/>
    <cfRule type="duplicateValues" dxfId="13465" priority="12711"/>
    <cfRule type="duplicateValues" dxfId="13464" priority="12712"/>
    <cfRule type="duplicateValues" dxfId="13463" priority="12713"/>
    <cfRule type="duplicateValues" dxfId="13462" priority="12714"/>
    <cfRule type="duplicateValues" dxfId="13461" priority="12715"/>
    <cfRule type="duplicateValues" dxfId="13460" priority="12716"/>
    <cfRule type="duplicateValues" dxfId="13459" priority="12717"/>
    <cfRule type="duplicateValues" dxfId="13458" priority="12718"/>
    <cfRule type="duplicateValues" dxfId="13457" priority="12719"/>
    <cfRule type="duplicateValues" dxfId="13456" priority="12720"/>
    <cfRule type="duplicateValues" dxfId="13455" priority="12721"/>
    <cfRule type="duplicateValues" dxfId="13454" priority="12722"/>
    <cfRule type="duplicateValues" dxfId="13453" priority="12723"/>
    <cfRule type="duplicateValues" dxfId="13452" priority="12724"/>
    <cfRule type="duplicateValues" dxfId="13451" priority="12725"/>
    <cfRule type="duplicateValues" dxfId="13450" priority="12726"/>
    <cfRule type="duplicateValues" dxfId="13449" priority="12727"/>
    <cfRule type="duplicateValues" dxfId="13448" priority="12728"/>
    <cfRule type="duplicateValues" dxfId="13447" priority="12729"/>
    <cfRule type="duplicateValues" dxfId="13446" priority="12730"/>
    <cfRule type="duplicateValues" dxfId="13445" priority="12731"/>
    <cfRule type="duplicateValues" dxfId="13444" priority="12732"/>
    <cfRule type="duplicateValues" dxfId="13443" priority="12733"/>
    <cfRule type="duplicateValues" dxfId="13442" priority="12734"/>
    <cfRule type="duplicateValues" dxfId="13441" priority="12735"/>
    <cfRule type="duplicateValues" dxfId="13440" priority="12736"/>
    <cfRule type="duplicateValues" dxfId="13439" priority="12737"/>
    <cfRule type="duplicateValues" dxfId="13438" priority="12738"/>
    <cfRule type="duplicateValues" dxfId="13437" priority="12739"/>
    <cfRule type="duplicateValues" dxfId="13436" priority="12740"/>
    <cfRule type="duplicateValues" dxfId="13435" priority="12741"/>
    <cfRule type="duplicateValues" dxfId="13434" priority="12742"/>
    <cfRule type="duplicateValues" dxfId="13433" priority="12743"/>
    <cfRule type="duplicateValues" dxfId="13432" priority="12744"/>
    <cfRule type="duplicateValues" dxfId="13431" priority="12745"/>
    <cfRule type="duplicateValues" dxfId="13430" priority="12746"/>
    <cfRule type="duplicateValues" dxfId="13429" priority="12747"/>
    <cfRule type="duplicateValues" dxfId="13428" priority="12748"/>
    <cfRule type="duplicateValues" dxfId="13427" priority="12749"/>
    <cfRule type="duplicateValues" dxfId="13426" priority="12750"/>
    <cfRule type="duplicateValues" dxfId="13425" priority="12751"/>
    <cfRule type="duplicateValues" dxfId="13424" priority="12752"/>
    <cfRule type="duplicateValues" dxfId="13423" priority="12753"/>
    <cfRule type="duplicateValues" dxfId="13422" priority="12754"/>
    <cfRule type="duplicateValues" dxfId="13421" priority="12755"/>
    <cfRule type="duplicateValues" dxfId="13420" priority="12756"/>
    <cfRule type="duplicateValues" dxfId="13419" priority="12757"/>
    <cfRule type="duplicateValues" dxfId="13418" priority="12758"/>
    <cfRule type="duplicateValues" dxfId="13417" priority="12759"/>
    <cfRule type="duplicateValues" dxfId="13416" priority="12760"/>
    <cfRule type="duplicateValues" dxfId="13415" priority="12761"/>
    <cfRule type="duplicateValues" dxfId="13414" priority="12762"/>
    <cfRule type="duplicateValues" dxfId="13413" priority="12763"/>
    <cfRule type="duplicateValues" dxfId="13412" priority="12764"/>
    <cfRule type="duplicateValues" dxfId="13411" priority="12765"/>
    <cfRule type="duplicateValues" dxfId="13410" priority="12766"/>
    <cfRule type="duplicateValues" dxfId="13409" priority="12767"/>
    <cfRule type="duplicateValues" dxfId="13408" priority="12768"/>
    <cfRule type="duplicateValues" dxfId="13407" priority="12769"/>
    <cfRule type="duplicateValues" dxfId="13406" priority="12770"/>
    <cfRule type="duplicateValues" dxfId="13405" priority="12771"/>
    <cfRule type="duplicateValues" dxfId="13404" priority="12772"/>
    <cfRule type="duplicateValues" dxfId="13403" priority="12773"/>
    <cfRule type="duplicateValues" dxfId="13402" priority="12774"/>
    <cfRule type="duplicateValues" dxfId="13401" priority="12775"/>
    <cfRule type="duplicateValues" dxfId="13400" priority="12776"/>
    <cfRule type="duplicateValues" dxfId="13399" priority="12777"/>
    <cfRule type="duplicateValues" dxfId="13398" priority="12778"/>
    <cfRule type="duplicateValues" dxfId="13397" priority="12779"/>
    <cfRule type="duplicateValues" dxfId="13396" priority="12780"/>
    <cfRule type="duplicateValues" dxfId="13395" priority="12781"/>
    <cfRule type="duplicateValues" dxfId="13394" priority="12782"/>
    <cfRule type="duplicateValues" dxfId="13393" priority="12783"/>
    <cfRule type="duplicateValues" dxfId="13392" priority="12784"/>
    <cfRule type="duplicateValues" dxfId="13391" priority="12785"/>
    <cfRule type="duplicateValues" dxfId="13390" priority="12786"/>
    <cfRule type="duplicateValues" dxfId="13389" priority="12787"/>
    <cfRule type="duplicateValues" dxfId="13388" priority="12788"/>
    <cfRule type="duplicateValues" dxfId="13387" priority="12789"/>
    <cfRule type="duplicateValues" dxfId="13386" priority="12790"/>
    <cfRule type="duplicateValues" dxfId="13385" priority="12791"/>
    <cfRule type="duplicateValues" dxfId="13384" priority="12792"/>
    <cfRule type="duplicateValues" dxfId="13383" priority="12793"/>
    <cfRule type="duplicateValues" dxfId="13382" priority="12794"/>
    <cfRule type="duplicateValues" dxfId="13381" priority="12795"/>
    <cfRule type="duplicateValues" dxfId="13380" priority="12796"/>
    <cfRule type="duplicateValues" dxfId="13379" priority="12797"/>
    <cfRule type="duplicateValues" dxfId="13378" priority="12798"/>
    <cfRule type="duplicateValues" dxfId="13377" priority="12799"/>
    <cfRule type="duplicateValues" dxfId="13376" priority="12800"/>
    <cfRule type="duplicateValues" dxfId="13375" priority="12801"/>
    <cfRule type="duplicateValues" dxfId="13374" priority="12802"/>
    <cfRule type="duplicateValues" dxfId="13373" priority="12803"/>
    <cfRule type="duplicateValues" dxfId="13372" priority="12804"/>
    <cfRule type="duplicateValues" dxfId="13371" priority="12805"/>
    <cfRule type="duplicateValues" dxfId="13370" priority="12806"/>
    <cfRule type="duplicateValues" dxfId="13369" priority="12807"/>
    <cfRule type="duplicateValues" dxfId="13368" priority="12808"/>
    <cfRule type="duplicateValues" dxfId="13367" priority="12809"/>
    <cfRule type="duplicateValues" dxfId="13366" priority="12810"/>
    <cfRule type="duplicateValues" dxfId="13365" priority="12811"/>
    <cfRule type="duplicateValues" dxfId="13364" priority="12812"/>
    <cfRule type="duplicateValues" dxfId="13363" priority="12813"/>
    <cfRule type="duplicateValues" dxfId="13362" priority="12814"/>
    <cfRule type="duplicateValues" dxfId="13361" priority="12815"/>
    <cfRule type="duplicateValues" dxfId="13360" priority="12816"/>
    <cfRule type="duplicateValues" dxfId="13359" priority="12817"/>
    <cfRule type="duplicateValues" dxfId="13358" priority="12818"/>
    <cfRule type="duplicateValues" dxfId="13357" priority="12819"/>
    <cfRule type="duplicateValues" dxfId="13356" priority="12820"/>
    <cfRule type="duplicateValues" dxfId="13355" priority="12821"/>
    <cfRule type="duplicateValues" dxfId="13354" priority="12822"/>
    <cfRule type="duplicateValues" dxfId="13353" priority="12823"/>
    <cfRule type="duplicateValues" dxfId="13352" priority="12824"/>
    <cfRule type="duplicateValues" dxfId="13351" priority="12825"/>
    <cfRule type="duplicateValues" dxfId="13350" priority="12826"/>
    <cfRule type="duplicateValues" dxfId="13349" priority="12827"/>
    <cfRule type="duplicateValues" dxfId="13348" priority="12828"/>
    <cfRule type="duplicateValues" dxfId="13347" priority="12829"/>
    <cfRule type="duplicateValues" dxfId="13346" priority="12830"/>
    <cfRule type="duplicateValues" dxfId="13345" priority="12831"/>
    <cfRule type="duplicateValues" dxfId="13344" priority="12832"/>
    <cfRule type="duplicateValues" dxfId="13343" priority="12833"/>
    <cfRule type="duplicateValues" dxfId="13342" priority="12834"/>
    <cfRule type="duplicateValues" dxfId="13341" priority="12835"/>
    <cfRule type="duplicateValues" dxfId="13340" priority="12836"/>
    <cfRule type="duplicateValues" dxfId="13339" priority="12837"/>
    <cfRule type="duplicateValues" dxfId="13338" priority="12838"/>
    <cfRule type="duplicateValues" dxfId="13337" priority="12839"/>
    <cfRule type="duplicateValues" dxfId="13336" priority="12840"/>
    <cfRule type="duplicateValues" dxfId="13335" priority="12841"/>
    <cfRule type="duplicateValues" dxfId="13334" priority="12842"/>
    <cfRule type="duplicateValues" dxfId="13333" priority="12843"/>
    <cfRule type="duplicateValues" dxfId="13332" priority="12844"/>
    <cfRule type="duplicateValues" dxfId="13331" priority="12845"/>
    <cfRule type="duplicateValues" dxfId="13330" priority="12846"/>
    <cfRule type="duplicateValues" dxfId="13329" priority="12847"/>
    <cfRule type="duplicateValues" dxfId="13328" priority="12848"/>
    <cfRule type="duplicateValues" dxfId="13327" priority="12849"/>
    <cfRule type="duplicateValues" dxfId="13326" priority="12850"/>
    <cfRule type="duplicateValues" dxfId="13325" priority="12851"/>
    <cfRule type="duplicateValues" dxfId="13324" priority="12852"/>
    <cfRule type="duplicateValues" dxfId="13323" priority="12853"/>
    <cfRule type="duplicateValues" dxfId="13322" priority="12854"/>
    <cfRule type="duplicateValues" dxfId="13321" priority="12855"/>
    <cfRule type="duplicateValues" dxfId="13320" priority="12856"/>
    <cfRule type="duplicateValues" dxfId="13319" priority="12857"/>
    <cfRule type="duplicateValues" dxfId="13318" priority="12858"/>
    <cfRule type="duplicateValues" dxfId="13317" priority="12859"/>
    <cfRule type="duplicateValues" dxfId="13316" priority="12860"/>
    <cfRule type="duplicateValues" dxfId="13315" priority="12861"/>
    <cfRule type="duplicateValues" dxfId="13314" priority="12862"/>
    <cfRule type="duplicateValues" dxfId="13313" priority="12863"/>
    <cfRule type="duplicateValues" dxfId="13312" priority="12864"/>
    <cfRule type="duplicateValues" dxfId="13311" priority="12865"/>
    <cfRule type="duplicateValues" dxfId="13310" priority="12866"/>
    <cfRule type="duplicateValues" dxfId="13309" priority="12867"/>
    <cfRule type="duplicateValues" dxfId="13308" priority="12868"/>
    <cfRule type="duplicateValues" dxfId="13307" priority="12869"/>
    <cfRule type="duplicateValues" dxfId="13306" priority="12870"/>
    <cfRule type="duplicateValues" dxfId="13305" priority="12871"/>
    <cfRule type="duplicateValues" dxfId="13304" priority="12872"/>
    <cfRule type="duplicateValues" dxfId="13303" priority="12873"/>
    <cfRule type="duplicateValues" dxfId="13302" priority="12874"/>
    <cfRule type="duplicateValues" dxfId="13301" priority="12875"/>
    <cfRule type="duplicateValues" dxfId="13300" priority="12876"/>
    <cfRule type="duplicateValues" dxfId="13299" priority="12877"/>
    <cfRule type="duplicateValues" dxfId="13298" priority="12878"/>
    <cfRule type="duplicateValues" dxfId="13297" priority="12879"/>
    <cfRule type="duplicateValues" dxfId="13296" priority="12880"/>
    <cfRule type="duplicateValues" dxfId="13295" priority="12881"/>
    <cfRule type="duplicateValues" dxfId="13294" priority="12882"/>
    <cfRule type="duplicateValues" dxfId="13293" priority="12883"/>
    <cfRule type="duplicateValues" dxfId="13292" priority="12884"/>
    <cfRule type="duplicateValues" dxfId="13291" priority="12885"/>
    <cfRule type="duplicateValues" dxfId="13290" priority="12886"/>
    <cfRule type="duplicateValues" dxfId="13289" priority="12887"/>
    <cfRule type="duplicateValues" dxfId="13288" priority="12888"/>
    <cfRule type="duplicateValues" dxfId="13287" priority="12889"/>
    <cfRule type="duplicateValues" dxfId="13286" priority="12890"/>
    <cfRule type="duplicateValues" dxfId="13285" priority="12891"/>
    <cfRule type="duplicateValues" dxfId="13284" priority="12892"/>
    <cfRule type="duplicateValues" dxfId="13283" priority="12893"/>
    <cfRule type="duplicateValues" dxfId="13282" priority="12894"/>
    <cfRule type="duplicateValues" dxfId="13281" priority="12895"/>
    <cfRule type="duplicateValues" dxfId="13280" priority="12896"/>
    <cfRule type="duplicateValues" dxfId="13279" priority="12897"/>
    <cfRule type="duplicateValues" dxfId="13278" priority="12898"/>
    <cfRule type="duplicateValues" dxfId="13277" priority="12899"/>
    <cfRule type="duplicateValues" dxfId="13276" priority="12900"/>
    <cfRule type="duplicateValues" dxfId="13275" priority="12901"/>
    <cfRule type="duplicateValues" dxfId="13274" priority="12902"/>
    <cfRule type="duplicateValues" dxfId="13273" priority="12903"/>
    <cfRule type="duplicateValues" dxfId="13272" priority="12904"/>
    <cfRule type="duplicateValues" dxfId="13271" priority="12905"/>
    <cfRule type="duplicateValues" dxfId="13270" priority="12906"/>
    <cfRule type="duplicateValues" dxfId="13269" priority="12907"/>
    <cfRule type="duplicateValues" dxfId="13268" priority="12908"/>
    <cfRule type="duplicateValues" dxfId="13267" priority="12909"/>
    <cfRule type="duplicateValues" dxfId="13266" priority="12910"/>
    <cfRule type="duplicateValues" dxfId="13265" priority="12911"/>
    <cfRule type="duplicateValues" dxfId="13264" priority="12912"/>
    <cfRule type="duplicateValues" dxfId="13263" priority="12913"/>
    <cfRule type="duplicateValues" dxfId="13262" priority="12914"/>
    <cfRule type="duplicateValues" dxfId="13261" priority="12915"/>
    <cfRule type="duplicateValues" dxfId="13260" priority="12916"/>
    <cfRule type="duplicateValues" dxfId="13259" priority="12917"/>
    <cfRule type="duplicateValues" dxfId="13258" priority="12918"/>
    <cfRule type="duplicateValues" dxfId="13257" priority="12919"/>
    <cfRule type="duplicateValues" dxfId="13256" priority="12920"/>
    <cfRule type="duplicateValues" dxfId="13255" priority="12921"/>
    <cfRule type="duplicateValues" dxfId="13254" priority="12922"/>
    <cfRule type="duplicateValues" dxfId="13253" priority="12923"/>
    <cfRule type="duplicateValues" dxfId="13252" priority="12924"/>
    <cfRule type="duplicateValues" dxfId="13251" priority="12925"/>
    <cfRule type="duplicateValues" dxfId="13250" priority="12926"/>
    <cfRule type="duplicateValues" dxfId="13249" priority="12927"/>
    <cfRule type="duplicateValues" dxfId="13248" priority="12928"/>
    <cfRule type="duplicateValues" dxfId="13247" priority="12929"/>
    <cfRule type="duplicateValues" dxfId="13246" priority="12930"/>
    <cfRule type="duplicateValues" dxfId="13245" priority="12931"/>
    <cfRule type="duplicateValues" dxfId="13244" priority="12932"/>
    <cfRule type="duplicateValues" dxfId="13243" priority="12933"/>
    <cfRule type="duplicateValues" dxfId="13242" priority="12934"/>
    <cfRule type="duplicateValues" dxfId="13241" priority="12935"/>
    <cfRule type="duplicateValues" dxfId="13240" priority="12936"/>
    <cfRule type="duplicateValues" dxfId="13239" priority="12937"/>
    <cfRule type="duplicateValues" dxfId="13238" priority="12938"/>
    <cfRule type="duplicateValues" dxfId="13237" priority="12939"/>
    <cfRule type="duplicateValues" dxfId="13236" priority="12940"/>
    <cfRule type="duplicateValues" dxfId="13235" priority="12941"/>
    <cfRule type="duplicateValues" dxfId="13234" priority="12942"/>
    <cfRule type="duplicateValues" dxfId="13233" priority="12943"/>
    <cfRule type="duplicateValues" dxfId="13232" priority="12944"/>
    <cfRule type="duplicateValues" dxfId="13231" priority="12945"/>
    <cfRule type="duplicateValues" dxfId="13230" priority="12946"/>
    <cfRule type="duplicateValues" dxfId="13229" priority="12947"/>
    <cfRule type="duplicateValues" dxfId="13228" priority="12948"/>
    <cfRule type="duplicateValues" dxfId="13227" priority="12949"/>
    <cfRule type="duplicateValues" dxfId="13226" priority="12950"/>
    <cfRule type="duplicateValues" dxfId="13225" priority="12951"/>
    <cfRule type="duplicateValues" dxfId="13224" priority="12952"/>
    <cfRule type="duplicateValues" dxfId="13223" priority="12953"/>
    <cfRule type="duplicateValues" dxfId="13222" priority="12954"/>
    <cfRule type="duplicateValues" dxfId="13221" priority="12955"/>
    <cfRule type="duplicateValues" dxfId="13220" priority="12956"/>
    <cfRule type="duplicateValues" dxfId="13219" priority="12957"/>
    <cfRule type="duplicateValues" dxfId="13218" priority="12958"/>
    <cfRule type="duplicateValues" dxfId="13217" priority="12959"/>
    <cfRule type="duplicateValues" dxfId="13216" priority="12960"/>
    <cfRule type="duplicateValues" dxfId="13215" priority="12961"/>
    <cfRule type="duplicateValues" dxfId="13214" priority="12962"/>
    <cfRule type="duplicateValues" dxfId="13213" priority="12963"/>
    <cfRule type="duplicateValues" dxfId="13212" priority="12964"/>
    <cfRule type="duplicateValues" dxfId="13211" priority="12965"/>
    <cfRule type="duplicateValues" dxfId="13210" priority="12966"/>
    <cfRule type="duplicateValues" dxfId="13209" priority="12967"/>
    <cfRule type="duplicateValues" dxfId="13208" priority="12968"/>
    <cfRule type="duplicateValues" dxfId="13207" priority="12969"/>
    <cfRule type="duplicateValues" dxfId="13206" priority="12970"/>
    <cfRule type="duplicateValues" dxfId="13205" priority="12971"/>
    <cfRule type="duplicateValues" dxfId="13204" priority="12972"/>
    <cfRule type="duplicateValues" dxfId="13203" priority="12973"/>
    <cfRule type="duplicateValues" dxfId="13202" priority="12974"/>
    <cfRule type="duplicateValues" dxfId="13201" priority="12975"/>
    <cfRule type="duplicateValues" dxfId="13200" priority="12976"/>
    <cfRule type="duplicateValues" dxfId="13199" priority="12977"/>
    <cfRule type="duplicateValues" dxfId="13198" priority="12978"/>
    <cfRule type="duplicateValues" dxfId="13197" priority="12979"/>
    <cfRule type="duplicateValues" dxfId="13196" priority="12980"/>
    <cfRule type="duplicateValues" dxfId="13195" priority="12981"/>
    <cfRule type="duplicateValues" dxfId="13194" priority="12982"/>
    <cfRule type="duplicateValues" dxfId="13193" priority="12983"/>
    <cfRule type="duplicateValues" dxfId="13192" priority="12984"/>
    <cfRule type="duplicateValues" dxfId="13191" priority="12985"/>
    <cfRule type="duplicateValues" dxfId="13190" priority="12986"/>
    <cfRule type="duplicateValues" dxfId="13189" priority="12987"/>
    <cfRule type="duplicateValues" dxfId="13188" priority="12988"/>
    <cfRule type="duplicateValues" dxfId="13187" priority="12989"/>
    <cfRule type="duplicateValues" dxfId="13186" priority="12990"/>
    <cfRule type="duplicateValues" dxfId="13185" priority="12991"/>
    <cfRule type="duplicateValues" dxfId="13184" priority="12992"/>
    <cfRule type="duplicateValues" dxfId="13183" priority="12993"/>
    <cfRule type="duplicateValues" dxfId="13182" priority="12994"/>
    <cfRule type="duplicateValues" dxfId="13181" priority="12995"/>
    <cfRule type="duplicateValues" dxfId="13180" priority="12996"/>
    <cfRule type="duplicateValues" dxfId="13179" priority="12997"/>
    <cfRule type="duplicateValues" dxfId="13178" priority="12998"/>
    <cfRule type="duplicateValues" dxfId="13177" priority="12999"/>
    <cfRule type="duplicateValues" dxfId="13176" priority="13000"/>
    <cfRule type="duplicateValues" dxfId="13175" priority="13001"/>
    <cfRule type="duplicateValues" dxfId="13174" priority="13002"/>
    <cfRule type="duplicateValues" dxfId="13173" priority="13003"/>
    <cfRule type="duplicateValues" dxfId="13172" priority="13004"/>
    <cfRule type="duplicateValues" dxfId="13171" priority="13005"/>
    <cfRule type="duplicateValues" dxfId="13170" priority="13006"/>
    <cfRule type="duplicateValues" dxfId="13169" priority="13007"/>
    <cfRule type="duplicateValues" dxfId="13168" priority="13008"/>
    <cfRule type="duplicateValues" dxfId="13167" priority="13009"/>
    <cfRule type="duplicateValues" dxfId="13166" priority="13010"/>
    <cfRule type="duplicateValues" dxfId="13165" priority="13011"/>
    <cfRule type="duplicateValues" dxfId="13164" priority="13012"/>
    <cfRule type="duplicateValues" dxfId="13163" priority="13013"/>
    <cfRule type="duplicateValues" dxfId="13162" priority="13014"/>
    <cfRule type="duplicateValues" dxfId="13161" priority="13015"/>
    <cfRule type="duplicateValues" dxfId="13160" priority="13016"/>
    <cfRule type="duplicateValues" dxfId="13159" priority="13017"/>
    <cfRule type="duplicateValues" dxfId="13158" priority="13018"/>
    <cfRule type="duplicateValues" dxfId="13157" priority="13019"/>
    <cfRule type="duplicateValues" dxfId="13156" priority="13020"/>
    <cfRule type="duplicateValues" dxfId="13155" priority="13021"/>
    <cfRule type="duplicateValues" dxfId="13154" priority="13022"/>
    <cfRule type="duplicateValues" dxfId="13153" priority="13023"/>
    <cfRule type="duplicateValues" dxfId="13152" priority="13024"/>
    <cfRule type="duplicateValues" dxfId="13151" priority="13025"/>
    <cfRule type="duplicateValues" dxfId="13150" priority="13026"/>
    <cfRule type="duplicateValues" dxfId="13149" priority="13027"/>
    <cfRule type="duplicateValues" dxfId="13148" priority="13028"/>
    <cfRule type="duplicateValues" dxfId="13147" priority="13029"/>
    <cfRule type="duplicateValues" dxfId="13146" priority="13030"/>
    <cfRule type="duplicateValues" dxfId="13145" priority="13031"/>
    <cfRule type="duplicateValues" dxfId="13144" priority="13032"/>
    <cfRule type="duplicateValues" dxfId="13143" priority="13033"/>
    <cfRule type="duplicateValues" dxfId="13142" priority="13034"/>
    <cfRule type="duplicateValues" dxfId="13141" priority="13035"/>
    <cfRule type="duplicateValues" dxfId="13140" priority="13036"/>
    <cfRule type="duplicateValues" dxfId="13139" priority="13037"/>
    <cfRule type="duplicateValues" dxfId="13138" priority="13038"/>
    <cfRule type="duplicateValues" dxfId="13137" priority="13039"/>
    <cfRule type="duplicateValues" dxfId="13136" priority="13040"/>
    <cfRule type="duplicateValues" dxfId="13135" priority="13041"/>
    <cfRule type="duplicateValues" dxfId="13134" priority="13042"/>
    <cfRule type="duplicateValues" dxfId="13133" priority="13043"/>
    <cfRule type="duplicateValues" dxfId="13132" priority="13044"/>
    <cfRule type="duplicateValues" dxfId="13131" priority="13045"/>
    <cfRule type="duplicateValues" dxfId="13130" priority="13046"/>
    <cfRule type="duplicateValues" dxfId="13129" priority="13047"/>
    <cfRule type="duplicateValues" dxfId="13128" priority="13048"/>
    <cfRule type="duplicateValues" dxfId="13127" priority="13049"/>
    <cfRule type="duplicateValues" dxfId="13126" priority="13050"/>
    <cfRule type="duplicateValues" dxfId="13125" priority="13051"/>
    <cfRule type="duplicateValues" dxfId="13124" priority="13052"/>
    <cfRule type="duplicateValues" dxfId="13123" priority="13053"/>
    <cfRule type="duplicateValues" dxfId="13122" priority="13054"/>
    <cfRule type="duplicateValues" dxfId="13121" priority="13055"/>
    <cfRule type="duplicateValues" dxfId="13120" priority="13056"/>
    <cfRule type="duplicateValues" dxfId="13119" priority="13057"/>
    <cfRule type="duplicateValues" dxfId="13118" priority="13058"/>
    <cfRule type="duplicateValues" dxfId="13117" priority="13059"/>
    <cfRule type="duplicateValues" dxfId="13116" priority="13060"/>
    <cfRule type="duplicateValues" dxfId="13115" priority="13061"/>
    <cfRule type="duplicateValues" dxfId="13114" priority="13062"/>
    <cfRule type="duplicateValues" dxfId="13113" priority="13063"/>
    <cfRule type="duplicateValues" dxfId="13112" priority="13064"/>
    <cfRule type="duplicateValues" dxfId="13111" priority="13065"/>
    <cfRule type="duplicateValues" dxfId="13110" priority="13066"/>
    <cfRule type="duplicateValues" dxfId="13109" priority="13067"/>
    <cfRule type="duplicateValues" dxfId="13108" priority="13068"/>
    <cfRule type="duplicateValues" dxfId="13107" priority="13069"/>
    <cfRule type="duplicateValues" dxfId="13106" priority="13070"/>
    <cfRule type="duplicateValues" dxfId="13105" priority="13071"/>
    <cfRule type="duplicateValues" dxfId="13104" priority="13072"/>
    <cfRule type="duplicateValues" dxfId="13103" priority="13073"/>
    <cfRule type="duplicateValues" dxfId="13102" priority="13074"/>
    <cfRule type="duplicateValues" dxfId="13101" priority="13075"/>
    <cfRule type="duplicateValues" dxfId="13100" priority="13076"/>
    <cfRule type="duplicateValues" dxfId="13099" priority="13077"/>
    <cfRule type="duplicateValues" dxfId="13098" priority="13078"/>
    <cfRule type="duplicateValues" dxfId="13097" priority="13079"/>
    <cfRule type="duplicateValues" dxfId="13096" priority="13080"/>
    <cfRule type="duplicateValues" dxfId="13095" priority="13081"/>
    <cfRule type="duplicateValues" dxfId="13094" priority="13082"/>
    <cfRule type="duplicateValues" dxfId="13093" priority="13083"/>
    <cfRule type="duplicateValues" dxfId="13092" priority="13084"/>
    <cfRule type="duplicateValues" dxfId="13091" priority="13085"/>
    <cfRule type="duplicateValues" dxfId="13090" priority="13086"/>
    <cfRule type="duplicateValues" dxfId="13089" priority="13087"/>
    <cfRule type="duplicateValues" dxfId="13088" priority="13088"/>
    <cfRule type="duplicateValues" dxfId="13087" priority="13089"/>
    <cfRule type="duplicateValues" dxfId="13086" priority="13090"/>
    <cfRule type="duplicateValues" dxfId="13085" priority="13091"/>
    <cfRule type="duplicateValues" dxfId="13084" priority="13092"/>
    <cfRule type="duplicateValues" dxfId="13083" priority="13093"/>
    <cfRule type="duplicateValues" dxfId="13082" priority="13094"/>
    <cfRule type="duplicateValues" dxfId="13081" priority="13095"/>
    <cfRule type="duplicateValues" dxfId="13080" priority="13096"/>
    <cfRule type="duplicateValues" dxfId="13079" priority="13097"/>
    <cfRule type="duplicateValues" dxfId="13078" priority="13098"/>
    <cfRule type="duplicateValues" dxfId="13077" priority="13099"/>
    <cfRule type="duplicateValues" dxfId="13076" priority="13100"/>
    <cfRule type="duplicateValues" dxfId="13075" priority="13101"/>
    <cfRule type="duplicateValues" dxfId="13074" priority="13102"/>
    <cfRule type="duplicateValues" dxfId="13073" priority="13103"/>
    <cfRule type="duplicateValues" dxfId="13072" priority="13104"/>
    <cfRule type="duplicateValues" dxfId="13071" priority="13105"/>
    <cfRule type="duplicateValues" dxfId="13070" priority="13106"/>
    <cfRule type="duplicateValues" dxfId="13069" priority="13107"/>
    <cfRule type="duplicateValues" dxfId="13068" priority="13108"/>
    <cfRule type="duplicateValues" dxfId="13067" priority="13109"/>
    <cfRule type="duplicateValues" dxfId="13066" priority="13110"/>
    <cfRule type="duplicateValues" dxfId="13065" priority="13111"/>
    <cfRule type="duplicateValues" dxfId="13064" priority="13112"/>
    <cfRule type="duplicateValues" dxfId="13063" priority="13113"/>
    <cfRule type="duplicateValues" dxfId="13062" priority="13114"/>
    <cfRule type="duplicateValues" dxfId="13061" priority="13115"/>
    <cfRule type="duplicateValues" dxfId="13060" priority="13116"/>
    <cfRule type="duplicateValues" dxfId="13059" priority="13117"/>
    <cfRule type="duplicateValues" dxfId="13058" priority="13118"/>
    <cfRule type="duplicateValues" dxfId="13057" priority="13119"/>
    <cfRule type="duplicateValues" dxfId="13056" priority="13120"/>
    <cfRule type="duplicateValues" dxfId="13055" priority="13121"/>
    <cfRule type="duplicateValues" dxfId="13054" priority="13122"/>
    <cfRule type="duplicateValues" dxfId="13053" priority="13123"/>
    <cfRule type="duplicateValues" dxfId="13052" priority="13124"/>
    <cfRule type="duplicateValues" dxfId="13051" priority="13125"/>
    <cfRule type="duplicateValues" dxfId="13050" priority="13126"/>
    <cfRule type="duplicateValues" dxfId="13049" priority="13127"/>
    <cfRule type="duplicateValues" dxfId="13048" priority="13128"/>
    <cfRule type="duplicateValues" dxfId="13047" priority="13129"/>
    <cfRule type="duplicateValues" dxfId="13046" priority="13130"/>
    <cfRule type="duplicateValues" dxfId="13045" priority="13131"/>
    <cfRule type="duplicateValues" dxfId="13044" priority="13132"/>
    <cfRule type="duplicateValues" dxfId="13043" priority="13133"/>
    <cfRule type="duplicateValues" dxfId="13042" priority="13134"/>
    <cfRule type="duplicateValues" dxfId="13041" priority="13135"/>
    <cfRule type="duplicateValues" dxfId="13040" priority="13136"/>
    <cfRule type="duplicateValues" dxfId="13039" priority="13137"/>
    <cfRule type="duplicateValues" dxfId="13038" priority="13138"/>
    <cfRule type="duplicateValues" dxfId="13037" priority="13139"/>
    <cfRule type="duplicateValues" dxfId="13036" priority="13140"/>
    <cfRule type="duplicateValues" dxfId="13035" priority="13141"/>
    <cfRule type="duplicateValues" dxfId="13034" priority="13142"/>
    <cfRule type="duplicateValues" dxfId="13033" priority="13143"/>
    <cfRule type="duplicateValues" dxfId="13032" priority="13144"/>
    <cfRule type="duplicateValues" dxfId="13031" priority="13145"/>
    <cfRule type="duplicateValues" dxfId="13030" priority="13146"/>
    <cfRule type="duplicateValues" dxfId="13029" priority="13147"/>
    <cfRule type="duplicateValues" dxfId="13028" priority="13148"/>
    <cfRule type="duplicateValues" dxfId="13027" priority="13149"/>
    <cfRule type="duplicateValues" dxfId="13026" priority="13150"/>
    <cfRule type="duplicateValues" dxfId="13025" priority="13151"/>
    <cfRule type="duplicateValues" dxfId="13024" priority="13152"/>
    <cfRule type="duplicateValues" dxfId="13023" priority="13153"/>
    <cfRule type="duplicateValues" dxfId="13022" priority="13154"/>
    <cfRule type="duplicateValues" dxfId="13021" priority="13155"/>
    <cfRule type="duplicateValues" dxfId="13020" priority="13156"/>
    <cfRule type="duplicateValues" dxfId="13019" priority="13157"/>
    <cfRule type="duplicateValues" dxfId="13018" priority="13158"/>
    <cfRule type="duplicateValues" dxfId="13017" priority="13159"/>
    <cfRule type="duplicateValues" dxfId="13016" priority="13160"/>
    <cfRule type="duplicateValues" dxfId="13015" priority="13161"/>
    <cfRule type="duplicateValues" dxfId="13014" priority="13162"/>
    <cfRule type="duplicateValues" dxfId="13013" priority="13163"/>
    <cfRule type="duplicateValues" dxfId="13012" priority="13164"/>
    <cfRule type="duplicateValues" dxfId="13011" priority="13165"/>
    <cfRule type="duplicateValues" dxfId="13010" priority="13166"/>
    <cfRule type="duplicateValues" dxfId="13009" priority="13167"/>
    <cfRule type="duplicateValues" dxfId="13008" priority="13168"/>
    <cfRule type="duplicateValues" dxfId="13007" priority="13169"/>
    <cfRule type="duplicateValues" dxfId="13006" priority="13170"/>
    <cfRule type="duplicateValues" dxfId="13005" priority="13171"/>
    <cfRule type="duplicateValues" dxfId="13004" priority="13172"/>
    <cfRule type="duplicateValues" dxfId="13003" priority="13173"/>
    <cfRule type="duplicateValues" dxfId="13002" priority="13174"/>
    <cfRule type="duplicateValues" dxfId="13001" priority="13175"/>
    <cfRule type="duplicateValues" dxfId="13000" priority="13176"/>
    <cfRule type="duplicateValues" dxfId="12999" priority="13177"/>
    <cfRule type="duplicateValues" dxfId="12998" priority="13178"/>
    <cfRule type="duplicateValues" dxfId="12997" priority="13179"/>
    <cfRule type="duplicateValues" dxfId="12996" priority="13180"/>
    <cfRule type="duplicateValues" dxfId="12995" priority="13181"/>
    <cfRule type="duplicateValues" dxfId="12994" priority="13182"/>
    <cfRule type="duplicateValues" dxfId="12993" priority="13183"/>
    <cfRule type="duplicateValues" dxfId="12992" priority="13184"/>
    <cfRule type="duplicateValues" dxfId="12991" priority="13185"/>
    <cfRule type="duplicateValues" dxfId="12990" priority="13186"/>
    <cfRule type="duplicateValues" dxfId="12989" priority="13187"/>
    <cfRule type="duplicateValues" dxfId="12988" priority="13188"/>
    <cfRule type="duplicateValues" dxfId="12987" priority="13189"/>
    <cfRule type="duplicateValues" dxfId="12986" priority="13190"/>
    <cfRule type="duplicateValues" dxfId="12985" priority="13191"/>
    <cfRule type="duplicateValues" dxfId="12984" priority="13192"/>
    <cfRule type="duplicateValues" dxfId="12983" priority="13193"/>
    <cfRule type="duplicateValues" dxfId="12982" priority="13194"/>
    <cfRule type="duplicateValues" dxfId="12981" priority="13195"/>
    <cfRule type="duplicateValues" dxfId="12980" priority="13196"/>
    <cfRule type="duplicateValues" dxfId="12979" priority="13197"/>
    <cfRule type="duplicateValues" dxfId="12978" priority="13198"/>
    <cfRule type="duplicateValues" dxfId="12977" priority="13199"/>
    <cfRule type="duplicateValues" dxfId="12976" priority="13200"/>
    <cfRule type="duplicateValues" dxfId="12975" priority="13201"/>
    <cfRule type="duplicateValues" dxfId="12974" priority="13202"/>
    <cfRule type="duplicateValues" dxfId="12973" priority="13203"/>
    <cfRule type="duplicateValues" dxfId="12972" priority="13204"/>
    <cfRule type="duplicateValues" dxfId="12971" priority="13205"/>
    <cfRule type="duplicateValues" dxfId="12970" priority="13206"/>
    <cfRule type="duplicateValues" dxfId="12969" priority="13207"/>
    <cfRule type="duplicateValues" dxfId="12968" priority="13208"/>
    <cfRule type="duplicateValues" dxfId="12967" priority="13209"/>
    <cfRule type="duplicateValues" dxfId="12966" priority="13210"/>
    <cfRule type="duplicateValues" dxfId="12965" priority="13211"/>
    <cfRule type="duplicateValues" dxfId="12964" priority="13212"/>
    <cfRule type="duplicateValues" dxfId="12963" priority="13213"/>
    <cfRule type="duplicateValues" dxfId="12962" priority="13214"/>
    <cfRule type="duplicateValues" dxfId="12961" priority="13215"/>
    <cfRule type="duplicateValues" dxfId="12960" priority="13216"/>
    <cfRule type="duplicateValues" dxfId="12959" priority="13217"/>
    <cfRule type="duplicateValues" dxfId="12958" priority="13218"/>
    <cfRule type="duplicateValues" dxfId="12957" priority="13219"/>
    <cfRule type="duplicateValues" dxfId="12956" priority="13220"/>
    <cfRule type="duplicateValues" dxfId="12955" priority="13221"/>
    <cfRule type="duplicateValues" dxfId="12954" priority="13222"/>
    <cfRule type="duplicateValues" dxfId="12953" priority="13223"/>
    <cfRule type="duplicateValues" dxfId="12952" priority="13224"/>
    <cfRule type="duplicateValues" dxfId="12951" priority="13225"/>
    <cfRule type="duplicateValues" dxfId="12950" priority="13226"/>
    <cfRule type="duplicateValues" dxfId="12949" priority="13227"/>
    <cfRule type="duplicateValues" dxfId="12948" priority="13228"/>
    <cfRule type="duplicateValues" dxfId="12947" priority="13229"/>
    <cfRule type="duplicateValues" dxfId="12946" priority="13230"/>
    <cfRule type="duplicateValues" dxfId="12945" priority="13231"/>
    <cfRule type="duplicateValues" dxfId="12944" priority="13232"/>
    <cfRule type="duplicateValues" dxfId="12943" priority="13233"/>
    <cfRule type="duplicateValues" dxfId="12942" priority="13234"/>
    <cfRule type="duplicateValues" dxfId="12941" priority="13235"/>
    <cfRule type="duplicateValues" dxfId="12940" priority="13236"/>
    <cfRule type="duplicateValues" dxfId="12939" priority="13237"/>
    <cfRule type="duplicateValues" dxfId="12938" priority="13238"/>
    <cfRule type="duplicateValues" dxfId="12937" priority="13239"/>
    <cfRule type="duplicateValues" dxfId="12936" priority="13240"/>
    <cfRule type="duplicateValues" dxfId="12935" priority="13241"/>
    <cfRule type="duplicateValues" dxfId="12934" priority="13242"/>
    <cfRule type="duplicateValues" dxfId="12933" priority="13243"/>
    <cfRule type="duplicateValues" dxfId="12932" priority="13244"/>
    <cfRule type="duplicateValues" dxfId="12931" priority="13245"/>
    <cfRule type="duplicateValues" dxfId="12930" priority="13246"/>
    <cfRule type="duplicateValues" dxfId="12929" priority="13247"/>
    <cfRule type="duplicateValues" dxfId="12928" priority="13248"/>
    <cfRule type="duplicateValues" dxfId="12927" priority="13249"/>
    <cfRule type="duplicateValues" dxfId="12926" priority="13250"/>
    <cfRule type="duplicateValues" dxfId="12925" priority="13251"/>
    <cfRule type="duplicateValues" dxfId="12924" priority="13252"/>
    <cfRule type="duplicateValues" dxfId="12923" priority="13253"/>
    <cfRule type="duplicateValues" dxfId="12922" priority="13254"/>
    <cfRule type="duplicateValues" dxfId="12921" priority="13255"/>
    <cfRule type="duplicateValues" dxfId="12920" priority="13256"/>
    <cfRule type="duplicateValues" dxfId="12919" priority="13257"/>
    <cfRule type="duplicateValues" dxfId="12918" priority="13258"/>
    <cfRule type="duplicateValues" dxfId="12917" priority="13259"/>
    <cfRule type="duplicateValues" dxfId="12916" priority="13260"/>
    <cfRule type="duplicateValues" dxfId="12915" priority="13261"/>
    <cfRule type="duplicateValues" dxfId="12914" priority="13262"/>
    <cfRule type="duplicateValues" dxfId="12913" priority="13263"/>
    <cfRule type="duplicateValues" dxfId="12912" priority="13264"/>
    <cfRule type="duplicateValues" dxfId="12911" priority="13265"/>
    <cfRule type="duplicateValues" dxfId="12910" priority="13266"/>
    <cfRule type="duplicateValues" dxfId="12909" priority="13267"/>
    <cfRule type="duplicateValues" dxfId="12908" priority="13268"/>
    <cfRule type="duplicateValues" dxfId="12907" priority="13269"/>
    <cfRule type="duplicateValues" dxfId="12906" priority="13270"/>
    <cfRule type="duplicateValues" dxfId="12905" priority="13271"/>
    <cfRule type="duplicateValues" dxfId="12904" priority="13272"/>
    <cfRule type="duplicateValues" dxfId="12903" priority="13273"/>
    <cfRule type="duplicateValues" dxfId="12902" priority="13274"/>
    <cfRule type="duplicateValues" dxfId="12901" priority="13275"/>
    <cfRule type="duplicateValues" dxfId="12900" priority="13276"/>
    <cfRule type="duplicateValues" dxfId="12899" priority="13277"/>
    <cfRule type="duplicateValues" dxfId="12898" priority="13278"/>
    <cfRule type="duplicateValues" dxfId="12897" priority="13279"/>
    <cfRule type="duplicateValues" dxfId="12896" priority="13280"/>
    <cfRule type="duplicateValues" dxfId="12895" priority="13281"/>
    <cfRule type="duplicateValues" dxfId="12894" priority="13282"/>
    <cfRule type="duplicateValues" dxfId="12893" priority="13283"/>
    <cfRule type="duplicateValues" dxfId="12892" priority="13284"/>
    <cfRule type="duplicateValues" dxfId="12891" priority="13285"/>
    <cfRule type="duplicateValues" dxfId="12890" priority="13286"/>
    <cfRule type="duplicateValues" dxfId="12889" priority="13287"/>
    <cfRule type="duplicateValues" dxfId="12888" priority="13288"/>
    <cfRule type="duplicateValues" dxfId="12887" priority="13289"/>
    <cfRule type="duplicateValues" dxfId="12886" priority="13290"/>
    <cfRule type="duplicateValues" dxfId="12885" priority="13291"/>
    <cfRule type="duplicateValues" dxfId="12884" priority="13292"/>
    <cfRule type="duplicateValues" dxfId="12883" priority="13293"/>
    <cfRule type="duplicateValues" dxfId="12882" priority="13294"/>
    <cfRule type="duplicateValues" dxfId="12881" priority="13295"/>
    <cfRule type="duplicateValues" dxfId="12880" priority="13296"/>
    <cfRule type="duplicateValues" dxfId="12879" priority="13297"/>
    <cfRule type="duplicateValues" dxfId="12878" priority="13298"/>
    <cfRule type="duplicateValues" dxfId="12877" priority="13299"/>
    <cfRule type="duplicateValues" dxfId="12876" priority="13300"/>
    <cfRule type="duplicateValues" dxfId="12875" priority="13301"/>
    <cfRule type="duplicateValues" dxfId="12874" priority="13302"/>
    <cfRule type="duplicateValues" dxfId="12873" priority="13303"/>
    <cfRule type="duplicateValues" dxfId="12872" priority="13304"/>
    <cfRule type="duplicateValues" dxfId="12871" priority="13305"/>
    <cfRule type="duplicateValues" dxfId="12870" priority="13306"/>
    <cfRule type="duplicateValues" dxfId="12869" priority="13307"/>
    <cfRule type="duplicateValues" dxfId="12868" priority="13308"/>
    <cfRule type="duplicateValues" dxfId="12867" priority="13309"/>
    <cfRule type="duplicateValues" dxfId="12866" priority="13310"/>
    <cfRule type="duplicateValues" dxfId="12865" priority="13311"/>
    <cfRule type="duplicateValues" dxfId="12864" priority="13312"/>
    <cfRule type="duplicateValues" dxfId="12863" priority="13313"/>
    <cfRule type="duplicateValues" dxfId="12862" priority="13314"/>
    <cfRule type="duplicateValues" dxfId="12861" priority="13315"/>
    <cfRule type="duplicateValues" dxfId="12860" priority="13316"/>
    <cfRule type="duplicateValues" dxfId="12859" priority="13317"/>
    <cfRule type="duplicateValues" dxfId="12858" priority="13318"/>
    <cfRule type="duplicateValues" dxfId="12857" priority="13319"/>
    <cfRule type="duplicateValues" dxfId="12856" priority="13320"/>
    <cfRule type="duplicateValues" dxfId="12855" priority="13321"/>
    <cfRule type="duplicateValues" dxfId="12854" priority="13322"/>
    <cfRule type="duplicateValues" dxfId="12853" priority="13323"/>
    <cfRule type="duplicateValues" dxfId="12852" priority="13324"/>
    <cfRule type="duplicateValues" dxfId="12851" priority="13325"/>
    <cfRule type="duplicateValues" dxfId="12850" priority="13326"/>
    <cfRule type="duplicateValues" dxfId="12849" priority="13327"/>
    <cfRule type="duplicateValues" dxfId="12848" priority="13328"/>
    <cfRule type="duplicateValues" dxfId="12847" priority="13329"/>
    <cfRule type="duplicateValues" dxfId="12846" priority="13330"/>
    <cfRule type="duplicateValues" dxfId="12845" priority="13331"/>
    <cfRule type="duplicateValues" dxfId="12844" priority="13332"/>
    <cfRule type="duplicateValues" dxfId="12843" priority="13333"/>
    <cfRule type="duplicateValues" dxfId="12842" priority="13334"/>
    <cfRule type="duplicateValues" dxfId="12841" priority="13335"/>
    <cfRule type="duplicateValues" dxfId="12840" priority="13336"/>
    <cfRule type="duplicateValues" dxfId="12839" priority="13337"/>
    <cfRule type="duplicateValues" dxfId="12838" priority="13338"/>
    <cfRule type="duplicateValues" dxfId="12837" priority="13339"/>
    <cfRule type="duplicateValues" dxfId="12836" priority="13340"/>
    <cfRule type="duplicateValues" dxfId="12835" priority="13341"/>
    <cfRule type="duplicateValues" dxfId="12834" priority="13342"/>
    <cfRule type="duplicateValues" dxfId="12833" priority="13343"/>
    <cfRule type="duplicateValues" dxfId="12832" priority="13344"/>
    <cfRule type="duplicateValues" dxfId="12831" priority="13345"/>
    <cfRule type="duplicateValues" dxfId="12830" priority="13346"/>
    <cfRule type="duplicateValues" dxfId="12829" priority="13347"/>
    <cfRule type="duplicateValues" dxfId="12828" priority="13348"/>
    <cfRule type="duplicateValues" dxfId="12827" priority="13349"/>
    <cfRule type="duplicateValues" dxfId="12826" priority="13350"/>
    <cfRule type="duplicateValues" dxfId="12825" priority="13351"/>
    <cfRule type="duplicateValues" dxfId="12824" priority="13352"/>
    <cfRule type="duplicateValues" dxfId="12823" priority="13353"/>
    <cfRule type="duplicateValues" dxfId="12822" priority="13354"/>
    <cfRule type="duplicateValues" dxfId="12821" priority="13355"/>
    <cfRule type="duplicateValues" dxfId="12820" priority="13356"/>
    <cfRule type="duplicateValues" dxfId="12819" priority="13357"/>
    <cfRule type="duplicateValues" dxfId="12818" priority="13358"/>
    <cfRule type="duplicateValues" dxfId="12817" priority="13359"/>
    <cfRule type="duplicateValues" dxfId="12816" priority="13360"/>
    <cfRule type="duplicateValues" dxfId="12815" priority="13361"/>
    <cfRule type="duplicateValues" dxfId="12814" priority="13362"/>
    <cfRule type="duplicateValues" dxfId="12813" priority="13363"/>
    <cfRule type="duplicateValues" dxfId="12812" priority="13364"/>
    <cfRule type="duplicateValues" dxfId="12811" priority="13365"/>
    <cfRule type="duplicateValues" dxfId="12810" priority="13366"/>
    <cfRule type="duplicateValues" dxfId="12809" priority="13367"/>
    <cfRule type="duplicateValues" dxfId="12808" priority="13368"/>
    <cfRule type="duplicateValues" dxfId="12807" priority="13369"/>
    <cfRule type="duplicateValues" dxfId="12806" priority="13370"/>
    <cfRule type="duplicateValues" dxfId="12805" priority="13371"/>
    <cfRule type="duplicateValues" dxfId="12804" priority="13372"/>
    <cfRule type="duplicateValues" dxfId="12803" priority="13373"/>
    <cfRule type="duplicateValues" dxfId="12802" priority="13374"/>
    <cfRule type="duplicateValues" dxfId="12801" priority="13375"/>
    <cfRule type="duplicateValues" dxfId="12800" priority="13376"/>
    <cfRule type="duplicateValues" dxfId="12799" priority="13377"/>
    <cfRule type="duplicateValues" dxfId="12798" priority="13378"/>
    <cfRule type="duplicateValues" dxfId="12797" priority="13379"/>
    <cfRule type="duplicateValues" dxfId="12796" priority="13380"/>
    <cfRule type="duplicateValues" dxfId="12795" priority="13381"/>
    <cfRule type="duplicateValues" dxfId="12794" priority="13382"/>
    <cfRule type="duplicateValues" dxfId="12793" priority="13383"/>
    <cfRule type="duplicateValues" dxfId="12792" priority="13384"/>
    <cfRule type="duplicateValues" dxfId="12791" priority="13385"/>
    <cfRule type="duplicateValues" dxfId="12790" priority="13386"/>
    <cfRule type="duplicateValues" dxfId="12789" priority="13387"/>
    <cfRule type="duplicateValues" dxfId="12788" priority="13388"/>
    <cfRule type="duplicateValues" dxfId="12787" priority="13389"/>
    <cfRule type="duplicateValues" dxfId="12786" priority="13390"/>
    <cfRule type="duplicateValues" dxfId="12785" priority="13391"/>
    <cfRule type="duplicateValues" dxfId="12784" priority="13392"/>
    <cfRule type="duplicateValues" dxfId="12783" priority="13393"/>
    <cfRule type="duplicateValues" dxfId="12782" priority="13394"/>
    <cfRule type="duplicateValues" dxfId="12781" priority="13395"/>
    <cfRule type="duplicateValues" dxfId="12780" priority="13396"/>
    <cfRule type="duplicateValues" dxfId="12779" priority="13397"/>
    <cfRule type="duplicateValues" dxfId="12778" priority="13398"/>
    <cfRule type="duplicateValues" dxfId="12777" priority="13399"/>
    <cfRule type="duplicateValues" dxfId="12776" priority="13400"/>
    <cfRule type="duplicateValues" dxfId="12775" priority="13401"/>
    <cfRule type="duplicateValues" dxfId="12774" priority="13402"/>
    <cfRule type="duplicateValues" dxfId="12773" priority="13403"/>
    <cfRule type="duplicateValues" dxfId="12772" priority="13404"/>
    <cfRule type="duplicateValues" dxfId="12771" priority="13405"/>
    <cfRule type="duplicateValues" dxfId="12770" priority="13406"/>
    <cfRule type="duplicateValues" dxfId="12769" priority="13407"/>
    <cfRule type="duplicateValues" dxfId="12768" priority="13408"/>
    <cfRule type="duplicateValues" dxfId="12767" priority="13409"/>
    <cfRule type="duplicateValues" dxfId="12766" priority="13410"/>
    <cfRule type="duplicateValues" dxfId="12765" priority="13411"/>
    <cfRule type="duplicateValues" dxfId="12764" priority="13412"/>
    <cfRule type="duplicateValues" dxfId="12763" priority="13413"/>
    <cfRule type="duplicateValues" dxfId="12762" priority="13414"/>
    <cfRule type="duplicateValues" dxfId="12761" priority="13415"/>
    <cfRule type="duplicateValues" dxfId="12760" priority="13416"/>
    <cfRule type="duplicateValues" dxfId="12759" priority="13417"/>
    <cfRule type="duplicateValues" dxfId="12758" priority="13418"/>
    <cfRule type="duplicateValues" dxfId="12757" priority="13419"/>
    <cfRule type="duplicateValues" dxfId="12756" priority="13420"/>
    <cfRule type="duplicateValues" dxfId="12755" priority="13421"/>
    <cfRule type="duplicateValues" dxfId="12754" priority="13422"/>
    <cfRule type="duplicateValues" dxfId="12753" priority="13423"/>
    <cfRule type="duplicateValues" dxfId="12752" priority="13424"/>
    <cfRule type="duplicateValues" dxfId="12751" priority="13425"/>
    <cfRule type="duplicateValues" dxfId="12750" priority="13426"/>
    <cfRule type="duplicateValues" dxfId="12749" priority="13427"/>
    <cfRule type="duplicateValues" dxfId="12748" priority="13428"/>
    <cfRule type="duplicateValues" dxfId="12747" priority="13429"/>
    <cfRule type="duplicateValues" dxfId="12746" priority="13430"/>
    <cfRule type="duplicateValues" dxfId="12745" priority="13431"/>
    <cfRule type="duplicateValues" dxfId="12744" priority="13432"/>
    <cfRule type="duplicateValues" dxfId="12743" priority="13433"/>
    <cfRule type="duplicateValues" dxfId="12742" priority="13434"/>
    <cfRule type="duplicateValues" dxfId="12741" priority="13435"/>
    <cfRule type="duplicateValues" dxfId="12740" priority="13436"/>
    <cfRule type="duplicateValues" dxfId="12739" priority="13437"/>
    <cfRule type="duplicateValues" dxfId="12738" priority="13438"/>
    <cfRule type="duplicateValues" dxfId="12737" priority="13439"/>
    <cfRule type="duplicateValues" dxfId="12736" priority="13440"/>
    <cfRule type="duplicateValues" dxfId="12735" priority="13441"/>
    <cfRule type="duplicateValues" dxfId="12734" priority="13442"/>
    <cfRule type="duplicateValues" dxfId="12733" priority="13443"/>
    <cfRule type="duplicateValues" dxfId="12732" priority="13444"/>
    <cfRule type="duplicateValues" dxfId="12731" priority="13445"/>
    <cfRule type="duplicateValues" dxfId="12730" priority="13446"/>
    <cfRule type="duplicateValues" dxfId="12729" priority="13447"/>
    <cfRule type="duplicateValues" dxfId="12728" priority="13448"/>
    <cfRule type="duplicateValues" dxfId="12727" priority="13449"/>
    <cfRule type="duplicateValues" dxfId="12726" priority="13450"/>
    <cfRule type="duplicateValues" dxfId="12725" priority="13451"/>
    <cfRule type="duplicateValues" dxfId="12724" priority="13452"/>
    <cfRule type="duplicateValues" dxfId="12723" priority="13453"/>
    <cfRule type="duplicateValues" dxfId="12722" priority="13454"/>
    <cfRule type="duplicateValues" dxfId="12721" priority="13455"/>
    <cfRule type="duplicateValues" dxfId="12720" priority="13456"/>
    <cfRule type="duplicateValues" dxfId="12719" priority="13457"/>
    <cfRule type="duplicateValues" dxfId="12718" priority="13458"/>
    <cfRule type="duplicateValues" dxfId="12717" priority="13459"/>
    <cfRule type="duplicateValues" dxfId="12716" priority="13460"/>
    <cfRule type="duplicateValues" dxfId="12715" priority="13461"/>
    <cfRule type="duplicateValues" dxfId="12714" priority="13462"/>
    <cfRule type="duplicateValues" dxfId="12713" priority="13463"/>
    <cfRule type="duplicateValues" dxfId="12712" priority="13464"/>
    <cfRule type="duplicateValues" dxfId="12711" priority="13465"/>
    <cfRule type="duplicateValues" dxfId="12710" priority="13466"/>
    <cfRule type="duplicateValues" dxfId="12709" priority="13467"/>
    <cfRule type="duplicateValues" dxfId="12708" priority="13468"/>
    <cfRule type="duplicateValues" dxfId="12707" priority="13469"/>
    <cfRule type="duplicateValues" dxfId="12706" priority="13470"/>
    <cfRule type="duplicateValues" dxfId="12705" priority="13471"/>
    <cfRule type="duplicateValues" dxfId="12704" priority="13472"/>
    <cfRule type="duplicateValues" dxfId="12703" priority="13473"/>
    <cfRule type="duplicateValues" dxfId="12702" priority="13474"/>
    <cfRule type="duplicateValues" dxfId="12701" priority="13475"/>
    <cfRule type="duplicateValues" dxfId="12700" priority="13476"/>
    <cfRule type="duplicateValues" dxfId="12699" priority="13477"/>
    <cfRule type="duplicateValues" dxfId="12698" priority="13478"/>
    <cfRule type="duplicateValues" dxfId="12697" priority="13479"/>
    <cfRule type="duplicateValues" dxfId="12696" priority="13480"/>
    <cfRule type="duplicateValues" dxfId="12695" priority="13481"/>
    <cfRule type="duplicateValues" dxfId="12694" priority="13482"/>
    <cfRule type="duplicateValues" dxfId="12693" priority="13483"/>
    <cfRule type="duplicateValues" dxfId="12692" priority="13484"/>
    <cfRule type="duplicateValues" dxfId="12691" priority="13485"/>
    <cfRule type="duplicateValues" dxfId="12690" priority="13486"/>
    <cfRule type="duplicateValues" dxfId="12689" priority="13487"/>
    <cfRule type="duplicateValues" dxfId="12688" priority="13488"/>
    <cfRule type="duplicateValues" dxfId="12687" priority="13489"/>
    <cfRule type="duplicateValues" dxfId="12686" priority="13490"/>
    <cfRule type="duplicateValues" dxfId="12685" priority="13491"/>
    <cfRule type="duplicateValues" dxfId="12684" priority="13492"/>
    <cfRule type="duplicateValues" dxfId="12683" priority="13493"/>
    <cfRule type="duplicateValues" dxfId="12682" priority="13494"/>
    <cfRule type="duplicateValues" dxfId="12681" priority="13495"/>
    <cfRule type="duplicateValues" dxfId="12680" priority="13496"/>
    <cfRule type="duplicateValues" dxfId="12679" priority="13497"/>
    <cfRule type="duplicateValues" dxfId="12678" priority="13498"/>
    <cfRule type="duplicateValues" dxfId="12677" priority="13499"/>
    <cfRule type="duplicateValues" dxfId="12676" priority="13500"/>
    <cfRule type="duplicateValues" dxfId="12675" priority="13501"/>
    <cfRule type="duplicateValues" dxfId="12674" priority="13502"/>
    <cfRule type="duplicateValues" dxfId="12673" priority="13503"/>
    <cfRule type="duplicateValues" dxfId="12672" priority="13504"/>
    <cfRule type="duplicateValues" dxfId="12671" priority="13505"/>
    <cfRule type="duplicateValues" dxfId="12670" priority="13506"/>
    <cfRule type="duplicateValues" dxfId="12669" priority="13507"/>
    <cfRule type="duplicateValues" dxfId="12668" priority="13508"/>
    <cfRule type="duplicateValues" dxfId="12667" priority="13509"/>
    <cfRule type="duplicateValues" dxfId="12666" priority="13510"/>
    <cfRule type="duplicateValues" dxfId="12665" priority="13511"/>
    <cfRule type="duplicateValues" dxfId="12664" priority="13512"/>
    <cfRule type="duplicateValues" dxfId="12663" priority="13513"/>
    <cfRule type="duplicateValues" dxfId="12662" priority="13514"/>
    <cfRule type="duplicateValues" dxfId="12661" priority="13515"/>
    <cfRule type="duplicateValues" dxfId="12660" priority="13516"/>
    <cfRule type="duplicateValues" dxfId="12659" priority="13517"/>
    <cfRule type="duplicateValues" dxfId="12658" priority="13518"/>
    <cfRule type="duplicateValues" dxfId="12657" priority="13519"/>
    <cfRule type="duplicateValues" dxfId="12656" priority="13520"/>
    <cfRule type="duplicateValues" dxfId="12655" priority="13521"/>
    <cfRule type="duplicateValues" dxfId="12654" priority="13522"/>
    <cfRule type="duplicateValues" dxfId="12653" priority="13523"/>
    <cfRule type="duplicateValues" dxfId="12652" priority="13524"/>
    <cfRule type="duplicateValues" dxfId="12651" priority="13525"/>
    <cfRule type="duplicateValues" dxfId="12650" priority="13526"/>
    <cfRule type="duplicateValues" dxfId="12649" priority="13527"/>
    <cfRule type="duplicateValues" dxfId="12648" priority="13528"/>
    <cfRule type="duplicateValues" dxfId="12647" priority="13529"/>
    <cfRule type="duplicateValues" dxfId="12646" priority="13530"/>
    <cfRule type="duplicateValues" dxfId="12645" priority="13531"/>
    <cfRule type="duplicateValues" dxfId="12644" priority="13532"/>
    <cfRule type="duplicateValues" dxfId="12643" priority="13533"/>
    <cfRule type="duplicateValues" dxfId="12642" priority="13534"/>
    <cfRule type="duplicateValues" dxfId="12641" priority="13535"/>
    <cfRule type="duplicateValues" dxfId="12640" priority="13536"/>
    <cfRule type="duplicateValues" dxfId="12639" priority="13537"/>
    <cfRule type="duplicateValues" dxfId="12638" priority="13538"/>
    <cfRule type="duplicateValues" dxfId="12637" priority="13539"/>
    <cfRule type="duplicateValues" dxfId="12636" priority="13540"/>
    <cfRule type="duplicateValues" dxfId="12635" priority="13541"/>
    <cfRule type="duplicateValues" dxfId="12634" priority="13542"/>
    <cfRule type="duplicateValues" dxfId="12633" priority="13543"/>
    <cfRule type="duplicateValues" dxfId="12632" priority="13544"/>
    <cfRule type="duplicateValues" dxfId="12631" priority="13545"/>
    <cfRule type="duplicateValues" dxfId="12630" priority="13546"/>
    <cfRule type="duplicateValues" dxfId="12629" priority="13547"/>
    <cfRule type="duplicateValues" dxfId="12628" priority="13548"/>
    <cfRule type="duplicateValues" dxfId="12627" priority="13549"/>
    <cfRule type="duplicateValues" dxfId="12626" priority="13550"/>
    <cfRule type="duplicateValues" dxfId="12625" priority="13551"/>
    <cfRule type="duplicateValues" dxfId="12624" priority="13552"/>
    <cfRule type="duplicateValues" dxfId="12623" priority="13553"/>
    <cfRule type="duplicateValues" dxfId="12622" priority="13554"/>
    <cfRule type="duplicateValues" dxfId="12621" priority="13555"/>
    <cfRule type="duplicateValues" dxfId="12620" priority="13556"/>
    <cfRule type="duplicateValues" dxfId="12619" priority="13557"/>
    <cfRule type="duplicateValues" dxfId="12618" priority="13558"/>
    <cfRule type="duplicateValues" dxfId="12617" priority="13559"/>
    <cfRule type="duplicateValues" dxfId="12616" priority="13560"/>
    <cfRule type="duplicateValues" dxfId="12615" priority="13561"/>
    <cfRule type="duplicateValues" dxfId="12614" priority="13562"/>
    <cfRule type="duplicateValues" dxfId="12613" priority="13563"/>
    <cfRule type="duplicateValues" dxfId="12612" priority="13564"/>
    <cfRule type="duplicateValues" dxfId="12611" priority="13565"/>
    <cfRule type="duplicateValues" dxfId="12610" priority="13566"/>
    <cfRule type="duplicateValues" dxfId="12609" priority="13567"/>
    <cfRule type="duplicateValues" dxfId="12608" priority="13568"/>
    <cfRule type="duplicateValues" dxfId="12607" priority="13569"/>
    <cfRule type="duplicateValues" dxfId="12606" priority="13570"/>
    <cfRule type="duplicateValues" dxfId="12605" priority="13571"/>
    <cfRule type="duplicateValues" dxfId="12604" priority="13572"/>
    <cfRule type="duplicateValues" dxfId="12603" priority="13573"/>
    <cfRule type="duplicateValues" dxfId="12602" priority="13574"/>
    <cfRule type="duplicateValues" dxfId="12601" priority="13575"/>
    <cfRule type="duplicateValues" dxfId="12600" priority="13576"/>
    <cfRule type="duplicateValues" dxfId="12599" priority="13577"/>
    <cfRule type="duplicateValues" dxfId="12598" priority="13578"/>
    <cfRule type="duplicateValues" dxfId="12597" priority="13579"/>
    <cfRule type="duplicateValues" dxfId="12596" priority="13580"/>
    <cfRule type="duplicateValues" dxfId="12595" priority="13581"/>
    <cfRule type="duplicateValues" dxfId="12594" priority="13582"/>
    <cfRule type="duplicateValues" dxfId="12593" priority="13583"/>
    <cfRule type="duplicateValues" dxfId="12592" priority="13584"/>
    <cfRule type="duplicateValues" dxfId="12591" priority="13585"/>
    <cfRule type="duplicateValues" dxfId="12590" priority="13586"/>
    <cfRule type="duplicateValues" dxfId="12589" priority="13587"/>
    <cfRule type="duplicateValues" dxfId="12588" priority="13588"/>
    <cfRule type="duplicateValues" dxfId="12587" priority="13589"/>
    <cfRule type="duplicateValues" dxfId="12586" priority="13590"/>
    <cfRule type="duplicateValues" dxfId="12585" priority="13591"/>
    <cfRule type="duplicateValues" dxfId="12584" priority="13592"/>
    <cfRule type="duplicateValues" dxfId="12583" priority="13593"/>
    <cfRule type="duplicateValues" dxfId="12582" priority="13594"/>
    <cfRule type="duplicateValues" dxfId="12581" priority="13595"/>
    <cfRule type="duplicateValues" dxfId="12580" priority="13596"/>
    <cfRule type="duplicateValues" dxfId="12579" priority="13597"/>
    <cfRule type="duplicateValues" dxfId="12578" priority="13598"/>
    <cfRule type="duplicateValues" dxfId="12577" priority="13599"/>
    <cfRule type="duplicateValues" dxfId="12576" priority="13600"/>
    <cfRule type="duplicateValues" dxfId="12575" priority="13601"/>
    <cfRule type="duplicateValues" dxfId="12574" priority="13602"/>
    <cfRule type="duplicateValues" dxfId="12573" priority="13603"/>
    <cfRule type="duplicateValues" dxfId="12572" priority="13604"/>
    <cfRule type="duplicateValues" dxfId="12571" priority="13605"/>
    <cfRule type="duplicateValues" dxfId="12570" priority="13606"/>
    <cfRule type="duplicateValues" dxfId="12569" priority="13607"/>
    <cfRule type="duplicateValues" dxfId="12568" priority="13608"/>
    <cfRule type="duplicateValues" dxfId="12567" priority="13609"/>
    <cfRule type="duplicateValues" dxfId="12566" priority="13610"/>
    <cfRule type="duplicateValues" dxfId="12565" priority="13611"/>
    <cfRule type="duplicateValues" dxfId="12564" priority="13612"/>
    <cfRule type="duplicateValues" dxfId="12563" priority="13613"/>
    <cfRule type="duplicateValues" dxfId="12562" priority="13614"/>
    <cfRule type="duplicateValues" dxfId="12561" priority="13615"/>
    <cfRule type="duplicateValues" dxfId="12560" priority="13616"/>
    <cfRule type="duplicateValues" dxfId="12559" priority="13617"/>
    <cfRule type="duplicateValues" dxfId="12558" priority="13618"/>
    <cfRule type="duplicateValues" dxfId="12557" priority="13619"/>
    <cfRule type="duplicateValues" dxfId="12556" priority="13620"/>
    <cfRule type="duplicateValues" dxfId="12555" priority="13621"/>
    <cfRule type="duplicateValues" dxfId="12554" priority="13622"/>
    <cfRule type="duplicateValues" dxfId="12553" priority="13623"/>
    <cfRule type="duplicateValues" dxfId="12552" priority="13624"/>
    <cfRule type="duplicateValues" dxfId="12551" priority="13625"/>
    <cfRule type="duplicateValues" dxfId="12550" priority="13626"/>
    <cfRule type="duplicateValues" dxfId="12549" priority="13627"/>
    <cfRule type="duplicateValues" dxfId="12548" priority="13628"/>
    <cfRule type="duplicateValues" dxfId="12547" priority="13629"/>
    <cfRule type="duplicateValues" dxfId="12546" priority="13630"/>
    <cfRule type="duplicateValues" dxfId="12545" priority="13631"/>
    <cfRule type="duplicateValues" dxfId="12544" priority="13632"/>
    <cfRule type="duplicateValues" dxfId="12543" priority="13633"/>
    <cfRule type="duplicateValues" dxfId="12542" priority="13634"/>
    <cfRule type="duplicateValues" dxfId="12541" priority="13635"/>
    <cfRule type="duplicateValues" dxfId="12540" priority="13636"/>
    <cfRule type="duplicateValues" dxfId="12539" priority="13637"/>
    <cfRule type="duplicateValues" dxfId="12538" priority="13638"/>
    <cfRule type="duplicateValues" dxfId="12537" priority="13639"/>
    <cfRule type="duplicateValues" dxfId="12536" priority="13640"/>
    <cfRule type="duplicateValues" dxfId="12535" priority="13641"/>
    <cfRule type="duplicateValues" dxfId="12534" priority="13642"/>
    <cfRule type="duplicateValues" dxfId="12533" priority="13643"/>
    <cfRule type="duplicateValues" dxfId="12532" priority="13644"/>
    <cfRule type="duplicateValues" dxfId="12531" priority="13645"/>
    <cfRule type="duplicateValues" dxfId="12530" priority="13646"/>
    <cfRule type="duplicateValues" dxfId="12529" priority="13647"/>
    <cfRule type="duplicateValues" dxfId="12528" priority="13648"/>
    <cfRule type="duplicateValues" dxfId="12527" priority="13649"/>
    <cfRule type="duplicateValues" dxfId="12526" priority="13650"/>
    <cfRule type="duplicateValues" dxfId="12525" priority="13651"/>
    <cfRule type="duplicateValues" dxfId="12524" priority="13652"/>
    <cfRule type="duplicateValues" dxfId="12523" priority="13653"/>
    <cfRule type="duplicateValues" dxfId="12522" priority="13654"/>
    <cfRule type="duplicateValues" dxfId="12521" priority="13655"/>
    <cfRule type="duplicateValues" dxfId="12520" priority="13656"/>
    <cfRule type="duplicateValues" dxfId="12519" priority="13657"/>
    <cfRule type="duplicateValues" dxfId="12518" priority="13658"/>
    <cfRule type="duplicateValues" dxfId="12517" priority="13659"/>
    <cfRule type="duplicateValues" dxfId="12516" priority="13660"/>
    <cfRule type="duplicateValues" dxfId="12515" priority="13661"/>
    <cfRule type="duplicateValues" dxfId="12514" priority="13662"/>
    <cfRule type="duplicateValues" dxfId="12513" priority="13663"/>
    <cfRule type="duplicateValues" dxfId="12512" priority="13664"/>
    <cfRule type="duplicateValues" dxfId="12511" priority="13665"/>
    <cfRule type="duplicateValues" dxfId="12510" priority="13666"/>
    <cfRule type="duplicateValues" dxfId="12509" priority="13667"/>
    <cfRule type="duplicateValues" dxfId="12508" priority="13668"/>
    <cfRule type="duplicateValues" dxfId="12507" priority="13669"/>
    <cfRule type="duplicateValues" dxfId="12506" priority="13670"/>
    <cfRule type="duplicateValues" dxfId="12505" priority="13671"/>
    <cfRule type="duplicateValues" dxfId="12504" priority="13672"/>
    <cfRule type="duplicateValues" dxfId="12503" priority="13673"/>
    <cfRule type="duplicateValues" dxfId="12502" priority="13674"/>
    <cfRule type="duplicateValues" dxfId="12501" priority="13675"/>
    <cfRule type="duplicateValues" dxfId="12500" priority="13676"/>
    <cfRule type="duplicateValues" dxfId="12499" priority="13677"/>
    <cfRule type="duplicateValues" dxfId="12498" priority="13678"/>
    <cfRule type="duplicateValues" dxfId="12497" priority="13679"/>
    <cfRule type="duplicateValues" dxfId="12496" priority="13680"/>
    <cfRule type="duplicateValues" dxfId="12495" priority="13681"/>
    <cfRule type="duplicateValues" dxfId="12494" priority="13682"/>
    <cfRule type="duplicateValues" dxfId="12493" priority="13683"/>
    <cfRule type="duplicateValues" dxfId="12492" priority="13684"/>
    <cfRule type="duplicateValues" dxfId="12491" priority="13685"/>
    <cfRule type="duplicateValues" dxfId="12490" priority="13686"/>
    <cfRule type="duplicateValues" dxfId="12489" priority="13687"/>
    <cfRule type="duplicateValues" dxfId="12488" priority="13688"/>
    <cfRule type="duplicateValues" dxfId="12487" priority="13689"/>
    <cfRule type="duplicateValues" dxfId="12486" priority="13690"/>
    <cfRule type="duplicateValues" dxfId="12485" priority="13691"/>
    <cfRule type="duplicateValues" dxfId="12484" priority="13692"/>
    <cfRule type="duplicateValues" dxfId="12483" priority="13693"/>
    <cfRule type="duplicateValues" dxfId="12482" priority="13694"/>
    <cfRule type="duplicateValues" dxfId="12481" priority="13695"/>
    <cfRule type="duplicateValues" dxfId="12480" priority="13696"/>
    <cfRule type="duplicateValues" dxfId="12479" priority="13697"/>
    <cfRule type="duplicateValues" dxfId="12478" priority="13698"/>
    <cfRule type="duplicateValues" dxfId="12477" priority="13699"/>
    <cfRule type="duplicateValues" dxfId="12476" priority="13700"/>
    <cfRule type="duplicateValues" dxfId="12475" priority="13701"/>
    <cfRule type="duplicateValues" dxfId="12474" priority="13702"/>
    <cfRule type="duplicateValues" dxfId="12473" priority="13703"/>
    <cfRule type="duplicateValues" dxfId="12472" priority="13704"/>
    <cfRule type="duplicateValues" dxfId="12471" priority="13705"/>
    <cfRule type="duplicateValues" dxfId="12470" priority="13706"/>
    <cfRule type="duplicateValues" dxfId="12469" priority="13707"/>
    <cfRule type="duplicateValues" dxfId="12468" priority="13708"/>
    <cfRule type="duplicateValues" dxfId="12467" priority="13709"/>
    <cfRule type="duplicateValues" dxfId="12466" priority="13710"/>
    <cfRule type="duplicateValues" dxfId="12465" priority="13711"/>
    <cfRule type="duplicateValues" dxfId="12464" priority="13712"/>
    <cfRule type="duplicateValues" dxfId="12463" priority="13713"/>
    <cfRule type="duplicateValues" dxfId="12462" priority="13714"/>
    <cfRule type="duplicateValues" dxfId="12461" priority="13715"/>
    <cfRule type="duplicateValues" dxfId="12460" priority="13716"/>
    <cfRule type="duplicateValues" dxfId="12459" priority="13717"/>
    <cfRule type="duplicateValues" dxfId="12458" priority="13718"/>
    <cfRule type="duplicateValues" dxfId="12457" priority="13719"/>
    <cfRule type="duplicateValues" dxfId="12456" priority="13720"/>
    <cfRule type="duplicateValues" dxfId="12455" priority="13721"/>
    <cfRule type="duplicateValues" dxfId="12454" priority="13722"/>
    <cfRule type="duplicateValues" dxfId="12453" priority="13723"/>
    <cfRule type="duplicateValues" dxfId="12452" priority="13724"/>
    <cfRule type="duplicateValues" dxfId="12451" priority="13725"/>
    <cfRule type="duplicateValues" dxfId="12450" priority="13726"/>
    <cfRule type="duplicateValues" dxfId="12449" priority="13727"/>
    <cfRule type="duplicateValues" dxfId="12448" priority="13728"/>
    <cfRule type="duplicateValues" dxfId="12447" priority="13729"/>
    <cfRule type="duplicateValues" dxfId="12446" priority="13730"/>
    <cfRule type="duplicateValues" dxfId="12445" priority="13731"/>
    <cfRule type="duplicateValues" dxfId="12444" priority="13732"/>
    <cfRule type="duplicateValues" dxfId="12443" priority="13733"/>
    <cfRule type="duplicateValues" dxfId="12442" priority="13734"/>
    <cfRule type="duplicateValues" dxfId="12441" priority="13735"/>
    <cfRule type="duplicateValues" dxfId="12440" priority="13736"/>
    <cfRule type="duplicateValues" dxfId="12439" priority="13737"/>
    <cfRule type="duplicateValues" dxfId="12438" priority="13738"/>
    <cfRule type="duplicateValues" dxfId="12437" priority="13739"/>
    <cfRule type="duplicateValues" dxfId="12436" priority="13740"/>
    <cfRule type="duplicateValues" dxfId="12435" priority="13741"/>
    <cfRule type="duplicateValues" dxfId="12434" priority="13742"/>
    <cfRule type="duplicateValues" dxfId="12433" priority="13743"/>
    <cfRule type="duplicateValues" dxfId="12432" priority="13744"/>
    <cfRule type="duplicateValues" dxfId="12431" priority="13745"/>
    <cfRule type="duplicateValues" dxfId="12430" priority="13746"/>
    <cfRule type="duplicateValues" dxfId="12429" priority="13747"/>
    <cfRule type="duplicateValues" dxfId="12428" priority="13748"/>
    <cfRule type="duplicateValues" dxfId="12427" priority="13749"/>
    <cfRule type="duplicateValues" dxfId="12426" priority="13750"/>
    <cfRule type="duplicateValues" dxfId="12425" priority="13751"/>
    <cfRule type="duplicateValues" dxfId="12424" priority="13752"/>
    <cfRule type="duplicateValues" dxfId="12423" priority="13753"/>
    <cfRule type="duplicateValues" dxfId="12422" priority="13754"/>
    <cfRule type="duplicateValues" dxfId="12421" priority="13755"/>
    <cfRule type="duplicateValues" dxfId="12420" priority="13756"/>
    <cfRule type="duplicateValues" dxfId="12419" priority="13757"/>
    <cfRule type="duplicateValues" dxfId="12418" priority="13758"/>
    <cfRule type="duplicateValues" dxfId="12417" priority="13759"/>
    <cfRule type="duplicateValues" dxfId="12416" priority="13760"/>
    <cfRule type="duplicateValues" dxfId="12415" priority="13761"/>
    <cfRule type="duplicateValues" dxfId="12414" priority="13762"/>
    <cfRule type="duplicateValues" dxfId="12413" priority="13763"/>
    <cfRule type="duplicateValues" dxfId="12412" priority="13764"/>
    <cfRule type="duplicateValues" dxfId="12411" priority="13765"/>
    <cfRule type="duplicateValues" dxfId="12410" priority="13766"/>
    <cfRule type="duplicateValues" dxfId="12409" priority="13767"/>
    <cfRule type="duplicateValues" dxfId="12408" priority="13768"/>
    <cfRule type="duplicateValues" dxfId="12407" priority="13769"/>
    <cfRule type="duplicateValues" dxfId="12406" priority="13770"/>
    <cfRule type="duplicateValues" dxfId="12405" priority="13771"/>
    <cfRule type="duplicateValues" dxfId="12404" priority="13772"/>
    <cfRule type="duplicateValues" dxfId="12403" priority="13773"/>
    <cfRule type="duplicateValues" dxfId="12402" priority="13774"/>
    <cfRule type="duplicateValues" dxfId="12401" priority="13775"/>
    <cfRule type="duplicateValues" dxfId="12400" priority="13776"/>
    <cfRule type="duplicateValues" dxfId="12399" priority="13777"/>
    <cfRule type="duplicateValues" dxfId="12398" priority="13778"/>
    <cfRule type="duplicateValues" dxfId="12397" priority="13779"/>
    <cfRule type="duplicateValues" dxfId="12396" priority="13780"/>
    <cfRule type="duplicateValues" dxfId="12395" priority="13781"/>
    <cfRule type="duplicateValues" dxfId="12394" priority="13782"/>
    <cfRule type="duplicateValues" dxfId="12393" priority="13783"/>
    <cfRule type="duplicateValues" dxfId="12392" priority="13784"/>
    <cfRule type="duplicateValues" dxfId="12391" priority="13785"/>
    <cfRule type="duplicateValues" dxfId="12390" priority="13786"/>
    <cfRule type="duplicateValues" dxfId="12389" priority="13787"/>
    <cfRule type="duplicateValues" dxfId="12388" priority="13788"/>
    <cfRule type="duplicateValues" dxfId="12387" priority="13789"/>
    <cfRule type="duplicateValues" dxfId="12386" priority="13790"/>
    <cfRule type="duplicateValues" dxfId="12385" priority="13791"/>
    <cfRule type="duplicateValues" dxfId="12384" priority="13792"/>
    <cfRule type="duplicateValues" dxfId="12383" priority="13793"/>
    <cfRule type="duplicateValues" dxfId="12382" priority="13794"/>
    <cfRule type="duplicateValues" dxfId="12381" priority="13795"/>
    <cfRule type="duplicateValues" dxfId="12380" priority="13796"/>
    <cfRule type="duplicateValues" dxfId="12379" priority="13797"/>
    <cfRule type="duplicateValues" dxfId="12378" priority="13798"/>
    <cfRule type="duplicateValues" dxfId="12377" priority="13799"/>
    <cfRule type="duplicateValues" dxfId="12376" priority="13800"/>
    <cfRule type="duplicateValues" dxfId="12375" priority="13801"/>
    <cfRule type="duplicateValues" dxfId="12374" priority="13802"/>
    <cfRule type="duplicateValues" dxfId="12373" priority="13803"/>
    <cfRule type="duplicateValues" dxfId="12372" priority="13804"/>
    <cfRule type="duplicateValues" dxfId="12371" priority="13805"/>
    <cfRule type="duplicateValues" dxfId="12370" priority="13806"/>
    <cfRule type="duplicateValues" dxfId="12369" priority="13807"/>
    <cfRule type="duplicateValues" dxfId="12368" priority="13808"/>
    <cfRule type="duplicateValues" dxfId="12367" priority="13809"/>
    <cfRule type="duplicateValues" dxfId="12366" priority="13810"/>
    <cfRule type="duplicateValues" dxfId="12365" priority="13811"/>
    <cfRule type="duplicateValues" dxfId="12364" priority="13812"/>
    <cfRule type="duplicateValues" dxfId="12363" priority="13813"/>
    <cfRule type="duplicateValues" dxfId="12362" priority="13814"/>
    <cfRule type="duplicateValues" dxfId="12361" priority="13815"/>
    <cfRule type="duplicateValues" dxfId="12360" priority="13816"/>
    <cfRule type="duplicateValues" dxfId="12359" priority="13817"/>
    <cfRule type="duplicateValues" dxfId="12358" priority="13818"/>
    <cfRule type="duplicateValues" dxfId="12357" priority="13819"/>
    <cfRule type="duplicateValues" dxfId="12356" priority="13820"/>
    <cfRule type="duplicateValues" dxfId="12355" priority="13821"/>
    <cfRule type="duplicateValues" dxfId="12354" priority="13822"/>
    <cfRule type="duplicateValues" dxfId="12353" priority="13823"/>
    <cfRule type="duplicateValues" dxfId="12352" priority="13824"/>
    <cfRule type="duplicateValues" dxfId="12351" priority="13825"/>
    <cfRule type="duplicateValues" dxfId="12350" priority="13826"/>
    <cfRule type="duplicateValues" dxfId="12349" priority="13827"/>
    <cfRule type="duplicateValues" dxfId="12348" priority="13828"/>
    <cfRule type="duplicateValues" dxfId="12347" priority="13829"/>
    <cfRule type="duplicateValues" dxfId="12346" priority="13830"/>
    <cfRule type="duplicateValues" dxfId="12345" priority="13831"/>
    <cfRule type="duplicateValues" dxfId="12344" priority="13832"/>
    <cfRule type="duplicateValues" dxfId="12343" priority="13833"/>
    <cfRule type="duplicateValues" dxfId="12342" priority="13834"/>
    <cfRule type="duplicateValues" dxfId="12341" priority="13835"/>
    <cfRule type="duplicateValues" dxfId="12340" priority="13836"/>
    <cfRule type="duplicateValues" dxfId="12339" priority="13837"/>
    <cfRule type="duplicateValues" dxfId="12338" priority="13838"/>
    <cfRule type="duplicateValues" dxfId="12337" priority="13839"/>
    <cfRule type="duplicateValues" dxfId="12336" priority="13840"/>
    <cfRule type="duplicateValues" dxfId="12335" priority="13841"/>
    <cfRule type="duplicateValues" dxfId="12334" priority="13842"/>
    <cfRule type="duplicateValues" dxfId="12333" priority="13843"/>
    <cfRule type="duplicateValues" dxfId="12332" priority="13844"/>
    <cfRule type="duplicateValues" dxfId="12331" priority="13845"/>
    <cfRule type="duplicateValues" dxfId="12330" priority="13846"/>
    <cfRule type="duplicateValues" dxfId="12329" priority="13847"/>
    <cfRule type="duplicateValues" dxfId="12328" priority="13848"/>
    <cfRule type="duplicateValues" dxfId="12327" priority="13849"/>
    <cfRule type="duplicateValues" dxfId="12326" priority="13850"/>
    <cfRule type="duplicateValues" dxfId="12325" priority="13851"/>
    <cfRule type="duplicateValues" dxfId="12324" priority="13852"/>
    <cfRule type="duplicateValues" dxfId="12323" priority="13853"/>
    <cfRule type="duplicateValues" dxfId="12322" priority="13854"/>
    <cfRule type="duplicateValues" dxfId="12321" priority="13855"/>
    <cfRule type="duplicateValues" dxfId="12320" priority="13856"/>
    <cfRule type="duplicateValues" dxfId="12319" priority="13857"/>
    <cfRule type="duplicateValues" dxfId="12318" priority="13858"/>
    <cfRule type="duplicateValues" dxfId="12317" priority="13859"/>
    <cfRule type="duplicateValues" dxfId="12316" priority="13860"/>
    <cfRule type="duplicateValues" dxfId="12315" priority="13861"/>
    <cfRule type="duplicateValues" dxfId="12314" priority="13862"/>
    <cfRule type="duplicateValues" dxfId="12313" priority="13863"/>
    <cfRule type="duplicateValues" dxfId="12312" priority="13864"/>
    <cfRule type="duplicateValues" dxfId="12311" priority="13865"/>
    <cfRule type="duplicateValues" dxfId="12310" priority="13866"/>
    <cfRule type="duplicateValues" dxfId="12309" priority="13867"/>
    <cfRule type="duplicateValues" dxfId="12308" priority="13868"/>
    <cfRule type="duplicateValues" dxfId="12307" priority="13869"/>
    <cfRule type="duplicateValues" dxfId="12306" priority="13870"/>
    <cfRule type="duplicateValues" dxfId="12305" priority="13871"/>
    <cfRule type="duplicateValues" dxfId="12304" priority="13872"/>
    <cfRule type="duplicateValues" dxfId="12303" priority="13873"/>
    <cfRule type="duplicateValues" dxfId="12302" priority="13874"/>
    <cfRule type="duplicateValues" dxfId="12301" priority="13875"/>
    <cfRule type="duplicateValues" dxfId="12300" priority="13876"/>
    <cfRule type="duplicateValues" dxfId="12299" priority="13877"/>
    <cfRule type="duplicateValues" dxfId="12298" priority="13878"/>
    <cfRule type="duplicateValues" dxfId="12297" priority="13879"/>
    <cfRule type="duplicateValues" dxfId="12296" priority="13880"/>
    <cfRule type="duplicateValues" dxfId="12295" priority="13881"/>
    <cfRule type="duplicateValues" dxfId="12294" priority="13882"/>
    <cfRule type="duplicateValues" dxfId="12293" priority="13883"/>
    <cfRule type="duplicateValues" dxfId="12292" priority="13884"/>
    <cfRule type="duplicateValues" dxfId="12291" priority="13885"/>
    <cfRule type="duplicateValues" dxfId="12290" priority="13886"/>
    <cfRule type="duplicateValues" dxfId="12289" priority="13887"/>
    <cfRule type="duplicateValues" dxfId="12288" priority="13888"/>
    <cfRule type="duplicateValues" dxfId="12287" priority="13889"/>
    <cfRule type="duplicateValues" dxfId="12286" priority="13890"/>
    <cfRule type="duplicateValues" dxfId="12285" priority="13891"/>
    <cfRule type="duplicateValues" dxfId="12284" priority="13892"/>
    <cfRule type="duplicateValues" dxfId="12283" priority="13893"/>
    <cfRule type="duplicateValues" dxfId="12282" priority="13894"/>
    <cfRule type="duplicateValues" dxfId="12281" priority="13895"/>
    <cfRule type="duplicateValues" dxfId="12280" priority="13896"/>
    <cfRule type="duplicateValues" dxfId="12279" priority="13897"/>
    <cfRule type="duplicateValues" dxfId="12278" priority="13898"/>
    <cfRule type="duplicateValues" dxfId="12277" priority="13899"/>
    <cfRule type="duplicateValues" dxfId="12276" priority="13900"/>
    <cfRule type="duplicateValues" dxfId="12275" priority="13901"/>
    <cfRule type="duplicateValues" dxfId="12274" priority="13902"/>
    <cfRule type="duplicateValues" dxfId="12273" priority="13903"/>
    <cfRule type="duplicateValues" dxfId="12272" priority="13904"/>
    <cfRule type="duplicateValues" dxfId="12271" priority="13905"/>
    <cfRule type="duplicateValues" dxfId="12270" priority="13906"/>
    <cfRule type="duplicateValues" dxfId="12269" priority="13907"/>
    <cfRule type="duplicateValues" dxfId="12268" priority="13908"/>
    <cfRule type="duplicateValues" dxfId="12267" priority="13909"/>
    <cfRule type="duplicateValues" dxfId="12266" priority="13910"/>
    <cfRule type="duplicateValues" dxfId="12265" priority="13911"/>
    <cfRule type="duplicateValues" dxfId="12264" priority="13912"/>
    <cfRule type="duplicateValues" dxfId="12263" priority="13913"/>
    <cfRule type="duplicateValues" dxfId="12262" priority="13914"/>
    <cfRule type="duplicateValues" dxfId="12261" priority="13915"/>
    <cfRule type="duplicateValues" dxfId="12260" priority="13916"/>
    <cfRule type="duplicateValues" dxfId="12259" priority="13917"/>
    <cfRule type="duplicateValues" dxfId="12258" priority="13918"/>
    <cfRule type="duplicateValues" dxfId="12257" priority="13919"/>
    <cfRule type="duplicateValues" dxfId="12256" priority="13920"/>
    <cfRule type="duplicateValues" dxfId="12255" priority="13921"/>
    <cfRule type="duplicateValues" dxfId="12254" priority="13922"/>
    <cfRule type="duplicateValues" dxfId="12253" priority="13923"/>
    <cfRule type="duplicateValues" dxfId="12252" priority="13924"/>
    <cfRule type="duplicateValues" dxfId="12251" priority="13925"/>
    <cfRule type="duplicateValues" dxfId="12250" priority="13926"/>
    <cfRule type="duplicateValues" dxfId="12249" priority="13927"/>
    <cfRule type="duplicateValues" dxfId="12248" priority="13928"/>
    <cfRule type="duplicateValues" dxfId="12247" priority="13929"/>
    <cfRule type="duplicateValues" dxfId="12246" priority="13930"/>
    <cfRule type="duplicateValues" dxfId="12245" priority="13931"/>
    <cfRule type="duplicateValues" dxfId="12244" priority="13932"/>
    <cfRule type="duplicateValues" dxfId="12243" priority="13933"/>
    <cfRule type="duplicateValues" dxfId="12242" priority="13934"/>
    <cfRule type="duplicateValues" dxfId="12241" priority="13935"/>
    <cfRule type="duplicateValues" dxfId="12240" priority="13936"/>
    <cfRule type="duplicateValues" dxfId="12239" priority="13937"/>
    <cfRule type="duplicateValues" dxfId="12238" priority="13938"/>
    <cfRule type="duplicateValues" dxfId="12237" priority="13939"/>
    <cfRule type="duplicateValues" dxfId="12236" priority="13940"/>
    <cfRule type="duplicateValues" dxfId="12235" priority="13941"/>
    <cfRule type="duplicateValues" dxfId="12234" priority="13942"/>
    <cfRule type="duplicateValues" dxfId="12233" priority="13943"/>
    <cfRule type="duplicateValues" dxfId="12232" priority="13944"/>
    <cfRule type="duplicateValues" dxfId="12231" priority="13945"/>
    <cfRule type="duplicateValues" dxfId="12230" priority="13946"/>
    <cfRule type="duplicateValues" dxfId="12229" priority="13947"/>
    <cfRule type="duplicateValues" dxfId="12228" priority="13948"/>
    <cfRule type="duplicateValues" dxfId="12227" priority="13949"/>
    <cfRule type="duplicateValues" dxfId="12226" priority="13950"/>
    <cfRule type="duplicateValues" dxfId="12225" priority="13951"/>
    <cfRule type="duplicateValues" dxfId="12224" priority="13952"/>
    <cfRule type="duplicateValues" dxfId="12223" priority="13953"/>
    <cfRule type="duplicateValues" dxfId="12222" priority="13954"/>
    <cfRule type="duplicateValues" dxfId="12221" priority="13955"/>
    <cfRule type="duplicateValues" dxfId="12220" priority="13956"/>
    <cfRule type="duplicateValues" dxfId="12219" priority="13957"/>
    <cfRule type="duplicateValues" dxfId="12218" priority="13958"/>
    <cfRule type="duplicateValues" dxfId="12217" priority="13959"/>
    <cfRule type="duplicateValues" dxfId="12216" priority="13960"/>
    <cfRule type="duplicateValues" dxfId="12215" priority="13961"/>
    <cfRule type="duplicateValues" dxfId="12214" priority="13962"/>
    <cfRule type="duplicateValues" dxfId="12213" priority="13963"/>
    <cfRule type="duplicateValues" dxfId="12212" priority="13964"/>
    <cfRule type="duplicateValues" dxfId="12211" priority="13965"/>
    <cfRule type="duplicateValues" dxfId="12210" priority="13966"/>
    <cfRule type="duplicateValues" dxfId="12209" priority="13967"/>
    <cfRule type="duplicateValues" dxfId="12208" priority="13968"/>
    <cfRule type="duplicateValues" dxfId="12207" priority="13969"/>
    <cfRule type="duplicateValues" dxfId="12206" priority="13970"/>
    <cfRule type="duplicateValues" dxfId="12205" priority="13971"/>
    <cfRule type="duplicateValues" dxfId="12204" priority="13972"/>
    <cfRule type="duplicateValues" dxfId="12203" priority="13973"/>
    <cfRule type="duplicateValues" dxfId="12202" priority="13974"/>
    <cfRule type="duplicateValues" dxfId="12201" priority="13975"/>
    <cfRule type="duplicateValues" dxfId="12200" priority="13976"/>
    <cfRule type="duplicateValues" dxfId="12199" priority="13977"/>
    <cfRule type="duplicateValues" dxfId="12198" priority="13978"/>
    <cfRule type="duplicateValues" dxfId="12197" priority="13979"/>
    <cfRule type="duplicateValues" dxfId="12196" priority="13980"/>
    <cfRule type="duplicateValues" dxfId="12195" priority="13981"/>
    <cfRule type="duplicateValues" dxfId="12194" priority="13982"/>
    <cfRule type="duplicateValues" dxfId="12193" priority="13983"/>
    <cfRule type="duplicateValues" dxfId="12192" priority="13984"/>
    <cfRule type="duplicateValues" dxfId="12191" priority="13985"/>
    <cfRule type="duplicateValues" dxfId="12190" priority="13986"/>
    <cfRule type="duplicateValues" dxfId="12189" priority="13987"/>
    <cfRule type="duplicateValues" dxfId="12188" priority="13988"/>
    <cfRule type="duplicateValues" dxfId="12187" priority="13989"/>
    <cfRule type="duplicateValues" dxfId="12186" priority="13990"/>
    <cfRule type="duplicateValues" dxfId="12185" priority="13991"/>
    <cfRule type="duplicateValues" dxfId="12184" priority="13992"/>
    <cfRule type="duplicateValues" dxfId="12183" priority="13993"/>
    <cfRule type="duplicateValues" dxfId="12182" priority="13994"/>
    <cfRule type="duplicateValues" dxfId="12181" priority="13995"/>
    <cfRule type="duplicateValues" dxfId="12180" priority="13996"/>
    <cfRule type="duplicateValues" dxfId="12179" priority="13997"/>
    <cfRule type="duplicateValues" dxfId="12178" priority="13998"/>
    <cfRule type="duplicateValues" dxfId="12177" priority="13999"/>
    <cfRule type="duplicateValues" dxfId="12176" priority="14000"/>
    <cfRule type="duplicateValues" dxfId="12175" priority="14001"/>
    <cfRule type="duplicateValues" dxfId="12174" priority="14002"/>
    <cfRule type="duplicateValues" dxfId="12173" priority="14003"/>
    <cfRule type="duplicateValues" dxfId="12172" priority="14004"/>
    <cfRule type="duplicateValues" dxfId="12171" priority="14005"/>
    <cfRule type="duplicateValues" dxfId="12170" priority="14006"/>
    <cfRule type="duplicateValues" dxfId="12169" priority="14007"/>
    <cfRule type="duplicateValues" dxfId="12168" priority="14008"/>
    <cfRule type="duplicateValues" dxfId="12167" priority="14009"/>
    <cfRule type="duplicateValues" dxfId="12166" priority="14010"/>
    <cfRule type="duplicateValues" dxfId="12165" priority="14011"/>
    <cfRule type="duplicateValues" dxfId="12164" priority="14012"/>
    <cfRule type="duplicateValues" dxfId="12163" priority="14013"/>
    <cfRule type="duplicateValues" dxfId="12162" priority="14014"/>
    <cfRule type="duplicateValues" dxfId="12161" priority="14015"/>
    <cfRule type="duplicateValues" dxfId="12160" priority="14016"/>
    <cfRule type="duplicateValues" dxfId="12159" priority="14017"/>
    <cfRule type="duplicateValues" dxfId="12158" priority="14018"/>
    <cfRule type="duplicateValues" dxfId="12157" priority="14019"/>
    <cfRule type="duplicateValues" dxfId="12156" priority="14020"/>
    <cfRule type="duplicateValues" dxfId="12155" priority="14021"/>
    <cfRule type="duplicateValues" dxfId="12154" priority="14022"/>
    <cfRule type="duplicateValues" dxfId="12153" priority="14023"/>
    <cfRule type="duplicateValues" dxfId="12152" priority="14024"/>
    <cfRule type="duplicateValues" dxfId="12151" priority="14025"/>
    <cfRule type="duplicateValues" dxfId="12150" priority="14026"/>
    <cfRule type="duplicateValues" dxfId="12149" priority="14027"/>
    <cfRule type="duplicateValues" dxfId="12148" priority="14028"/>
    <cfRule type="duplicateValues" dxfId="12147" priority="14029"/>
    <cfRule type="duplicateValues" dxfId="12146" priority="14030"/>
    <cfRule type="duplicateValues" dxfId="12145" priority="14031"/>
    <cfRule type="duplicateValues" dxfId="12144" priority="14032"/>
    <cfRule type="duplicateValues" dxfId="12143" priority="14033"/>
    <cfRule type="duplicateValues" dxfId="12142" priority="14034"/>
    <cfRule type="duplicateValues" dxfId="12141" priority="14035"/>
    <cfRule type="duplicateValues" dxfId="12140" priority="14036"/>
    <cfRule type="duplicateValues" dxfId="12139" priority="14037"/>
    <cfRule type="duplicateValues" dxfId="12138" priority="14038"/>
    <cfRule type="duplicateValues" dxfId="12137" priority="14039"/>
    <cfRule type="duplicateValues" dxfId="12136" priority="14040"/>
    <cfRule type="duplicateValues" dxfId="12135" priority="14041"/>
    <cfRule type="duplicateValues" dxfId="12134" priority="14042"/>
    <cfRule type="duplicateValues" dxfId="12133" priority="14043"/>
    <cfRule type="duplicateValues" dxfId="12132" priority="14044"/>
    <cfRule type="duplicateValues" dxfId="12131" priority="14045"/>
    <cfRule type="duplicateValues" dxfId="12130" priority="14046"/>
    <cfRule type="duplicateValues" dxfId="12129" priority="14047"/>
    <cfRule type="duplicateValues" dxfId="12128" priority="14048"/>
    <cfRule type="duplicateValues" dxfId="12127" priority="14049"/>
    <cfRule type="duplicateValues" dxfId="12126" priority="14050"/>
    <cfRule type="duplicateValues" dxfId="12125" priority="14051"/>
    <cfRule type="duplicateValues" dxfId="12124" priority="14052"/>
    <cfRule type="duplicateValues" dxfId="12123" priority="14053"/>
    <cfRule type="duplicateValues" dxfId="12122" priority="14054"/>
    <cfRule type="duplicateValues" dxfId="12121" priority="14055"/>
    <cfRule type="duplicateValues" dxfId="12120" priority="14056"/>
    <cfRule type="duplicateValues" dxfId="12119" priority="14057"/>
    <cfRule type="duplicateValues" dxfId="12118" priority="14058"/>
    <cfRule type="duplicateValues" dxfId="12117" priority="14059"/>
    <cfRule type="duplicateValues" dxfId="12116" priority="14060"/>
    <cfRule type="duplicateValues" dxfId="12115" priority="14061"/>
    <cfRule type="duplicateValues" dxfId="12114" priority="14062"/>
    <cfRule type="duplicateValues" dxfId="12113" priority="14063"/>
    <cfRule type="duplicateValues" dxfId="12112" priority="14064"/>
    <cfRule type="duplicateValues" dxfId="12111" priority="14065"/>
    <cfRule type="duplicateValues" dxfId="12110" priority="14066"/>
    <cfRule type="duplicateValues" dxfId="12109" priority="14067"/>
    <cfRule type="duplicateValues" dxfId="12108" priority="14068"/>
    <cfRule type="duplicateValues" dxfId="12107" priority="14069"/>
    <cfRule type="duplicateValues" dxfId="12106" priority="14070"/>
    <cfRule type="duplicateValues" dxfId="12105" priority="14071"/>
    <cfRule type="duplicateValues" dxfId="12104" priority="14072"/>
    <cfRule type="duplicateValues" dxfId="12103" priority="14073"/>
    <cfRule type="duplicateValues" dxfId="12102" priority="14074"/>
    <cfRule type="duplicateValues" dxfId="12101" priority="14075"/>
    <cfRule type="duplicateValues" dxfId="12100" priority="14076"/>
    <cfRule type="duplicateValues" dxfId="12099" priority="14077"/>
    <cfRule type="duplicateValues" dxfId="12098" priority="14078"/>
    <cfRule type="duplicateValues" dxfId="12097" priority="14079"/>
    <cfRule type="duplicateValues" dxfId="12096" priority="14080"/>
    <cfRule type="duplicateValues" dxfId="12095" priority="14081"/>
    <cfRule type="duplicateValues" dxfId="12094" priority="14082"/>
    <cfRule type="duplicateValues" dxfId="12093" priority="14083"/>
    <cfRule type="duplicateValues" dxfId="12092" priority="14084"/>
    <cfRule type="duplicateValues" dxfId="12091" priority="14085"/>
    <cfRule type="duplicateValues" dxfId="12090" priority="14086"/>
    <cfRule type="duplicateValues" dxfId="12089" priority="14087"/>
    <cfRule type="duplicateValues" dxfId="12088" priority="14088"/>
    <cfRule type="duplicateValues" dxfId="12087" priority="14089"/>
    <cfRule type="duplicateValues" dxfId="12086" priority="14090"/>
    <cfRule type="duplicateValues" dxfId="12085" priority="14091"/>
  </conditionalFormatting>
  <conditionalFormatting sqref="C225">
    <cfRule type="duplicateValues" dxfId="12084" priority="11026"/>
    <cfRule type="duplicateValues" dxfId="12083" priority="11027"/>
    <cfRule type="duplicateValues" dxfId="12082" priority="11028"/>
    <cfRule type="duplicateValues" dxfId="12081" priority="11029"/>
    <cfRule type="duplicateValues" dxfId="12080" priority="11030"/>
    <cfRule type="duplicateValues" dxfId="12079" priority="11031"/>
    <cfRule type="duplicateValues" dxfId="12078" priority="11032"/>
    <cfRule type="duplicateValues" dxfId="12077" priority="11033"/>
    <cfRule type="duplicateValues" dxfId="12076" priority="11034"/>
    <cfRule type="duplicateValues" dxfId="12075" priority="11035"/>
    <cfRule type="duplicateValues" dxfId="12074" priority="11036"/>
    <cfRule type="duplicateValues" dxfId="12073" priority="11037"/>
    <cfRule type="duplicateValues" dxfId="12072" priority="11038"/>
    <cfRule type="duplicateValues" dxfId="12071" priority="11039"/>
    <cfRule type="duplicateValues" dxfId="12070" priority="11040"/>
    <cfRule type="duplicateValues" dxfId="12069" priority="11041"/>
    <cfRule type="duplicateValues" dxfId="12068" priority="11042"/>
    <cfRule type="duplicateValues" dxfId="12067" priority="11043"/>
    <cfRule type="duplicateValues" dxfId="12066" priority="11044"/>
    <cfRule type="duplicateValues" dxfId="12065" priority="11045"/>
    <cfRule type="duplicateValues" dxfId="12064" priority="11046"/>
    <cfRule type="duplicateValues" dxfId="12063" priority="11047"/>
    <cfRule type="duplicateValues" dxfId="12062" priority="11048"/>
    <cfRule type="duplicateValues" dxfId="12061" priority="11049"/>
    <cfRule type="duplicateValues" dxfId="12060" priority="11050"/>
    <cfRule type="duplicateValues" dxfId="12059" priority="11051"/>
    <cfRule type="duplicateValues" dxfId="12058" priority="11052"/>
    <cfRule type="duplicateValues" dxfId="12057" priority="11053"/>
    <cfRule type="duplicateValues" dxfId="12056" priority="11054"/>
    <cfRule type="duplicateValues" dxfId="12055" priority="11055"/>
    <cfRule type="duplicateValues" dxfId="12054" priority="11056"/>
    <cfRule type="duplicateValues" dxfId="12053" priority="11057"/>
    <cfRule type="duplicateValues" dxfId="12052" priority="11058"/>
    <cfRule type="duplicateValues" dxfId="12051" priority="11059"/>
    <cfRule type="duplicateValues" dxfId="12050" priority="11060"/>
    <cfRule type="duplicateValues" dxfId="12049" priority="11061"/>
    <cfRule type="duplicateValues" dxfId="12048" priority="11062"/>
    <cfRule type="duplicateValues" dxfId="12047" priority="11063"/>
    <cfRule type="duplicateValues" dxfId="12046" priority="11064"/>
    <cfRule type="duplicateValues" dxfId="12045" priority="11065"/>
    <cfRule type="duplicateValues" dxfId="12044" priority="11066"/>
    <cfRule type="duplicateValues" dxfId="12043" priority="11067"/>
    <cfRule type="duplicateValues" dxfId="12042" priority="11068"/>
    <cfRule type="duplicateValues" dxfId="12041" priority="11069"/>
    <cfRule type="duplicateValues" dxfId="12040" priority="11070"/>
    <cfRule type="duplicateValues" dxfId="12039" priority="11071"/>
    <cfRule type="duplicateValues" dxfId="12038" priority="11072"/>
    <cfRule type="duplicateValues" dxfId="12037" priority="11073"/>
    <cfRule type="duplicateValues" dxfId="12036" priority="11074"/>
    <cfRule type="duplicateValues" dxfId="12035" priority="11075"/>
    <cfRule type="duplicateValues" dxfId="12034" priority="11076"/>
    <cfRule type="duplicateValues" dxfId="12033" priority="11077"/>
    <cfRule type="duplicateValues" dxfId="12032" priority="11078"/>
    <cfRule type="duplicateValues" dxfId="12031" priority="11079"/>
    <cfRule type="duplicateValues" dxfId="12030" priority="11080"/>
    <cfRule type="duplicateValues" dxfId="12029" priority="11081"/>
    <cfRule type="duplicateValues" dxfId="12028" priority="11082"/>
    <cfRule type="duplicateValues" dxfId="12027" priority="11083"/>
    <cfRule type="duplicateValues" dxfId="12026" priority="11084"/>
    <cfRule type="duplicateValues" dxfId="12025" priority="11085"/>
    <cfRule type="duplicateValues" dxfId="12024" priority="11086"/>
    <cfRule type="duplicateValues" dxfId="12023" priority="11087"/>
    <cfRule type="duplicateValues" dxfId="12022" priority="11088"/>
    <cfRule type="duplicateValues" dxfId="12021" priority="11089"/>
    <cfRule type="duplicateValues" dxfId="12020" priority="11090"/>
    <cfRule type="duplicateValues" dxfId="12019" priority="11091"/>
    <cfRule type="duplicateValues" dxfId="12018" priority="11092"/>
    <cfRule type="duplicateValues" dxfId="12017" priority="11093"/>
    <cfRule type="duplicateValues" dxfId="12016" priority="11094"/>
    <cfRule type="duplicateValues" dxfId="12015" priority="11095"/>
    <cfRule type="duplicateValues" dxfId="12014" priority="11096"/>
    <cfRule type="duplicateValues" dxfId="12013" priority="11097"/>
    <cfRule type="duplicateValues" dxfId="12012" priority="11098"/>
    <cfRule type="duplicateValues" dxfId="12011" priority="11099"/>
    <cfRule type="duplicateValues" dxfId="12010" priority="11100"/>
    <cfRule type="duplicateValues" dxfId="12009" priority="11101"/>
    <cfRule type="duplicateValues" dxfId="12008" priority="11102"/>
    <cfRule type="duplicateValues" dxfId="12007" priority="11103"/>
    <cfRule type="duplicateValues" dxfId="12006" priority="11104"/>
    <cfRule type="duplicateValues" dxfId="12005" priority="11105"/>
    <cfRule type="duplicateValues" dxfId="12004" priority="11106"/>
    <cfRule type="duplicateValues" dxfId="12003" priority="11107"/>
    <cfRule type="duplicateValues" dxfId="12002" priority="11108"/>
    <cfRule type="duplicateValues" dxfId="12001" priority="11109"/>
    <cfRule type="duplicateValues" dxfId="12000" priority="11110"/>
    <cfRule type="duplicateValues" dxfId="11999" priority="11111"/>
    <cfRule type="duplicateValues" dxfId="11998" priority="11112"/>
    <cfRule type="duplicateValues" dxfId="11997" priority="11113"/>
    <cfRule type="duplicateValues" dxfId="11996" priority="11114"/>
    <cfRule type="duplicateValues" dxfId="11995" priority="11115"/>
    <cfRule type="duplicateValues" dxfId="11994" priority="11116"/>
    <cfRule type="duplicateValues" dxfId="11993" priority="11117"/>
    <cfRule type="duplicateValues" dxfId="11992" priority="11118"/>
    <cfRule type="duplicateValues" dxfId="11991" priority="11119"/>
    <cfRule type="duplicateValues" dxfId="11990" priority="11120"/>
    <cfRule type="duplicateValues" dxfId="11989" priority="11121"/>
    <cfRule type="duplicateValues" dxfId="11988" priority="11122"/>
    <cfRule type="duplicateValues" dxfId="11987" priority="11123"/>
    <cfRule type="duplicateValues" dxfId="11986" priority="11124"/>
    <cfRule type="duplicateValues" dxfId="11985" priority="11125"/>
    <cfRule type="duplicateValues" dxfId="11984" priority="11126"/>
    <cfRule type="duplicateValues" dxfId="11983" priority="11127"/>
    <cfRule type="duplicateValues" dxfId="11982" priority="11128"/>
    <cfRule type="duplicateValues" dxfId="11981" priority="11129"/>
    <cfRule type="duplicateValues" dxfId="11980" priority="11130"/>
    <cfRule type="duplicateValues" dxfId="11979" priority="11131"/>
    <cfRule type="duplicateValues" dxfId="11978" priority="11132"/>
    <cfRule type="duplicateValues" dxfId="11977" priority="11133"/>
    <cfRule type="duplicateValues" dxfId="11976" priority="11134"/>
    <cfRule type="duplicateValues" dxfId="11975" priority="11135"/>
    <cfRule type="duplicateValues" dxfId="11974" priority="11136"/>
    <cfRule type="duplicateValues" dxfId="11973" priority="11137"/>
    <cfRule type="duplicateValues" dxfId="11972" priority="11138"/>
    <cfRule type="duplicateValues" dxfId="11971" priority="11139"/>
    <cfRule type="duplicateValues" dxfId="11970" priority="11140"/>
    <cfRule type="duplicateValues" dxfId="11969" priority="11141"/>
    <cfRule type="duplicateValues" dxfId="11968" priority="11142"/>
    <cfRule type="duplicateValues" dxfId="11967" priority="11143"/>
    <cfRule type="duplicateValues" dxfId="11966" priority="11144"/>
    <cfRule type="duplicateValues" dxfId="11965" priority="11145"/>
    <cfRule type="duplicateValues" dxfId="11964" priority="11146"/>
    <cfRule type="duplicateValues" dxfId="11963" priority="11147"/>
    <cfRule type="duplicateValues" dxfId="11962" priority="11148"/>
    <cfRule type="duplicateValues" dxfId="11961" priority="11149"/>
    <cfRule type="duplicateValues" dxfId="11960" priority="11150"/>
    <cfRule type="duplicateValues" dxfId="11959" priority="11151"/>
    <cfRule type="duplicateValues" dxfId="11958" priority="11152"/>
    <cfRule type="duplicateValues" dxfId="11957" priority="11153"/>
    <cfRule type="duplicateValues" dxfId="11956" priority="11154"/>
    <cfRule type="duplicateValues" dxfId="11955" priority="11155"/>
    <cfRule type="duplicateValues" dxfId="11954" priority="11156"/>
    <cfRule type="duplicateValues" dxfId="11953" priority="11157"/>
    <cfRule type="duplicateValues" dxfId="11952" priority="11158"/>
    <cfRule type="duplicateValues" dxfId="11951" priority="11159"/>
    <cfRule type="duplicateValues" dxfId="11950" priority="11160"/>
    <cfRule type="duplicateValues" dxfId="11949" priority="11161"/>
    <cfRule type="duplicateValues" dxfId="11948" priority="11162"/>
    <cfRule type="duplicateValues" dxfId="11947" priority="11163"/>
    <cfRule type="duplicateValues" dxfId="11946" priority="11164"/>
    <cfRule type="duplicateValues" dxfId="11945" priority="11165"/>
    <cfRule type="duplicateValues" dxfId="11944" priority="11166"/>
    <cfRule type="duplicateValues" dxfId="11943" priority="11167"/>
    <cfRule type="duplicateValues" dxfId="11942" priority="11168"/>
    <cfRule type="duplicateValues" dxfId="11941" priority="11169"/>
    <cfRule type="duplicateValues" dxfId="11940" priority="11170"/>
    <cfRule type="duplicateValues" dxfId="11939" priority="11171"/>
    <cfRule type="duplicateValues" dxfId="11938" priority="11172"/>
    <cfRule type="duplicateValues" dxfId="11937" priority="11173"/>
    <cfRule type="duplicateValues" dxfId="11936" priority="11174"/>
    <cfRule type="duplicateValues" dxfId="11935" priority="11175"/>
    <cfRule type="duplicateValues" dxfId="11934" priority="11176"/>
    <cfRule type="duplicateValues" dxfId="11933" priority="11177"/>
    <cfRule type="duplicateValues" dxfId="11932" priority="11178"/>
    <cfRule type="duplicateValues" dxfId="11931" priority="11179"/>
    <cfRule type="duplicateValues" dxfId="11930" priority="11180"/>
    <cfRule type="duplicateValues" dxfId="11929" priority="11181"/>
    <cfRule type="duplicateValues" dxfId="11928" priority="11182"/>
    <cfRule type="duplicateValues" dxfId="11927" priority="11183"/>
    <cfRule type="duplicateValues" dxfId="11926" priority="11184"/>
    <cfRule type="duplicateValues" dxfId="11925" priority="11185"/>
    <cfRule type="duplicateValues" dxfId="11924" priority="11186"/>
    <cfRule type="duplicateValues" dxfId="11923" priority="11187"/>
    <cfRule type="duplicateValues" dxfId="11922" priority="11188"/>
    <cfRule type="duplicateValues" dxfId="11921" priority="11189"/>
    <cfRule type="duplicateValues" dxfId="11920" priority="11190"/>
    <cfRule type="duplicateValues" dxfId="11919" priority="11191"/>
    <cfRule type="duplicateValues" dxfId="11918" priority="11192"/>
    <cfRule type="duplicateValues" dxfId="11917" priority="11193"/>
    <cfRule type="duplicateValues" dxfId="11916" priority="11194"/>
    <cfRule type="duplicateValues" dxfId="11915" priority="11195"/>
    <cfRule type="duplicateValues" dxfId="11914" priority="11196"/>
    <cfRule type="duplicateValues" dxfId="11913" priority="11197"/>
    <cfRule type="duplicateValues" dxfId="11912" priority="11198"/>
    <cfRule type="duplicateValues" dxfId="11911" priority="11199"/>
    <cfRule type="duplicateValues" dxfId="11910" priority="11200"/>
    <cfRule type="duplicateValues" dxfId="11909" priority="11201"/>
    <cfRule type="duplicateValues" dxfId="11908" priority="11202"/>
    <cfRule type="duplicateValues" dxfId="11907" priority="11203"/>
    <cfRule type="duplicateValues" dxfId="11906" priority="11204"/>
    <cfRule type="duplicateValues" dxfId="11905" priority="11205"/>
    <cfRule type="duplicateValues" dxfId="11904" priority="11206"/>
    <cfRule type="duplicateValues" dxfId="11903" priority="11207"/>
    <cfRule type="duplicateValues" dxfId="11902" priority="11208"/>
    <cfRule type="duplicateValues" dxfId="11901" priority="11209"/>
    <cfRule type="duplicateValues" dxfId="11900" priority="11210"/>
    <cfRule type="duplicateValues" dxfId="11899" priority="11211"/>
    <cfRule type="duplicateValues" dxfId="11898" priority="11212"/>
    <cfRule type="duplicateValues" dxfId="11897" priority="11213"/>
    <cfRule type="duplicateValues" dxfId="11896" priority="11214"/>
    <cfRule type="duplicateValues" dxfId="11895" priority="11215"/>
    <cfRule type="duplicateValues" dxfId="11894" priority="11216"/>
    <cfRule type="duplicateValues" dxfId="11893" priority="11217"/>
    <cfRule type="duplicateValues" dxfId="11892" priority="11218"/>
    <cfRule type="duplicateValues" dxfId="11891" priority="11219"/>
    <cfRule type="duplicateValues" dxfId="11890" priority="11220"/>
    <cfRule type="duplicateValues" dxfId="11889" priority="11221"/>
    <cfRule type="duplicateValues" dxfId="11888" priority="11222"/>
    <cfRule type="duplicateValues" dxfId="11887" priority="11223"/>
    <cfRule type="duplicateValues" dxfId="11886" priority="11224"/>
    <cfRule type="duplicateValues" dxfId="11885" priority="11225"/>
    <cfRule type="duplicateValues" dxfId="11884" priority="11226"/>
    <cfRule type="duplicateValues" dxfId="11883" priority="11227"/>
    <cfRule type="duplicateValues" dxfId="11882" priority="11228"/>
    <cfRule type="duplicateValues" dxfId="11881" priority="11229"/>
    <cfRule type="duplicateValues" dxfId="11880" priority="11230"/>
    <cfRule type="duplicateValues" dxfId="11879" priority="11231"/>
    <cfRule type="duplicateValues" dxfId="11878" priority="11232"/>
    <cfRule type="duplicateValues" dxfId="11877" priority="11233"/>
    <cfRule type="duplicateValues" dxfId="11876" priority="11234"/>
    <cfRule type="duplicateValues" dxfId="11875" priority="11235"/>
    <cfRule type="duplicateValues" dxfId="11874" priority="11236"/>
    <cfRule type="duplicateValues" dxfId="11873" priority="11237"/>
    <cfRule type="duplicateValues" dxfId="11872" priority="11238"/>
    <cfRule type="duplicateValues" dxfId="11871" priority="11239"/>
    <cfRule type="duplicateValues" dxfId="11870" priority="11240"/>
    <cfRule type="duplicateValues" dxfId="11869" priority="11241"/>
    <cfRule type="duplicateValues" dxfId="11868" priority="11242"/>
    <cfRule type="duplicateValues" dxfId="11867" priority="11243"/>
    <cfRule type="duplicateValues" dxfId="11866" priority="11244"/>
    <cfRule type="duplicateValues" dxfId="11865" priority="11245"/>
    <cfRule type="duplicateValues" dxfId="11864" priority="11246"/>
    <cfRule type="duplicateValues" dxfId="11863" priority="11247"/>
    <cfRule type="duplicateValues" dxfId="11862" priority="11248"/>
    <cfRule type="duplicateValues" dxfId="11861" priority="11249"/>
    <cfRule type="duplicateValues" dxfId="11860" priority="11250"/>
    <cfRule type="duplicateValues" dxfId="11859" priority="11251"/>
    <cfRule type="duplicateValues" dxfId="11858" priority="11252"/>
    <cfRule type="duplicateValues" dxfId="11857" priority="11253"/>
    <cfRule type="duplicateValues" dxfId="11856" priority="11254"/>
    <cfRule type="duplicateValues" dxfId="11855" priority="11255"/>
    <cfRule type="duplicateValues" dxfId="11854" priority="11256"/>
    <cfRule type="duplicateValues" dxfId="11853" priority="11257"/>
    <cfRule type="duplicateValues" dxfId="11852" priority="11258"/>
    <cfRule type="duplicateValues" dxfId="11851" priority="11259"/>
    <cfRule type="duplicateValues" dxfId="11850" priority="11260"/>
    <cfRule type="duplicateValues" dxfId="11849" priority="11261"/>
    <cfRule type="duplicateValues" dxfId="11848" priority="11262"/>
    <cfRule type="duplicateValues" dxfId="11847" priority="11263"/>
    <cfRule type="duplicateValues" dxfId="11846" priority="11264"/>
    <cfRule type="duplicateValues" dxfId="11845" priority="11265"/>
    <cfRule type="duplicateValues" dxfId="11844" priority="11266"/>
    <cfRule type="duplicateValues" dxfId="11843" priority="11267"/>
    <cfRule type="duplicateValues" dxfId="11842" priority="11268"/>
    <cfRule type="duplicateValues" dxfId="11841" priority="11269"/>
    <cfRule type="duplicateValues" dxfId="11840" priority="11270"/>
    <cfRule type="duplicateValues" dxfId="11839" priority="11271"/>
    <cfRule type="duplicateValues" dxfId="11838" priority="11272"/>
    <cfRule type="duplicateValues" dxfId="11837" priority="11273"/>
    <cfRule type="duplicateValues" dxfId="11836" priority="11274"/>
    <cfRule type="duplicateValues" dxfId="11835" priority="11275"/>
    <cfRule type="duplicateValues" dxfId="11834" priority="11276"/>
    <cfRule type="duplicateValues" dxfId="11833" priority="11277"/>
    <cfRule type="duplicateValues" dxfId="11832" priority="11278"/>
    <cfRule type="duplicateValues" dxfId="11831" priority="11279"/>
    <cfRule type="duplicateValues" dxfId="11830" priority="11280"/>
    <cfRule type="duplicateValues" dxfId="11829" priority="11281"/>
    <cfRule type="duplicateValues" dxfId="11828" priority="11282"/>
    <cfRule type="duplicateValues" dxfId="11827" priority="11283"/>
    <cfRule type="duplicateValues" dxfId="11826" priority="11284"/>
    <cfRule type="duplicateValues" dxfId="11825" priority="11285"/>
    <cfRule type="duplicateValues" dxfId="11824" priority="11286"/>
    <cfRule type="duplicateValues" dxfId="11823" priority="11287"/>
    <cfRule type="duplicateValues" dxfId="11822" priority="11288"/>
    <cfRule type="duplicateValues" dxfId="11821" priority="11289"/>
    <cfRule type="duplicateValues" dxfId="11820" priority="11290"/>
    <cfRule type="duplicateValues" dxfId="11819" priority="11291"/>
    <cfRule type="duplicateValues" dxfId="11818" priority="11292"/>
    <cfRule type="duplicateValues" dxfId="11817" priority="11293"/>
    <cfRule type="duplicateValues" dxfId="11816" priority="11294"/>
    <cfRule type="duplicateValues" dxfId="11815" priority="11295"/>
    <cfRule type="duplicateValues" dxfId="11814" priority="11296"/>
    <cfRule type="duplicateValues" dxfId="11813" priority="11297"/>
    <cfRule type="duplicateValues" dxfId="11812" priority="11298"/>
    <cfRule type="duplicateValues" dxfId="11811" priority="11299"/>
    <cfRule type="duplicateValues" dxfId="11810" priority="11300"/>
    <cfRule type="duplicateValues" dxfId="11809" priority="11301"/>
    <cfRule type="duplicateValues" dxfId="11808" priority="11302"/>
    <cfRule type="duplicateValues" dxfId="11807" priority="11303"/>
    <cfRule type="duplicateValues" dxfId="11806" priority="11304"/>
    <cfRule type="duplicateValues" dxfId="11805" priority="11305"/>
    <cfRule type="duplicateValues" dxfId="11804" priority="11306"/>
    <cfRule type="duplicateValues" dxfId="11803" priority="11307"/>
    <cfRule type="duplicateValues" dxfId="11802" priority="11308"/>
    <cfRule type="duplicateValues" dxfId="11801" priority="11309"/>
    <cfRule type="duplicateValues" dxfId="11800" priority="11310"/>
    <cfRule type="duplicateValues" dxfId="11799" priority="11311"/>
    <cfRule type="duplicateValues" dxfId="11798" priority="11312"/>
    <cfRule type="duplicateValues" dxfId="11797" priority="11313"/>
    <cfRule type="duplicateValues" dxfId="11796" priority="11314"/>
    <cfRule type="duplicateValues" dxfId="11795" priority="11315"/>
    <cfRule type="duplicateValues" dxfId="11794" priority="11316"/>
    <cfRule type="duplicateValues" dxfId="11793" priority="11317"/>
    <cfRule type="duplicateValues" dxfId="11792" priority="11318"/>
    <cfRule type="duplicateValues" dxfId="11791" priority="11319"/>
    <cfRule type="duplicateValues" dxfId="11790" priority="11320"/>
    <cfRule type="duplicateValues" dxfId="11789" priority="11321"/>
    <cfRule type="duplicateValues" dxfId="11788" priority="11322"/>
    <cfRule type="duplicateValues" dxfId="11787" priority="11323"/>
    <cfRule type="duplicateValues" dxfId="11786" priority="11324"/>
    <cfRule type="duplicateValues" dxfId="11785" priority="11325"/>
    <cfRule type="duplicateValues" dxfId="11784" priority="11326"/>
    <cfRule type="duplicateValues" dxfId="11783" priority="11327"/>
    <cfRule type="duplicateValues" dxfId="11782" priority="11328"/>
    <cfRule type="duplicateValues" dxfId="11781" priority="11329"/>
    <cfRule type="duplicateValues" dxfId="11780" priority="11330"/>
    <cfRule type="duplicateValues" dxfId="11779" priority="11331"/>
    <cfRule type="duplicateValues" dxfId="11778" priority="11332"/>
    <cfRule type="duplicateValues" dxfId="11777" priority="11333"/>
    <cfRule type="duplicateValues" dxfId="11776" priority="11334"/>
    <cfRule type="duplicateValues" dxfId="11775" priority="11335"/>
    <cfRule type="duplicateValues" dxfId="11774" priority="11336"/>
    <cfRule type="duplicateValues" dxfId="11773" priority="11337"/>
    <cfRule type="duplicateValues" dxfId="11772" priority="11338"/>
    <cfRule type="duplicateValues" dxfId="11771" priority="11339"/>
    <cfRule type="duplicateValues" dxfId="11770" priority="11340"/>
    <cfRule type="duplicateValues" dxfId="11769" priority="11341"/>
    <cfRule type="duplicateValues" dxfId="11768" priority="11342"/>
    <cfRule type="duplicateValues" dxfId="11767" priority="11343"/>
    <cfRule type="duplicateValues" dxfId="11766" priority="11344"/>
    <cfRule type="duplicateValues" dxfId="11765" priority="11345"/>
    <cfRule type="duplicateValues" dxfId="11764" priority="11346"/>
    <cfRule type="duplicateValues" dxfId="11763" priority="11347"/>
    <cfRule type="duplicateValues" dxfId="11762" priority="11348"/>
    <cfRule type="duplicateValues" dxfId="11761" priority="11349"/>
    <cfRule type="duplicateValues" dxfId="11760" priority="11350"/>
    <cfRule type="duplicateValues" dxfId="11759" priority="11351"/>
    <cfRule type="duplicateValues" dxfId="11758" priority="11352"/>
    <cfRule type="duplicateValues" dxfId="11757" priority="11353"/>
    <cfRule type="duplicateValues" dxfId="11756" priority="11354"/>
    <cfRule type="duplicateValues" dxfId="11755" priority="11355"/>
    <cfRule type="duplicateValues" dxfId="11754" priority="11356"/>
    <cfRule type="duplicateValues" dxfId="11753" priority="11357"/>
    <cfRule type="duplicateValues" dxfId="11752" priority="11358"/>
    <cfRule type="duplicateValues" dxfId="11751" priority="11359"/>
    <cfRule type="duplicateValues" dxfId="11750" priority="11360"/>
    <cfRule type="duplicateValues" dxfId="11749" priority="11361"/>
    <cfRule type="duplicateValues" dxfId="11748" priority="11362"/>
    <cfRule type="duplicateValues" dxfId="11747" priority="11363"/>
    <cfRule type="duplicateValues" dxfId="11746" priority="11364"/>
    <cfRule type="duplicateValues" dxfId="11745" priority="11365"/>
    <cfRule type="duplicateValues" dxfId="11744" priority="11366"/>
    <cfRule type="duplicateValues" dxfId="11743" priority="11367"/>
    <cfRule type="duplicateValues" dxfId="11742" priority="11368"/>
    <cfRule type="duplicateValues" dxfId="11741" priority="11369"/>
    <cfRule type="duplicateValues" dxfId="11740" priority="11370"/>
    <cfRule type="duplicateValues" dxfId="11739" priority="11371"/>
    <cfRule type="duplicateValues" dxfId="11738" priority="11372"/>
    <cfRule type="duplicateValues" dxfId="11737" priority="11373"/>
    <cfRule type="duplicateValues" dxfId="11736" priority="11374"/>
    <cfRule type="duplicateValues" dxfId="11735" priority="11375"/>
    <cfRule type="duplicateValues" dxfId="11734" priority="11376"/>
    <cfRule type="duplicateValues" dxfId="11733" priority="11377"/>
    <cfRule type="duplicateValues" dxfId="11732" priority="11378"/>
    <cfRule type="duplicateValues" dxfId="11731" priority="11379"/>
    <cfRule type="duplicateValues" dxfId="11730" priority="11380"/>
    <cfRule type="duplicateValues" dxfId="11729" priority="11381"/>
    <cfRule type="duplicateValues" dxfId="11728" priority="11382"/>
    <cfRule type="duplicateValues" dxfId="11727" priority="11383"/>
    <cfRule type="duplicateValues" dxfId="11726" priority="11384"/>
    <cfRule type="duplicateValues" dxfId="11725" priority="11385"/>
    <cfRule type="duplicateValues" dxfId="11724" priority="11386"/>
    <cfRule type="duplicateValues" dxfId="11723" priority="11387"/>
    <cfRule type="duplicateValues" dxfId="11722" priority="11388"/>
    <cfRule type="duplicateValues" dxfId="11721" priority="11389"/>
    <cfRule type="duplicateValues" dxfId="11720" priority="11390"/>
    <cfRule type="duplicateValues" dxfId="11719" priority="11391"/>
    <cfRule type="duplicateValues" dxfId="11718" priority="11392"/>
    <cfRule type="duplicateValues" dxfId="11717" priority="11393"/>
    <cfRule type="duplicateValues" dxfId="11716" priority="11394"/>
    <cfRule type="duplicateValues" dxfId="11715" priority="11395"/>
    <cfRule type="duplicateValues" dxfId="11714" priority="11396"/>
    <cfRule type="duplicateValues" dxfId="11713" priority="11397"/>
    <cfRule type="duplicateValues" dxfId="11712" priority="11398"/>
    <cfRule type="duplicateValues" dxfId="11711" priority="11399"/>
    <cfRule type="duplicateValues" dxfId="11710" priority="11400"/>
    <cfRule type="duplicateValues" dxfId="11709" priority="11401"/>
    <cfRule type="duplicateValues" dxfId="11708" priority="11402"/>
    <cfRule type="duplicateValues" dxfId="11707" priority="11403"/>
    <cfRule type="duplicateValues" dxfId="11706" priority="11404"/>
    <cfRule type="duplicateValues" dxfId="11705" priority="11405"/>
    <cfRule type="duplicateValues" dxfId="11704" priority="11406"/>
    <cfRule type="duplicateValues" dxfId="11703" priority="11407"/>
    <cfRule type="duplicateValues" dxfId="11702" priority="11408"/>
    <cfRule type="duplicateValues" dxfId="11701" priority="11409"/>
    <cfRule type="duplicateValues" dxfId="11700" priority="11410"/>
    <cfRule type="duplicateValues" dxfId="11699" priority="11411"/>
    <cfRule type="duplicateValues" dxfId="11698" priority="11412"/>
    <cfRule type="duplicateValues" dxfId="11697" priority="11413"/>
    <cfRule type="duplicateValues" dxfId="11696" priority="11414"/>
    <cfRule type="duplicateValues" dxfId="11695" priority="11415"/>
    <cfRule type="duplicateValues" dxfId="11694" priority="11416"/>
    <cfRule type="duplicateValues" dxfId="11693" priority="11417"/>
    <cfRule type="duplicateValues" dxfId="11692" priority="11418"/>
    <cfRule type="duplicateValues" dxfId="11691" priority="11419"/>
    <cfRule type="duplicateValues" dxfId="11690" priority="11420"/>
    <cfRule type="duplicateValues" dxfId="11689" priority="11421"/>
    <cfRule type="duplicateValues" dxfId="11688" priority="11422"/>
    <cfRule type="duplicateValues" dxfId="11687" priority="11423"/>
    <cfRule type="duplicateValues" dxfId="11686" priority="11424"/>
    <cfRule type="duplicateValues" dxfId="11685" priority="11425"/>
    <cfRule type="duplicateValues" dxfId="11684" priority="11426"/>
    <cfRule type="duplicateValues" dxfId="11683" priority="11427"/>
    <cfRule type="duplicateValues" dxfId="11682" priority="11428"/>
    <cfRule type="duplicateValues" dxfId="11681" priority="11429"/>
    <cfRule type="duplicateValues" dxfId="11680" priority="11430"/>
    <cfRule type="duplicateValues" dxfId="11679" priority="11431"/>
    <cfRule type="duplicateValues" dxfId="11678" priority="11432"/>
    <cfRule type="duplicateValues" dxfId="11677" priority="11433"/>
    <cfRule type="duplicateValues" dxfId="11676" priority="11434"/>
    <cfRule type="duplicateValues" dxfId="11675" priority="11435"/>
    <cfRule type="duplicateValues" dxfId="11674" priority="11436"/>
    <cfRule type="duplicateValues" dxfId="11673" priority="11437"/>
    <cfRule type="duplicateValues" dxfId="11672" priority="11438"/>
    <cfRule type="duplicateValues" dxfId="11671" priority="11439"/>
    <cfRule type="duplicateValues" dxfId="11670" priority="11440"/>
    <cfRule type="duplicateValues" dxfId="11669" priority="11441"/>
    <cfRule type="duplicateValues" dxfId="11668" priority="11442"/>
    <cfRule type="duplicateValues" dxfId="11667" priority="11443"/>
    <cfRule type="duplicateValues" dxfId="11666" priority="11444"/>
    <cfRule type="duplicateValues" dxfId="11665" priority="11445"/>
    <cfRule type="duplicateValues" dxfId="11664" priority="11446"/>
    <cfRule type="duplicateValues" dxfId="11663" priority="11447"/>
    <cfRule type="duplicateValues" dxfId="11662" priority="11448"/>
    <cfRule type="duplicateValues" dxfId="11661" priority="11449"/>
    <cfRule type="duplicateValues" dxfId="11660" priority="11450"/>
    <cfRule type="duplicateValues" dxfId="11659" priority="11451"/>
    <cfRule type="duplicateValues" dxfId="11658" priority="11452"/>
    <cfRule type="duplicateValues" dxfId="11657" priority="11453"/>
    <cfRule type="duplicateValues" dxfId="11656" priority="11454"/>
    <cfRule type="duplicateValues" dxfId="11655" priority="11455"/>
    <cfRule type="duplicateValues" dxfId="11654" priority="11456"/>
    <cfRule type="duplicateValues" dxfId="11653" priority="11457"/>
    <cfRule type="duplicateValues" dxfId="11652" priority="11458"/>
    <cfRule type="duplicateValues" dxfId="11651" priority="11459"/>
    <cfRule type="duplicateValues" dxfId="11650" priority="11460"/>
    <cfRule type="duplicateValues" dxfId="11649" priority="11461"/>
    <cfRule type="duplicateValues" dxfId="11648" priority="11462"/>
    <cfRule type="duplicateValues" dxfId="11647" priority="11463"/>
    <cfRule type="duplicateValues" dxfId="11646" priority="11464"/>
    <cfRule type="duplicateValues" dxfId="11645" priority="11465"/>
    <cfRule type="duplicateValues" dxfId="11644" priority="11466"/>
    <cfRule type="duplicateValues" dxfId="11643" priority="11467"/>
    <cfRule type="duplicateValues" dxfId="11642" priority="11468"/>
    <cfRule type="duplicateValues" dxfId="11641" priority="11469"/>
    <cfRule type="duplicateValues" dxfId="11640" priority="11470"/>
    <cfRule type="duplicateValues" dxfId="11639" priority="11471"/>
    <cfRule type="duplicateValues" dxfId="11638" priority="11472"/>
    <cfRule type="duplicateValues" dxfId="11637" priority="11473"/>
    <cfRule type="duplicateValues" dxfId="11636" priority="11474"/>
    <cfRule type="duplicateValues" dxfId="11635" priority="11475"/>
    <cfRule type="duplicateValues" dxfId="11634" priority="11476"/>
    <cfRule type="duplicateValues" dxfId="11633" priority="11477"/>
    <cfRule type="duplicateValues" dxfId="11632" priority="11478"/>
    <cfRule type="duplicateValues" dxfId="11631" priority="11479"/>
    <cfRule type="duplicateValues" dxfId="11630" priority="11480"/>
    <cfRule type="duplicateValues" dxfId="11629" priority="11481"/>
    <cfRule type="duplicateValues" dxfId="11628" priority="11482"/>
    <cfRule type="duplicateValues" dxfId="11627" priority="11483"/>
    <cfRule type="duplicateValues" dxfId="11626" priority="11484"/>
    <cfRule type="duplicateValues" dxfId="11625" priority="11485"/>
    <cfRule type="duplicateValues" dxfId="11624" priority="11486"/>
    <cfRule type="duplicateValues" dxfId="11623" priority="11487"/>
    <cfRule type="duplicateValues" dxfId="11622" priority="11488"/>
    <cfRule type="duplicateValues" dxfId="11621" priority="11489"/>
    <cfRule type="duplicateValues" dxfId="11620" priority="11490"/>
    <cfRule type="duplicateValues" dxfId="11619" priority="11491"/>
    <cfRule type="duplicateValues" dxfId="11618" priority="11492"/>
    <cfRule type="duplicateValues" dxfId="11617" priority="11493"/>
    <cfRule type="duplicateValues" dxfId="11616" priority="11494"/>
    <cfRule type="duplicateValues" dxfId="11615" priority="11495"/>
    <cfRule type="duplicateValues" dxfId="11614" priority="11496"/>
    <cfRule type="duplicateValues" dxfId="11613" priority="11497"/>
    <cfRule type="duplicateValues" dxfId="11612" priority="11498"/>
    <cfRule type="duplicateValues" dxfId="11611" priority="11499"/>
    <cfRule type="duplicateValues" dxfId="11610" priority="11500"/>
    <cfRule type="duplicateValues" dxfId="11609" priority="11501"/>
    <cfRule type="duplicateValues" dxfId="11608" priority="11502"/>
    <cfRule type="duplicateValues" dxfId="11607" priority="11503"/>
    <cfRule type="duplicateValues" dxfId="11606" priority="11504"/>
    <cfRule type="duplicateValues" dxfId="11605" priority="11505"/>
    <cfRule type="duplicateValues" dxfId="11604" priority="11506"/>
    <cfRule type="duplicateValues" dxfId="11603" priority="11507"/>
    <cfRule type="duplicateValues" dxfId="11602" priority="11508"/>
    <cfRule type="duplicateValues" dxfId="11601" priority="11509"/>
    <cfRule type="duplicateValues" dxfId="11600" priority="11510"/>
    <cfRule type="duplicateValues" dxfId="11599" priority="11511"/>
    <cfRule type="duplicateValues" dxfId="11598" priority="11512"/>
    <cfRule type="duplicateValues" dxfId="11597" priority="11513"/>
    <cfRule type="duplicateValues" dxfId="11596" priority="11514"/>
    <cfRule type="duplicateValues" dxfId="11595" priority="11515"/>
    <cfRule type="duplicateValues" dxfId="11594" priority="11516"/>
    <cfRule type="duplicateValues" dxfId="11593" priority="11517"/>
    <cfRule type="duplicateValues" dxfId="11592" priority="11518"/>
    <cfRule type="duplicateValues" dxfId="11591" priority="11519"/>
    <cfRule type="duplicateValues" dxfId="11590" priority="11520"/>
    <cfRule type="duplicateValues" dxfId="11589" priority="11521"/>
    <cfRule type="duplicateValues" dxfId="11588" priority="11522"/>
    <cfRule type="duplicateValues" dxfId="11587" priority="11523"/>
    <cfRule type="duplicateValues" dxfId="11586" priority="11524"/>
    <cfRule type="duplicateValues" dxfId="11585" priority="11525"/>
    <cfRule type="duplicateValues" dxfId="11584" priority="11526"/>
    <cfRule type="duplicateValues" dxfId="11583" priority="11527"/>
    <cfRule type="duplicateValues" dxfId="11582" priority="11528"/>
    <cfRule type="duplicateValues" dxfId="11581" priority="11529"/>
    <cfRule type="duplicateValues" dxfId="11580" priority="11530"/>
    <cfRule type="duplicateValues" dxfId="11579" priority="11531"/>
    <cfRule type="duplicateValues" dxfId="11578" priority="11532"/>
    <cfRule type="duplicateValues" dxfId="11577" priority="11533"/>
    <cfRule type="duplicateValues" dxfId="11576" priority="11534"/>
    <cfRule type="duplicateValues" dxfId="11575" priority="11535"/>
    <cfRule type="duplicateValues" dxfId="11574" priority="11536"/>
    <cfRule type="duplicateValues" dxfId="11573" priority="11537"/>
    <cfRule type="duplicateValues" dxfId="11572" priority="11538"/>
    <cfRule type="duplicateValues" dxfId="11571" priority="11539"/>
    <cfRule type="duplicateValues" dxfId="11570" priority="11540"/>
    <cfRule type="duplicateValues" dxfId="11569" priority="11541"/>
    <cfRule type="duplicateValues" dxfId="11568" priority="11542"/>
    <cfRule type="duplicateValues" dxfId="11567" priority="11543"/>
    <cfRule type="duplicateValues" dxfId="11566" priority="11544"/>
    <cfRule type="duplicateValues" dxfId="11565" priority="11545"/>
    <cfRule type="duplicateValues" dxfId="11564" priority="11546"/>
    <cfRule type="duplicateValues" dxfId="11563" priority="11547"/>
    <cfRule type="duplicateValues" dxfId="11562" priority="11548"/>
    <cfRule type="duplicateValues" dxfId="11561" priority="11549"/>
    <cfRule type="duplicateValues" dxfId="11560" priority="11550"/>
    <cfRule type="duplicateValues" dxfId="11559" priority="11551"/>
    <cfRule type="duplicateValues" dxfId="11558" priority="11552"/>
    <cfRule type="duplicateValues" dxfId="11557" priority="11553"/>
    <cfRule type="duplicateValues" dxfId="11556" priority="11554"/>
    <cfRule type="duplicateValues" dxfId="11555" priority="11555"/>
    <cfRule type="duplicateValues" dxfId="11554" priority="11556"/>
    <cfRule type="duplicateValues" dxfId="11553" priority="11557"/>
    <cfRule type="duplicateValues" dxfId="11552" priority="11558"/>
    <cfRule type="duplicateValues" dxfId="11551" priority="11559"/>
    <cfRule type="duplicateValues" dxfId="11550" priority="11560"/>
    <cfRule type="duplicateValues" dxfId="11549" priority="11561"/>
    <cfRule type="duplicateValues" dxfId="11548" priority="11562"/>
    <cfRule type="duplicateValues" dxfId="11547" priority="11563"/>
    <cfRule type="duplicateValues" dxfId="11546" priority="11564"/>
    <cfRule type="duplicateValues" dxfId="11545" priority="11565"/>
    <cfRule type="duplicateValues" dxfId="11544" priority="11566"/>
    <cfRule type="duplicateValues" dxfId="11543" priority="11567"/>
    <cfRule type="duplicateValues" dxfId="11542" priority="11568"/>
    <cfRule type="duplicateValues" dxfId="11541" priority="11569"/>
    <cfRule type="duplicateValues" dxfId="11540" priority="11570"/>
    <cfRule type="duplicateValues" dxfId="11539" priority="11571"/>
    <cfRule type="duplicateValues" dxfId="11538" priority="11572"/>
    <cfRule type="duplicateValues" dxfId="11537" priority="11573"/>
    <cfRule type="duplicateValues" dxfId="11536" priority="11574"/>
    <cfRule type="duplicateValues" dxfId="11535" priority="11575"/>
    <cfRule type="duplicateValues" dxfId="11534" priority="11576"/>
    <cfRule type="duplicateValues" dxfId="11533" priority="11577"/>
    <cfRule type="duplicateValues" dxfId="11532" priority="11578"/>
    <cfRule type="duplicateValues" dxfId="11531" priority="11579"/>
    <cfRule type="duplicateValues" dxfId="11530" priority="11580"/>
    <cfRule type="duplicateValues" dxfId="11529" priority="11581"/>
    <cfRule type="duplicateValues" dxfId="11528" priority="11582"/>
    <cfRule type="duplicateValues" dxfId="11527" priority="11583"/>
    <cfRule type="duplicateValues" dxfId="11526" priority="11584"/>
    <cfRule type="duplicateValues" dxfId="11525" priority="11585"/>
    <cfRule type="duplicateValues" dxfId="11524" priority="11586"/>
    <cfRule type="duplicateValues" dxfId="11523" priority="11587"/>
    <cfRule type="duplicateValues" dxfId="11522" priority="11588"/>
    <cfRule type="duplicateValues" dxfId="11521" priority="11589"/>
    <cfRule type="duplicateValues" dxfId="11520" priority="11590"/>
    <cfRule type="duplicateValues" dxfId="11519" priority="11591"/>
    <cfRule type="duplicateValues" dxfId="11518" priority="11592"/>
    <cfRule type="duplicateValues" dxfId="11517" priority="11593"/>
    <cfRule type="duplicateValues" dxfId="11516" priority="11594"/>
    <cfRule type="duplicateValues" dxfId="11515" priority="11595"/>
    <cfRule type="duplicateValues" dxfId="11514" priority="11596"/>
    <cfRule type="duplicateValues" dxfId="11513" priority="11597"/>
    <cfRule type="duplicateValues" dxfId="11512" priority="11598"/>
    <cfRule type="duplicateValues" dxfId="11511" priority="11599"/>
    <cfRule type="duplicateValues" dxfId="11510" priority="11600"/>
    <cfRule type="duplicateValues" dxfId="11509" priority="11601"/>
    <cfRule type="duplicateValues" dxfId="11508" priority="11602"/>
    <cfRule type="duplicateValues" dxfId="11507" priority="11603"/>
    <cfRule type="duplicateValues" dxfId="11506" priority="11604"/>
    <cfRule type="duplicateValues" dxfId="11505" priority="11605"/>
    <cfRule type="duplicateValues" dxfId="11504" priority="11606"/>
    <cfRule type="duplicateValues" dxfId="11503" priority="11607"/>
    <cfRule type="duplicateValues" dxfId="11502" priority="11608"/>
    <cfRule type="duplicateValues" dxfId="11501" priority="11609"/>
    <cfRule type="duplicateValues" dxfId="11500" priority="11610"/>
    <cfRule type="duplicateValues" dxfId="11499" priority="11611"/>
    <cfRule type="duplicateValues" dxfId="11498" priority="11612"/>
    <cfRule type="duplicateValues" dxfId="11497" priority="11613"/>
    <cfRule type="duplicateValues" dxfId="11496" priority="11614"/>
    <cfRule type="duplicateValues" dxfId="11495" priority="11615"/>
    <cfRule type="duplicateValues" dxfId="11494" priority="11616"/>
    <cfRule type="duplicateValues" dxfId="11493" priority="11617"/>
    <cfRule type="duplicateValues" dxfId="11492" priority="11618"/>
    <cfRule type="duplicateValues" dxfId="11491" priority="11619"/>
    <cfRule type="duplicateValues" dxfId="11490" priority="11620"/>
    <cfRule type="duplicateValues" dxfId="11489" priority="11621"/>
    <cfRule type="duplicateValues" dxfId="11488" priority="11622"/>
    <cfRule type="duplicateValues" dxfId="11487" priority="11623"/>
    <cfRule type="duplicateValues" dxfId="11486" priority="11624"/>
    <cfRule type="duplicateValues" dxfId="11485" priority="11625"/>
    <cfRule type="duplicateValues" dxfId="11484" priority="11626"/>
    <cfRule type="duplicateValues" dxfId="11483" priority="11627"/>
    <cfRule type="duplicateValues" dxfId="11482" priority="11628"/>
    <cfRule type="duplicateValues" dxfId="11481" priority="11629"/>
    <cfRule type="duplicateValues" dxfId="11480" priority="11630"/>
    <cfRule type="duplicateValues" dxfId="11479" priority="11631"/>
    <cfRule type="duplicateValues" dxfId="11478" priority="11632"/>
    <cfRule type="duplicateValues" dxfId="11477" priority="11633"/>
    <cfRule type="duplicateValues" dxfId="11476" priority="11634"/>
    <cfRule type="duplicateValues" dxfId="11475" priority="11635"/>
    <cfRule type="duplicateValues" dxfId="11474" priority="11636"/>
    <cfRule type="duplicateValues" dxfId="11473" priority="11637"/>
    <cfRule type="duplicateValues" dxfId="11472" priority="11638"/>
    <cfRule type="duplicateValues" dxfId="11471" priority="11639"/>
    <cfRule type="duplicateValues" dxfId="11470" priority="11640"/>
    <cfRule type="duplicateValues" dxfId="11469" priority="11641"/>
    <cfRule type="duplicateValues" dxfId="11468" priority="11642"/>
    <cfRule type="duplicateValues" dxfId="11467" priority="11643"/>
    <cfRule type="duplicateValues" dxfId="11466" priority="11644"/>
    <cfRule type="duplicateValues" dxfId="11465" priority="11645"/>
    <cfRule type="duplicateValues" dxfId="11464" priority="11646"/>
    <cfRule type="duplicateValues" dxfId="11463" priority="11647"/>
    <cfRule type="duplicateValues" dxfId="11462" priority="11648"/>
    <cfRule type="duplicateValues" dxfId="11461" priority="11649"/>
    <cfRule type="duplicateValues" dxfId="11460" priority="11650"/>
    <cfRule type="duplicateValues" dxfId="11459" priority="11651"/>
    <cfRule type="duplicateValues" dxfId="11458" priority="11652"/>
    <cfRule type="duplicateValues" dxfId="11457" priority="11653"/>
    <cfRule type="duplicateValues" dxfId="11456" priority="11654"/>
    <cfRule type="duplicateValues" dxfId="11455" priority="11655"/>
    <cfRule type="duplicateValues" dxfId="11454" priority="11656"/>
    <cfRule type="duplicateValues" dxfId="11453" priority="11657"/>
    <cfRule type="duplicateValues" dxfId="11452" priority="11658"/>
    <cfRule type="duplicateValues" dxfId="11451" priority="11659"/>
    <cfRule type="duplicateValues" dxfId="11450" priority="11660"/>
    <cfRule type="duplicateValues" dxfId="11449" priority="11661"/>
    <cfRule type="duplicateValues" dxfId="11448" priority="11662"/>
    <cfRule type="duplicateValues" dxfId="11447" priority="11663"/>
    <cfRule type="duplicateValues" dxfId="11446" priority="11664"/>
    <cfRule type="duplicateValues" dxfId="11445" priority="11665"/>
    <cfRule type="duplicateValues" dxfId="11444" priority="11666"/>
    <cfRule type="duplicateValues" dxfId="11443" priority="11667"/>
    <cfRule type="duplicateValues" dxfId="11442" priority="11668"/>
    <cfRule type="duplicateValues" dxfId="11441" priority="11669"/>
    <cfRule type="duplicateValues" dxfId="11440" priority="11670"/>
    <cfRule type="duplicateValues" dxfId="11439" priority="11671"/>
    <cfRule type="duplicateValues" dxfId="11438" priority="11672"/>
    <cfRule type="duplicateValues" dxfId="11437" priority="11673"/>
    <cfRule type="duplicateValues" dxfId="11436" priority="11674"/>
    <cfRule type="duplicateValues" dxfId="11435" priority="11675"/>
    <cfRule type="duplicateValues" dxfId="11434" priority="11676"/>
    <cfRule type="duplicateValues" dxfId="11433" priority="11677"/>
    <cfRule type="duplicateValues" dxfId="11432" priority="11678"/>
    <cfRule type="duplicateValues" dxfId="11431" priority="11679"/>
    <cfRule type="duplicateValues" dxfId="11430" priority="11680"/>
    <cfRule type="duplicateValues" dxfId="11429" priority="11681"/>
    <cfRule type="duplicateValues" dxfId="11428" priority="11682"/>
    <cfRule type="duplicateValues" dxfId="11427" priority="11683"/>
    <cfRule type="duplicateValues" dxfId="11426" priority="11684"/>
    <cfRule type="duplicateValues" dxfId="11425" priority="11685"/>
    <cfRule type="duplicateValues" dxfId="11424" priority="11686"/>
    <cfRule type="duplicateValues" dxfId="11423" priority="11687"/>
    <cfRule type="duplicateValues" dxfId="11422" priority="11688"/>
    <cfRule type="duplicateValues" dxfId="11421" priority="11689"/>
    <cfRule type="duplicateValues" dxfId="11420" priority="11690"/>
    <cfRule type="duplicateValues" dxfId="11419" priority="11691"/>
    <cfRule type="duplicateValues" dxfId="11418" priority="11692"/>
    <cfRule type="duplicateValues" dxfId="11417" priority="11693"/>
    <cfRule type="duplicateValues" dxfId="11416" priority="11694"/>
    <cfRule type="duplicateValues" dxfId="11415" priority="11695"/>
    <cfRule type="duplicateValues" dxfId="11414" priority="11696"/>
    <cfRule type="duplicateValues" dxfId="11413" priority="11697"/>
    <cfRule type="duplicateValues" dxfId="11412" priority="11698"/>
    <cfRule type="duplicateValues" dxfId="11411" priority="11699"/>
    <cfRule type="duplicateValues" dxfId="11410" priority="11700"/>
    <cfRule type="duplicateValues" dxfId="11409" priority="11701"/>
    <cfRule type="duplicateValues" dxfId="11408" priority="11702"/>
    <cfRule type="duplicateValues" dxfId="11407" priority="11703"/>
    <cfRule type="duplicateValues" dxfId="11406" priority="11704"/>
    <cfRule type="duplicateValues" dxfId="11405" priority="11705"/>
    <cfRule type="duplicateValues" dxfId="11404" priority="11706"/>
    <cfRule type="duplicateValues" dxfId="11403" priority="11707"/>
    <cfRule type="duplicateValues" dxfId="11402" priority="11708"/>
    <cfRule type="duplicateValues" dxfId="11401" priority="11709"/>
    <cfRule type="duplicateValues" dxfId="11400" priority="11710"/>
    <cfRule type="duplicateValues" dxfId="11399" priority="11711"/>
    <cfRule type="duplicateValues" dxfId="11398" priority="11712"/>
    <cfRule type="duplicateValues" dxfId="11397" priority="11713"/>
    <cfRule type="duplicateValues" dxfId="11396" priority="11714"/>
    <cfRule type="duplicateValues" dxfId="11395" priority="11715"/>
    <cfRule type="duplicateValues" dxfId="11394" priority="11716"/>
    <cfRule type="duplicateValues" dxfId="11393" priority="11717"/>
    <cfRule type="duplicateValues" dxfId="11392" priority="11718"/>
    <cfRule type="duplicateValues" dxfId="11391" priority="11719"/>
    <cfRule type="duplicateValues" dxfId="11390" priority="11720"/>
    <cfRule type="duplicateValues" dxfId="11389" priority="11721"/>
    <cfRule type="duplicateValues" dxfId="11388" priority="11722"/>
    <cfRule type="duplicateValues" dxfId="11387" priority="11723"/>
    <cfRule type="duplicateValues" dxfId="11386" priority="11724"/>
    <cfRule type="duplicateValues" dxfId="11385" priority="11725"/>
    <cfRule type="duplicateValues" dxfId="11384" priority="11726"/>
    <cfRule type="duplicateValues" dxfId="11383" priority="11727"/>
    <cfRule type="duplicateValues" dxfId="11382" priority="11728"/>
    <cfRule type="duplicateValues" dxfId="11381" priority="11729"/>
    <cfRule type="duplicateValues" dxfId="11380" priority="11730"/>
    <cfRule type="duplicateValues" dxfId="11379" priority="11731"/>
    <cfRule type="duplicateValues" dxfId="11378" priority="11732"/>
    <cfRule type="duplicateValues" dxfId="11377" priority="11733"/>
    <cfRule type="duplicateValues" dxfId="11376" priority="11734"/>
    <cfRule type="duplicateValues" dxfId="11375" priority="11735"/>
    <cfRule type="duplicateValues" dxfId="11374" priority="11736"/>
    <cfRule type="duplicateValues" dxfId="11373" priority="11737"/>
    <cfRule type="duplicateValues" dxfId="11372" priority="11738"/>
    <cfRule type="duplicateValues" dxfId="11371" priority="11739"/>
    <cfRule type="duplicateValues" dxfId="11370" priority="11740"/>
    <cfRule type="duplicateValues" dxfId="11369" priority="11741"/>
    <cfRule type="duplicateValues" dxfId="11368" priority="11742"/>
    <cfRule type="duplicateValues" dxfId="11367" priority="11743"/>
    <cfRule type="duplicateValues" dxfId="11366" priority="11744"/>
    <cfRule type="duplicateValues" dxfId="11365" priority="11745"/>
    <cfRule type="duplicateValues" dxfId="11364" priority="11746"/>
    <cfRule type="duplicateValues" dxfId="11363" priority="11747"/>
    <cfRule type="duplicateValues" dxfId="11362" priority="11748"/>
    <cfRule type="duplicateValues" dxfId="11361" priority="11749"/>
    <cfRule type="duplicateValues" dxfId="11360" priority="11750"/>
    <cfRule type="duplicateValues" dxfId="11359" priority="11751"/>
    <cfRule type="duplicateValues" dxfId="11358" priority="11752"/>
    <cfRule type="duplicateValues" dxfId="11357" priority="11753"/>
    <cfRule type="duplicateValues" dxfId="11356" priority="11754"/>
    <cfRule type="duplicateValues" dxfId="11355" priority="11755"/>
    <cfRule type="duplicateValues" dxfId="11354" priority="11756"/>
    <cfRule type="duplicateValues" dxfId="11353" priority="11757"/>
    <cfRule type="duplicateValues" dxfId="11352" priority="11758"/>
    <cfRule type="duplicateValues" dxfId="11351" priority="11759"/>
    <cfRule type="duplicateValues" dxfId="11350" priority="11760"/>
    <cfRule type="duplicateValues" dxfId="11349" priority="11761"/>
    <cfRule type="duplicateValues" dxfId="11348" priority="11762"/>
    <cfRule type="duplicateValues" dxfId="11347" priority="11763"/>
    <cfRule type="duplicateValues" dxfId="11346" priority="11764"/>
    <cfRule type="duplicateValues" dxfId="11345" priority="11765"/>
    <cfRule type="duplicateValues" dxfId="11344" priority="11766"/>
    <cfRule type="duplicateValues" dxfId="11343" priority="11767"/>
    <cfRule type="duplicateValues" dxfId="11342" priority="11768"/>
    <cfRule type="duplicateValues" dxfId="11341" priority="11769"/>
    <cfRule type="duplicateValues" dxfId="11340" priority="11770"/>
    <cfRule type="duplicateValues" dxfId="11339" priority="11771"/>
    <cfRule type="duplicateValues" dxfId="11338" priority="11772"/>
    <cfRule type="duplicateValues" dxfId="11337" priority="11773"/>
    <cfRule type="duplicateValues" dxfId="11336" priority="11774"/>
    <cfRule type="duplicateValues" dxfId="11335" priority="11775"/>
    <cfRule type="duplicateValues" dxfId="11334" priority="11776"/>
    <cfRule type="duplicateValues" dxfId="11333" priority="11777"/>
    <cfRule type="duplicateValues" dxfId="11332" priority="11778"/>
    <cfRule type="duplicateValues" dxfId="11331" priority="11779"/>
    <cfRule type="duplicateValues" dxfId="11330" priority="11780"/>
    <cfRule type="duplicateValues" dxfId="11329" priority="11781"/>
    <cfRule type="duplicateValues" dxfId="11328" priority="11782"/>
    <cfRule type="duplicateValues" dxfId="11327" priority="11783"/>
    <cfRule type="duplicateValues" dxfId="11326" priority="11784"/>
    <cfRule type="duplicateValues" dxfId="11325" priority="11785"/>
    <cfRule type="duplicateValues" dxfId="11324" priority="11786"/>
    <cfRule type="duplicateValues" dxfId="11323" priority="11787"/>
    <cfRule type="duplicateValues" dxfId="11322" priority="11788"/>
    <cfRule type="duplicateValues" dxfId="11321" priority="11789"/>
    <cfRule type="duplicateValues" dxfId="11320" priority="11790"/>
    <cfRule type="duplicateValues" dxfId="11319" priority="11791"/>
    <cfRule type="duplicateValues" dxfId="11318" priority="11792"/>
    <cfRule type="duplicateValues" dxfId="11317" priority="11793"/>
    <cfRule type="duplicateValues" dxfId="11316" priority="11794"/>
    <cfRule type="duplicateValues" dxfId="11315" priority="11795"/>
    <cfRule type="duplicateValues" dxfId="11314" priority="11796"/>
    <cfRule type="duplicateValues" dxfId="11313" priority="11797"/>
    <cfRule type="duplicateValues" dxfId="11312" priority="11798"/>
    <cfRule type="duplicateValues" dxfId="11311" priority="11799"/>
    <cfRule type="duplicateValues" dxfId="11310" priority="11800"/>
    <cfRule type="duplicateValues" dxfId="11309" priority="11801"/>
    <cfRule type="duplicateValues" dxfId="11308" priority="11802"/>
    <cfRule type="duplicateValues" dxfId="11307" priority="11803"/>
    <cfRule type="duplicateValues" dxfId="11306" priority="11804"/>
    <cfRule type="duplicateValues" dxfId="11305" priority="11805"/>
    <cfRule type="duplicateValues" dxfId="11304" priority="11806"/>
    <cfRule type="duplicateValues" dxfId="11303" priority="11807"/>
    <cfRule type="duplicateValues" dxfId="11302" priority="11808"/>
    <cfRule type="duplicateValues" dxfId="11301" priority="11809"/>
    <cfRule type="duplicateValues" dxfId="11300" priority="11810"/>
    <cfRule type="duplicateValues" dxfId="11299" priority="11811"/>
    <cfRule type="duplicateValues" dxfId="11298" priority="11812"/>
    <cfRule type="duplicateValues" dxfId="11297" priority="11813"/>
    <cfRule type="duplicateValues" dxfId="11296" priority="11814"/>
    <cfRule type="duplicateValues" dxfId="11295" priority="11815"/>
    <cfRule type="duplicateValues" dxfId="11294" priority="11816"/>
    <cfRule type="duplicateValues" dxfId="11293" priority="11817"/>
    <cfRule type="duplicateValues" dxfId="11292" priority="11818"/>
    <cfRule type="duplicateValues" dxfId="11291" priority="11819"/>
    <cfRule type="duplicateValues" dxfId="11290" priority="11820"/>
    <cfRule type="duplicateValues" dxfId="11289" priority="11821"/>
    <cfRule type="duplicateValues" dxfId="11288" priority="11822"/>
    <cfRule type="duplicateValues" dxfId="11287" priority="11823"/>
    <cfRule type="duplicateValues" dxfId="11286" priority="11824"/>
    <cfRule type="duplicateValues" dxfId="11285" priority="11825"/>
    <cfRule type="duplicateValues" dxfId="11284" priority="11826"/>
    <cfRule type="duplicateValues" dxfId="11283" priority="11827"/>
    <cfRule type="duplicateValues" dxfId="11282" priority="11828"/>
    <cfRule type="duplicateValues" dxfId="11281" priority="11829"/>
    <cfRule type="duplicateValues" dxfId="11280" priority="11830"/>
    <cfRule type="duplicateValues" dxfId="11279" priority="11831"/>
    <cfRule type="duplicateValues" dxfId="11278" priority="11832"/>
    <cfRule type="duplicateValues" dxfId="11277" priority="11833"/>
    <cfRule type="duplicateValues" dxfId="11276" priority="11834"/>
    <cfRule type="duplicateValues" dxfId="11275" priority="11835"/>
    <cfRule type="duplicateValues" dxfId="11274" priority="11836"/>
    <cfRule type="duplicateValues" dxfId="11273" priority="11837"/>
    <cfRule type="duplicateValues" dxfId="11272" priority="11838"/>
    <cfRule type="duplicateValues" dxfId="11271" priority="11839"/>
    <cfRule type="duplicateValues" dxfId="11270" priority="11840"/>
    <cfRule type="duplicateValues" dxfId="11269" priority="11841"/>
    <cfRule type="duplicateValues" dxfId="11268" priority="11842"/>
    <cfRule type="duplicateValues" dxfId="11267" priority="11843"/>
    <cfRule type="duplicateValues" dxfId="11266" priority="11844"/>
    <cfRule type="duplicateValues" dxfId="11265" priority="11845"/>
    <cfRule type="duplicateValues" dxfId="11264" priority="11846"/>
    <cfRule type="duplicateValues" dxfId="11263" priority="11847"/>
    <cfRule type="duplicateValues" dxfId="11262" priority="11848"/>
    <cfRule type="duplicateValues" dxfId="11261" priority="11849"/>
    <cfRule type="duplicateValues" dxfId="11260" priority="11850"/>
    <cfRule type="duplicateValues" dxfId="11259" priority="11851"/>
    <cfRule type="duplicateValues" dxfId="11258" priority="11852"/>
    <cfRule type="duplicateValues" dxfId="11257" priority="11853"/>
    <cfRule type="duplicateValues" dxfId="11256" priority="11854"/>
    <cfRule type="duplicateValues" dxfId="11255" priority="11855"/>
    <cfRule type="duplicateValues" dxfId="11254" priority="11856"/>
    <cfRule type="duplicateValues" dxfId="11253" priority="11857"/>
    <cfRule type="duplicateValues" dxfId="11252" priority="11858"/>
    <cfRule type="duplicateValues" dxfId="11251" priority="11859"/>
    <cfRule type="duplicateValues" dxfId="11250" priority="11860"/>
    <cfRule type="duplicateValues" dxfId="11249" priority="11861"/>
    <cfRule type="duplicateValues" dxfId="11248" priority="11862"/>
    <cfRule type="duplicateValues" dxfId="11247" priority="11863"/>
    <cfRule type="duplicateValues" dxfId="11246" priority="11864"/>
    <cfRule type="duplicateValues" dxfId="11245" priority="11865"/>
    <cfRule type="duplicateValues" dxfId="11244" priority="11866"/>
    <cfRule type="duplicateValues" dxfId="11243" priority="11867"/>
    <cfRule type="duplicateValues" dxfId="11242" priority="11868"/>
    <cfRule type="duplicateValues" dxfId="11241" priority="11869"/>
    <cfRule type="duplicateValues" dxfId="11240" priority="11870"/>
    <cfRule type="duplicateValues" dxfId="11239" priority="11871"/>
    <cfRule type="duplicateValues" dxfId="11238" priority="11872"/>
    <cfRule type="duplicateValues" dxfId="11237" priority="11873"/>
    <cfRule type="duplicateValues" dxfId="11236" priority="11874"/>
    <cfRule type="duplicateValues" dxfId="11235" priority="11875"/>
    <cfRule type="duplicateValues" dxfId="11234" priority="11876"/>
    <cfRule type="duplicateValues" dxfId="11233" priority="11877"/>
    <cfRule type="duplicateValues" dxfId="11232" priority="11878"/>
    <cfRule type="duplicateValues" dxfId="11231" priority="11879"/>
    <cfRule type="duplicateValues" dxfId="11230" priority="11880"/>
    <cfRule type="duplicateValues" dxfId="11229" priority="11881"/>
    <cfRule type="duplicateValues" dxfId="11228" priority="11882"/>
    <cfRule type="duplicateValues" dxfId="11227" priority="11883"/>
    <cfRule type="duplicateValues" dxfId="11226" priority="11884"/>
    <cfRule type="duplicateValues" dxfId="11225" priority="11885"/>
    <cfRule type="duplicateValues" dxfId="11224" priority="11886"/>
    <cfRule type="duplicateValues" dxfId="11223" priority="11887"/>
    <cfRule type="duplicateValues" dxfId="11222" priority="11888"/>
    <cfRule type="duplicateValues" dxfId="11221" priority="11889"/>
    <cfRule type="duplicateValues" dxfId="11220" priority="11890"/>
    <cfRule type="duplicateValues" dxfId="11219" priority="11891"/>
    <cfRule type="duplicateValues" dxfId="11218" priority="11892"/>
    <cfRule type="duplicateValues" dxfId="11217" priority="11893"/>
    <cfRule type="duplicateValues" dxfId="11216" priority="11894"/>
    <cfRule type="duplicateValues" dxfId="11215" priority="11895"/>
    <cfRule type="duplicateValues" dxfId="11214" priority="11896"/>
    <cfRule type="duplicateValues" dxfId="11213" priority="11897"/>
    <cfRule type="duplicateValues" dxfId="11212" priority="11898"/>
    <cfRule type="duplicateValues" dxfId="11211" priority="11899"/>
    <cfRule type="duplicateValues" dxfId="11210" priority="11900"/>
    <cfRule type="duplicateValues" dxfId="11209" priority="11901"/>
    <cfRule type="duplicateValues" dxfId="11208" priority="11902"/>
    <cfRule type="duplicateValues" dxfId="11207" priority="11903"/>
    <cfRule type="duplicateValues" dxfId="11206" priority="11904"/>
    <cfRule type="duplicateValues" dxfId="11205" priority="11905"/>
    <cfRule type="duplicateValues" dxfId="11204" priority="11906"/>
    <cfRule type="duplicateValues" dxfId="11203" priority="11907"/>
    <cfRule type="duplicateValues" dxfId="11202" priority="11908"/>
    <cfRule type="duplicateValues" dxfId="11201" priority="11909"/>
    <cfRule type="duplicateValues" dxfId="11200" priority="11910"/>
    <cfRule type="duplicateValues" dxfId="11199" priority="11911"/>
    <cfRule type="duplicateValues" dxfId="11198" priority="11912"/>
    <cfRule type="duplicateValues" dxfId="11197" priority="11913"/>
    <cfRule type="duplicateValues" dxfId="11196" priority="11914"/>
    <cfRule type="duplicateValues" dxfId="11195" priority="11915"/>
    <cfRule type="duplicateValues" dxfId="11194" priority="11916"/>
    <cfRule type="duplicateValues" dxfId="11193" priority="11917"/>
    <cfRule type="duplicateValues" dxfId="11192" priority="11918"/>
    <cfRule type="duplicateValues" dxfId="11191" priority="11919"/>
    <cfRule type="duplicateValues" dxfId="11190" priority="11920"/>
    <cfRule type="duplicateValues" dxfId="11189" priority="11921"/>
    <cfRule type="duplicateValues" dxfId="11188" priority="11922"/>
    <cfRule type="duplicateValues" dxfId="11187" priority="11923"/>
    <cfRule type="duplicateValues" dxfId="11186" priority="11924"/>
    <cfRule type="duplicateValues" dxfId="11185" priority="11925"/>
    <cfRule type="duplicateValues" dxfId="11184" priority="11926"/>
    <cfRule type="duplicateValues" dxfId="11183" priority="11927"/>
    <cfRule type="duplicateValues" dxfId="11182" priority="11928"/>
    <cfRule type="duplicateValues" dxfId="11181" priority="11929"/>
    <cfRule type="duplicateValues" dxfId="11180" priority="11930"/>
    <cfRule type="duplicateValues" dxfId="11179" priority="11931"/>
    <cfRule type="duplicateValues" dxfId="11178" priority="11932"/>
    <cfRule type="duplicateValues" dxfId="11177" priority="11933"/>
    <cfRule type="duplicateValues" dxfId="11176" priority="11934"/>
    <cfRule type="duplicateValues" dxfId="11175" priority="11935"/>
    <cfRule type="duplicateValues" dxfId="11174" priority="11936"/>
    <cfRule type="duplicateValues" dxfId="11173" priority="11937"/>
    <cfRule type="duplicateValues" dxfId="11172" priority="11938"/>
    <cfRule type="duplicateValues" dxfId="11171" priority="11939"/>
    <cfRule type="duplicateValues" dxfId="11170" priority="11940"/>
    <cfRule type="duplicateValues" dxfId="11169" priority="11941"/>
    <cfRule type="duplicateValues" dxfId="11168" priority="11942"/>
    <cfRule type="duplicateValues" dxfId="11167" priority="11943"/>
    <cfRule type="duplicateValues" dxfId="11166" priority="11944"/>
    <cfRule type="duplicateValues" dxfId="11165" priority="11945"/>
    <cfRule type="duplicateValues" dxfId="11164" priority="11946"/>
    <cfRule type="duplicateValues" dxfId="11163" priority="11947"/>
    <cfRule type="duplicateValues" dxfId="11162" priority="11948"/>
    <cfRule type="duplicateValues" dxfId="11161" priority="11949"/>
    <cfRule type="duplicateValues" dxfId="11160" priority="11950"/>
    <cfRule type="duplicateValues" dxfId="11159" priority="11951"/>
    <cfRule type="duplicateValues" dxfId="11158" priority="11952"/>
    <cfRule type="duplicateValues" dxfId="11157" priority="11953"/>
    <cfRule type="duplicateValues" dxfId="11156" priority="11954"/>
    <cfRule type="duplicateValues" dxfId="11155" priority="11955"/>
    <cfRule type="duplicateValues" dxfId="11154" priority="11956"/>
    <cfRule type="duplicateValues" dxfId="11153" priority="11957"/>
    <cfRule type="duplicateValues" dxfId="11152" priority="11958"/>
    <cfRule type="duplicateValues" dxfId="11151" priority="11959"/>
    <cfRule type="duplicateValues" dxfId="11150" priority="11960"/>
    <cfRule type="duplicateValues" dxfId="11149" priority="11961"/>
    <cfRule type="duplicateValues" dxfId="11148" priority="11962"/>
    <cfRule type="duplicateValues" dxfId="11147" priority="11963"/>
    <cfRule type="duplicateValues" dxfId="11146" priority="11964"/>
    <cfRule type="duplicateValues" dxfId="11145" priority="11965"/>
    <cfRule type="duplicateValues" dxfId="11144" priority="11966"/>
    <cfRule type="duplicateValues" dxfId="11143" priority="11967"/>
    <cfRule type="duplicateValues" dxfId="11142" priority="11968"/>
    <cfRule type="duplicateValues" dxfId="11141" priority="11969"/>
    <cfRule type="duplicateValues" dxfId="11140" priority="11970"/>
    <cfRule type="duplicateValues" dxfId="11139" priority="11971"/>
    <cfRule type="duplicateValues" dxfId="11138" priority="11972"/>
    <cfRule type="duplicateValues" dxfId="11137" priority="11973"/>
    <cfRule type="duplicateValues" dxfId="11136" priority="11974"/>
    <cfRule type="duplicateValues" dxfId="11135" priority="11975"/>
    <cfRule type="duplicateValues" dxfId="11134" priority="11976"/>
    <cfRule type="duplicateValues" dxfId="11133" priority="11977"/>
    <cfRule type="duplicateValues" dxfId="11132" priority="11978"/>
    <cfRule type="duplicateValues" dxfId="11131" priority="11979"/>
    <cfRule type="duplicateValues" dxfId="11130" priority="11980"/>
    <cfRule type="duplicateValues" dxfId="11129" priority="11981"/>
    <cfRule type="duplicateValues" dxfId="11128" priority="11982"/>
    <cfRule type="duplicateValues" dxfId="11127" priority="11983"/>
    <cfRule type="duplicateValues" dxfId="11126" priority="11984"/>
    <cfRule type="duplicateValues" dxfId="11125" priority="11985"/>
    <cfRule type="duplicateValues" dxfId="11124" priority="11986"/>
    <cfRule type="duplicateValues" dxfId="11123" priority="11987"/>
    <cfRule type="duplicateValues" dxfId="11122" priority="11988"/>
    <cfRule type="duplicateValues" dxfId="11121" priority="11989"/>
    <cfRule type="duplicateValues" dxfId="11120" priority="11990"/>
    <cfRule type="duplicateValues" dxfId="11119" priority="11991"/>
    <cfRule type="duplicateValues" dxfId="11118" priority="11992"/>
    <cfRule type="duplicateValues" dxfId="11117" priority="11993"/>
    <cfRule type="duplicateValues" dxfId="11116" priority="11994"/>
    <cfRule type="duplicateValues" dxfId="11115" priority="11995"/>
    <cfRule type="duplicateValues" dxfId="11114" priority="11996"/>
    <cfRule type="duplicateValues" dxfId="11113" priority="11997"/>
    <cfRule type="duplicateValues" dxfId="11112" priority="11998"/>
    <cfRule type="duplicateValues" dxfId="11111" priority="11999"/>
    <cfRule type="duplicateValues" dxfId="11110" priority="12000"/>
    <cfRule type="duplicateValues" dxfId="11109" priority="12001"/>
    <cfRule type="duplicateValues" dxfId="11108" priority="12002"/>
    <cfRule type="duplicateValues" dxfId="11107" priority="12003"/>
    <cfRule type="duplicateValues" dxfId="11106" priority="12004"/>
    <cfRule type="duplicateValues" dxfId="11105" priority="12005"/>
    <cfRule type="duplicateValues" dxfId="11104" priority="12006"/>
    <cfRule type="duplicateValues" dxfId="11103" priority="12007"/>
    <cfRule type="duplicateValues" dxfId="11102" priority="12008"/>
    <cfRule type="duplicateValues" dxfId="11101" priority="12009"/>
    <cfRule type="duplicateValues" dxfId="11100" priority="12010"/>
    <cfRule type="duplicateValues" dxfId="11099" priority="12011"/>
    <cfRule type="duplicateValues" dxfId="11098" priority="12012"/>
    <cfRule type="duplicateValues" dxfId="11097" priority="12013"/>
    <cfRule type="duplicateValues" dxfId="11096" priority="12014"/>
    <cfRule type="duplicateValues" dxfId="11095" priority="12015"/>
    <cfRule type="duplicateValues" dxfId="11094" priority="12016"/>
    <cfRule type="duplicateValues" dxfId="11093" priority="12017"/>
    <cfRule type="duplicateValues" dxfId="11092" priority="12018"/>
    <cfRule type="duplicateValues" dxfId="11091" priority="12019"/>
    <cfRule type="duplicateValues" dxfId="11090" priority="12020"/>
    <cfRule type="duplicateValues" dxfId="11089" priority="12021"/>
    <cfRule type="duplicateValues" dxfId="11088" priority="12022"/>
    <cfRule type="duplicateValues" dxfId="11087" priority="12023"/>
    <cfRule type="duplicateValues" dxfId="11086" priority="12024"/>
    <cfRule type="duplicateValues" dxfId="11085" priority="12025"/>
    <cfRule type="duplicateValues" dxfId="11084" priority="12026"/>
    <cfRule type="duplicateValues" dxfId="11083" priority="12027"/>
    <cfRule type="duplicateValues" dxfId="11082" priority="12028"/>
    <cfRule type="duplicateValues" dxfId="11081" priority="12029"/>
    <cfRule type="duplicateValues" dxfId="11080" priority="12030"/>
    <cfRule type="duplicateValues" dxfId="11079" priority="12031"/>
    <cfRule type="duplicateValues" dxfId="11078" priority="12032"/>
    <cfRule type="duplicateValues" dxfId="11077" priority="12033"/>
    <cfRule type="duplicateValues" dxfId="11076" priority="12034"/>
    <cfRule type="duplicateValues" dxfId="11075" priority="12035"/>
    <cfRule type="duplicateValues" dxfId="11074" priority="12036"/>
    <cfRule type="duplicateValues" dxfId="11073" priority="12037"/>
    <cfRule type="duplicateValues" dxfId="11072" priority="12038"/>
    <cfRule type="duplicateValues" dxfId="11071" priority="12039"/>
    <cfRule type="duplicateValues" dxfId="11070" priority="12040"/>
    <cfRule type="duplicateValues" dxfId="11069" priority="12041"/>
    <cfRule type="duplicateValues" dxfId="11068" priority="12042"/>
    <cfRule type="duplicateValues" dxfId="11067" priority="12043"/>
    <cfRule type="duplicateValues" dxfId="11066" priority="12044"/>
    <cfRule type="duplicateValues" dxfId="11065" priority="12045"/>
    <cfRule type="duplicateValues" dxfId="11064" priority="12046"/>
    <cfRule type="duplicateValues" dxfId="11063" priority="12047"/>
    <cfRule type="duplicateValues" dxfId="11062" priority="12048"/>
    <cfRule type="duplicateValues" dxfId="11061" priority="12049"/>
    <cfRule type="duplicateValues" dxfId="11060" priority="12050"/>
    <cfRule type="duplicateValues" dxfId="11059" priority="12051"/>
    <cfRule type="duplicateValues" dxfId="11058" priority="12052"/>
    <cfRule type="duplicateValues" dxfId="11057" priority="12053"/>
    <cfRule type="duplicateValues" dxfId="11056" priority="12054"/>
    <cfRule type="duplicateValues" dxfId="11055" priority="12055"/>
    <cfRule type="duplicateValues" dxfId="11054" priority="12056"/>
    <cfRule type="duplicateValues" dxfId="11053" priority="12057"/>
    <cfRule type="duplicateValues" dxfId="11052" priority="12058"/>
    <cfRule type="duplicateValues" dxfId="11051" priority="12059"/>
    <cfRule type="duplicateValues" dxfId="11050" priority="12060"/>
    <cfRule type="duplicateValues" dxfId="11049" priority="12061"/>
    <cfRule type="duplicateValues" dxfId="11048" priority="12062"/>
    <cfRule type="duplicateValues" dxfId="11047" priority="12063"/>
    <cfRule type="duplicateValues" dxfId="11046" priority="12064"/>
    <cfRule type="duplicateValues" dxfId="11045" priority="12065"/>
    <cfRule type="duplicateValues" dxfId="11044" priority="12066"/>
    <cfRule type="duplicateValues" dxfId="11043" priority="12067"/>
    <cfRule type="duplicateValues" dxfId="11042" priority="12068"/>
    <cfRule type="duplicateValues" dxfId="11041" priority="12069"/>
    <cfRule type="duplicateValues" dxfId="11040" priority="12070"/>
    <cfRule type="duplicateValues" dxfId="11039" priority="12071"/>
    <cfRule type="duplicateValues" dxfId="11038" priority="12072"/>
    <cfRule type="duplicateValues" dxfId="11037" priority="12073"/>
    <cfRule type="duplicateValues" dxfId="11036" priority="12074"/>
    <cfRule type="duplicateValues" dxfId="11035" priority="12075"/>
    <cfRule type="duplicateValues" dxfId="11034" priority="12076"/>
    <cfRule type="duplicateValues" dxfId="11033" priority="12077"/>
    <cfRule type="duplicateValues" dxfId="11032" priority="12078"/>
    <cfRule type="duplicateValues" dxfId="11031" priority="12079"/>
    <cfRule type="duplicateValues" dxfId="11030" priority="12080"/>
    <cfRule type="duplicateValues" dxfId="11029" priority="12081"/>
    <cfRule type="duplicateValues" dxfId="11028" priority="12082"/>
    <cfRule type="duplicateValues" dxfId="11027" priority="12083"/>
    <cfRule type="duplicateValues" dxfId="11026" priority="12084"/>
    <cfRule type="duplicateValues" dxfId="11025" priority="12085"/>
    <cfRule type="duplicateValues" dxfId="11024" priority="12086"/>
    <cfRule type="duplicateValues" dxfId="11023" priority="12087"/>
    <cfRule type="duplicateValues" dxfId="11022" priority="12088"/>
    <cfRule type="duplicateValues" dxfId="11021" priority="12089"/>
    <cfRule type="duplicateValues" dxfId="11020" priority="12090"/>
    <cfRule type="duplicateValues" dxfId="11019" priority="12091"/>
    <cfRule type="duplicateValues" dxfId="11018" priority="12092"/>
    <cfRule type="duplicateValues" dxfId="11017" priority="12093"/>
    <cfRule type="duplicateValues" dxfId="11016" priority="12094"/>
    <cfRule type="duplicateValues" dxfId="11015" priority="12095"/>
    <cfRule type="duplicateValues" dxfId="11014" priority="12096"/>
    <cfRule type="duplicateValues" dxfId="11013" priority="12097"/>
    <cfRule type="duplicateValues" dxfId="11012" priority="12098"/>
    <cfRule type="duplicateValues" dxfId="11011" priority="12099"/>
    <cfRule type="duplicateValues" dxfId="11010" priority="12100"/>
    <cfRule type="duplicateValues" dxfId="11009" priority="12101"/>
    <cfRule type="duplicateValues" dxfId="11008" priority="12102"/>
    <cfRule type="duplicateValues" dxfId="11007" priority="12103"/>
    <cfRule type="duplicateValues" dxfId="11006" priority="12104"/>
    <cfRule type="duplicateValues" dxfId="11005" priority="12105"/>
    <cfRule type="duplicateValues" dxfId="11004" priority="12106"/>
    <cfRule type="duplicateValues" dxfId="11003" priority="12107"/>
    <cfRule type="duplicateValues" dxfId="11002" priority="12108"/>
    <cfRule type="duplicateValues" dxfId="11001" priority="12109"/>
    <cfRule type="duplicateValues" dxfId="11000" priority="12110"/>
    <cfRule type="duplicateValues" dxfId="10999" priority="12111"/>
    <cfRule type="duplicateValues" dxfId="10998" priority="12112"/>
    <cfRule type="duplicateValues" dxfId="10997" priority="12113"/>
    <cfRule type="duplicateValues" dxfId="10996" priority="12114"/>
    <cfRule type="duplicateValues" dxfId="10995" priority="12115"/>
    <cfRule type="duplicateValues" dxfId="10994" priority="12116"/>
    <cfRule type="duplicateValues" dxfId="10993" priority="12117"/>
    <cfRule type="duplicateValues" dxfId="10992" priority="12118"/>
    <cfRule type="duplicateValues" dxfId="10991" priority="12119"/>
    <cfRule type="duplicateValues" dxfId="10990" priority="12120"/>
    <cfRule type="duplicateValues" dxfId="10989" priority="12121"/>
    <cfRule type="duplicateValues" dxfId="10988" priority="12122"/>
    <cfRule type="duplicateValues" dxfId="10987" priority="12123"/>
    <cfRule type="duplicateValues" dxfId="10986" priority="12124"/>
    <cfRule type="duplicateValues" dxfId="10985" priority="12125"/>
    <cfRule type="duplicateValues" dxfId="10984" priority="12126"/>
    <cfRule type="duplicateValues" dxfId="10983" priority="12127"/>
    <cfRule type="duplicateValues" dxfId="10982" priority="12128"/>
    <cfRule type="duplicateValues" dxfId="10981" priority="12129"/>
    <cfRule type="duplicateValues" dxfId="10980" priority="12130"/>
    <cfRule type="duplicateValues" dxfId="10979" priority="12131"/>
    <cfRule type="duplicateValues" dxfId="10978" priority="12132"/>
    <cfRule type="duplicateValues" dxfId="10977" priority="12133"/>
    <cfRule type="duplicateValues" dxfId="10976" priority="12134"/>
    <cfRule type="duplicateValues" dxfId="10975" priority="12135"/>
    <cfRule type="duplicateValues" dxfId="10974" priority="12136"/>
    <cfRule type="duplicateValues" dxfId="10973" priority="12137"/>
    <cfRule type="duplicateValues" dxfId="10972" priority="12138"/>
    <cfRule type="duplicateValues" dxfId="10971" priority="12139"/>
    <cfRule type="duplicateValues" dxfId="10970" priority="12140"/>
    <cfRule type="duplicateValues" dxfId="10969" priority="12141"/>
    <cfRule type="duplicateValues" dxfId="10968" priority="12142"/>
    <cfRule type="duplicateValues" dxfId="10967" priority="12143"/>
    <cfRule type="duplicateValues" dxfId="10966" priority="12144"/>
    <cfRule type="duplicateValues" dxfId="10965" priority="12145"/>
    <cfRule type="duplicateValues" dxfId="10964" priority="12146"/>
    <cfRule type="duplicateValues" dxfId="10963" priority="12147"/>
    <cfRule type="duplicateValues" dxfId="10962" priority="12148"/>
    <cfRule type="duplicateValues" dxfId="10961" priority="12149"/>
    <cfRule type="duplicateValues" dxfId="10960" priority="12150"/>
    <cfRule type="duplicateValues" dxfId="10959" priority="12151"/>
    <cfRule type="duplicateValues" dxfId="10958" priority="12152"/>
    <cfRule type="duplicateValues" dxfId="10957" priority="12153"/>
    <cfRule type="duplicateValues" dxfId="10956" priority="12154"/>
    <cfRule type="duplicateValues" dxfId="10955" priority="12155"/>
    <cfRule type="duplicateValues" dxfId="10954" priority="12156"/>
    <cfRule type="duplicateValues" dxfId="10953" priority="12157"/>
    <cfRule type="duplicateValues" dxfId="10952" priority="12158"/>
    <cfRule type="duplicateValues" dxfId="10951" priority="12159"/>
    <cfRule type="duplicateValues" dxfId="10950" priority="12160"/>
    <cfRule type="duplicateValues" dxfId="10949" priority="12161"/>
    <cfRule type="duplicateValues" dxfId="10948" priority="12162"/>
    <cfRule type="duplicateValues" dxfId="10947" priority="12163"/>
    <cfRule type="duplicateValues" dxfId="10946" priority="12164"/>
    <cfRule type="duplicateValues" dxfId="10945" priority="12165"/>
    <cfRule type="duplicateValues" dxfId="10944" priority="12166"/>
    <cfRule type="duplicateValues" dxfId="10943" priority="12167"/>
    <cfRule type="duplicateValues" dxfId="10942" priority="12168"/>
    <cfRule type="duplicateValues" dxfId="10941" priority="12169"/>
    <cfRule type="duplicateValues" dxfId="10940" priority="12170"/>
    <cfRule type="duplicateValues" dxfId="10939" priority="12171"/>
    <cfRule type="duplicateValues" dxfId="10938" priority="12172"/>
    <cfRule type="duplicateValues" dxfId="10937" priority="12173"/>
    <cfRule type="duplicateValues" dxfId="10936" priority="12174"/>
    <cfRule type="duplicateValues" dxfId="10935" priority="12175"/>
    <cfRule type="duplicateValues" dxfId="10934" priority="12176"/>
    <cfRule type="duplicateValues" dxfId="10933" priority="12177"/>
    <cfRule type="duplicateValues" dxfId="10932" priority="12178"/>
    <cfRule type="duplicateValues" dxfId="10931" priority="12179"/>
    <cfRule type="duplicateValues" dxfId="10930" priority="12180"/>
    <cfRule type="duplicateValues" dxfId="10929" priority="12181"/>
    <cfRule type="duplicateValues" dxfId="10928" priority="12182"/>
    <cfRule type="duplicateValues" dxfId="10927" priority="12183"/>
    <cfRule type="duplicateValues" dxfId="10926" priority="12184"/>
    <cfRule type="duplicateValues" dxfId="10925" priority="12185"/>
    <cfRule type="duplicateValues" dxfId="10924" priority="12186"/>
    <cfRule type="duplicateValues" dxfId="10923" priority="12187"/>
    <cfRule type="duplicateValues" dxfId="10922" priority="12188"/>
    <cfRule type="duplicateValues" dxfId="10921" priority="12189"/>
    <cfRule type="duplicateValues" dxfId="10920" priority="12190"/>
    <cfRule type="duplicateValues" dxfId="10919" priority="12191"/>
    <cfRule type="duplicateValues" dxfId="10918" priority="12192"/>
    <cfRule type="duplicateValues" dxfId="10917" priority="12193"/>
    <cfRule type="duplicateValues" dxfId="10916" priority="12194"/>
    <cfRule type="duplicateValues" dxfId="10915" priority="12195"/>
    <cfRule type="duplicateValues" dxfId="10914" priority="12196"/>
    <cfRule type="duplicateValues" dxfId="10913" priority="12197"/>
    <cfRule type="duplicateValues" dxfId="10912" priority="12198"/>
    <cfRule type="duplicateValues" dxfId="10911" priority="12199"/>
    <cfRule type="duplicateValues" dxfId="10910" priority="12200"/>
    <cfRule type="duplicateValues" dxfId="10909" priority="12201"/>
    <cfRule type="duplicateValues" dxfId="10908" priority="12202"/>
    <cfRule type="duplicateValues" dxfId="10907" priority="12203"/>
    <cfRule type="duplicateValues" dxfId="10906" priority="12204"/>
    <cfRule type="duplicateValues" dxfId="10905" priority="12205"/>
    <cfRule type="duplicateValues" dxfId="10904" priority="12206"/>
    <cfRule type="duplicateValues" dxfId="10903" priority="12207"/>
    <cfRule type="duplicateValues" dxfId="10902" priority="12208"/>
    <cfRule type="duplicateValues" dxfId="10901" priority="12209"/>
    <cfRule type="duplicateValues" dxfId="10900" priority="12210"/>
    <cfRule type="duplicateValues" dxfId="10899" priority="12211"/>
    <cfRule type="duplicateValues" dxfId="10898" priority="12212"/>
    <cfRule type="duplicateValues" dxfId="10897" priority="12213"/>
    <cfRule type="duplicateValues" dxfId="10896" priority="12214"/>
    <cfRule type="duplicateValues" dxfId="10895" priority="12215"/>
    <cfRule type="duplicateValues" dxfId="10894" priority="12216"/>
    <cfRule type="duplicateValues" dxfId="10893" priority="12217"/>
    <cfRule type="duplicateValues" dxfId="10892" priority="12218"/>
    <cfRule type="duplicateValues" dxfId="10891" priority="12219"/>
    <cfRule type="duplicateValues" dxfId="10890" priority="12220"/>
    <cfRule type="duplicateValues" dxfId="10889" priority="12221"/>
    <cfRule type="duplicateValues" dxfId="10888" priority="12222"/>
    <cfRule type="duplicateValues" dxfId="10887" priority="12223"/>
    <cfRule type="duplicateValues" dxfId="10886" priority="12224"/>
    <cfRule type="duplicateValues" dxfId="10885" priority="12225"/>
    <cfRule type="duplicateValues" dxfId="10884" priority="12226"/>
    <cfRule type="duplicateValues" dxfId="10883" priority="12227"/>
    <cfRule type="duplicateValues" dxfId="10882" priority="12228"/>
    <cfRule type="duplicateValues" dxfId="10881" priority="12229"/>
    <cfRule type="duplicateValues" dxfId="10880" priority="12230"/>
    <cfRule type="duplicateValues" dxfId="10879" priority="12231"/>
    <cfRule type="duplicateValues" dxfId="10878" priority="12232"/>
    <cfRule type="duplicateValues" dxfId="10877" priority="12233"/>
    <cfRule type="duplicateValues" dxfId="10876" priority="12234"/>
    <cfRule type="duplicateValues" dxfId="10875" priority="12235"/>
    <cfRule type="duplicateValues" dxfId="10874" priority="12236"/>
    <cfRule type="duplicateValues" dxfId="10873" priority="12237"/>
    <cfRule type="duplicateValues" dxfId="10872" priority="12238"/>
    <cfRule type="duplicateValues" dxfId="10871" priority="12239"/>
    <cfRule type="duplicateValues" dxfId="10870" priority="12240"/>
    <cfRule type="duplicateValues" dxfId="10869" priority="12241"/>
    <cfRule type="duplicateValues" dxfId="10868" priority="12242"/>
    <cfRule type="duplicateValues" dxfId="10867" priority="12243"/>
    <cfRule type="duplicateValues" dxfId="10866" priority="12244"/>
    <cfRule type="duplicateValues" dxfId="10865" priority="12245"/>
    <cfRule type="duplicateValues" dxfId="10864" priority="12246"/>
    <cfRule type="duplicateValues" dxfId="10863" priority="12247"/>
    <cfRule type="duplicateValues" dxfId="10862" priority="12248"/>
    <cfRule type="duplicateValues" dxfId="10861" priority="12249"/>
    <cfRule type="duplicateValues" dxfId="10860" priority="12250"/>
    <cfRule type="duplicateValues" dxfId="10859" priority="12251"/>
    <cfRule type="duplicateValues" dxfId="10858" priority="12252"/>
    <cfRule type="duplicateValues" dxfId="10857" priority="12253"/>
    <cfRule type="duplicateValues" dxfId="10856" priority="12254"/>
    <cfRule type="duplicateValues" dxfId="10855" priority="12255"/>
    <cfRule type="duplicateValues" dxfId="10854" priority="12256"/>
    <cfRule type="duplicateValues" dxfId="10853" priority="12257"/>
    <cfRule type="duplicateValues" dxfId="10852" priority="12258"/>
    <cfRule type="duplicateValues" dxfId="10851" priority="12259"/>
    <cfRule type="duplicateValues" dxfId="10850" priority="12260"/>
    <cfRule type="duplicateValues" dxfId="10849" priority="12261"/>
    <cfRule type="duplicateValues" dxfId="10848" priority="12262"/>
    <cfRule type="duplicateValues" dxfId="10847" priority="12263"/>
    <cfRule type="duplicateValues" dxfId="10846" priority="12264"/>
    <cfRule type="duplicateValues" dxfId="10845" priority="12265"/>
    <cfRule type="duplicateValues" dxfId="10844" priority="12266"/>
    <cfRule type="duplicateValues" dxfId="10843" priority="12267"/>
    <cfRule type="duplicateValues" dxfId="10842" priority="12268"/>
    <cfRule type="duplicateValues" dxfId="10841" priority="12269"/>
    <cfRule type="duplicateValues" dxfId="10840" priority="12270"/>
    <cfRule type="duplicateValues" dxfId="10839" priority="12271"/>
    <cfRule type="duplicateValues" dxfId="10838" priority="12272"/>
    <cfRule type="duplicateValues" dxfId="10837" priority="12273"/>
    <cfRule type="duplicateValues" dxfId="10836" priority="12274"/>
    <cfRule type="duplicateValues" dxfId="10835" priority="12275"/>
    <cfRule type="duplicateValues" dxfId="10834" priority="12276"/>
    <cfRule type="duplicateValues" dxfId="10833" priority="12277"/>
    <cfRule type="duplicateValues" dxfId="10832" priority="12278"/>
    <cfRule type="duplicateValues" dxfId="10831" priority="12279"/>
    <cfRule type="duplicateValues" dxfId="10830" priority="12280"/>
    <cfRule type="duplicateValues" dxfId="10829" priority="12281"/>
    <cfRule type="duplicateValues" dxfId="10828" priority="12282"/>
    <cfRule type="duplicateValues" dxfId="10827" priority="12283"/>
    <cfRule type="duplicateValues" dxfId="10826" priority="12284"/>
    <cfRule type="duplicateValues" dxfId="10825" priority="12285"/>
    <cfRule type="duplicateValues" dxfId="10824" priority="12286"/>
    <cfRule type="duplicateValues" dxfId="10823" priority="12287"/>
    <cfRule type="duplicateValues" dxfId="10822" priority="12288"/>
    <cfRule type="duplicateValues" dxfId="10821" priority="12289"/>
    <cfRule type="duplicateValues" dxfId="10820" priority="12290"/>
    <cfRule type="duplicateValues" dxfId="10819" priority="12291"/>
    <cfRule type="duplicateValues" dxfId="10818" priority="12292"/>
    <cfRule type="duplicateValues" dxfId="10817" priority="12293"/>
    <cfRule type="duplicateValues" dxfId="10816" priority="12294"/>
    <cfRule type="duplicateValues" dxfId="10815" priority="12295"/>
    <cfRule type="duplicateValues" dxfId="10814" priority="12296"/>
    <cfRule type="duplicateValues" dxfId="10813" priority="12297"/>
    <cfRule type="duplicateValues" dxfId="10812" priority="12298"/>
    <cfRule type="duplicateValues" dxfId="10811" priority="12299"/>
    <cfRule type="duplicateValues" dxfId="10810" priority="12300"/>
    <cfRule type="duplicateValues" dxfId="10809" priority="12301"/>
    <cfRule type="duplicateValues" dxfId="10808" priority="12302"/>
    <cfRule type="duplicateValues" dxfId="10807" priority="12303"/>
    <cfRule type="duplicateValues" dxfId="10806" priority="12304"/>
    <cfRule type="duplicateValues" dxfId="10805" priority="12305"/>
    <cfRule type="duplicateValues" dxfId="10804" priority="12306"/>
    <cfRule type="duplicateValues" dxfId="10803" priority="12307"/>
    <cfRule type="duplicateValues" dxfId="10802" priority="12308"/>
    <cfRule type="duplicateValues" dxfId="10801" priority="12309"/>
    <cfRule type="duplicateValues" dxfId="10800" priority="12310"/>
    <cfRule type="duplicateValues" dxfId="10799" priority="12311"/>
    <cfRule type="duplicateValues" dxfId="10798" priority="12312"/>
    <cfRule type="duplicateValues" dxfId="10797" priority="12313"/>
    <cfRule type="duplicateValues" dxfId="10796" priority="12314"/>
    <cfRule type="duplicateValues" dxfId="10795" priority="12315"/>
    <cfRule type="duplicateValues" dxfId="10794" priority="12316"/>
    <cfRule type="duplicateValues" dxfId="10793" priority="12317"/>
    <cfRule type="duplicateValues" dxfId="10792" priority="12318"/>
    <cfRule type="duplicateValues" dxfId="10791" priority="12319"/>
    <cfRule type="duplicateValues" dxfId="10790" priority="12320"/>
    <cfRule type="duplicateValues" dxfId="10789" priority="12321"/>
    <cfRule type="duplicateValues" dxfId="10788" priority="12322"/>
    <cfRule type="duplicateValues" dxfId="10787" priority="12323"/>
    <cfRule type="duplicateValues" dxfId="10786" priority="12324"/>
    <cfRule type="duplicateValues" dxfId="10785" priority="12325"/>
    <cfRule type="duplicateValues" dxfId="10784" priority="12326"/>
    <cfRule type="duplicateValues" dxfId="10783" priority="12327"/>
    <cfRule type="duplicateValues" dxfId="10782" priority="12328"/>
    <cfRule type="duplicateValues" dxfId="10781" priority="12329"/>
    <cfRule type="duplicateValues" dxfId="10780" priority="12330"/>
    <cfRule type="duplicateValues" dxfId="10779" priority="12331"/>
    <cfRule type="duplicateValues" dxfId="10778" priority="12332"/>
    <cfRule type="duplicateValues" dxfId="10777" priority="12333"/>
    <cfRule type="duplicateValues" dxfId="10776" priority="12334"/>
    <cfRule type="duplicateValues" dxfId="10775" priority="12335"/>
    <cfRule type="duplicateValues" dxfId="10774" priority="12336"/>
    <cfRule type="duplicateValues" dxfId="10773" priority="12337"/>
    <cfRule type="duplicateValues" dxfId="10772" priority="12338"/>
    <cfRule type="duplicateValues" dxfId="10771" priority="12339"/>
    <cfRule type="duplicateValues" dxfId="10770" priority="12340"/>
    <cfRule type="duplicateValues" dxfId="10769" priority="12341"/>
    <cfRule type="duplicateValues" dxfId="10768" priority="12342"/>
    <cfRule type="duplicateValues" dxfId="10767" priority="12343"/>
    <cfRule type="duplicateValues" dxfId="10766" priority="12344"/>
    <cfRule type="duplicateValues" dxfId="10765" priority="12345"/>
    <cfRule type="duplicateValues" dxfId="10764" priority="12346"/>
    <cfRule type="duplicateValues" dxfId="10763" priority="12347"/>
    <cfRule type="duplicateValues" dxfId="10762" priority="12348"/>
    <cfRule type="duplicateValues" dxfId="10761" priority="12349"/>
    <cfRule type="duplicateValues" dxfId="10760" priority="12350"/>
    <cfRule type="duplicateValues" dxfId="10759" priority="12351"/>
    <cfRule type="duplicateValues" dxfId="10758" priority="12352"/>
    <cfRule type="duplicateValues" dxfId="10757" priority="12353"/>
    <cfRule type="duplicateValues" dxfId="10756" priority="12354"/>
    <cfRule type="duplicateValues" dxfId="10755" priority="12355"/>
    <cfRule type="duplicateValues" dxfId="10754" priority="12356"/>
    <cfRule type="duplicateValues" dxfId="10753" priority="12357"/>
    <cfRule type="duplicateValues" dxfId="10752" priority="12358"/>
    <cfRule type="duplicateValues" dxfId="10751" priority="12359"/>
    <cfRule type="duplicateValues" dxfId="10750" priority="12360"/>
    <cfRule type="duplicateValues" dxfId="10749" priority="12361"/>
    <cfRule type="duplicateValues" dxfId="10748" priority="12362"/>
    <cfRule type="duplicateValues" dxfId="10747" priority="12363"/>
    <cfRule type="duplicateValues" dxfId="10746" priority="12364"/>
    <cfRule type="duplicateValues" dxfId="10745" priority="12365"/>
    <cfRule type="duplicateValues" dxfId="10744" priority="12366"/>
    <cfRule type="duplicateValues" dxfId="10743" priority="12367"/>
    <cfRule type="duplicateValues" dxfId="10742" priority="12368"/>
    <cfRule type="duplicateValues" dxfId="10741" priority="12369"/>
    <cfRule type="duplicateValues" dxfId="10740" priority="12370"/>
    <cfRule type="duplicateValues" dxfId="10739" priority="12371"/>
    <cfRule type="duplicateValues" dxfId="10738" priority="12372"/>
    <cfRule type="duplicateValues" dxfId="10737" priority="12373"/>
    <cfRule type="duplicateValues" dxfId="10736" priority="12374"/>
    <cfRule type="duplicateValues" dxfId="10735" priority="12375"/>
    <cfRule type="duplicateValues" dxfId="10734" priority="12376"/>
    <cfRule type="duplicateValues" dxfId="10733" priority="12377"/>
    <cfRule type="duplicateValues" dxfId="10732" priority="12378"/>
    <cfRule type="duplicateValues" dxfId="10731" priority="12379"/>
    <cfRule type="duplicateValues" dxfId="10730" priority="12380"/>
    <cfRule type="duplicateValues" dxfId="10729" priority="12381"/>
    <cfRule type="duplicateValues" dxfId="10728" priority="12382"/>
    <cfRule type="duplicateValues" dxfId="10727" priority="12383"/>
    <cfRule type="duplicateValues" dxfId="10726" priority="12384"/>
    <cfRule type="duplicateValues" dxfId="10725" priority="12385"/>
    <cfRule type="duplicateValues" dxfId="10724" priority="12386"/>
    <cfRule type="duplicateValues" dxfId="10723" priority="12387"/>
    <cfRule type="duplicateValues" dxfId="10722" priority="12388"/>
    <cfRule type="duplicateValues" dxfId="10721" priority="12389"/>
    <cfRule type="duplicateValues" dxfId="10720" priority="12390"/>
    <cfRule type="duplicateValues" dxfId="10719" priority="12391"/>
    <cfRule type="duplicateValues" dxfId="10718" priority="12392"/>
    <cfRule type="duplicateValues" dxfId="10717" priority="12393"/>
    <cfRule type="duplicateValues" dxfId="10716" priority="12394"/>
    <cfRule type="duplicateValues" dxfId="10715" priority="12395"/>
    <cfRule type="duplicateValues" dxfId="10714" priority="12396"/>
    <cfRule type="duplicateValues" dxfId="10713" priority="12397"/>
    <cfRule type="duplicateValues" dxfId="10712" priority="12398"/>
    <cfRule type="duplicateValues" dxfId="10711" priority="12399"/>
    <cfRule type="duplicateValues" dxfId="10710" priority="12400"/>
    <cfRule type="duplicateValues" dxfId="10709" priority="12401"/>
    <cfRule type="duplicateValues" dxfId="10708" priority="12402"/>
    <cfRule type="duplicateValues" dxfId="10707" priority="12403"/>
    <cfRule type="duplicateValues" dxfId="10706" priority="12404"/>
    <cfRule type="duplicateValues" dxfId="10705" priority="12405"/>
    <cfRule type="duplicateValues" dxfId="10704" priority="12406"/>
    <cfRule type="duplicateValues" dxfId="10703" priority="12407"/>
    <cfRule type="duplicateValues" dxfId="10702" priority="12408"/>
    <cfRule type="duplicateValues" dxfId="10701" priority="12409"/>
    <cfRule type="duplicateValues" dxfId="10700" priority="12410"/>
    <cfRule type="duplicateValues" dxfId="10699" priority="12411"/>
    <cfRule type="duplicateValues" dxfId="10698" priority="12412"/>
    <cfRule type="duplicateValues" dxfId="10697" priority="12413"/>
    <cfRule type="duplicateValues" dxfId="10696" priority="12414"/>
    <cfRule type="duplicateValues" dxfId="10695" priority="12415"/>
    <cfRule type="duplicateValues" dxfId="10694" priority="12416"/>
    <cfRule type="duplicateValues" dxfId="10693" priority="12417"/>
    <cfRule type="duplicateValues" dxfId="10692" priority="12418"/>
    <cfRule type="duplicateValues" dxfId="10691" priority="12419"/>
    <cfRule type="duplicateValues" dxfId="10690" priority="12420"/>
    <cfRule type="duplicateValues" dxfId="10689" priority="12421"/>
    <cfRule type="duplicateValues" dxfId="10688" priority="12422"/>
    <cfRule type="duplicateValues" dxfId="10687" priority="12423"/>
    <cfRule type="duplicateValues" dxfId="10686" priority="12424"/>
    <cfRule type="duplicateValues" dxfId="10685" priority="12425"/>
    <cfRule type="duplicateValues" dxfId="10684" priority="12426"/>
    <cfRule type="duplicateValues" dxfId="10683" priority="12427"/>
    <cfRule type="duplicateValues" dxfId="10682" priority="12428"/>
    <cfRule type="duplicateValues" dxfId="10681" priority="12429"/>
    <cfRule type="duplicateValues" dxfId="10680" priority="12430"/>
    <cfRule type="duplicateValues" dxfId="10679" priority="12431"/>
    <cfRule type="duplicateValues" dxfId="10678" priority="12432"/>
    <cfRule type="duplicateValues" dxfId="10677" priority="12433"/>
    <cfRule type="duplicateValues" dxfId="10676" priority="12434"/>
    <cfRule type="duplicateValues" dxfId="10675" priority="12435"/>
    <cfRule type="duplicateValues" dxfId="10674" priority="12436"/>
    <cfRule type="duplicateValues" dxfId="10673" priority="12437"/>
    <cfRule type="duplicateValues" dxfId="10672" priority="12438"/>
    <cfRule type="duplicateValues" dxfId="10671" priority="12439"/>
    <cfRule type="duplicateValues" dxfId="10670" priority="12440"/>
    <cfRule type="duplicateValues" dxfId="10669" priority="12441"/>
    <cfRule type="duplicateValues" dxfId="10668" priority="12442"/>
    <cfRule type="duplicateValues" dxfId="10667" priority="12443"/>
    <cfRule type="duplicateValues" dxfId="10666" priority="12444"/>
    <cfRule type="duplicateValues" dxfId="10665" priority="12445"/>
    <cfRule type="duplicateValues" dxfId="10664" priority="12446"/>
    <cfRule type="duplicateValues" dxfId="10663" priority="12447"/>
    <cfRule type="duplicateValues" dxfId="10662" priority="12448"/>
    <cfRule type="duplicateValues" dxfId="10661" priority="12449"/>
    <cfRule type="duplicateValues" dxfId="10660" priority="12450"/>
    <cfRule type="duplicateValues" dxfId="10659" priority="12451"/>
    <cfRule type="duplicateValues" dxfId="10658" priority="12452"/>
    <cfRule type="duplicateValues" dxfId="10657" priority="12453"/>
    <cfRule type="duplicateValues" dxfId="10656" priority="12454"/>
    <cfRule type="duplicateValues" dxfId="10655" priority="12455"/>
    <cfRule type="duplicateValues" dxfId="10654" priority="12456"/>
    <cfRule type="duplicateValues" dxfId="10653" priority="12457"/>
    <cfRule type="duplicateValues" dxfId="10652" priority="12458"/>
    <cfRule type="duplicateValues" dxfId="10651" priority="12459"/>
    <cfRule type="duplicateValues" dxfId="10650" priority="12460"/>
    <cfRule type="duplicateValues" dxfId="10649" priority="12461"/>
    <cfRule type="duplicateValues" dxfId="10648" priority="12462"/>
    <cfRule type="duplicateValues" dxfId="10647" priority="12463"/>
    <cfRule type="duplicateValues" dxfId="10646" priority="12464"/>
    <cfRule type="duplicateValues" dxfId="10645" priority="12465"/>
    <cfRule type="duplicateValues" dxfId="10644" priority="12466"/>
    <cfRule type="duplicateValues" dxfId="10643" priority="12467"/>
    <cfRule type="duplicateValues" dxfId="10642" priority="12468"/>
    <cfRule type="duplicateValues" dxfId="10641" priority="12469"/>
    <cfRule type="duplicateValues" dxfId="10640" priority="12470"/>
    <cfRule type="duplicateValues" dxfId="10639" priority="12471"/>
    <cfRule type="duplicateValues" dxfId="10638" priority="12472"/>
    <cfRule type="duplicateValues" dxfId="10637" priority="12473"/>
    <cfRule type="duplicateValues" dxfId="10636" priority="12474"/>
    <cfRule type="duplicateValues" dxfId="10635" priority="12475"/>
    <cfRule type="duplicateValues" dxfId="10634" priority="12476"/>
    <cfRule type="duplicateValues" dxfId="10633" priority="12477"/>
    <cfRule type="duplicateValues" dxfId="10632" priority="12478"/>
    <cfRule type="duplicateValues" dxfId="10631" priority="12479"/>
    <cfRule type="duplicateValues" dxfId="10630" priority="12480"/>
    <cfRule type="duplicateValues" dxfId="10629" priority="12481"/>
    <cfRule type="duplicateValues" dxfId="10628" priority="12482"/>
    <cfRule type="duplicateValues" dxfId="10627" priority="12483"/>
    <cfRule type="duplicateValues" dxfId="10626" priority="12484"/>
    <cfRule type="duplicateValues" dxfId="10625" priority="12485"/>
    <cfRule type="duplicateValues" dxfId="10624" priority="12486"/>
    <cfRule type="duplicateValues" dxfId="10623" priority="12487"/>
    <cfRule type="duplicateValues" dxfId="10622" priority="12488"/>
    <cfRule type="duplicateValues" dxfId="10621" priority="12489"/>
    <cfRule type="duplicateValues" dxfId="10620" priority="12490"/>
    <cfRule type="duplicateValues" dxfId="10619" priority="12491"/>
    <cfRule type="duplicateValues" dxfId="10618" priority="12492"/>
    <cfRule type="duplicateValues" dxfId="10617" priority="12493"/>
    <cfRule type="duplicateValues" dxfId="10616" priority="12494"/>
    <cfRule type="duplicateValues" dxfId="10615" priority="12495"/>
    <cfRule type="duplicateValues" dxfId="10614" priority="12496"/>
    <cfRule type="duplicateValues" dxfId="10613" priority="12497"/>
    <cfRule type="duplicateValues" dxfId="10612" priority="12498"/>
    <cfRule type="duplicateValues" dxfId="10611" priority="12499"/>
    <cfRule type="duplicateValues" dxfId="10610" priority="12500"/>
    <cfRule type="duplicateValues" dxfId="10609" priority="12501"/>
    <cfRule type="duplicateValues" dxfId="10608" priority="12502"/>
    <cfRule type="duplicateValues" dxfId="10607" priority="12503"/>
    <cfRule type="duplicateValues" dxfId="10606" priority="12504"/>
    <cfRule type="duplicateValues" dxfId="10605" priority="12505"/>
    <cfRule type="duplicateValues" dxfId="10604" priority="12506"/>
    <cfRule type="duplicateValues" dxfId="10603" priority="12507"/>
    <cfRule type="duplicateValues" dxfId="10602" priority="12508"/>
    <cfRule type="duplicateValues" dxfId="10601" priority="12509"/>
    <cfRule type="duplicateValues" dxfId="10600" priority="12510"/>
    <cfRule type="duplicateValues" dxfId="10599" priority="12511"/>
    <cfRule type="duplicateValues" dxfId="10598" priority="12512"/>
    <cfRule type="duplicateValues" dxfId="10597" priority="12513"/>
    <cfRule type="duplicateValues" dxfId="10596" priority="12514"/>
    <cfRule type="duplicateValues" dxfId="10595" priority="12515"/>
    <cfRule type="duplicateValues" dxfId="10594" priority="12516"/>
    <cfRule type="duplicateValues" dxfId="10593" priority="12517"/>
    <cfRule type="duplicateValues" dxfId="10592" priority="12518"/>
    <cfRule type="duplicateValues" dxfId="10591" priority="12519"/>
    <cfRule type="duplicateValues" dxfId="10590" priority="12520"/>
    <cfRule type="duplicateValues" dxfId="10589" priority="12521"/>
    <cfRule type="duplicateValues" dxfId="10588" priority="12522"/>
    <cfRule type="duplicateValues" dxfId="10587" priority="12523"/>
    <cfRule type="duplicateValues" dxfId="10586" priority="12524"/>
    <cfRule type="duplicateValues" dxfId="10585" priority="12525"/>
    <cfRule type="duplicateValues" dxfId="10584" priority="12526"/>
    <cfRule type="duplicateValues" dxfId="10583" priority="12527"/>
    <cfRule type="duplicateValues" dxfId="10582" priority="12528"/>
    <cfRule type="duplicateValues" dxfId="10581" priority="12529"/>
    <cfRule type="duplicateValues" dxfId="10580" priority="12530"/>
    <cfRule type="duplicateValues" dxfId="10579" priority="12531"/>
    <cfRule type="duplicateValues" dxfId="10578" priority="12532"/>
    <cfRule type="duplicateValues" dxfId="10577" priority="12533"/>
    <cfRule type="duplicateValues" dxfId="10576" priority="12534"/>
    <cfRule type="duplicateValues" dxfId="10575" priority="12535"/>
    <cfRule type="duplicateValues" dxfId="10574" priority="12536"/>
    <cfRule type="duplicateValues" dxfId="10573" priority="12537"/>
    <cfRule type="duplicateValues" dxfId="10572" priority="12538"/>
    <cfRule type="duplicateValues" dxfId="10571" priority="12539"/>
    <cfRule type="duplicateValues" dxfId="10570" priority="12540"/>
    <cfRule type="duplicateValues" dxfId="10569" priority="12541"/>
    <cfRule type="duplicateValues" dxfId="10568" priority="12542"/>
    <cfRule type="duplicateValues" dxfId="10567" priority="12543"/>
    <cfRule type="duplicateValues" dxfId="10566" priority="12544"/>
    <cfRule type="duplicateValues" dxfId="10565" priority="12545"/>
    <cfRule type="duplicateValues" dxfId="10564" priority="12546"/>
    <cfRule type="duplicateValues" dxfId="10563" priority="12547"/>
    <cfRule type="duplicateValues" dxfId="10562" priority="12548"/>
    <cfRule type="duplicateValues" dxfId="10561" priority="12549"/>
    <cfRule type="duplicateValues" dxfId="10560" priority="12550"/>
    <cfRule type="duplicateValues" dxfId="10559" priority="12551"/>
    <cfRule type="duplicateValues" dxfId="10558" priority="12552"/>
    <cfRule type="duplicateValues" dxfId="10557" priority="12553"/>
    <cfRule type="duplicateValues" dxfId="10556" priority="12554"/>
    <cfRule type="duplicateValues" dxfId="10555" priority="12555"/>
    <cfRule type="duplicateValues" dxfId="10554" priority="12556"/>
    <cfRule type="duplicateValues" dxfId="10553" priority="12557"/>
  </conditionalFormatting>
  <conditionalFormatting sqref="C226">
    <cfRule type="duplicateValues" dxfId="10552" priority="9492"/>
    <cfRule type="duplicateValues" dxfId="10551" priority="9493"/>
    <cfRule type="duplicateValues" dxfId="10550" priority="9494"/>
    <cfRule type="duplicateValues" dxfId="10549" priority="9495"/>
    <cfRule type="duplicateValues" dxfId="10548" priority="9496"/>
    <cfRule type="duplicateValues" dxfId="10547" priority="9497"/>
    <cfRule type="duplicateValues" dxfId="10546" priority="9498"/>
    <cfRule type="duplicateValues" dxfId="10545" priority="9499"/>
    <cfRule type="duplicateValues" dxfId="10544" priority="9500"/>
    <cfRule type="duplicateValues" dxfId="10543" priority="9501"/>
    <cfRule type="duplicateValues" dxfId="10542" priority="9502"/>
    <cfRule type="duplicateValues" dxfId="10541" priority="9503"/>
    <cfRule type="duplicateValues" dxfId="10540" priority="9504"/>
    <cfRule type="duplicateValues" dxfId="10539" priority="9505"/>
    <cfRule type="duplicateValues" dxfId="10538" priority="9506"/>
    <cfRule type="duplicateValues" dxfId="10537" priority="9507"/>
    <cfRule type="duplicateValues" dxfId="10536" priority="9508"/>
    <cfRule type="duplicateValues" dxfId="10535" priority="9509"/>
    <cfRule type="duplicateValues" dxfId="10534" priority="9510"/>
    <cfRule type="duplicateValues" dxfId="10533" priority="9511"/>
    <cfRule type="duplicateValues" dxfId="10532" priority="9512"/>
    <cfRule type="duplicateValues" dxfId="10531" priority="9513"/>
    <cfRule type="duplicateValues" dxfId="10530" priority="9514"/>
    <cfRule type="duplicateValues" dxfId="10529" priority="9515"/>
    <cfRule type="duplicateValues" dxfId="10528" priority="9516"/>
    <cfRule type="duplicateValues" dxfId="10527" priority="9517"/>
    <cfRule type="duplicateValues" dxfId="10526" priority="9518"/>
    <cfRule type="duplicateValues" dxfId="10525" priority="9519"/>
    <cfRule type="duplicateValues" dxfId="10524" priority="9520"/>
    <cfRule type="duplicateValues" dxfId="10523" priority="9521"/>
    <cfRule type="duplicateValues" dxfId="10522" priority="9522"/>
    <cfRule type="duplicateValues" dxfId="10521" priority="9523"/>
    <cfRule type="duplicateValues" dxfId="10520" priority="9524"/>
    <cfRule type="duplicateValues" dxfId="10519" priority="9525"/>
    <cfRule type="duplicateValues" dxfId="10518" priority="9526"/>
    <cfRule type="duplicateValues" dxfId="10517" priority="9527"/>
    <cfRule type="duplicateValues" dxfId="10516" priority="9528"/>
    <cfRule type="duplicateValues" dxfId="10515" priority="9529"/>
    <cfRule type="duplicateValues" dxfId="10514" priority="9530"/>
    <cfRule type="duplicateValues" dxfId="10513" priority="9531"/>
    <cfRule type="duplicateValues" dxfId="10512" priority="9532"/>
    <cfRule type="duplicateValues" dxfId="10511" priority="9533"/>
    <cfRule type="duplicateValues" dxfId="10510" priority="9534"/>
    <cfRule type="duplicateValues" dxfId="10509" priority="9535"/>
    <cfRule type="duplicateValues" dxfId="10508" priority="9536"/>
    <cfRule type="duplicateValues" dxfId="10507" priority="9537"/>
    <cfRule type="duplicateValues" dxfId="10506" priority="9538"/>
    <cfRule type="duplicateValues" dxfId="10505" priority="9539"/>
    <cfRule type="duplicateValues" dxfId="10504" priority="9540"/>
    <cfRule type="duplicateValues" dxfId="10503" priority="9541"/>
    <cfRule type="duplicateValues" dxfId="10502" priority="9542"/>
    <cfRule type="duplicateValues" dxfId="10501" priority="9543"/>
    <cfRule type="duplicateValues" dxfId="10500" priority="9544"/>
    <cfRule type="duplicateValues" dxfId="10499" priority="9545"/>
    <cfRule type="duplicateValues" dxfId="10498" priority="9546"/>
    <cfRule type="duplicateValues" dxfId="10497" priority="9547"/>
    <cfRule type="duplicateValues" dxfId="10496" priority="9548"/>
    <cfRule type="duplicateValues" dxfId="10495" priority="9549"/>
    <cfRule type="duplicateValues" dxfId="10494" priority="9550"/>
    <cfRule type="duplicateValues" dxfId="10493" priority="9551"/>
    <cfRule type="duplicateValues" dxfId="10492" priority="9552"/>
    <cfRule type="duplicateValues" dxfId="10491" priority="9553"/>
    <cfRule type="duplicateValues" dxfId="10490" priority="9554"/>
    <cfRule type="duplicateValues" dxfId="10489" priority="9555"/>
    <cfRule type="duplicateValues" dxfId="10488" priority="9556"/>
    <cfRule type="duplicateValues" dxfId="10487" priority="9557"/>
    <cfRule type="duplicateValues" dxfId="10486" priority="9558"/>
    <cfRule type="duplicateValues" dxfId="10485" priority="9559"/>
    <cfRule type="duplicateValues" dxfId="10484" priority="9560"/>
    <cfRule type="duplicateValues" dxfId="10483" priority="9561"/>
    <cfRule type="duplicateValues" dxfId="10482" priority="9562"/>
    <cfRule type="duplicateValues" dxfId="10481" priority="9563"/>
    <cfRule type="duplicateValues" dxfId="10480" priority="9564"/>
    <cfRule type="duplicateValues" dxfId="10479" priority="9565"/>
    <cfRule type="duplicateValues" dxfId="10478" priority="9566"/>
    <cfRule type="duplicateValues" dxfId="10477" priority="9567"/>
    <cfRule type="duplicateValues" dxfId="10476" priority="9568"/>
    <cfRule type="duplicateValues" dxfId="10475" priority="9569"/>
    <cfRule type="duplicateValues" dxfId="10474" priority="9570"/>
    <cfRule type="duplicateValues" dxfId="10473" priority="9571"/>
    <cfRule type="duplicateValues" dxfId="10472" priority="9572"/>
    <cfRule type="duplicateValues" dxfId="10471" priority="9573"/>
    <cfRule type="duplicateValues" dxfId="10470" priority="9574"/>
    <cfRule type="duplicateValues" dxfId="10469" priority="9575"/>
    <cfRule type="duplicateValues" dxfId="10468" priority="9576"/>
    <cfRule type="duplicateValues" dxfId="10467" priority="9577"/>
    <cfRule type="duplicateValues" dxfId="10466" priority="9578"/>
    <cfRule type="duplicateValues" dxfId="10465" priority="9579"/>
    <cfRule type="duplicateValues" dxfId="10464" priority="9580"/>
    <cfRule type="duplicateValues" dxfId="10463" priority="9581"/>
    <cfRule type="duplicateValues" dxfId="10462" priority="9582"/>
    <cfRule type="duplicateValues" dxfId="10461" priority="9583"/>
    <cfRule type="duplicateValues" dxfId="10460" priority="9584"/>
    <cfRule type="duplicateValues" dxfId="10459" priority="9585"/>
    <cfRule type="duplicateValues" dxfId="10458" priority="9586"/>
    <cfRule type="duplicateValues" dxfId="10457" priority="9587"/>
    <cfRule type="duplicateValues" dxfId="10456" priority="9588"/>
    <cfRule type="duplicateValues" dxfId="10455" priority="9589"/>
    <cfRule type="duplicateValues" dxfId="10454" priority="9590"/>
    <cfRule type="duplicateValues" dxfId="10453" priority="9591"/>
    <cfRule type="duplicateValues" dxfId="10452" priority="9592"/>
    <cfRule type="duplicateValues" dxfId="10451" priority="9593"/>
    <cfRule type="duplicateValues" dxfId="10450" priority="9594"/>
    <cfRule type="duplicateValues" dxfId="10449" priority="9595"/>
    <cfRule type="duplicateValues" dxfId="10448" priority="9596"/>
    <cfRule type="duplicateValues" dxfId="10447" priority="9597"/>
    <cfRule type="duplicateValues" dxfId="10446" priority="9598"/>
    <cfRule type="duplicateValues" dxfId="10445" priority="9599"/>
    <cfRule type="duplicateValues" dxfId="10444" priority="9600"/>
    <cfRule type="duplicateValues" dxfId="10443" priority="9601"/>
    <cfRule type="duplicateValues" dxfId="10442" priority="9602"/>
    <cfRule type="duplicateValues" dxfId="10441" priority="9603"/>
    <cfRule type="duplicateValues" dxfId="10440" priority="9604"/>
    <cfRule type="duplicateValues" dxfId="10439" priority="9605"/>
    <cfRule type="duplicateValues" dxfId="10438" priority="9606"/>
    <cfRule type="duplicateValues" dxfId="10437" priority="9607"/>
    <cfRule type="duplicateValues" dxfId="10436" priority="9608"/>
    <cfRule type="duplicateValues" dxfId="10435" priority="9609"/>
    <cfRule type="duplicateValues" dxfId="10434" priority="9610"/>
    <cfRule type="duplicateValues" dxfId="10433" priority="9611"/>
    <cfRule type="duplicateValues" dxfId="10432" priority="9612"/>
    <cfRule type="duplicateValues" dxfId="10431" priority="9613"/>
    <cfRule type="duplicateValues" dxfId="10430" priority="9614"/>
    <cfRule type="duplicateValues" dxfId="10429" priority="9615"/>
    <cfRule type="duplicateValues" dxfId="10428" priority="9616"/>
    <cfRule type="duplicateValues" dxfId="10427" priority="9617"/>
    <cfRule type="duplicateValues" dxfId="10426" priority="9618"/>
    <cfRule type="duplicateValues" dxfId="10425" priority="9619"/>
    <cfRule type="duplicateValues" dxfId="10424" priority="9620"/>
    <cfRule type="duplicateValues" dxfId="10423" priority="9621"/>
    <cfRule type="duplicateValues" dxfId="10422" priority="9622"/>
    <cfRule type="duplicateValues" dxfId="10421" priority="9623"/>
    <cfRule type="duplicateValues" dxfId="10420" priority="9624"/>
    <cfRule type="duplicateValues" dxfId="10419" priority="9625"/>
    <cfRule type="duplicateValues" dxfId="10418" priority="9626"/>
    <cfRule type="duplicateValues" dxfId="10417" priority="9627"/>
    <cfRule type="duplicateValues" dxfId="10416" priority="9628"/>
    <cfRule type="duplicateValues" dxfId="10415" priority="9629"/>
    <cfRule type="duplicateValues" dxfId="10414" priority="9630"/>
    <cfRule type="duplicateValues" dxfId="10413" priority="9631"/>
    <cfRule type="duplicateValues" dxfId="10412" priority="9632"/>
    <cfRule type="duplicateValues" dxfId="10411" priority="9633"/>
    <cfRule type="duplicateValues" dxfId="10410" priority="9634"/>
    <cfRule type="duplicateValues" dxfId="10409" priority="9635"/>
    <cfRule type="duplicateValues" dxfId="10408" priority="9636"/>
    <cfRule type="duplicateValues" dxfId="10407" priority="9637"/>
    <cfRule type="duplicateValues" dxfId="10406" priority="9638"/>
    <cfRule type="duplicateValues" dxfId="10405" priority="9639"/>
    <cfRule type="duplicateValues" dxfId="10404" priority="9640"/>
    <cfRule type="duplicateValues" dxfId="10403" priority="9641"/>
    <cfRule type="duplicateValues" dxfId="10402" priority="9642"/>
    <cfRule type="duplicateValues" dxfId="10401" priority="9643"/>
    <cfRule type="duplicateValues" dxfId="10400" priority="9644"/>
    <cfRule type="duplicateValues" dxfId="10399" priority="9645"/>
    <cfRule type="duplicateValues" dxfId="10398" priority="9646"/>
    <cfRule type="duplicateValues" dxfId="10397" priority="9647"/>
    <cfRule type="duplicateValues" dxfId="10396" priority="9648"/>
    <cfRule type="duplicateValues" dxfId="10395" priority="9649"/>
    <cfRule type="duplicateValues" dxfId="10394" priority="9650"/>
    <cfRule type="duplicateValues" dxfId="10393" priority="9651"/>
    <cfRule type="duplicateValues" dxfId="10392" priority="9652"/>
    <cfRule type="duplicateValues" dxfId="10391" priority="9653"/>
    <cfRule type="duplicateValues" dxfId="10390" priority="9654"/>
    <cfRule type="duplicateValues" dxfId="10389" priority="9655"/>
    <cfRule type="duplicateValues" dxfId="10388" priority="9656"/>
    <cfRule type="duplicateValues" dxfId="10387" priority="9657"/>
    <cfRule type="duplicateValues" dxfId="10386" priority="9658"/>
    <cfRule type="duplicateValues" dxfId="10385" priority="9659"/>
    <cfRule type="duplicateValues" dxfId="10384" priority="9660"/>
    <cfRule type="duplicateValues" dxfId="10383" priority="9661"/>
    <cfRule type="duplicateValues" dxfId="10382" priority="9662"/>
    <cfRule type="duplicateValues" dxfId="10381" priority="9663"/>
    <cfRule type="duplicateValues" dxfId="10380" priority="9664"/>
    <cfRule type="duplicateValues" dxfId="10379" priority="9665"/>
    <cfRule type="duplicateValues" dxfId="10378" priority="9666"/>
    <cfRule type="duplicateValues" dxfId="10377" priority="9667"/>
    <cfRule type="duplicateValues" dxfId="10376" priority="9668"/>
    <cfRule type="duplicateValues" dxfId="10375" priority="9669"/>
    <cfRule type="duplicateValues" dxfId="10374" priority="9670"/>
    <cfRule type="duplicateValues" dxfId="10373" priority="9671"/>
    <cfRule type="duplicateValues" dxfId="10372" priority="9672"/>
    <cfRule type="duplicateValues" dxfId="10371" priority="9673"/>
    <cfRule type="duplicateValues" dxfId="10370" priority="9674"/>
    <cfRule type="duplicateValues" dxfId="10369" priority="9675"/>
    <cfRule type="duplicateValues" dxfId="10368" priority="9676"/>
    <cfRule type="duplicateValues" dxfId="10367" priority="9677"/>
    <cfRule type="duplicateValues" dxfId="10366" priority="9678"/>
    <cfRule type="duplicateValues" dxfId="10365" priority="9679"/>
    <cfRule type="duplicateValues" dxfId="10364" priority="9680"/>
    <cfRule type="duplicateValues" dxfId="10363" priority="9681"/>
    <cfRule type="duplicateValues" dxfId="10362" priority="9682"/>
    <cfRule type="duplicateValues" dxfId="10361" priority="9683"/>
    <cfRule type="duplicateValues" dxfId="10360" priority="9684"/>
    <cfRule type="duplicateValues" dxfId="10359" priority="9685"/>
    <cfRule type="duplicateValues" dxfId="10358" priority="9686"/>
    <cfRule type="duplicateValues" dxfId="10357" priority="9687"/>
    <cfRule type="duplicateValues" dxfId="10356" priority="9688"/>
    <cfRule type="duplicateValues" dxfId="10355" priority="9689"/>
    <cfRule type="duplicateValues" dxfId="10354" priority="9690"/>
    <cfRule type="duplicateValues" dxfId="10353" priority="9691"/>
    <cfRule type="duplicateValues" dxfId="10352" priority="9692"/>
    <cfRule type="duplicateValues" dxfId="10351" priority="9693"/>
    <cfRule type="duplicateValues" dxfId="10350" priority="9694"/>
    <cfRule type="duplicateValues" dxfId="10349" priority="9695"/>
    <cfRule type="duplicateValues" dxfId="10348" priority="9696"/>
    <cfRule type="duplicateValues" dxfId="10347" priority="9697"/>
    <cfRule type="duplicateValues" dxfId="10346" priority="9698"/>
    <cfRule type="duplicateValues" dxfId="10345" priority="9699"/>
    <cfRule type="duplicateValues" dxfId="10344" priority="9700"/>
    <cfRule type="duplicateValues" dxfId="10343" priority="9701"/>
    <cfRule type="duplicateValues" dxfId="10342" priority="9702"/>
    <cfRule type="duplicateValues" dxfId="10341" priority="9703"/>
    <cfRule type="duplicateValues" dxfId="10340" priority="9704"/>
    <cfRule type="duplicateValues" dxfId="10339" priority="9705"/>
    <cfRule type="duplicateValues" dxfId="10338" priority="9706"/>
    <cfRule type="duplicateValues" dxfId="10337" priority="9707"/>
    <cfRule type="duplicateValues" dxfId="10336" priority="9708"/>
    <cfRule type="duplicateValues" dxfId="10335" priority="9709"/>
    <cfRule type="duplicateValues" dxfId="10334" priority="9710"/>
    <cfRule type="duplicateValues" dxfId="10333" priority="9711"/>
    <cfRule type="duplicateValues" dxfId="10332" priority="9712"/>
    <cfRule type="duplicateValues" dxfId="10331" priority="9713"/>
    <cfRule type="duplicateValues" dxfId="10330" priority="9714"/>
    <cfRule type="duplicateValues" dxfId="10329" priority="9715"/>
    <cfRule type="duplicateValues" dxfId="10328" priority="9716"/>
    <cfRule type="duplicateValues" dxfId="10327" priority="9717"/>
    <cfRule type="duplicateValues" dxfId="10326" priority="9718"/>
    <cfRule type="duplicateValues" dxfId="10325" priority="9719"/>
    <cfRule type="duplicateValues" dxfId="10324" priority="9720"/>
    <cfRule type="duplicateValues" dxfId="10323" priority="9721"/>
    <cfRule type="duplicateValues" dxfId="10322" priority="9722"/>
    <cfRule type="duplicateValues" dxfId="10321" priority="9723"/>
    <cfRule type="duplicateValues" dxfId="10320" priority="9724"/>
    <cfRule type="duplicateValues" dxfId="10319" priority="9725"/>
    <cfRule type="duplicateValues" dxfId="10318" priority="9726"/>
    <cfRule type="duplicateValues" dxfId="10317" priority="9727"/>
    <cfRule type="duplicateValues" dxfId="10316" priority="9728"/>
    <cfRule type="duplicateValues" dxfId="10315" priority="9729"/>
    <cfRule type="duplicateValues" dxfId="10314" priority="9730"/>
    <cfRule type="duplicateValues" dxfId="10313" priority="9731"/>
    <cfRule type="duplicateValues" dxfId="10312" priority="9732"/>
    <cfRule type="duplicateValues" dxfId="10311" priority="9733"/>
    <cfRule type="duplicateValues" dxfId="10310" priority="9734"/>
    <cfRule type="duplicateValues" dxfId="10309" priority="9735"/>
    <cfRule type="duplicateValues" dxfId="10308" priority="9736"/>
    <cfRule type="duplicateValues" dxfId="10307" priority="9737"/>
    <cfRule type="duplicateValues" dxfId="10306" priority="9738"/>
    <cfRule type="duplicateValues" dxfId="10305" priority="9739"/>
    <cfRule type="duplicateValues" dxfId="10304" priority="9740"/>
    <cfRule type="duplicateValues" dxfId="10303" priority="9741"/>
    <cfRule type="duplicateValues" dxfId="10302" priority="9742"/>
    <cfRule type="duplicateValues" dxfId="10301" priority="9743"/>
    <cfRule type="duplicateValues" dxfId="10300" priority="9744"/>
    <cfRule type="duplicateValues" dxfId="10299" priority="9745"/>
    <cfRule type="duplicateValues" dxfId="10298" priority="9746"/>
    <cfRule type="duplicateValues" dxfId="10297" priority="9747"/>
    <cfRule type="duplicateValues" dxfId="10296" priority="9748"/>
    <cfRule type="duplicateValues" dxfId="10295" priority="9749"/>
    <cfRule type="duplicateValues" dxfId="10294" priority="9750"/>
    <cfRule type="duplicateValues" dxfId="10293" priority="9751"/>
    <cfRule type="duplicateValues" dxfId="10292" priority="9752"/>
    <cfRule type="duplicateValues" dxfId="10291" priority="9753"/>
    <cfRule type="duplicateValues" dxfId="10290" priority="9754"/>
    <cfRule type="duplicateValues" dxfId="10289" priority="9755"/>
    <cfRule type="duplicateValues" dxfId="10288" priority="9756"/>
    <cfRule type="duplicateValues" dxfId="10287" priority="9757"/>
    <cfRule type="duplicateValues" dxfId="10286" priority="9758"/>
    <cfRule type="duplicateValues" dxfId="10285" priority="9759"/>
    <cfRule type="duplicateValues" dxfId="10284" priority="9760"/>
    <cfRule type="duplicateValues" dxfId="10283" priority="9761"/>
    <cfRule type="duplicateValues" dxfId="10282" priority="9762"/>
    <cfRule type="duplicateValues" dxfId="10281" priority="9763"/>
    <cfRule type="duplicateValues" dxfId="10280" priority="9764"/>
    <cfRule type="duplicateValues" dxfId="10279" priority="9765"/>
    <cfRule type="duplicateValues" dxfId="10278" priority="9766"/>
    <cfRule type="duplicateValues" dxfId="10277" priority="9767"/>
    <cfRule type="duplicateValues" dxfId="10276" priority="9768"/>
    <cfRule type="duplicateValues" dxfId="10275" priority="9769"/>
    <cfRule type="duplicateValues" dxfId="10274" priority="9770"/>
    <cfRule type="duplicateValues" dxfId="10273" priority="9771"/>
    <cfRule type="duplicateValues" dxfId="10272" priority="9772"/>
    <cfRule type="duplicateValues" dxfId="10271" priority="9773"/>
    <cfRule type="duplicateValues" dxfId="10270" priority="9774"/>
    <cfRule type="duplicateValues" dxfId="10269" priority="9775"/>
    <cfRule type="duplicateValues" dxfId="10268" priority="9776"/>
    <cfRule type="duplicateValues" dxfId="10267" priority="9777"/>
    <cfRule type="duplicateValues" dxfId="10266" priority="9778"/>
    <cfRule type="duplicateValues" dxfId="10265" priority="9779"/>
    <cfRule type="duplicateValues" dxfId="10264" priority="9780"/>
    <cfRule type="duplicateValues" dxfId="10263" priority="9781"/>
    <cfRule type="duplicateValues" dxfId="10262" priority="9782"/>
    <cfRule type="duplicateValues" dxfId="10261" priority="9783"/>
    <cfRule type="duplicateValues" dxfId="10260" priority="9784"/>
    <cfRule type="duplicateValues" dxfId="10259" priority="9785"/>
    <cfRule type="duplicateValues" dxfId="10258" priority="9786"/>
    <cfRule type="duplicateValues" dxfId="10257" priority="9787"/>
    <cfRule type="duplicateValues" dxfId="10256" priority="9788"/>
    <cfRule type="duplicateValues" dxfId="10255" priority="9789"/>
    <cfRule type="duplicateValues" dxfId="10254" priority="9790"/>
    <cfRule type="duplicateValues" dxfId="10253" priority="9791"/>
    <cfRule type="duplicateValues" dxfId="10252" priority="9792"/>
    <cfRule type="duplicateValues" dxfId="10251" priority="9793"/>
    <cfRule type="duplicateValues" dxfId="10250" priority="9794"/>
    <cfRule type="duplicateValues" dxfId="10249" priority="9795"/>
    <cfRule type="duplicateValues" dxfId="10248" priority="9796"/>
    <cfRule type="duplicateValues" dxfId="10247" priority="9797"/>
    <cfRule type="duplicateValues" dxfId="10246" priority="9798"/>
    <cfRule type="duplicateValues" dxfId="10245" priority="9799"/>
    <cfRule type="duplicateValues" dxfId="10244" priority="9800"/>
    <cfRule type="duplicateValues" dxfId="10243" priority="9801"/>
    <cfRule type="duplicateValues" dxfId="10242" priority="9802"/>
    <cfRule type="duplicateValues" dxfId="10241" priority="9803"/>
    <cfRule type="duplicateValues" dxfId="10240" priority="9804"/>
    <cfRule type="duplicateValues" dxfId="10239" priority="9805"/>
    <cfRule type="duplicateValues" dxfId="10238" priority="9806"/>
    <cfRule type="duplicateValues" dxfId="10237" priority="9807"/>
    <cfRule type="duplicateValues" dxfId="10236" priority="9808"/>
    <cfRule type="duplicateValues" dxfId="10235" priority="9809"/>
    <cfRule type="duplicateValues" dxfId="10234" priority="9810"/>
    <cfRule type="duplicateValues" dxfId="10233" priority="9811"/>
    <cfRule type="duplicateValues" dxfId="10232" priority="9812"/>
    <cfRule type="duplicateValues" dxfId="10231" priority="9813"/>
    <cfRule type="duplicateValues" dxfId="10230" priority="9814"/>
    <cfRule type="duplicateValues" dxfId="10229" priority="9815"/>
    <cfRule type="duplicateValues" dxfId="10228" priority="9816"/>
    <cfRule type="duplicateValues" dxfId="10227" priority="9817"/>
    <cfRule type="duplicateValues" dxfId="10226" priority="9818"/>
    <cfRule type="duplicateValues" dxfId="10225" priority="9819"/>
    <cfRule type="duplicateValues" dxfId="10224" priority="9820"/>
    <cfRule type="duplicateValues" dxfId="10223" priority="9821"/>
    <cfRule type="duplicateValues" dxfId="10222" priority="9822"/>
    <cfRule type="duplicateValues" dxfId="10221" priority="9823"/>
    <cfRule type="duplicateValues" dxfId="10220" priority="9824"/>
    <cfRule type="duplicateValues" dxfId="10219" priority="9825"/>
    <cfRule type="duplicateValues" dxfId="10218" priority="9826"/>
    <cfRule type="duplicateValues" dxfId="10217" priority="9827"/>
    <cfRule type="duplicateValues" dxfId="10216" priority="9828"/>
    <cfRule type="duplicateValues" dxfId="10215" priority="9829"/>
    <cfRule type="duplicateValues" dxfId="10214" priority="9830"/>
    <cfRule type="duplicateValues" dxfId="10213" priority="9831"/>
    <cfRule type="duplicateValues" dxfId="10212" priority="9832"/>
    <cfRule type="duplicateValues" dxfId="10211" priority="9833"/>
    <cfRule type="duplicateValues" dxfId="10210" priority="9834"/>
    <cfRule type="duplicateValues" dxfId="10209" priority="9835"/>
    <cfRule type="duplicateValues" dxfId="10208" priority="9836"/>
    <cfRule type="duplicateValues" dxfId="10207" priority="9837"/>
    <cfRule type="duplicateValues" dxfId="10206" priority="9838"/>
    <cfRule type="duplicateValues" dxfId="10205" priority="9839"/>
    <cfRule type="duplicateValues" dxfId="10204" priority="9840"/>
    <cfRule type="duplicateValues" dxfId="10203" priority="9841"/>
    <cfRule type="duplicateValues" dxfId="10202" priority="9842"/>
    <cfRule type="duplicateValues" dxfId="10201" priority="9843"/>
    <cfRule type="duplicateValues" dxfId="10200" priority="9844"/>
    <cfRule type="duplicateValues" dxfId="10199" priority="9845"/>
    <cfRule type="duplicateValues" dxfId="10198" priority="9846"/>
    <cfRule type="duplicateValues" dxfId="10197" priority="9847"/>
    <cfRule type="duplicateValues" dxfId="10196" priority="9848"/>
    <cfRule type="duplicateValues" dxfId="10195" priority="9849"/>
    <cfRule type="duplicateValues" dxfId="10194" priority="9850"/>
    <cfRule type="duplicateValues" dxfId="10193" priority="9851"/>
    <cfRule type="duplicateValues" dxfId="10192" priority="9852"/>
    <cfRule type="duplicateValues" dxfId="10191" priority="9853"/>
    <cfRule type="duplicateValues" dxfId="10190" priority="9854"/>
    <cfRule type="duplicateValues" dxfId="10189" priority="9855"/>
    <cfRule type="duplicateValues" dxfId="10188" priority="9856"/>
    <cfRule type="duplicateValues" dxfId="10187" priority="9857"/>
    <cfRule type="duplicateValues" dxfId="10186" priority="9858"/>
    <cfRule type="duplicateValues" dxfId="10185" priority="9859"/>
    <cfRule type="duplicateValues" dxfId="10184" priority="9860"/>
    <cfRule type="duplicateValues" dxfId="10183" priority="9861"/>
    <cfRule type="duplicateValues" dxfId="10182" priority="9862"/>
    <cfRule type="duplicateValues" dxfId="10181" priority="9863"/>
    <cfRule type="duplicateValues" dxfId="10180" priority="9864"/>
    <cfRule type="duplicateValues" dxfId="10179" priority="9865"/>
    <cfRule type="duplicateValues" dxfId="10178" priority="9866"/>
    <cfRule type="duplicateValues" dxfId="10177" priority="9867"/>
    <cfRule type="duplicateValues" dxfId="10176" priority="9868"/>
    <cfRule type="duplicateValues" dxfId="10175" priority="9869"/>
    <cfRule type="duplicateValues" dxfId="10174" priority="9870"/>
    <cfRule type="duplicateValues" dxfId="10173" priority="9871"/>
    <cfRule type="duplicateValues" dxfId="10172" priority="9872"/>
    <cfRule type="duplicateValues" dxfId="10171" priority="9873"/>
    <cfRule type="duplicateValues" dxfId="10170" priority="9874"/>
    <cfRule type="duplicateValues" dxfId="10169" priority="9875"/>
    <cfRule type="duplicateValues" dxfId="10168" priority="9876"/>
    <cfRule type="duplicateValues" dxfId="10167" priority="9877"/>
    <cfRule type="duplicateValues" dxfId="10166" priority="9878"/>
    <cfRule type="duplicateValues" dxfId="10165" priority="9879"/>
    <cfRule type="duplicateValues" dxfId="10164" priority="9880"/>
    <cfRule type="duplicateValues" dxfId="10163" priority="9881"/>
    <cfRule type="duplicateValues" dxfId="10162" priority="9882"/>
    <cfRule type="duplicateValues" dxfId="10161" priority="9883"/>
    <cfRule type="duplicateValues" dxfId="10160" priority="9884"/>
    <cfRule type="duplicateValues" dxfId="10159" priority="9885"/>
    <cfRule type="duplicateValues" dxfId="10158" priority="9886"/>
    <cfRule type="duplicateValues" dxfId="10157" priority="9887"/>
    <cfRule type="duplicateValues" dxfId="10156" priority="9888"/>
    <cfRule type="duplicateValues" dxfId="10155" priority="9889"/>
    <cfRule type="duplicateValues" dxfId="10154" priority="9890"/>
    <cfRule type="duplicateValues" dxfId="10153" priority="9891"/>
    <cfRule type="duplicateValues" dxfId="10152" priority="9892"/>
    <cfRule type="duplicateValues" dxfId="10151" priority="9893"/>
    <cfRule type="duplicateValues" dxfId="10150" priority="9894"/>
    <cfRule type="duplicateValues" dxfId="10149" priority="9895"/>
    <cfRule type="duplicateValues" dxfId="10148" priority="9896"/>
    <cfRule type="duplicateValues" dxfId="10147" priority="9897"/>
    <cfRule type="duplicateValues" dxfId="10146" priority="9898"/>
    <cfRule type="duplicateValues" dxfId="10145" priority="9899"/>
    <cfRule type="duplicateValues" dxfId="10144" priority="9900"/>
    <cfRule type="duplicateValues" dxfId="10143" priority="9901"/>
    <cfRule type="duplicateValues" dxfId="10142" priority="9902"/>
    <cfRule type="duplicateValues" dxfId="10141" priority="9903"/>
    <cfRule type="duplicateValues" dxfId="10140" priority="9904"/>
    <cfRule type="duplicateValues" dxfId="10139" priority="9905"/>
    <cfRule type="duplicateValues" dxfId="10138" priority="9906"/>
    <cfRule type="duplicateValues" dxfId="10137" priority="9907"/>
    <cfRule type="duplicateValues" dxfId="10136" priority="9908"/>
    <cfRule type="duplicateValues" dxfId="10135" priority="9909"/>
    <cfRule type="duplicateValues" dxfId="10134" priority="9910"/>
    <cfRule type="duplicateValues" dxfId="10133" priority="9911"/>
    <cfRule type="duplicateValues" dxfId="10132" priority="9912"/>
    <cfRule type="duplicateValues" dxfId="10131" priority="9913"/>
    <cfRule type="duplicateValues" dxfId="10130" priority="9914"/>
    <cfRule type="duplicateValues" dxfId="10129" priority="9915"/>
    <cfRule type="duplicateValues" dxfId="10128" priority="9916"/>
    <cfRule type="duplicateValues" dxfId="10127" priority="9917"/>
    <cfRule type="duplicateValues" dxfId="10126" priority="9918"/>
    <cfRule type="duplicateValues" dxfId="10125" priority="9919"/>
    <cfRule type="duplicateValues" dxfId="10124" priority="9920"/>
    <cfRule type="duplicateValues" dxfId="10123" priority="9921"/>
    <cfRule type="duplicateValues" dxfId="10122" priority="9922"/>
    <cfRule type="duplicateValues" dxfId="10121" priority="9923"/>
    <cfRule type="duplicateValues" dxfId="10120" priority="9924"/>
    <cfRule type="duplicateValues" dxfId="10119" priority="9925"/>
    <cfRule type="duplicateValues" dxfId="10118" priority="9926"/>
    <cfRule type="duplicateValues" dxfId="10117" priority="9927"/>
    <cfRule type="duplicateValues" dxfId="10116" priority="9928"/>
    <cfRule type="duplicateValues" dxfId="10115" priority="9929"/>
    <cfRule type="duplicateValues" dxfId="10114" priority="9930"/>
    <cfRule type="duplicateValues" dxfId="10113" priority="9931"/>
    <cfRule type="duplicateValues" dxfId="10112" priority="9932"/>
    <cfRule type="duplicateValues" dxfId="10111" priority="9933"/>
    <cfRule type="duplicateValues" dxfId="10110" priority="9934"/>
    <cfRule type="duplicateValues" dxfId="10109" priority="9935"/>
    <cfRule type="duplicateValues" dxfId="10108" priority="9936"/>
    <cfRule type="duplicateValues" dxfId="10107" priority="9937"/>
    <cfRule type="duplicateValues" dxfId="10106" priority="9938"/>
    <cfRule type="duplicateValues" dxfId="10105" priority="9939"/>
    <cfRule type="duplicateValues" dxfId="10104" priority="9940"/>
    <cfRule type="duplicateValues" dxfId="10103" priority="9941"/>
    <cfRule type="duplicateValues" dxfId="10102" priority="9942"/>
    <cfRule type="duplicateValues" dxfId="10101" priority="9943"/>
    <cfRule type="duplicateValues" dxfId="10100" priority="9944"/>
    <cfRule type="duplicateValues" dxfId="10099" priority="9945"/>
    <cfRule type="duplicateValues" dxfId="10098" priority="9946"/>
    <cfRule type="duplicateValues" dxfId="10097" priority="9947"/>
    <cfRule type="duplicateValues" dxfId="10096" priority="9948"/>
    <cfRule type="duplicateValues" dxfId="10095" priority="9949"/>
    <cfRule type="duplicateValues" dxfId="10094" priority="9950"/>
    <cfRule type="duplicateValues" dxfId="10093" priority="9951"/>
    <cfRule type="duplicateValues" dxfId="10092" priority="9952"/>
    <cfRule type="duplicateValues" dxfId="10091" priority="9953"/>
    <cfRule type="duplicateValues" dxfId="10090" priority="9954"/>
    <cfRule type="duplicateValues" dxfId="10089" priority="9955"/>
    <cfRule type="duplicateValues" dxfId="10088" priority="9956"/>
    <cfRule type="duplicateValues" dxfId="10087" priority="9957"/>
    <cfRule type="duplicateValues" dxfId="10086" priority="9958"/>
    <cfRule type="duplicateValues" dxfId="10085" priority="9959"/>
    <cfRule type="duplicateValues" dxfId="10084" priority="9960"/>
    <cfRule type="duplicateValues" dxfId="10083" priority="9961"/>
    <cfRule type="duplicateValues" dxfId="10082" priority="9962"/>
    <cfRule type="duplicateValues" dxfId="10081" priority="9963"/>
    <cfRule type="duplicateValues" dxfId="10080" priority="9964"/>
    <cfRule type="duplicateValues" dxfId="10079" priority="9965"/>
    <cfRule type="duplicateValues" dxfId="10078" priority="9966"/>
    <cfRule type="duplicateValues" dxfId="10077" priority="9967"/>
    <cfRule type="duplicateValues" dxfId="10076" priority="9968"/>
    <cfRule type="duplicateValues" dxfId="10075" priority="9969"/>
    <cfRule type="duplicateValues" dxfId="10074" priority="9970"/>
    <cfRule type="duplicateValues" dxfId="10073" priority="9971"/>
    <cfRule type="duplicateValues" dxfId="10072" priority="9972"/>
    <cfRule type="duplicateValues" dxfId="10071" priority="9973"/>
    <cfRule type="duplicateValues" dxfId="10070" priority="9974"/>
    <cfRule type="duplicateValues" dxfId="10069" priority="9975"/>
    <cfRule type="duplicateValues" dxfId="10068" priority="9976"/>
    <cfRule type="duplicateValues" dxfId="10067" priority="9977"/>
    <cfRule type="duplicateValues" dxfId="10066" priority="9978"/>
    <cfRule type="duplicateValues" dxfId="10065" priority="9979"/>
    <cfRule type="duplicateValues" dxfId="10064" priority="9980"/>
    <cfRule type="duplicateValues" dxfId="10063" priority="9981"/>
    <cfRule type="duplicateValues" dxfId="10062" priority="9982"/>
    <cfRule type="duplicateValues" dxfId="10061" priority="9983"/>
    <cfRule type="duplicateValues" dxfId="10060" priority="9984"/>
    <cfRule type="duplicateValues" dxfId="10059" priority="9985"/>
    <cfRule type="duplicateValues" dxfId="10058" priority="9986"/>
    <cfRule type="duplicateValues" dxfId="10057" priority="9987"/>
    <cfRule type="duplicateValues" dxfId="10056" priority="9988"/>
    <cfRule type="duplicateValues" dxfId="10055" priority="9989"/>
    <cfRule type="duplicateValues" dxfId="10054" priority="9990"/>
    <cfRule type="duplicateValues" dxfId="10053" priority="9991"/>
    <cfRule type="duplicateValues" dxfId="10052" priority="9992"/>
    <cfRule type="duplicateValues" dxfId="10051" priority="9993"/>
    <cfRule type="duplicateValues" dxfId="10050" priority="9994"/>
    <cfRule type="duplicateValues" dxfId="10049" priority="9995"/>
    <cfRule type="duplicateValues" dxfId="10048" priority="9996"/>
    <cfRule type="duplicateValues" dxfId="10047" priority="9997"/>
    <cfRule type="duplicateValues" dxfId="10046" priority="9998"/>
    <cfRule type="duplicateValues" dxfId="10045" priority="9999"/>
    <cfRule type="duplicateValues" dxfId="10044" priority="10000"/>
    <cfRule type="duplicateValues" dxfId="10043" priority="10001"/>
    <cfRule type="duplicateValues" dxfId="10042" priority="10002"/>
    <cfRule type="duplicateValues" dxfId="10041" priority="10003"/>
    <cfRule type="duplicateValues" dxfId="10040" priority="10004"/>
    <cfRule type="duplicateValues" dxfId="10039" priority="10005"/>
    <cfRule type="duplicateValues" dxfId="10038" priority="10006"/>
    <cfRule type="duplicateValues" dxfId="10037" priority="10007"/>
    <cfRule type="duplicateValues" dxfId="10036" priority="10008"/>
    <cfRule type="duplicateValues" dxfId="10035" priority="10009"/>
    <cfRule type="duplicateValues" dxfId="10034" priority="10010"/>
    <cfRule type="duplicateValues" dxfId="10033" priority="10011"/>
    <cfRule type="duplicateValues" dxfId="10032" priority="10012"/>
    <cfRule type="duplicateValues" dxfId="10031" priority="10013"/>
    <cfRule type="duplicateValues" dxfId="10030" priority="10014"/>
    <cfRule type="duplicateValues" dxfId="10029" priority="10015"/>
    <cfRule type="duplicateValues" dxfId="10028" priority="10016"/>
    <cfRule type="duplicateValues" dxfId="10027" priority="10017"/>
    <cfRule type="duplicateValues" dxfId="10026" priority="10018"/>
    <cfRule type="duplicateValues" dxfId="10025" priority="10019"/>
    <cfRule type="duplicateValues" dxfId="10024" priority="10020"/>
    <cfRule type="duplicateValues" dxfId="10023" priority="10021"/>
    <cfRule type="duplicateValues" dxfId="10022" priority="10022"/>
    <cfRule type="duplicateValues" dxfId="10021" priority="10023"/>
    <cfRule type="duplicateValues" dxfId="10020" priority="10024"/>
    <cfRule type="duplicateValues" dxfId="10019" priority="10025"/>
    <cfRule type="duplicateValues" dxfId="10018" priority="10026"/>
    <cfRule type="duplicateValues" dxfId="10017" priority="10027"/>
    <cfRule type="duplicateValues" dxfId="10016" priority="10028"/>
    <cfRule type="duplicateValues" dxfId="10015" priority="10029"/>
    <cfRule type="duplicateValues" dxfId="10014" priority="10030"/>
    <cfRule type="duplicateValues" dxfId="10013" priority="10031"/>
    <cfRule type="duplicateValues" dxfId="10012" priority="10032"/>
    <cfRule type="duplicateValues" dxfId="10011" priority="10033"/>
    <cfRule type="duplicateValues" dxfId="10010" priority="10034"/>
    <cfRule type="duplicateValues" dxfId="10009" priority="10035"/>
    <cfRule type="duplicateValues" dxfId="10008" priority="10036"/>
    <cfRule type="duplicateValues" dxfId="10007" priority="10037"/>
    <cfRule type="duplicateValues" dxfId="10006" priority="10038"/>
    <cfRule type="duplicateValues" dxfId="10005" priority="10039"/>
    <cfRule type="duplicateValues" dxfId="10004" priority="10040"/>
    <cfRule type="duplicateValues" dxfId="10003" priority="10041"/>
    <cfRule type="duplicateValues" dxfId="10002" priority="10042"/>
    <cfRule type="duplicateValues" dxfId="10001" priority="10043"/>
    <cfRule type="duplicateValues" dxfId="10000" priority="10044"/>
    <cfRule type="duplicateValues" dxfId="9999" priority="10045"/>
    <cfRule type="duplicateValues" dxfId="9998" priority="10046"/>
    <cfRule type="duplicateValues" dxfId="9997" priority="10047"/>
    <cfRule type="duplicateValues" dxfId="9996" priority="10048"/>
    <cfRule type="duplicateValues" dxfId="9995" priority="10049"/>
    <cfRule type="duplicateValues" dxfId="9994" priority="10050"/>
    <cfRule type="duplicateValues" dxfId="9993" priority="10051"/>
    <cfRule type="duplicateValues" dxfId="9992" priority="10052"/>
    <cfRule type="duplicateValues" dxfId="9991" priority="10053"/>
    <cfRule type="duplicateValues" dxfId="9990" priority="10054"/>
    <cfRule type="duplicateValues" dxfId="9989" priority="10055"/>
    <cfRule type="duplicateValues" dxfId="9988" priority="10056"/>
    <cfRule type="duplicateValues" dxfId="9987" priority="10057"/>
    <cfRule type="duplicateValues" dxfId="9986" priority="10058"/>
    <cfRule type="duplicateValues" dxfId="9985" priority="10059"/>
    <cfRule type="duplicateValues" dxfId="9984" priority="10060"/>
    <cfRule type="duplicateValues" dxfId="9983" priority="10061"/>
    <cfRule type="duplicateValues" dxfId="9982" priority="10062"/>
    <cfRule type="duplicateValues" dxfId="9981" priority="10063"/>
    <cfRule type="duplicateValues" dxfId="9980" priority="10064"/>
    <cfRule type="duplicateValues" dxfId="9979" priority="10065"/>
    <cfRule type="duplicateValues" dxfId="9978" priority="10066"/>
    <cfRule type="duplicateValues" dxfId="9977" priority="10067"/>
    <cfRule type="duplicateValues" dxfId="9976" priority="10068"/>
    <cfRule type="duplicateValues" dxfId="9975" priority="10069"/>
    <cfRule type="duplicateValues" dxfId="9974" priority="10070"/>
    <cfRule type="duplicateValues" dxfId="9973" priority="10071"/>
    <cfRule type="duplicateValues" dxfId="9972" priority="10072"/>
    <cfRule type="duplicateValues" dxfId="9971" priority="10073"/>
    <cfRule type="duplicateValues" dxfId="9970" priority="10074"/>
    <cfRule type="duplicateValues" dxfId="9969" priority="10075"/>
    <cfRule type="duplicateValues" dxfId="9968" priority="10076"/>
    <cfRule type="duplicateValues" dxfId="9967" priority="10077"/>
    <cfRule type="duplicateValues" dxfId="9966" priority="10078"/>
    <cfRule type="duplicateValues" dxfId="9965" priority="10079"/>
    <cfRule type="duplicateValues" dxfId="9964" priority="10080"/>
    <cfRule type="duplicateValues" dxfId="9963" priority="10081"/>
    <cfRule type="duplicateValues" dxfId="9962" priority="10082"/>
    <cfRule type="duplicateValues" dxfId="9961" priority="10083"/>
    <cfRule type="duplicateValues" dxfId="9960" priority="10084"/>
    <cfRule type="duplicateValues" dxfId="9959" priority="10085"/>
    <cfRule type="duplicateValues" dxfId="9958" priority="10086"/>
    <cfRule type="duplicateValues" dxfId="9957" priority="10087"/>
    <cfRule type="duplicateValues" dxfId="9956" priority="10088"/>
    <cfRule type="duplicateValues" dxfId="9955" priority="10089"/>
    <cfRule type="duplicateValues" dxfId="9954" priority="10090"/>
    <cfRule type="duplicateValues" dxfId="9953" priority="10091"/>
    <cfRule type="duplicateValues" dxfId="9952" priority="10092"/>
    <cfRule type="duplicateValues" dxfId="9951" priority="10093"/>
    <cfRule type="duplicateValues" dxfId="9950" priority="10094"/>
    <cfRule type="duplicateValues" dxfId="9949" priority="10095"/>
    <cfRule type="duplicateValues" dxfId="9948" priority="10096"/>
    <cfRule type="duplicateValues" dxfId="9947" priority="10097"/>
    <cfRule type="duplicateValues" dxfId="9946" priority="10098"/>
    <cfRule type="duplicateValues" dxfId="9945" priority="10099"/>
    <cfRule type="duplicateValues" dxfId="9944" priority="10100"/>
    <cfRule type="duplicateValues" dxfId="9943" priority="10101"/>
    <cfRule type="duplicateValues" dxfId="9942" priority="10102"/>
    <cfRule type="duplicateValues" dxfId="9941" priority="10103"/>
    <cfRule type="duplicateValues" dxfId="9940" priority="10104"/>
    <cfRule type="duplicateValues" dxfId="9939" priority="10105"/>
    <cfRule type="duplicateValues" dxfId="9938" priority="10106"/>
    <cfRule type="duplicateValues" dxfId="9937" priority="10107"/>
    <cfRule type="duplicateValues" dxfId="9936" priority="10108"/>
    <cfRule type="duplicateValues" dxfId="9935" priority="10109"/>
    <cfRule type="duplicateValues" dxfId="9934" priority="10110"/>
    <cfRule type="duplicateValues" dxfId="9933" priority="10111"/>
    <cfRule type="duplicateValues" dxfId="9932" priority="10112"/>
    <cfRule type="duplicateValues" dxfId="9931" priority="10113"/>
    <cfRule type="duplicateValues" dxfId="9930" priority="10114"/>
    <cfRule type="duplicateValues" dxfId="9929" priority="10115"/>
    <cfRule type="duplicateValues" dxfId="9928" priority="10116"/>
    <cfRule type="duplicateValues" dxfId="9927" priority="10117"/>
    <cfRule type="duplicateValues" dxfId="9926" priority="10118"/>
    <cfRule type="duplicateValues" dxfId="9925" priority="10119"/>
    <cfRule type="duplicateValues" dxfId="9924" priority="10120"/>
    <cfRule type="duplicateValues" dxfId="9923" priority="10121"/>
    <cfRule type="duplicateValues" dxfId="9922" priority="10122"/>
    <cfRule type="duplicateValues" dxfId="9921" priority="10123"/>
    <cfRule type="duplicateValues" dxfId="9920" priority="10124"/>
    <cfRule type="duplicateValues" dxfId="9919" priority="10125"/>
    <cfRule type="duplicateValues" dxfId="9918" priority="10126"/>
    <cfRule type="duplicateValues" dxfId="9917" priority="10127"/>
    <cfRule type="duplicateValues" dxfId="9916" priority="10128"/>
    <cfRule type="duplicateValues" dxfId="9915" priority="10129"/>
    <cfRule type="duplicateValues" dxfId="9914" priority="10130"/>
    <cfRule type="duplicateValues" dxfId="9913" priority="10131"/>
    <cfRule type="duplicateValues" dxfId="9912" priority="10132"/>
    <cfRule type="duplicateValues" dxfId="9911" priority="10133"/>
    <cfRule type="duplicateValues" dxfId="9910" priority="10134"/>
    <cfRule type="duplicateValues" dxfId="9909" priority="10135"/>
    <cfRule type="duplicateValues" dxfId="9908" priority="10136"/>
    <cfRule type="duplicateValues" dxfId="9907" priority="10137"/>
    <cfRule type="duplicateValues" dxfId="9906" priority="10138"/>
    <cfRule type="duplicateValues" dxfId="9905" priority="10139"/>
    <cfRule type="duplicateValues" dxfId="9904" priority="10140"/>
    <cfRule type="duplicateValues" dxfId="9903" priority="10141"/>
    <cfRule type="duplicateValues" dxfId="9902" priority="10142"/>
    <cfRule type="duplicateValues" dxfId="9901" priority="10143"/>
    <cfRule type="duplicateValues" dxfId="9900" priority="10144"/>
    <cfRule type="duplicateValues" dxfId="9899" priority="10145"/>
    <cfRule type="duplicateValues" dxfId="9898" priority="10146"/>
    <cfRule type="duplicateValues" dxfId="9897" priority="10147"/>
    <cfRule type="duplicateValues" dxfId="9896" priority="10148"/>
    <cfRule type="duplicateValues" dxfId="9895" priority="10149"/>
    <cfRule type="duplicateValues" dxfId="9894" priority="10150"/>
    <cfRule type="duplicateValues" dxfId="9893" priority="10151"/>
    <cfRule type="duplicateValues" dxfId="9892" priority="10152"/>
    <cfRule type="duplicateValues" dxfId="9891" priority="10153"/>
    <cfRule type="duplicateValues" dxfId="9890" priority="10154"/>
    <cfRule type="duplicateValues" dxfId="9889" priority="10155"/>
    <cfRule type="duplicateValues" dxfId="9888" priority="10156"/>
    <cfRule type="duplicateValues" dxfId="9887" priority="10157"/>
    <cfRule type="duplicateValues" dxfId="9886" priority="10158"/>
    <cfRule type="duplicateValues" dxfId="9885" priority="10159"/>
    <cfRule type="duplicateValues" dxfId="9884" priority="10160"/>
    <cfRule type="duplicateValues" dxfId="9883" priority="10161"/>
    <cfRule type="duplicateValues" dxfId="9882" priority="10162"/>
    <cfRule type="duplicateValues" dxfId="9881" priority="10163"/>
    <cfRule type="duplicateValues" dxfId="9880" priority="10164"/>
    <cfRule type="duplicateValues" dxfId="9879" priority="10165"/>
    <cfRule type="duplicateValues" dxfId="9878" priority="10166"/>
    <cfRule type="duplicateValues" dxfId="9877" priority="10167"/>
    <cfRule type="duplicateValues" dxfId="9876" priority="10168"/>
    <cfRule type="duplicateValues" dxfId="9875" priority="10169"/>
    <cfRule type="duplicateValues" dxfId="9874" priority="10170"/>
    <cfRule type="duplicateValues" dxfId="9873" priority="10171"/>
    <cfRule type="duplicateValues" dxfId="9872" priority="10172"/>
    <cfRule type="duplicateValues" dxfId="9871" priority="10173"/>
    <cfRule type="duplicateValues" dxfId="9870" priority="10174"/>
    <cfRule type="duplicateValues" dxfId="9869" priority="10175"/>
    <cfRule type="duplicateValues" dxfId="9868" priority="10176"/>
    <cfRule type="duplicateValues" dxfId="9867" priority="10177"/>
    <cfRule type="duplicateValues" dxfId="9866" priority="10178"/>
    <cfRule type="duplicateValues" dxfId="9865" priority="10179"/>
    <cfRule type="duplicateValues" dxfId="9864" priority="10180"/>
    <cfRule type="duplicateValues" dxfId="9863" priority="10181"/>
    <cfRule type="duplicateValues" dxfId="9862" priority="10182"/>
    <cfRule type="duplicateValues" dxfId="9861" priority="10183"/>
    <cfRule type="duplicateValues" dxfId="9860" priority="10184"/>
    <cfRule type="duplicateValues" dxfId="9859" priority="10185"/>
    <cfRule type="duplicateValues" dxfId="9858" priority="10186"/>
    <cfRule type="duplicateValues" dxfId="9857" priority="10187"/>
    <cfRule type="duplicateValues" dxfId="9856" priority="10188"/>
    <cfRule type="duplicateValues" dxfId="9855" priority="10189"/>
    <cfRule type="duplicateValues" dxfId="9854" priority="10190"/>
    <cfRule type="duplicateValues" dxfId="9853" priority="10191"/>
    <cfRule type="duplicateValues" dxfId="9852" priority="10192"/>
    <cfRule type="duplicateValues" dxfId="9851" priority="10193"/>
    <cfRule type="duplicateValues" dxfId="9850" priority="10194"/>
    <cfRule type="duplicateValues" dxfId="9849" priority="10195"/>
    <cfRule type="duplicateValues" dxfId="9848" priority="10196"/>
    <cfRule type="duplicateValues" dxfId="9847" priority="10197"/>
    <cfRule type="duplicateValues" dxfId="9846" priority="10198"/>
    <cfRule type="duplicateValues" dxfId="9845" priority="10199"/>
    <cfRule type="duplicateValues" dxfId="9844" priority="10200"/>
    <cfRule type="duplicateValues" dxfId="9843" priority="10201"/>
    <cfRule type="duplicateValues" dxfId="9842" priority="10202"/>
    <cfRule type="duplicateValues" dxfId="9841" priority="10203"/>
    <cfRule type="duplicateValues" dxfId="9840" priority="10204"/>
    <cfRule type="duplicateValues" dxfId="9839" priority="10205"/>
    <cfRule type="duplicateValues" dxfId="9838" priority="10206"/>
    <cfRule type="duplicateValues" dxfId="9837" priority="10207"/>
    <cfRule type="duplicateValues" dxfId="9836" priority="10208"/>
    <cfRule type="duplicateValues" dxfId="9835" priority="10209"/>
    <cfRule type="duplicateValues" dxfId="9834" priority="10210"/>
    <cfRule type="duplicateValues" dxfId="9833" priority="10211"/>
    <cfRule type="duplicateValues" dxfId="9832" priority="10212"/>
    <cfRule type="duplicateValues" dxfId="9831" priority="10213"/>
    <cfRule type="duplicateValues" dxfId="9830" priority="10214"/>
    <cfRule type="duplicateValues" dxfId="9829" priority="10215"/>
    <cfRule type="duplicateValues" dxfId="9828" priority="10216"/>
    <cfRule type="duplicateValues" dxfId="9827" priority="10217"/>
    <cfRule type="duplicateValues" dxfId="9826" priority="10218"/>
    <cfRule type="duplicateValues" dxfId="9825" priority="10219"/>
    <cfRule type="duplicateValues" dxfId="9824" priority="10220"/>
    <cfRule type="duplicateValues" dxfId="9823" priority="10221"/>
    <cfRule type="duplicateValues" dxfId="9822" priority="10222"/>
    <cfRule type="duplicateValues" dxfId="9821" priority="10223"/>
    <cfRule type="duplicateValues" dxfId="9820" priority="10224"/>
    <cfRule type="duplicateValues" dxfId="9819" priority="10225"/>
    <cfRule type="duplicateValues" dxfId="9818" priority="10226"/>
    <cfRule type="duplicateValues" dxfId="9817" priority="10227"/>
    <cfRule type="duplicateValues" dxfId="9816" priority="10228"/>
    <cfRule type="duplicateValues" dxfId="9815" priority="10229"/>
    <cfRule type="duplicateValues" dxfId="9814" priority="10230"/>
    <cfRule type="duplicateValues" dxfId="9813" priority="10231"/>
    <cfRule type="duplicateValues" dxfId="9812" priority="10232"/>
    <cfRule type="duplicateValues" dxfId="9811" priority="10233"/>
    <cfRule type="duplicateValues" dxfId="9810" priority="10234"/>
    <cfRule type="duplicateValues" dxfId="9809" priority="10235"/>
    <cfRule type="duplicateValues" dxfId="9808" priority="10236"/>
    <cfRule type="duplicateValues" dxfId="9807" priority="10237"/>
    <cfRule type="duplicateValues" dxfId="9806" priority="10238"/>
    <cfRule type="duplicateValues" dxfId="9805" priority="10239"/>
    <cfRule type="duplicateValues" dxfId="9804" priority="10240"/>
    <cfRule type="duplicateValues" dxfId="9803" priority="10241"/>
    <cfRule type="duplicateValues" dxfId="9802" priority="10242"/>
    <cfRule type="duplicateValues" dxfId="9801" priority="10243"/>
    <cfRule type="duplicateValues" dxfId="9800" priority="10244"/>
    <cfRule type="duplicateValues" dxfId="9799" priority="10245"/>
    <cfRule type="duplicateValues" dxfId="9798" priority="10246"/>
    <cfRule type="duplicateValues" dxfId="9797" priority="10247"/>
    <cfRule type="duplicateValues" dxfId="9796" priority="10248"/>
    <cfRule type="duplicateValues" dxfId="9795" priority="10249"/>
    <cfRule type="duplicateValues" dxfId="9794" priority="10250"/>
    <cfRule type="duplicateValues" dxfId="9793" priority="10251"/>
    <cfRule type="duplicateValues" dxfId="9792" priority="10252"/>
    <cfRule type="duplicateValues" dxfId="9791" priority="10253"/>
    <cfRule type="duplicateValues" dxfId="9790" priority="10254"/>
    <cfRule type="duplicateValues" dxfId="9789" priority="10255"/>
    <cfRule type="duplicateValues" dxfId="9788" priority="10256"/>
    <cfRule type="duplicateValues" dxfId="9787" priority="10257"/>
    <cfRule type="duplicateValues" dxfId="9786" priority="10258"/>
    <cfRule type="duplicateValues" dxfId="9785" priority="10259"/>
    <cfRule type="duplicateValues" dxfId="9784" priority="10260"/>
    <cfRule type="duplicateValues" dxfId="9783" priority="10261"/>
    <cfRule type="duplicateValues" dxfId="9782" priority="10262"/>
    <cfRule type="duplicateValues" dxfId="9781" priority="10263"/>
    <cfRule type="duplicateValues" dxfId="9780" priority="10264"/>
    <cfRule type="duplicateValues" dxfId="9779" priority="10265"/>
    <cfRule type="duplicateValues" dxfId="9778" priority="10266"/>
    <cfRule type="duplicateValues" dxfId="9777" priority="10267"/>
    <cfRule type="duplicateValues" dxfId="9776" priority="10268"/>
    <cfRule type="duplicateValues" dxfId="9775" priority="10269"/>
    <cfRule type="duplicateValues" dxfId="9774" priority="10270"/>
    <cfRule type="duplicateValues" dxfId="9773" priority="10271"/>
    <cfRule type="duplicateValues" dxfId="9772" priority="10272"/>
    <cfRule type="duplicateValues" dxfId="9771" priority="10273"/>
    <cfRule type="duplicateValues" dxfId="9770" priority="10274"/>
    <cfRule type="duplicateValues" dxfId="9769" priority="10275"/>
    <cfRule type="duplicateValues" dxfId="9768" priority="10276"/>
    <cfRule type="duplicateValues" dxfId="9767" priority="10277"/>
    <cfRule type="duplicateValues" dxfId="9766" priority="10278"/>
    <cfRule type="duplicateValues" dxfId="9765" priority="10279"/>
    <cfRule type="duplicateValues" dxfId="9764" priority="10280"/>
    <cfRule type="duplicateValues" dxfId="9763" priority="10281"/>
    <cfRule type="duplicateValues" dxfId="9762" priority="10282"/>
    <cfRule type="duplicateValues" dxfId="9761" priority="10283"/>
    <cfRule type="duplicateValues" dxfId="9760" priority="10284"/>
    <cfRule type="duplicateValues" dxfId="9759" priority="10285"/>
    <cfRule type="duplicateValues" dxfId="9758" priority="10286"/>
    <cfRule type="duplicateValues" dxfId="9757" priority="10287"/>
    <cfRule type="duplicateValues" dxfId="9756" priority="10288"/>
    <cfRule type="duplicateValues" dxfId="9755" priority="10289"/>
    <cfRule type="duplicateValues" dxfId="9754" priority="10290"/>
    <cfRule type="duplicateValues" dxfId="9753" priority="10291"/>
    <cfRule type="duplicateValues" dxfId="9752" priority="10292"/>
    <cfRule type="duplicateValues" dxfId="9751" priority="10293"/>
    <cfRule type="duplicateValues" dxfId="9750" priority="10294"/>
    <cfRule type="duplicateValues" dxfId="9749" priority="10295"/>
    <cfRule type="duplicateValues" dxfId="9748" priority="10296"/>
    <cfRule type="duplicateValues" dxfId="9747" priority="10297"/>
    <cfRule type="duplicateValues" dxfId="9746" priority="10298"/>
    <cfRule type="duplicateValues" dxfId="9745" priority="10299"/>
    <cfRule type="duplicateValues" dxfId="9744" priority="10300"/>
    <cfRule type="duplicateValues" dxfId="9743" priority="10301"/>
    <cfRule type="duplicateValues" dxfId="9742" priority="10302"/>
    <cfRule type="duplicateValues" dxfId="9741" priority="10303"/>
    <cfRule type="duplicateValues" dxfId="9740" priority="10304"/>
    <cfRule type="duplicateValues" dxfId="9739" priority="10305"/>
    <cfRule type="duplicateValues" dxfId="9738" priority="10306"/>
    <cfRule type="duplicateValues" dxfId="9737" priority="10307"/>
    <cfRule type="duplicateValues" dxfId="9736" priority="10308"/>
    <cfRule type="duplicateValues" dxfId="9735" priority="10309"/>
    <cfRule type="duplicateValues" dxfId="9734" priority="10310"/>
    <cfRule type="duplicateValues" dxfId="9733" priority="10311"/>
    <cfRule type="duplicateValues" dxfId="9732" priority="10312"/>
    <cfRule type="duplicateValues" dxfId="9731" priority="10313"/>
    <cfRule type="duplicateValues" dxfId="9730" priority="10314"/>
    <cfRule type="duplicateValues" dxfId="9729" priority="10315"/>
    <cfRule type="duplicateValues" dxfId="9728" priority="10316"/>
    <cfRule type="duplicateValues" dxfId="9727" priority="10317"/>
    <cfRule type="duplicateValues" dxfId="9726" priority="10318"/>
    <cfRule type="duplicateValues" dxfId="9725" priority="10319"/>
    <cfRule type="duplicateValues" dxfId="9724" priority="10320"/>
    <cfRule type="duplicateValues" dxfId="9723" priority="10321"/>
    <cfRule type="duplicateValues" dxfId="9722" priority="10322"/>
    <cfRule type="duplicateValues" dxfId="9721" priority="10323"/>
    <cfRule type="duplicateValues" dxfId="9720" priority="10324"/>
    <cfRule type="duplicateValues" dxfId="9719" priority="10325"/>
    <cfRule type="duplicateValues" dxfId="9718" priority="10326"/>
    <cfRule type="duplicateValues" dxfId="9717" priority="10327"/>
    <cfRule type="duplicateValues" dxfId="9716" priority="10328"/>
    <cfRule type="duplicateValues" dxfId="9715" priority="10329"/>
    <cfRule type="duplicateValues" dxfId="9714" priority="10330"/>
    <cfRule type="duplicateValues" dxfId="9713" priority="10331"/>
    <cfRule type="duplicateValues" dxfId="9712" priority="10332"/>
    <cfRule type="duplicateValues" dxfId="9711" priority="10333"/>
    <cfRule type="duplicateValues" dxfId="9710" priority="10334"/>
    <cfRule type="duplicateValues" dxfId="9709" priority="10335"/>
    <cfRule type="duplicateValues" dxfId="9708" priority="10336"/>
    <cfRule type="duplicateValues" dxfId="9707" priority="10337"/>
    <cfRule type="duplicateValues" dxfId="9706" priority="10338"/>
    <cfRule type="duplicateValues" dxfId="9705" priority="10339"/>
    <cfRule type="duplicateValues" dxfId="9704" priority="10340"/>
    <cfRule type="duplicateValues" dxfId="9703" priority="10341"/>
    <cfRule type="duplicateValues" dxfId="9702" priority="10342"/>
    <cfRule type="duplicateValues" dxfId="9701" priority="10343"/>
    <cfRule type="duplicateValues" dxfId="9700" priority="10344"/>
    <cfRule type="duplicateValues" dxfId="9699" priority="10345"/>
    <cfRule type="duplicateValues" dxfId="9698" priority="10346"/>
    <cfRule type="duplicateValues" dxfId="9697" priority="10347"/>
    <cfRule type="duplicateValues" dxfId="9696" priority="10348"/>
    <cfRule type="duplicateValues" dxfId="9695" priority="10349"/>
    <cfRule type="duplicateValues" dxfId="9694" priority="10350"/>
    <cfRule type="duplicateValues" dxfId="9693" priority="10351"/>
    <cfRule type="duplicateValues" dxfId="9692" priority="10352"/>
    <cfRule type="duplicateValues" dxfId="9691" priority="10353"/>
    <cfRule type="duplicateValues" dxfId="9690" priority="10354"/>
    <cfRule type="duplicateValues" dxfId="9689" priority="10355"/>
    <cfRule type="duplicateValues" dxfId="9688" priority="10356"/>
    <cfRule type="duplicateValues" dxfId="9687" priority="10357"/>
    <cfRule type="duplicateValues" dxfId="9686" priority="10358"/>
    <cfRule type="duplicateValues" dxfId="9685" priority="10359"/>
    <cfRule type="duplicateValues" dxfId="9684" priority="10360"/>
    <cfRule type="duplicateValues" dxfId="9683" priority="10361"/>
    <cfRule type="duplicateValues" dxfId="9682" priority="10362"/>
    <cfRule type="duplicateValues" dxfId="9681" priority="10363"/>
    <cfRule type="duplicateValues" dxfId="9680" priority="10364"/>
    <cfRule type="duplicateValues" dxfId="9679" priority="10365"/>
    <cfRule type="duplicateValues" dxfId="9678" priority="10366"/>
    <cfRule type="duplicateValues" dxfId="9677" priority="10367"/>
    <cfRule type="duplicateValues" dxfId="9676" priority="10368"/>
    <cfRule type="duplicateValues" dxfId="9675" priority="10369"/>
    <cfRule type="duplicateValues" dxfId="9674" priority="10370"/>
    <cfRule type="duplicateValues" dxfId="9673" priority="10371"/>
    <cfRule type="duplicateValues" dxfId="9672" priority="10372"/>
    <cfRule type="duplicateValues" dxfId="9671" priority="10373"/>
    <cfRule type="duplicateValues" dxfId="9670" priority="10374"/>
    <cfRule type="duplicateValues" dxfId="9669" priority="10375"/>
    <cfRule type="duplicateValues" dxfId="9668" priority="10376"/>
    <cfRule type="duplicateValues" dxfId="9667" priority="10377"/>
    <cfRule type="duplicateValues" dxfId="9666" priority="10378"/>
    <cfRule type="duplicateValues" dxfId="9665" priority="10379"/>
    <cfRule type="duplicateValues" dxfId="9664" priority="10380"/>
    <cfRule type="duplicateValues" dxfId="9663" priority="10381"/>
    <cfRule type="duplicateValues" dxfId="9662" priority="10382"/>
    <cfRule type="duplicateValues" dxfId="9661" priority="10383"/>
    <cfRule type="duplicateValues" dxfId="9660" priority="10384"/>
    <cfRule type="duplicateValues" dxfId="9659" priority="10385"/>
    <cfRule type="duplicateValues" dxfId="9658" priority="10386"/>
    <cfRule type="duplicateValues" dxfId="9657" priority="10387"/>
    <cfRule type="duplicateValues" dxfId="9656" priority="10388"/>
    <cfRule type="duplicateValues" dxfId="9655" priority="10389"/>
    <cfRule type="duplicateValues" dxfId="9654" priority="10390"/>
    <cfRule type="duplicateValues" dxfId="9653" priority="10391"/>
    <cfRule type="duplicateValues" dxfId="9652" priority="10392"/>
    <cfRule type="duplicateValues" dxfId="9651" priority="10393"/>
    <cfRule type="duplicateValues" dxfId="9650" priority="10394"/>
    <cfRule type="duplicateValues" dxfId="9649" priority="10395"/>
    <cfRule type="duplicateValues" dxfId="9648" priority="10396"/>
    <cfRule type="duplicateValues" dxfId="9647" priority="10397"/>
    <cfRule type="duplicateValues" dxfId="9646" priority="10398"/>
    <cfRule type="duplicateValues" dxfId="9645" priority="10399"/>
    <cfRule type="duplicateValues" dxfId="9644" priority="10400"/>
    <cfRule type="duplicateValues" dxfId="9643" priority="10401"/>
    <cfRule type="duplicateValues" dxfId="9642" priority="10402"/>
    <cfRule type="duplicateValues" dxfId="9641" priority="10403"/>
    <cfRule type="duplicateValues" dxfId="9640" priority="10404"/>
    <cfRule type="duplicateValues" dxfId="9639" priority="10405"/>
    <cfRule type="duplicateValues" dxfId="9638" priority="10406"/>
    <cfRule type="duplicateValues" dxfId="9637" priority="10407"/>
    <cfRule type="duplicateValues" dxfId="9636" priority="10408"/>
    <cfRule type="duplicateValues" dxfId="9635" priority="10409"/>
    <cfRule type="duplicateValues" dxfId="9634" priority="10410"/>
    <cfRule type="duplicateValues" dxfId="9633" priority="10411"/>
    <cfRule type="duplicateValues" dxfId="9632" priority="10412"/>
    <cfRule type="duplicateValues" dxfId="9631" priority="10413"/>
    <cfRule type="duplicateValues" dxfId="9630" priority="10414"/>
    <cfRule type="duplicateValues" dxfId="9629" priority="10415"/>
    <cfRule type="duplicateValues" dxfId="9628" priority="10416"/>
    <cfRule type="duplicateValues" dxfId="9627" priority="10417"/>
    <cfRule type="duplicateValues" dxfId="9626" priority="10418"/>
    <cfRule type="duplicateValues" dxfId="9625" priority="10419"/>
    <cfRule type="duplicateValues" dxfId="9624" priority="10420"/>
    <cfRule type="duplicateValues" dxfId="9623" priority="10421"/>
    <cfRule type="duplicateValues" dxfId="9622" priority="10422"/>
    <cfRule type="duplicateValues" dxfId="9621" priority="10423"/>
    <cfRule type="duplicateValues" dxfId="9620" priority="10424"/>
    <cfRule type="duplicateValues" dxfId="9619" priority="10425"/>
    <cfRule type="duplicateValues" dxfId="9618" priority="10426"/>
    <cfRule type="duplicateValues" dxfId="9617" priority="10427"/>
    <cfRule type="duplicateValues" dxfId="9616" priority="10428"/>
    <cfRule type="duplicateValues" dxfId="9615" priority="10429"/>
    <cfRule type="duplicateValues" dxfId="9614" priority="10430"/>
    <cfRule type="duplicateValues" dxfId="9613" priority="10431"/>
    <cfRule type="duplicateValues" dxfId="9612" priority="10432"/>
    <cfRule type="duplicateValues" dxfId="9611" priority="10433"/>
    <cfRule type="duplicateValues" dxfId="9610" priority="10434"/>
    <cfRule type="duplicateValues" dxfId="9609" priority="10435"/>
    <cfRule type="duplicateValues" dxfId="9608" priority="10436"/>
    <cfRule type="duplicateValues" dxfId="9607" priority="10437"/>
    <cfRule type="duplicateValues" dxfId="9606" priority="10438"/>
    <cfRule type="duplicateValues" dxfId="9605" priority="10439"/>
    <cfRule type="duplicateValues" dxfId="9604" priority="10440"/>
    <cfRule type="duplicateValues" dxfId="9603" priority="10441"/>
    <cfRule type="duplicateValues" dxfId="9602" priority="10442"/>
    <cfRule type="duplicateValues" dxfId="9601" priority="10443"/>
    <cfRule type="duplicateValues" dxfId="9600" priority="10444"/>
    <cfRule type="duplicateValues" dxfId="9599" priority="10445"/>
    <cfRule type="duplicateValues" dxfId="9598" priority="10446"/>
    <cfRule type="duplicateValues" dxfId="9597" priority="10447"/>
    <cfRule type="duplicateValues" dxfId="9596" priority="10448"/>
    <cfRule type="duplicateValues" dxfId="9595" priority="10449"/>
    <cfRule type="duplicateValues" dxfId="9594" priority="10450"/>
    <cfRule type="duplicateValues" dxfId="9593" priority="10451"/>
    <cfRule type="duplicateValues" dxfId="9592" priority="10452"/>
    <cfRule type="duplicateValues" dxfId="9591" priority="10453"/>
    <cfRule type="duplicateValues" dxfId="9590" priority="10454"/>
    <cfRule type="duplicateValues" dxfId="9589" priority="10455"/>
    <cfRule type="duplicateValues" dxfId="9588" priority="10456"/>
    <cfRule type="duplicateValues" dxfId="9587" priority="10457"/>
    <cfRule type="duplicateValues" dxfId="9586" priority="10458"/>
    <cfRule type="duplicateValues" dxfId="9585" priority="10459"/>
    <cfRule type="duplicateValues" dxfId="9584" priority="10460"/>
    <cfRule type="duplicateValues" dxfId="9583" priority="10461"/>
    <cfRule type="duplicateValues" dxfId="9582" priority="10462"/>
    <cfRule type="duplicateValues" dxfId="9581" priority="10463"/>
    <cfRule type="duplicateValues" dxfId="9580" priority="10464"/>
    <cfRule type="duplicateValues" dxfId="9579" priority="10465"/>
    <cfRule type="duplicateValues" dxfId="9578" priority="10466"/>
    <cfRule type="duplicateValues" dxfId="9577" priority="10467"/>
    <cfRule type="duplicateValues" dxfId="9576" priority="10468"/>
    <cfRule type="duplicateValues" dxfId="9575" priority="10469"/>
    <cfRule type="duplicateValues" dxfId="9574" priority="10470"/>
    <cfRule type="duplicateValues" dxfId="9573" priority="10471"/>
    <cfRule type="duplicateValues" dxfId="9572" priority="10472"/>
    <cfRule type="duplicateValues" dxfId="9571" priority="10473"/>
    <cfRule type="duplicateValues" dxfId="9570" priority="10474"/>
    <cfRule type="duplicateValues" dxfId="9569" priority="10475"/>
    <cfRule type="duplicateValues" dxfId="9568" priority="10476"/>
    <cfRule type="duplicateValues" dxfId="9567" priority="10477"/>
    <cfRule type="duplicateValues" dxfId="9566" priority="10478"/>
    <cfRule type="duplicateValues" dxfId="9565" priority="10479"/>
    <cfRule type="duplicateValues" dxfId="9564" priority="10480"/>
    <cfRule type="duplicateValues" dxfId="9563" priority="10481"/>
    <cfRule type="duplicateValues" dxfId="9562" priority="10482"/>
    <cfRule type="duplicateValues" dxfId="9561" priority="10483"/>
    <cfRule type="duplicateValues" dxfId="9560" priority="10484"/>
    <cfRule type="duplicateValues" dxfId="9559" priority="10485"/>
    <cfRule type="duplicateValues" dxfId="9558" priority="10486"/>
    <cfRule type="duplicateValues" dxfId="9557" priority="10487"/>
    <cfRule type="duplicateValues" dxfId="9556" priority="10488"/>
    <cfRule type="duplicateValues" dxfId="9555" priority="10489"/>
    <cfRule type="duplicateValues" dxfId="9554" priority="10490"/>
    <cfRule type="duplicateValues" dxfId="9553" priority="10491"/>
    <cfRule type="duplicateValues" dxfId="9552" priority="10492"/>
    <cfRule type="duplicateValues" dxfId="9551" priority="10493"/>
    <cfRule type="duplicateValues" dxfId="9550" priority="10494"/>
    <cfRule type="duplicateValues" dxfId="9549" priority="10495"/>
    <cfRule type="duplicateValues" dxfId="9548" priority="10496"/>
    <cfRule type="duplicateValues" dxfId="9547" priority="10497"/>
    <cfRule type="duplicateValues" dxfId="9546" priority="10498"/>
    <cfRule type="duplicateValues" dxfId="9545" priority="10499"/>
    <cfRule type="duplicateValues" dxfId="9544" priority="10500"/>
    <cfRule type="duplicateValues" dxfId="9543" priority="10501"/>
    <cfRule type="duplicateValues" dxfId="9542" priority="10502"/>
    <cfRule type="duplicateValues" dxfId="9541" priority="10503"/>
    <cfRule type="duplicateValues" dxfId="9540" priority="10504"/>
    <cfRule type="duplicateValues" dxfId="9539" priority="10505"/>
    <cfRule type="duplicateValues" dxfId="9538" priority="10506"/>
    <cfRule type="duplicateValues" dxfId="9537" priority="10507"/>
    <cfRule type="duplicateValues" dxfId="9536" priority="10508"/>
    <cfRule type="duplicateValues" dxfId="9535" priority="10509"/>
    <cfRule type="duplicateValues" dxfId="9534" priority="10510"/>
    <cfRule type="duplicateValues" dxfId="9533" priority="10511"/>
    <cfRule type="duplicateValues" dxfId="9532" priority="10512"/>
    <cfRule type="duplicateValues" dxfId="9531" priority="10513"/>
    <cfRule type="duplicateValues" dxfId="9530" priority="10514"/>
    <cfRule type="duplicateValues" dxfId="9529" priority="10515"/>
    <cfRule type="duplicateValues" dxfId="9528" priority="10516"/>
    <cfRule type="duplicateValues" dxfId="9527" priority="10517"/>
    <cfRule type="duplicateValues" dxfId="9526" priority="10518"/>
    <cfRule type="duplicateValues" dxfId="9525" priority="10519"/>
    <cfRule type="duplicateValues" dxfId="9524" priority="10520"/>
    <cfRule type="duplicateValues" dxfId="9523" priority="10521"/>
    <cfRule type="duplicateValues" dxfId="9522" priority="10522"/>
    <cfRule type="duplicateValues" dxfId="9521" priority="10523"/>
    <cfRule type="duplicateValues" dxfId="9520" priority="10524"/>
    <cfRule type="duplicateValues" dxfId="9519" priority="10525"/>
    <cfRule type="duplicateValues" dxfId="9518" priority="10526"/>
    <cfRule type="duplicateValues" dxfId="9517" priority="10527"/>
    <cfRule type="duplicateValues" dxfId="9516" priority="10528"/>
    <cfRule type="duplicateValues" dxfId="9515" priority="10529"/>
    <cfRule type="duplicateValues" dxfId="9514" priority="10530"/>
    <cfRule type="duplicateValues" dxfId="9513" priority="10531"/>
    <cfRule type="duplicateValues" dxfId="9512" priority="10532"/>
    <cfRule type="duplicateValues" dxfId="9511" priority="10533"/>
    <cfRule type="duplicateValues" dxfId="9510" priority="10534"/>
    <cfRule type="duplicateValues" dxfId="9509" priority="10535"/>
    <cfRule type="duplicateValues" dxfId="9508" priority="10536"/>
    <cfRule type="duplicateValues" dxfId="9507" priority="10537"/>
    <cfRule type="duplicateValues" dxfId="9506" priority="10538"/>
    <cfRule type="duplicateValues" dxfId="9505" priority="10539"/>
    <cfRule type="duplicateValues" dxfId="9504" priority="10540"/>
    <cfRule type="duplicateValues" dxfId="9503" priority="10541"/>
    <cfRule type="duplicateValues" dxfId="9502" priority="10542"/>
    <cfRule type="duplicateValues" dxfId="9501" priority="10543"/>
    <cfRule type="duplicateValues" dxfId="9500" priority="10544"/>
    <cfRule type="duplicateValues" dxfId="9499" priority="10545"/>
    <cfRule type="duplicateValues" dxfId="9498" priority="10546"/>
    <cfRule type="duplicateValues" dxfId="9497" priority="10547"/>
    <cfRule type="duplicateValues" dxfId="9496" priority="10548"/>
    <cfRule type="duplicateValues" dxfId="9495" priority="10549"/>
    <cfRule type="duplicateValues" dxfId="9494" priority="10550"/>
    <cfRule type="duplicateValues" dxfId="9493" priority="10551"/>
    <cfRule type="duplicateValues" dxfId="9492" priority="10552"/>
    <cfRule type="duplicateValues" dxfId="9491" priority="10553"/>
    <cfRule type="duplicateValues" dxfId="9490" priority="10554"/>
    <cfRule type="duplicateValues" dxfId="9489" priority="10555"/>
    <cfRule type="duplicateValues" dxfId="9488" priority="10556"/>
    <cfRule type="duplicateValues" dxfId="9487" priority="10557"/>
    <cfRule type="duplicateValues" dxfId="9486" priority="10558"/>
    <cfRule type="duplicateValues" dxfId="9485" priority="10559"/>
    <cfRule type="duplicateValues" dxfId="9484" priority="10560"/>
    <cfRule type="duplicateValues" dxfId="9483" priority="10561"/>
    <cfRule type="duplicateValues" dxfId="9482" priority="10562"/>
    <cfRule type="duplicateValues" dxfId="9481" priority="10563"/>
    <cfRule type="duplicateValues" dxfId="9480" priority="10564"/>
    <cfRule type="duplicateValues" dxfId="9479" priority="10565"/>
    <cfRule type="duplicateValues" dxfId="9478" priority="10566"/>
    <cfRule type="duplicateValues" dxfId="9477" priority="10567"/>
    <cfRule type="duplicateValues" dxfId="9476" priority="10568"/>
    <cfRule type="duplicateValues" dxfId="9475" priority="10569"/>
    <cfRule type="duplicateValues" dxfId="9474" priority="10570"/>
    <cfRule type="duplicateValues" dxfId="9473" priority="10571"/>
    <cfRule type="duplicateValues" dxfId="9472" priority="10572"/>
    <cfRule type="duplicateValues" dxfId="9471" priority="10573"/>
    <cfRule type="duplicateValues" dxfId="9470" priority="10574"/>
    <cfRule type="duplicateValues" dxfId="9469" priority="10575"/>
    <cfRule type="duplicateValues" dxfId="9468" priority="10576"/>
    <cfRule type="duplicateValues" dxfId="9467" priority="10577"/>
    <cfRule type="duplicateValues" dxfId="9466" priority="10578"/>
    <cfRule type="duplicateValues" dxfId="9465" priority="10579"/>
    <cfRule type="duplicateValues" dxfId="9464" priority="10580"/>
    <cfRule type="duplicateValues" dxfId="9463" priority="10581"/>
    <cfRule type="duplicateValues" dxfId="9462" priority="10582"/>
    <cfRule type="duplicateValues" dxfId="9461" priority="10583"/>
    <cfRule type="duplicateValues" dxfId="9460" priority="10584"/>
    <cfRule type="duplicateValues" dxfId="9459" priority="10585"/>
    <cfRule type="duplicateValues" dxfId="9458" priority="10586"/>
    <cfRule type="duplicateValues" dxfId="9457" priority="10587"/>
    <cfRule type="duplicateValues" dxfId="9456" priority="10588"/>
    <cfRule type="duplicateValues" dxfId="9455" priority="10589"/>
    <cfRule type="duplicateValues" dxfId="9454" priority="10590"/>
    <cfRule type="duplicateValues" dxfId="9453" priority="10591"/>
    <cfRule type="duplicateValues" dxfId="9452" priority="10592"/>
    <cfRule type="duplicateValues" dxfId="9451" priority="10593"/>
    <cfRule type="duplicateValues" dxfId="9450" priority="10594"/>
    <cfRule type="duplicateValues" dxfId="9449" priority="10595"/>
    <cfRule type="duplicateValues" dxfId="9448" priority="10596"/>
    <cfRule type="duplicateValues" dxfId="9447" priority="10597"/>
    <cfRule type="duplicateValues" dxfId="9446" priority="10598"/>
    <cfRule type="duplicateValues" dxfId="9445" priority="10599"/>
    <cfRule type="duplicateValues" dxfId="9444" priority="10600"/>
    <cfRule type="duplicateValues" dxfId="9443" priority="10601"/>
    <cfRule type="duplicateValues" dxfId="9442" priority="10602"/>
    <cfRule type="duplicateValues" dxfId="9441" priority="10603"/>
    <cfRule type="duplicateValues" dxfId="9440" priority="10604"/>
    <cfRule type="duplicateValues" dxfId="9439" priority="10605"/>
    <cfRule type="duplicateValues" dxfId="9438" priority="10606"/>
    <cfRule type="duplicateValues" dxfId="9437" priority="10607"/>
    <cfRule type="duplicateValues" dxfId="9436" priority="10608"/>
    <cfRule type="duplicateValues" dxfId="9435" priority="10609"/>
    <cfRule type="duplicateValues" dxfId="9434" priority="10610"/>
    <cfRule type="duplicateValues" dxfId="9433" priority="10611"/>
    <cfRule type="duplicateValues" dxfId="9432" priority="10612"/>
    <cfRule type="duplicateValues" dxfId="9431" priority="10613"/>
    <cfRule type="duplicateValues" dxfId="9430" priority="10614"/>
    <cfRule type="duplicateValues" dxfId="9429" priority="10615"/>
    <cfRule type="duplicateValues" dxfId="9428" priority="10616"/>
    <cfRule type="duplicateValues" dxfId="9427" priority="10617"/>
    <cfRule type="duplicateValues" dxfId="9426" priority="10618"/>
    <cfRule type="duplicateValues" dxfId="9425" priority="10619"/>
    <cfRule type="duplicateValues" dxfId="9424" priority="10620"/>
    <cfRule type="duplicateValues" dxfId="9423" priority="10621"/>
    <cfRule type="duplicateValues" dxfId="9422" priority="10622"/>
    <cfRule type="duplicateValues" dxfId="9421" priority="10623"/>
    <cfRule type="duplicateValues" dxfId="9420" priority="10624"/>
    <cfRule type="duplicateValues" dxfId="9419" priority="10625"/>
    <cfRule type="duplicateValues" dxfId="9418" priority="10626"/>
    <cfRule type="duplicateValues" dxfId="9417" priority="10627"/>
    <cfRule type="duplicateValues" dxfId="9416" priority="10628"/>
    <cfRule type="duplicateValues" dxfId="9415" priority="10629"/>
    <cfRule type="duplicateValues" dxfId="9414" priority="10630"/>
    <cfRule type="duplicateValues" dxfId="9413" priority="10631"/>
    <cfRule type="duplicateValues" dxfId="9412" priority="10632"/>
    <cfRule type="duplicateValues" dxfId="9411" priority="10633"/>
    <cfRule type="duplicateValues" dxfId="9410" priority="10634"/>
    <cfRule type="duplicateValues" dxfId="9409" priority="10635"/>
    <cfRule type="duplicateValues" dxfId="9408" priority="10636"/>
    <cfRule type="duplicateValues" dxfId="9407" priority="10637"/>
    <cfRule type="duplicateValues" dxfId="9406" priority="10638"/>
    <cfRule type="duplicateValues" dxfId="9405" priority="10639"/>
    <cfRule type="duplicateValues" dxfId="9404" priority="10640"/>
    <cfRule type="duplicateValues" dxfId="9403" priority="10641"/>
    <cfRule type="duplicateValues" dxfId="9402" priority="10642"/>
    <cfRule type="duplicateValues" dxfId="9401" priority="10643"/>
    <cfRule type="duplicateValues" dxfId="9400" priority="10644"/>
    <cfRule type="duplicateValues" dxfId="9399" priority="10645"/>
    <cfRule type="duplicateValues" dxfId="9398" priority="10646"/>
    <cfRule type="duplicateValues" dxfId="9397" priority="10647"/>
    <cfRule type="duplicateValues" dxfId="9396" priority="10648"/>
    <cfRule type="duplicateValues" dxfId="9395" priority="10649"/>
    <cfRule type="duplicateValues" dxfId="9394" priority="10650"/>
    <cfRule type="duplicateValues" dxfId="9393" priority="10651"/>
    <cfRule type="duplicateValues" dxfId="9392" priority="10652"/>
    <cfRule type="duplicateValues" dxfId="9391" priority="10653"/>
    <cfRule type="duplicateValues" dxfId="9390" priority="10654"/>
    <cfRule type="duplicateValues" dxfId="9389" priority="10655"/>
    <cfRule type="duplicateValues" dxfId="9388" priority="10656"/>
    <cfRule type="duplicateValues" dxfId="9387" priority="10657"/>
    <cfRule type="duplicateValues" dxfId="9386" priority="10658"/>
    <cfRule type="duplicateValues" dxfId="9385" priority="10659"/>
    <cfRule type="duplicateValues" dxfId="9384" priority="10660"/>
    <cfRule type="duplicateValues" dxfId="9383" priority="10661"/>
    <cfRule type="duplicateValues" dxfId="9382" priority="10662"/>
    <cfRule type="duplicateValues" dxfId="9381" priority="10663"/>
    <cfRule type="duplicateValues" dxfId="9380" priority="10664"/>
    <cfRule type="duplicateValues" dxfId="9379" priority="10665"/>
    <cfRule type="duplicateValues" dxfId="9378" priority="10666"/>
    <cfRule type="duplicateValues" dxfId="9377" priority="10667"/>
    <cfRule type="duplicateValues" dxfId="9376" priority="10668"/>
    <cfRule type="duplicateValues" dxfId="9375" priority="10669"/>
    <cfRule type="duplicateValues" dxfId="9374" priority="10670"/>
    <cfRule type="duplicateValues" dxfId="9373" priority="10671"/>
    <cfRule type="duplicateValues" dxfId="9372" priority="10672"/>
    <cfRule type="duplicateValues" dxfId="9371" priority="10673"/>
    <cfRule type="duplicateValues" dxfId="9370" priority="10674"/>
    <cfRule type="duplicateValues" dxfId="9369" priority="10675"/>
    <cfRule type="duplicateValues" dxfId="9368" priority="10676"/>
    <cfRule type="duplicateValues" dxfId="9367" priority="10677"/>
    <cfRule type="duplicateValues" dxfId="9366" priority="10678"/>
    <cfRule type="duplicateValues" dxfId="9365" priority="10679"/>
    <cfRule type="duplicateValues" dxfId="9364" priority="10680"/>
    <cfRule type="duplicateValues" dxfId="9363" priority="10681"/>
    <cfRule type="duplicateValues" dxfId="9362" priority="10682"/>
    <cfRule type="duplicateValues" dxfId="9361" priority="10683"/>
    <cfRule type="duplicateValues" dxfId="9360" priority="10684"/>
    <cfRule type="duplicateValues" dxfId="9359" priority="10685"/>
    <cfRule type="duplicateValues" dxfId="9358" priority="10686"/>
    <cfRule type="duplicateValues" dxfId="9357" priority="10687"/>
    <cfRule type="duplicateValues" dxfId="9356" priority="10688"/>
    <cfRule type="duplicateValues" dxfId="9355" priority="10689"/>
    <cfRule type="duplicateValues" dxfId="9354" priority="10690"/>
    <cfRule type="duplicateValues" dxfId="9353" priority="10691"/>
    <cfRule type="duplicateValues" dxfId="9352" priority="10692"/>
    <cfRule type="duplicateValues" dxfId="9351" priority="10693"/>
    <cfRule type="duplicateValues" dxfId="9350" priority="10694"/>
    <cfRule type="duplicateValues" dxfId="9349" priority="10695"/>
    <cfRule type="duplicateValues" dxfId="9348" priority="10696"/>
    <cfRule type="duplicateValues" dxfId="9347" priority="10697"/>
    <cfRule type="duplicateValues" dxfId="9346" priority="10698"/>
    <cfRule type="duplicateValues" dxfId="9345" priority="10699"/>
    <cfRule type="duplicateValues" dxfId="9344" priority="10700"/>
    <cfRule type="duplicateValues" dxfId="9343" priority="10701"/>
    <cfRule type="duplicateValues" dxfId="9342" priority="10702"/>
    <cfRule type="duplicateValues" dxfId="9341" priority="10703"/>
    <cfRule type="duplicateValues" dxfId="9340" priority="10704"/>
    <cfRule type="duplicateValues" dxfId="9339" priority="10705"/>
    <cfRule type="duplicateValues" dxfId="9338" priority="10706"/>
    <cfRule type="duplicateValues" dxfId="9337" priority="10707"/>
    <cfRule type="duplicateValues" dxfId="9336" priority="10708"/>
    <cfRule type="duplicateValues" dxfId="9335" priority="10709"/>
    <cfRule type="duplicateValues" dxfId="9334" priority="10710"/>
    <cfRule type="duplicateValues" dxfId="9333" priority="10711"/>
    <cfRule type="duplicateValues" dxfId="9332" priority="10712"/>
    <cfRule type="duplicateValues" dxfId="9331" priority="10713"/>
    <cfRule type="duplicateValues" dxfId="9330" priority="10714"/>
    <cfRule type="duplicateValues" dxfId="9329" priority="10715"/>
    <cfRule type="duplicateValues" dxfId="9328" priority="10716"/>
    <cfRule type="duplicateValues" dxfId="9327" priority="10717"/>
    <cfRule type="duplicateValues" dxfId="9326" priority="10718"/>
    <cfRule type="duplicateValues" dxfId="9325" priority="10719"/>
    <cfRule type="duplicateValues" dxfId="9324" priority="10720"/>
    <cfRule type="duplicateValues" dxfId="9323" priority="10721"/>
    <cfRule type="duplicateValues" dxfId="9322" priority="10722"/>
    <cfRule type="duplicateValues" dxfId="9321" priority="10723"/>
    <cfRule type="duplicateValues" dxfId="9320" priority="10724"/>
    <cfRule type="duplicateValues" dxfId="9319" priority="10725"/>
    <cfRule type="duplicateValues" dxfId="9318" priority="10726"/>
    <cfRule type="duplicateValues" dxfId="9317" priority="10727"/>
    <cfRule type="duplicateValues" dxfId="9316" priority="10728"/>
    <cfRule type="duplicateValues" dxfId="9315" priority="10729"/>
    <cfRule type="duplicateValues" dxfId="9314" priority="10730"/>
    <cfRule type="duplicateValues" dxfId="9313" priority="10731"/>
    <cfRule type="duplicateValues" dxfId="9312" priority="10732"/>
    <cfRule type="duplicateValues" dxfId="9311" priority="10733"/>
    <cfRule type="duplicateValues" dxfId="9310" priority="10734"/>
    <cfRule type="duplicateValues" dxfId="9309" priority="10735"/>
    <cfRule type="duplicateValues" dxfId="9308" priority="10736"/>
    <cfRule type="duplicateValues" dxfId="9307" priority="10737"/>
    <cfRule type="duplicateValues" dxfId="9306" priority="10738"/>
    <cfRule type="duplicateValues" dxfId="9305" priority="10739"/>
    <cfRule type="duplicateValues" dxfId="9304" priority="10740"/>
    <cfRule type="duplicateValues" dxfId="9303" priority="10741"/>
    <cfRule type="duplicateValues" dxfId="9302" priority="10742"/>
    <cfRule type="duplicateValues" dxfId="9301" priority="10743"/>
    <cfRule type="duplicateValues" dxfId="9300" priority="10744"/>
    <cfRule type="duplicateValues" dxfId="9299" priority="10745"/>
    <cfRule type="duplicateValues" dxfId="9298" priority="10746"/>
    <cfRule type="duplicateValues" dxfId="9297" priority="10747"/>
    <cfRule type="duplicateValues" dxfId="9296" priority="10748"/>
    <cfRule type="duplicateValues" dxfId="9295" priority="10749"/>
    <cfRule type="duplicateValues" dxfId="9294" priority="10750"/>
    <cfRule type="duplicateValues" dxfId="9293" priority="10751"/>
    <cfRule type="duplicateValues" dxfId="9292" priority="10752"/>
    <cfRule type="duplicateValues" dxfId="9291" priority="10753"/>
    <cfRule type="duplicateValues" dxfId="9290" priority="10754"/>
    <cfRule type="duplicateValues" dxfId="9289" priority="10755"/>
    <cfRule type="duplicateValues" dxfId="9288" priority="10756"/>
    <cfRule type="duplicateValues" dxfId="9287" priority="10757"/>
    <cfRule type="duplicateValues" dxfId="9286" priority="10758"/>
    <cfRule type="duplicateValues" dxfId="9285" priority="10759"/>
    <cfRule type="duplicateValues" dxfId="9284" priority="10760"/>
    <cfRule type="duplicateValues" dxfId="9283" priority="10761"/>
    <cfRule type="duplicateValues" dxfId="9282" priority="10762"/>
    <cfRule type="duplicateValues" dxfId="9281" priority="10763"/>
    <cfRule type="duplicateValues" dxfId="9280" priority="10764"/>
    <cfRule type="duplicateValues" dxfId="9279" priority="10765"/>
    <cfRule type="duplicateValues" dxfId="9278" priority="10766"/>
    <cfRule type="duplicateValues" dxfId="9277" priority="10767"/>
    <cfRule type="duplicateValues" dxfId="9276" priority="10768"/>
    <cfRule type="duplicateValues" dxfId="9275" priority="10769"/>
    <cfRule type="duplicateValues" dxfId="9274" priority="10770"/>
    <cfRule type="duplicateValues" dxfId="9273" priority="10771"/>
    <cfRule type="duplicateValues" dxfId="9272" priority="10772"/>
    <cfRule type="duplicateValues" dxfId="9271" priority="10773"/>
    <cfRule type="duplicateValues" dxfId="9270" priority="10774"/>
    <cfRule type="duplicateValues" dxfId="9269" priority="10775"/>
    <cfRule type="duplicateValues" dxfId="9268" priority="10776"/>
    <cfRule type="duplicateValues" dxfId="9267" priority="10777"/>
    <cfRule type="duplicateValues" dxfId="9266" priority="10778"/>
    <cfRule type="duplicateValues" dxfId="9265" priority="10779"/>
    <cfRule type="duplicateValues" dxfId="9264" priority="10780"/>
    <cfRule type="duplicateValues" dxfId="9263" priority="10781"/>
    <cfRule type="duplicateValues" dxfId="9262" priority="10782"/>
    <cfRule type="duplicateValues" dxfId="9261" priority="10783"/>
    <cfRule type="duplicateValues" dxfId="9260" priority="10784"/>
    <cfRule type="duplicateValues" dxfId="9259" priority="10785"/>
    <cfRule type="duplicateValues" dxfId="9258" priority="10786"/>
    <cfRule type="duplicateValues" dxfId="9257" priority="10787"/>
    <cfRule type="duplicateValues" dxfId="9256" priority="10788"/>
    <cfRule type="duplicateValues" dxfId="9255" priority="10789"/>
    <cfRule type="duplicateValues" dxfId="9254" priority="10790"/>
    <cfRule type="duplicateValues" dxfId="9253" priority="10791"/>
    <cfRule type="duplicateValues" dxfId="9252" priority="10792"/>
    <cfRule type="duplicateValues" dxfId="9251" priority="10793"/>
    <cfRule type="duplicateValues" dxfId="9250" priority="10794"/>
    <cfRule type="duplicateValues" dxfId="9249" priority="10795"/>
    <cfRule type="duplicateValues" dxfId="9248" priority="10796"/>
    <cfRule type="duplicateValues" dxfId="9247" priority="10797"/>
    <cfRule type="duplicateValues" dxfId="9246" priority="10798"/>
    <cfRule type="duplicateValues" dxfId="9245" priority="10799"/>
    <cfRule type="duplicateValues" dxfId="9244" priority="10800"/>
    <cfRule type="duplicateValues" dxfId="9243" priority="10801"/>
    <cfRule type="duplicateValues" dxfId="9242" priority="10802"/>
    <cfRule type="duplicateValues" dxfId="9241" priority="10803"/>
    <cfRule type="duplicateValues" dxfId="9240" priority="10804"/>
    <cfRule type="duplicateValues" dxfId="9239" priority="10805"/>
    <cfRule type="duplicateValues" dxfId="9238" priority="10806"/>
    <cfRule type="duplicateValues" dxfId="9237" priority="10807"/>
    <cfRule type="duplicateValues" dxfId="9236" priority="10808"/>
    <cfRule type="duplicateValues" dxfId="9235" priority="10809"/>
    <cfRule type="duplicateValues" dxfId="9234" priority="10810"/>
    <cfRule type="duplicateValues" dxfId="9233" priority="10811"/>
    <cfRule type="duplicateValues" dxfId="9232" priority="10812"/>
    <cfRule type="duplicateValues" dxfId="9231" priority="10813"/>
    <cfRule type="duplicateValues" dxfId="9230" priority="10814"/>
    <cfRule type="duplicateValues" dxfId="9229" priority="10815"/>
    <cfRule type="duplicateValues" dxfId="9228" priority="10816"/>
    <cfRule type="duplicateValues" dxfId="9227" priority="10817"/>
    <cfRule type="duplicateValues" dxfId="9226" priority="10818"/>
    <cfRule type="duplicateValues" dxfId="9225" priority="10819"/>
    <cfRule type="duplicateValues" dxfId="9224" priority="10820"/>
    <cfRule type="duplicateValues" dxfId="9223" priority="10821"/>
    <cfRule type="duplicateValues" dxfId="9222" priority="10822"/>
    <cfRule type="duplicateValues" dxfId="9221" priority="10823"/>
    <cfRule type="duplicateValues" dxfId="9220" priority="10824"/>
    <cfRule type="duplicateValues" dxfId="9219" priority="10825"/>
    <cfRule type="duplicateValues" dxfId="9218" priority="10826"/>
    <cfRule type="duplicateValues" dxfId="9217" priority="10827"/>
    <cfRule type="duplicateValues" dxfId="9216" priority="10828"/>
    <cfRule type="duplicateValues" dxfId="9215" priority="10829"/>
    <cfRule type="duplicateValues" dxfId="9214" priority="10830"/>
    <cfRule type="duplicateValues" dxfId="9213" priority="10831"/>
    <cfRule type="duplicateValues" dxfId="9212" priority="10832"/>
    <cfRule type="duplicateValues" dxfId="9211" priority="10833"/>
    <cfRule type="duplicateValues" dxfId="9210" priority="10834"/>
    <cfRule type="duplicateValues" dxfId="9209" priority="10835"/>
    <cfRule type="duplicateValues" dxfId="9208" priority="10836"/>
    <cfRule type="duplicateValues" dxfId="9207" priority="10837"/>
    <cfRule type="duplicateValues" dxfId="9206" priority="10838"/>
    <cfRule type="duplicateValues" dxfId="9205" priority="10839"/>
    <cfRule type="duplicateValues" dxfId="9204" priority="10840"/>
    <cfRule type="duplicateValues" dxfId="9203" priority="10841"/>
    <cfRule type="duplicateValues" dxfId="9202" priority="10842"/>
    <cfRule type="duplicateValues" dxfId="9201" priority="10843"/>
    <cfRule type="duplicateValues" dxfId="9200" priority="10844"/>
    <cfRule type="duplicateValues" dxfId="9199" priority="10845"/>
    <cfRule type="duplicateValues" dxfId="9198" priority="10846"/>
    <cfRule type="duplicateValues" dxfId="9197" priority="10847"/>
    <cfRule type="duplicateValues" dxfId="9196" priority="10848"/>
    <cfRule type="duplicateValues" dxfId="9195" priority="10849"/>
    <cfRule type="duplicateValues" dxfId="9194" priority="10850"/>
    <cfRule type="duplicateValues" dxfId="9193" priority="10851"/>
    <cfRule type="duplicateValues" dxfId="9192" priority="10852"/>
    <cfRule type="duplicateValues" dxfId="9191" priority="10853"/>
    <cfRule type="duplicateValues" dxfId="9190" priority="10854"/>
    <cfRule type="duplicateValues" dxfId="9189" priority="10855"/>
    <cfRule type="duplicateValues" dxfId="9188" priority="10856"/>
    <cfRule type="duplicateValues" dxfId="9187" priority="10857"/>
    <cfRule type="duplicateValues" dxfId="9186" priority="10858"/>
    <cfRule type="duplicateValues" dxfId="9185" priority="10859"/>
    <cfRule type="duplicateValues" dxfId="9184" priority="10860"/>
    <cfRule type="duplicateValues" dxfId="9183" priority="10861"/>
    <cfRule type="duplicateValues" dxfId="9182" priority="10862"/>
    <cfRule type="duplicateValues" dxfId="9181" priority="10863"/>
    <cfRule type="duplicateValues" dxfId="9180" priority="10864"/>
    <cfRule type="duplicateValues" dxfId="9179" priority="10865"/>
    <cfRule type="duplicateValues" dxfId="9178" priority="10866"/>
    <cfRule type="duplicateValues" dxfId="9177" priority="10867"/>
    <cfRule type="duplicateValues" dxfId="9176" priority="10868"/>
    <cfRule type="duplicateValues" dxfId="9175" priority="10869"/>
    <cfRule type="duplicateValues" dxfId="9174" priority="10870"/>
    <cfRule type="duplicateValues" dxfId="9173" priority="10871"/>
    <cfRule type="duplicateValues" dxfId="9172" priority="10872"/>
    <cfRule type="duplicateValues" dxfId="9171" priority="10873"/>
    <cfRule type="duplicateValues" dxfId="9170" priority="10874"/>
    <cfRule type="duplicateValues" dxfId="9169" priority="10875"/>
    <cfRule type="duplicateValues" dxfId="9168" priority="10876"/>
    <cfRule type="duplicateValues" dxfId="9167" priority="10877"/>
    <cfRule type="duplicateValues" dxfId="9166" priority="10878"/>
    <cfRule type="duplicateValues" dxfId="9165" priority="10879"/>
    <cfRule type="duplicateValues" dxfId="9164" priority="10880"/>
    <cfRule type="duplicateValues" dxfId="9163" priority="10881"/>
    <cfRule type="duplicateValues" dxfId="9162" priority="10882"/>
    <cfRule type="duplicateValues" dxfId="9161" priority="10883"/>
    <cfRule type="duplicateValues" dxfId="9160" priority="10884"/>
    <cfRule type="duplicateValues" dxfId="9159" priority="10885"/>
    <cfRule type="duplicateValues" dxfId="9158" priority="10886"/>
    <cfRule type="duplicateValues" dxfId="9157" priority="10887"/>
    <cfRule type="duplicateValues" dxfId="9156" priority="10888"/>
    <cfRule type="duplicateValues" dxfId="9155" priority="10889"/>
    <cfRule type="duplicateValues" dxfId="9154" priority="10890"/>
    <cfRule type="duplicateValues" dxfId="9153" priority="10891"/>
    <cfRule type="duplicateValues" dxfId="9152" priority="10892"/>
    <cfRule type="duplicateValues" dxfId="9151" priority="10893"/>
    <cfRule type="duplicateValues" dxfId="9150" priority="10894"/>
    <cfRule type="duplicateValues" dxfId="9149" priority="10895"/>
    <cfRule type="duplicateValues" dxfId="9148" priority="10896"/>
    <cfRule type="duplicateValues" dxfId="9147" priority="10897"/>
    <cfRule type="duplicateValues" dxfId="9146" priority="10898"/>
    <cfRule type="duplicateValues" dxfId="9145" priority="10899"/>
    <cfRule type="duplicateValues" dxfId="9144" priority="10900"/>
    <cfRule type="duplicateValues" dxfId="9143" priority="10901"/>
    <cfRule type="duplicateValues" dxfId="9142" priority="10902"/>
    <cfRule type="duplicateValues" dxfId="9141" priority="10903"/>
    <cfRule type="duplicateValues" dxfId="9140" priority="10904"/>
    <cfRule type="duplicateValues" dxfId="9139" priority="10905"/>
    <cfRule type="duplicateValues" dxfId="9138" priority="10906"/>
    <cfRule type="duplicateValues" dxfId="9137" priority="10907"/>
    <cfRule type="duplicateValues" dxfId="9136" priority="10908"/>
    <cfRule type="duplicateValues" dxfId="9135" priority="10909"/>
    <cfRule type="duplicateValues" dxfId="9134" priority="10910"/>
    <cfRule type="duplicateValues" dxfId="9133" priority="10911"/>
    <cfRule type="duplicateValues" dxfId="9132" priority="10912"/>
    <cfRule type="duplicateValues" dxfId="9131" priority="10913"/>
    <cfRule type="duplicateValues" dxfId="9130" priority="10914"/>
    <cfRule type="duplicateValues" dxfId="9129" priority="10915"/>
    <cfRule type="duplicateValues" dxfId="9128" priority="10916"/>
    <cfRule type="duplicateValues" dxfId="9127" priority="10917"/>
    <cfRule type="duplicateValues" dxfId="9126" priority="10918"/>
    <cfRule type="duplicateValues" dxfId="9125" priority="10919"/>
    <cfRule type="duplicateValues" dxfId="9124" priority="10920"/>
    <cfRule type="duplicateValues" dxfId="9123" priority="10921"/>
    <cfRule type="duplicateValues" dxfId="9122" priority="10922"/>
    <cfRule type="duplicateValues" dxfId="9121" priority="10923"/>
    <cfRule type="duplicateValues" dxfId="9120" priority="10924"/>
    <cfRule type="duplicateValues" dxfId="9119" priority="10925"/>
    <cfRule type="duplicateValues" dxfId="9118" priority="10926"/>
    <cfRule type="duplicateValues" dxfId="9117" priority="10927"/>
    <cfRule type="duplicateValues" dxfId="9116" priority="10928"/>
    <cfRule type="duplicateValues" dxfId="9115" priority="10929"/>
    <cfRule type="duplicateValues" dxfId="9114" priority="10930"/>
    <cfRule type="duplicateValues" dxfId="9113" priority="10931"/>
    <cfRule type="duplicateValues" dxfId="9112" priority="10932"/>
    <cfRule type="duplicateValues" dxfId="9111" priority="10933"/>
    <cfRule type="duplicateValues" dxfId="9110" priority="10934"/>
    <cfRule type="duplicateValues" dxfId="9109" priority="10935"/>
    <cfRule type="duplicateValues" dxfId="9108" priority="10936"/>
    <cfRule type="duplicateValues" dxfId="9107" priority="10937"/>
    <cfRule type="duplicateValues" dxfId="9106" priority="10938"/>
    <cfRule type="duplicateValues" dxfId="9105" priority="10939"/>
    <cfRule type="duplicateValues" dxfId="9104" priority="10940"/>
    <cfRule type="duplicateValues" dxfId="9103" priority="10941"/>
    <cfRule type="duplicateValues" dxfId="9102" priority="10942"/>
    <cfRule type="duplicateValues" dxfId="9101" priority="10943"/>
    <cfRule type="duplicateValues" dxfId="9100" priority="10944"/>
    <cfRule type="duplicateValues" dxfId="9099" priority="10945"/>
    <cfRule type="duplicateValues" dxfId="9098" priority="10946"/>
    <cfRule type="duplicateValues" dxfId="9097" priority="10947"/>
    <cfRule type="duplicateValues" dxfId="9096" priority="10948"/>
    <cfRule type="duplicateValues" dxfId="9095" priority="10949"/>
    <cfRule type="duplicateValues" dxfId="9094" priority="10950"/>
    <cfRule type="duplicateValues" dxfId="9093" priority="10951"/>
    <cfRule type="duplicateValues" dxfId="9092" priority="10952"/>
    <cfRule type="duplicateValues" dxfId="9091" priority="10953"/>
    <cfRule type="duplicateValues" dxfId="9090" priority="10954"/>
    <cfRule type="duplicateValues" dxfId="9089" priority="10955"/>
    <cfRule type="duplicateValues" dxfId="9088" priority="10956"/>
    <cfRule type="duplicateValues" dxfId="9087" priority="10957"/>
    <cfRule type="duplicateValues" dxfId="9086" priority="10958"/>
    <cfRule type="duplicateValues" dxfId="9085" priority="10959"/>
    <cfRule type="duplicateValues" dxfId="9084" priority="10960"/>
    <cfRule type="duplicateValues" dxfId="9083" priority="10961"/>
    <cfRule type="duplicateValues" dxfId="9082" priority="10962"/>
    <cfRule type="duplicateValues" dxfId="9081" priority="10963"/>
    <cfRule type="duplicateValues" dxfId="9080" priority="10964"/>
    <cfRule type="duplicateValues" dxfId="9079" priority="10965"/>
    <cfRule type="duplicateValues" dxfId="9078" priority="10966"/>
    <cfRule type="duplicateValues" dxfId="9077" priority="10967"/>
    <cfRule type="duplicateValues" dxfId="9076" priority="10968"/>
    <cfRule type="duplicateValues" dxfId="9075" priority="10969"/>
    <cfRule type="duplicateValues" dxfId="9074" priority="10970"/>
    <cfRule type="duplicateValues" dxfId="9073" priority="10971"/>
    <cfRule type="duplicateValues" dxfId="9072" priority="10972"/>
    <cfRule type="duplicateValues" dxfId="9071" priority="10973"/>
    <cfRule type="duplicateValues" dxfId="9070" priority="10974"/>
    <cfRule type="duplicateValues" dxfId="9069" priority="10975"/>
    <cfRule type="duplicateValues" dxfId="9068" priority="10976"/>
    <cfRule type="duplicateValues" dxfId="9067" priority="10977"/>
    <cfRule type="duplicateValues" dxfId="9066" priority="10978"/>
    <cfRule type="duplicateValues" dxfId="9065" priority="10979"/>
    <cfRule type="duplicateValues" dxfId="9064" priority="10980"/>
    <cfRule type="duplicateValues" dxfId="9063" priority="10981"/>
    <cfRule type="duplicateValues" dxfId="9062" priority="10982"/>
    <cfRule type="duplicateValues" dxfId="9061" priority="10983"/>
    <cfRule type="duplicateValues" dxfId="9060" priority="10984"/>
    <cfRule type="duplicateValues" dxfId="9059" priority="10985"/>
    <cfRule type="duplicateValues" dxfId="9058" priority="10986"/>
    <cfRule type="duplicateValues" dxfId="9057" priority="10987"/>
    <cfRule type="duplicateValues" dxfId="9056" priority="10988"/>
    <cfRule type="duplicateValues" dxfId="9055" priority="10989"/>
    <cfRule type="duplicateValues" dxfId="9054" priority="10990"/>
    <cfRule type="duplicateValues" dxfId="9053" priority="10991"/>
    <cfRule type="duplicateValues" dxfId="9052" priority="10992"/>
    <cfRule type="duplicateValues" dxfId="9051" priority="10993"/>
    <cfRule type="duplicateValues" dxfId="9050" priority="10994"/>
    <cfRule type="duplicateValues" dxfId="9049" priority="10995"/>
    <cfRule type="duplicateValues" dxfId="9048" priority="10996"/>
    <cfRule type="duplicateValues" dxfId="9047" priority="10997"/>
    <cfRule type="duplicateValues" dxfId="9046" priority="10998"/>
    <cfRule type="duplicateValues" dxfId="9045" priority="10999"/>
    <cfRule type="duplicateValues" dxfId="9044" priority="11000"/>
    <cfRule type="duplicateValues" dxfId="9043" priority="11001"/>
    <cfRule type="duplicateValues" dxfId="9042" priority="11002"/>
    <cfRule type="duplicateValues" dxfId="9041" priority="11003"/>
    <cfRule type="duplicateValues" dxfId="9040" priority="11004"/>
    <cfRule type="duplicateValues" dxfId="9039" priority="11005"/>
    <cfRule type="duplicateValues" dxfId="9038" priority="11006"/>
    <cfRule type="duplicateValues" dxfId="9037" priority="11007"/>
    <cfRule type="duplicateValues" dxfId="9036" priority="11008"/>
    <cfRule type="duplicateValues" dxfId="9035" priority="11009"/>
    <cfRule type="duplicateValues" dxfId="9034" priority="11010"/>
    <cfRule type="duplicateValues" dxfId="9033" priority="11011"/>
    <cfRule type="duplicateValues" dxfId="9032" priority="11012"/>
    <cfRule type="duplicateValues" dxfId="9031" priority="11013"/>
    <cfRule type="duplicateValues" dxfId="9030" priority="11014"/>
    <cfRule type="duplicateValues" dxfId="9029" priority="11015"/>
    <cfRule type="duplicateValues" dxfId="9028" priority="11016"/>
    <cfRule type="duplicateValues" dxfId="9027" priority="11017"/>
    <cfRule type="duplicateValues" dxfId="9026" priority="11018"/>
    <cfRule type="duplicateValues" dxfId="9025" priority="11019"/>
    <cfRule type="duplicateValues" dxfId="9024" priority="11020"/>
    <cfRule type="duplicateValues" dxfId="9023" priority="11021"/>
    <cfRule type="duplicateValues" dxfId="9022" priority="11022"/>
    <cfRule type="duplicateValues" dxfId="9021" priority="11023"/>
    <cfRule type="duplicateValues" dxfId="9020" priority="11024"/>
  </conditionalFormatting>
  <conditionalFormatting sqref="C227:C235">
    <cfRule type="duplicateValues" dxfId="9019" priority="9407"/>
    <cfRule type="duplicateValues" dxfId="9018" priority="9408"/>
    <cfRule type="duplicateValues" dxfId="9017" priority="9409"/>
    <cfRule type="duplicateValues" dxfId="9016" priority="9410"/>
    <cfRule type="duplicateValues" dxfId="9015" priority="9411"/>
    <cfRule type="duplicateValues" dxfId="9014" priority="9412"/>
    <cfRule type="duplicateValues" dxfId="9013" priority="9413"/>
    <cfRule type="duplicateValues" dxfId="9012" priority="9414"/>
    <cfRule type="duplicateValues" dxfId="9011" priority="9415"/>
    <cfRule type="duplicateValues" dxfId="9010" priority="9416"/>
    <cfRule type="duplicateValues" dxfId="9009" priority="9417"/>
    <cfRule type="duplicateValues" dxfId="9008" priority="9418"/>
    <cfRule type="duplicateValues" dxfId="9007" priority="9419"/>
    <cfRule type="duplicateValues" dxfId="9006" priority="9420"/>
    <cfRule type="duplicateValues" dxfId="9005" priority="9421"/>
    <cfRule type="duplicateValues" dxfId="9004" priority="9422"/>
    <cfRule type="duplicateValues" dxfId="9003" priority="9423"/>
    <cfRule type="duplicateValues" dxfId="9002" priority="9424"/>
    <cfRule type="duplicateValues" dxfId="9001" priority="9425"/>
    <cfRule type="duplicateValues" dxfId="9000" priority="9426"/>
    <cfRule type="duplicateValues" dxfId="8999" priority="9427"/>
    <cfRule type="duplicateValues" dxfId="8998" priority="9428"/>
    <cfRule type="duplicateValues" dxfId="8997" priority="9429"/>
    <cfRule type="duplicateValues" dxfId="8996" priority="9430"/>
    <cfRule type="duplicateValues" dxfId="8995" priority="9431"/>
    <cfRule type="duplicateValues" dxfId="8994" priority="9432"/>
    <cfRule type="duplicateValues" dxfId="8993" priority="9433"/>
    <cfRule type="duplicateValues" dxfId="8992" priority="9434"/>
    <cfRule type="duplicateValues" dxfId="8991" priority="9435"/>
    <cfRule type="duplicateValues" dxfId="8990" priority="9436"/>
    <cfRule type="duplicateValues" dxfId="8989" priority="9437"/>
    <cfRule type="duplicateValues" dxfId="8988" priority="9438"/>
    <cfRule type="duplicateValues" dxfId="8987" priority="9439"/>
    <cfRule type="duplicateValues" dxfId="8986" priority="9440"/>
    <cfRule type="duplicateValues" dxfId="8985" priority="9441"/>
    <cfRule type="duplicateValues" dxfId="8984" priority="9442"/>
    <cfRule type="duplicateValues" dxfId="8983" priority="9443"/>
    <cfRule type="duplicateValues" dxfId="8982" priority="9444"/>
    <cfRule type="duplicateValues" dxfId="8981" priority="9445"/>
    <cfRule type="duplicateValues" dxfId="8980" priority="9446"/>
    <cfRule type="duplicateValues" dxfId="8979" priority="9447"/>
    <cfRule type="duplicateValues" dxfId="8978" priority="9448"/>
    <cfRule type="duplicateValues" dxfId="8977" priority="9449"/>
    <cfRule type="duplicateValues" dxfId="8976" priority="9450"/>
    <cfRule type="duplicateValues" dxfId="8975" priority="9451"/>
    <cfRule type="duplicateValues" dxfId="8974" priority="9452"/>
    <cfRule type="duplicateValues" dxfId="8973" priority="9453"/>
    <cfRule type="duplicateValues" dxfId="8972" priority="9454"/>
    <cfRule type="duplicateValues" dxfId="8971" priority="9455"/>
    <cfRule type="duplicateValues" dxfId="8970" priority="9456"/>
    <cfRule type="duplicateValues" dxfId="8969" priority="9457"/>
    <cfRule type="duplicateValues" dxfId="8968" priority="9458"/>
    <cfRule type="duplicateValues" dxfId="8967" priority="9459"/>
    <cfRule type="duplicateValues" dxfId="8966" priority="9460"/>
    <cfRule type="duplicateValues" dxfId="8965" priority="9461"/>
    <cfRule type="duplicateValues" dxfId="8964" priority="9462"/>
    <cfRule type="duplicateValues" dxfId="8963" priority="9463"/>
    <cfRule type="duplicateValues" dxfId="8962" priority="9464"/>
    <cfRule type="duplicateValues" dxfId="8961" priority="9465"/>
    <cfRule type="duplicateValues" dxfId="8960" priority="9466"/>
    <cfRule type="duplicateValues" dxfId="8959" priority="9467"/>
    <cfRule type="duplicateValues" dxfId="8958" priority="9468"/>
    <cfRule type="duplicateValues" dxfId="8957" priority="9469"/>
    <cfRule type="duplicateValues" dxfId="8956" priority="9470"/>
    <cfRule type="duplicateValues" dxfId="8955" priority="9471"/>
    <cfRule type="duplicateValues" dxfId="8954" priority="9472"/>
    <cfRule type="duplicateValues" dxfId="8953" priority="9473"/>
    <cfRule type="duplicateValues" dxfId="8952" priority="9474"/>
    <cfRule type="duplicateValues" dxfId="8951" priority="9475"/>
    <cfRule type="duplicateValues" dxfId="8950" priority="9476"/>
    <cfRule type="duplicateValues" dxfId="8949" priority="9477"/>
    <cfRule type="duplicateValues" dxfId="8948" priority="9478"/>
    <cfRule type="duplicateValues" dxfId="8947" priority="9479"/>
    <cfRule type="duplicateValues" dxfId="8946" priority="9480"/>
    <cfRule type="duplicateValues" dxfId="8945" priority="9481"/>
    <cfRule type="duplicateValues" dxfId="8944" priority="9482"/>
    <cfRule type="duplicateValues" dxfId="8943" priority="9483"/>
    <cfRule type="duplicateValues" dxfId="8942" priority="9484"/>
    <cfRule type="duplicateValues" dxfId="8941" priority="9485"/>
    <cfRule type="duplicateValues" dxfId="8940" priority="9486"/>
    <cfRule type="duplicateValues" dxfId="8939" priority="9487"/>
    <cfRule type="duplicateValues" dxfId="8938" priority="9488"/>
    <cfRule type="duplicateValues" dxfId="8937" priority="9489"/>
    <cfRule type="duplicateValues" dxfId="8936" priority="9490"/>
    <cfRule type="duplicateValues" dxfId="8935" priority="9491"/>
  </conditionalFormatting>
  <conditionalFormatting sqref="C228">
    <cfRule type="duplicateValues" dxfId="8934" priority="9320"/>
    <cfRule type="duplicateValues" dxfId="8933" priority="9321"/>
    <cfRule type="duplicateValues" dxfId="8932" priority="9322"/>
    <cfRule type="duplicateValues" dxfId="8931" priority="9323"/>
    <cfRule type="duplicateValues" dxfId="8930" priority="9324"/>
    <cfRule type="duplicateValues" dxfId="8929" priority="9325"/>
    <cfRule type="duplicateValues" dxfId="8928" priority="9326"/>
    <cfRule type="duplicateValues" dxfId="8927" priority="9327"/>
    <cfRule type="duplicateValues" dxfId="8926" priority="9328"/>
    <cfRule type="duplicateValues" dxfId="8925" priority="9329"/>
    <cfRule type="duplicateValues" dxfId="8924" priority="9330"/>
    <cfRule type="duplicateValues" dxfId="8923" priority="9331"/>
    <cfRule type="duplicateValues" dxfId="8922" priority="9332"/>
    <cfRule type="duplicateValues" dxfId="8921" priority="9333"/>
    <cfRule type="duplicateValues" dxfId="8920" priority="9334"/>
    <cfRule type="duplicateValues" dxfId="8919" priority="9335"/>
    <cfRule type="duplicateValues" dxfId="8918" priority="9336"/>
    <cfRule type="duplicateValues" dxfId="8917" priority="9337"/>
    <cfRule type="duplicateValues" dxfId="8916" priority="9338"/>
    <cfRule type="duplicateValues" dxfId="8915" priority="9339"/>
    <cfRule type="duplicateValues" dxfId="8914" priority="9340"/>
    <cfRule type="duplicateValues" dxfId="8913" priority="9341"/>
    <cfRule type="duplicateValues" dxfId="8912" priority="9342"/>
    <cfRule type="duplicateValues" dxfId="8911" priority="9343"/>
    <cfRule type="duplicateValues" dxfId="8910" priority="9344"/>
    <cfRule type="duplicateValues" dxfId="8909" priority="9345"/>
    <cfRule type="duplicateValues" dxfId="8908" priority="9346"/>
    <cfRule type="duplicateValues" dxfId="8907" priority="9347"/>
    <cfRule type="duplicateValues" dxfId="8906" priority="9348"/>
    <cfRule type="duplicateValues" dxfId="8905" priority="9349"/>
    <cfRule type="duplicateValues" dxfId="8904" priority="9350"/>
    <cfRule type="duplicateValues" dxfId="8903" priority="9351"/>
    <cfRule type="duplicateValues" dxfId="8902" priority="9352"/>
    <cfRule type="duplicateValues" dxfId="8901" priority="9353"/>
    <cfRule type="duplicateValues" dxfId="8900" priority="9354"/>
    <cfRule type="duplicateValues" dxfId="8899" priority="9355"/>
    <cfRule type="duplicateValues" dxfId="8898" priority="9356"/>
    <cfRule type="duplicateValues" dxfId="8897" priority="9357"/>
    <cfRule type="duplicateValues" dxfId="8896" priority="9358"/>
    <cfRule type="duplicateValues" dxfId="8895" priority="9359"/>
    <cfRule type="duplicateValues" dxfId="8894" priority="9360"/>
    <cfRule type="duplicateValues" dxfId="8893" priority="9361"/>
    <cfRule type="duplicateValues" dxfId="8892" priority="9362"/>
    <cfRule type="duplicateValues" dxfId="8891" priority="9363"/>
    <cfRule type="duplicateValues" dxfId="8890" priority="9364"/>
    <cfRule type="duplicateValues" dxfId="8889" priority="9365"/>
    <cfRule type="duplicateValues" dxfId="8888" priority="9366"/>
    <cfRule type="duplicateValues" dxfId="8887" priority="9367"/>
    <cfRule type="duplicateValues" dxfId="8886" priority="9368"/>
    <cfRule type="duplicateValues" dxfId="8885" priority="9369"/>
    <cfRule type="duplicateValues" dxfId="8884" priority="9370"/>
    <cfRule type="duplicateValues" dxfId="8883" priority="9371"/>
    <cfRule type="duplicateValues" dxfId="8882" priority="9372"/>
    <cfRule type="duplicateValues" dxfId="8881" priority="9373"/>
    <cfRule type="duplicateValues" dxfId="8880" priority="9374"/>
    <cfRule type="duplicateValues" dxfId="8879" priority="9375"/>
    <cfRule type="duplicateValues" dxfId="8878" priority="9376"/>
    <cfRule type="duplicateValues" dxfId="8877" priority="9377"/>
    <cfRule type="duplicateValues" dxfId="8876" priority="9378"/>
    <cfRule type="duplicateValues" dxfId="8875" priority="9379"/>
    <cfRule type="duplicateValues" dxfId="8874" priority="9380"/>
    <cfRule type="duplicateValues" dxfId="8873" priority="9381"/>
    <cfRule type="duplicateValues" dxfId="8872" priority="9382"/>
    <cfRule type="duplicateValues" dxfId="8871" priority="9383"/>
    <cfRule type="duplicateValues" dxfId="8870" priority="9384"/>
    <cfRule type="duplicateValues" dxfId="8869" priority="9385"/>
    <cfRule type="duplicateValues" dxfId="8868" priority="9386"/>
    <cfRule type="duplicateValues" dxfId="8867" priority="9387"/>
    <cfRule type="duplicateValues" dxfId="8866" priority="9388"/>
    <cfRule type="duplicateValues" dxfId="8865" priority="9389"/>
    <cfRule type="duplicateValues" dxfId="8864" priority="9390"/>
    <cfRule type="duplicateValues" dxfId="8863" priority="9391"/>
    <cfRule type="duplicateValues" dxfId="8862" priority="9392"/>
    <cfRule type="duplicateValues" dxfId="8861" priority="9393"/>
    <cfRule type="duplicateValues" dxfId="8860" priority="9394"/>
    <cfRule type="duplicateValues" dxfId="8859" priority="9395"/>
    <cfRule type="duplicateValues" dxfId="8858" priority="9396"/>
    <cfRule type="duplicateValues" dxfId="8857" priority="9397"/>
    <cfRule type="duplicateValues" dxfId="8856" priority="9398"/>
    <cfRule type="duplicateValues" dxfId="8855" priority="9399"/>
    <cfRule type="duplicateValues" dxfId="8854" priority="9400"/>
    <cfRule type="duplicateValues" dxfId="8853" priority="9401"/>
    <cfRule type="duplicateValues" dxfId="8852" priority="9402"/>
    <cfRule type="duplicateValues" dxfId="8851" priority="9403"/>
    <cfRule type="duplicateValues" dxfId="8850" priority="9404"/>
    <cfRule type="duplicateValues" dxfId="8849" priority="9405"/>
  </conditionalFormatting>
  <conditionalFormatting sqref="C229:C235">
    <cfRule type="duplicateValues" dxfId="8848" priority="9234"/>
    <cfRule type="duplicateValues" dxfId="8847" priority="9235"/>
    <cfRule type="duplicateValues" dxfId="8846" priority="9236"/>
    <cfRule type="duplicateValues" dxfId="8845" priority="9237"/>
    <cfRule type="duplicateValues" dxfId="8844" priority="9238"/>
    <cfRule type="duplicateValues" dxfId="8843" priority="9239"/>
    <cfRule type="duplicateValues" dxfId="8842" priority="9240"/>
    <cfRule type="duplicateValues" dxfId="8841" priority="9241"/>
    <cfRule type="duplicateValues" dxfId="8840" priority="9242"/>
    <cfRule type="duplicateValues" dxfId="8839" priority="9243"/>
    <cfRule type="duplicateValues" dxfId="8838" priority="9244"/>
    <cfRule type="duplicateValues" dxfId="8837" priority="9245"/>
    <cfRule type="duplicateValues" dxfId="8836" priority="9246"/>
    <cfRule type="duplicateValues" dxfId="8835" priority="9247"/>
    <cfRule type="duplicateValues" dxfId="8834" priority="9248"/>
    <cfRule type="duplicateValues" dxfId="8833" priority="9249"/>
    <cfRule type="duplicateValues" dxfId="8832" priority="9250"/>
    <cfRule type="duplicateValues" dxfId="8831" priority="9251"/>
    <cfRule type="duplicateValues" dxfId="8830" priority="9252"/>
    <cfRule type="duplicateValues" dxfId="8829" priority="9253"/>
    <cfRule type="duplicateValues" dxfId="8828" priority="9254"/>
    <cfRule type="duplicateValues" dxfId="8827" priority="9255"/>
    <cfRule type="duplicateValues" dxfId="8826" priority="9256"/>
    <cfRule type="duplicateValues" dxfId="8825" priority="9257"/>
    <cfRule type="duplicateValues" dxfId="8824" priority="9258"/>
    <cfRule type="duplicateValues" dxfId="8823" priority="9259"/>
    <cfRule type="duplicateValues" dxfId="8822" priority="9260"/>
    <cfRule type="duplicateValues" dxfId="8821" priority="9261"/>
    <cfRule type="duplicateValues" dxfId="8820" priority="9262"/>
    <cfRule type="duplicateValues" dxfId="8819" priority="9263"/>
    <cfRule type="duplicateValues" dxfId="8818" priority="9264"/>
    <cfRule type="duplicateValues" dxfId="8817" priority="9265"/>
    <cfRule type="duplicateValues" dxfId="8816" priority="9266"/>
    <cfRule type="duplicateValues" dxfId="8815" priority="9267"/>
    <cfRule type="duplicateValues" dxfId="8814" priority="9268"/>
    <cfRule type="duplicateValues" dxfId="8813" priority="9269"/>
    <cfRule type="duplicateValues" dxfId="8812" priority="9270"/>
    <cfRule type="duplicateValues" dxfId="8811" priority="9271"/>
    <cfRule type="duplicateValues" dxfId="8810" priority="9272"/>
    <cfRule type="duplicateValues" dxfId="8809" priority="9273"/>
    <cfRule type="duplicateValues" dxfId="8808" priority="9274"/>
    <cfRule type="duplicateValues" dxfId="8807" priority="9275"/>
    <cfRule type="duplicateValues" dxfId="8806" priority="9276"/>
    <cfRule type="duplicateValues" dxfId="8805" priority="9277"/>
    <cfRule type="duplicateValues" dxfId="8804" priority="9278"/>
    <cfRule type="duplicateValues" dxfId="8803" priority="9279"/>
    <cfRule type="duplicateValues" dxfId="8802" priority="9280"/>
    <cfRule type="duplicateValues" dxfId="8801" priority="9281"/>
    <cfRule type="duplicateValues" dxfId="8800" priority="9282"/>
    <cfRule type="duplicateValues" dxfId="8799" priority="9283"/>
    <cfRule type="duplicateValues" dxfId="8798" priority="9284"/>
    <cfRule type="duplicateValues" dxfId="8797" priority="9285"/>
    <cfRule type="duplicateValues" dxfId="8796" priority="9286"/>
    <cfRule type="duplicateValues" dxfId="8795" priority="9287"/>
    <cfRule type="duplicateValues" dxfId="8794" priority="9288"/>
    <cfRule type="duplicateValues" dxfId="8793" priority="9289"/>
    <cfRule type="duplicateValues" dxfId="8792" priority="9290"/>
    <cfRule type="duplicateValues" dxfId="8791" priority="9291"/>
    <cfRule type="duplicateValues" dxfId="8790" priority="9292"/>
    <cfRule type="duplicateValues" dxfId="8789" priority="9293"/>
    <cfRule type="duplicateValues" dxfId="8788" priority="9294"/>
    <cfRule type="duplicateValues" dxfId="8787" priority="9295"/>
    <cfRule type="duplicateValues" dxfId="8786" priority="9296"/>
    <cfRule type="duplicateValues" dxfId="8785" priority="9297"/>
    <cfRule type="duplicateValues" dxfId="8784" priority="9298"/>
    <cfRule type="duplicateValues" dxfId="8783" priority="9299"/>
    <cfRule type="duplicateValues" dxfId="8782" priority="9300"/>
    <cfRule type="duplicateValues" dxfId="8781" priority="9301"/>
    <cfRule type="duplicateValues" dxfId="8780" priority="9302"/>
    <cfRule type="duplicateValues" dxfId="8779" priority="9303"/>
    <cfRule type="duplicateValues" dxfId="8778" priority="9304"/>
    <cfRule type="duplicateValues" dxfId="8777" priority="9305"/>
    <cfRule type="duplicateValues" dxfId="8776" priority="9306"/>
    <cfRule type="duplicateValues" dxfId="8775" priority="9307"/>
    <cfRule type="duplicateValues" dxfId="8774" priority="9308"/>
    <cfRule type="duplicateValues" dxfId="8773" priority="9309"/>
    <cfRule type="duplicateValues" dxfId="8772" priority="9310"/>
    <cfRule type="duplicateValues" dxfId="8771" priority="9311"/>
    <cfRule type="duplicateValues" dxfId="8770" priority="9312"/>
    <cfRule type="duplicateValues" dxfId="8769" priority="9313"/>
    <cfRule type="duplicateValues" dxfId="8768" priority="9314"/>
    <cfRule type="duplicateValues" dxfId="8767" priority="9315"/>
    <cfRule type="duplicateValues" dxfId="8766" priority="9316"/>
    <cfRule type="duplicateValues" dxfId="8765" priority="9317"/>
    <cfRule type="duplicateValues" dxfId="8764" priority="9318"/>
    <cfRule type="duplicateValues" dxfId="8763" priority="9319"/>
  </conditionalFormatting>
  <conditionalFormatting sqref="C230:C234">
    <cfRule type="duplicateValues" dxfId="8762" priority="9062"/>
    <cfRule type="duplicateValues" dxfId="8761" priority="9063"/>
    <cfRule type="duplicateValues" dxfId="8760" priority="9064"/>
    <cfRule type="duplicateValues" dxfId="8759" priority="9065"/>
    <cfRule type="duplicateValues" dxfId="8758" priority="9066"/>
    <cfRule type="duplicateValues" dxfId="8757" priority="9067"/>
    <cfRule type="duplicateValues" dxfId="8756" priority="9068"/>
    <cfRule type="duplicateValues" dxfId="8755" priority="9069"/>
    <cfRule type="duplicateValues" dxfId="8754" priority="9070"/>
    <cfRule type="duplicateValues" dxfId="8753" priority="9071"/>
    <cfRule type="duplicateValues" dxfId="8752" priority="9072"/>
    <cfRule type="duplicateValues" dxfId="8751" priority="9073"/>
    <cfRule type="duplicateValues" dxfId="8750" priority="9074"/>
    <cfRule type="duplicateValues" dxfId="8749" priority="9075"/>
    <cfRule type="duplicateValues" dxfId="8748" priority="9076"/>
    <cfRule type="duplicateValues" dxfId="8747" priority="9077"/>
    <cfRule type="duplicateValues" dxfId="8746" priority="9078"/>
    <cfRule type="duplicateValues" dxfId="8745" priority="9079"/>
    <cfRule type="duplicateValues" dxfId="8744" priority="9080"/>
    <cfRule type="duplicateValues" dxfId="8743" priority="9081"/>
    <cfRule type="duplicateValues" dxfId="8742" priority="9082"/>
    <cfRule type="duplicateValues" dxfId="8741" priority="9083"/>
    <cfRule type="duplicateValues" dxfId="8740" priority="9084"/>
    <cfRule type="duplicateValues" dxfId="8739" priority="9085"/>
    <cfRule type="duplicateValues" dxfId="8738" priority="9086"/>
    <cfRule type="duplicateValues" dxfId="8737" priority="9087"/>
    <cfRule type="duplicateValues" dxfId="8736" priority="9088"/>
    <cfRule type="duplicateValues" dxfId="8735" priority="9089"/>
    <cfRule type="duplicateValues" dxfId="8734" priority="9090"/>
    <cfRule type="duplicateValues" dxfId="8733" priority="9091"/>
    <cfRule type="duplicateValues" dxfId="8732" priority="9092"/>
    <cfRule type="duplicateValues" dxfId="8731" priority="9093"/>
    <cfRule type="duplicateValues" dxfId="8730" priority="9094"/>
    <cfRule type="duplicateValues" dxfId="8729" priority="9095"/>
    <cfRule type="duplicateValues" dxfId="8728" priority="9096"/>
    <cfRule type="duplicateValues" dxfId="8727" priority="9097"/>
    <cfRule type="duplicateValues" dxfId="8726" priority="9098"/>
    <cfRule type="duplicateValues" dxfId="8725" priority="9099"/>
    <cfRule type="duplicateValues" dxfId="8724" priority="9100"/>
    <cfRule type="duplicateValues" dxfId="8723" priority="9101"/>
    <cfRule type="duplicateValues" dxfId="8722" priority="9102"/>
    <cfRule type="duplicateValues" dxfId="8721" priority="9103"/>
    <cfRule type="duplicateValues" dxfId="8720" priority="9104"/>
    <cfRule type="duplicateValues" dxfId="8719" priority="9105"/>
    <cfRule type="duplicateValues" dxfId="8718" priority="9106"/>
    <cfRule type="duplicateValues" dxfId="8717" priority="9107"/>
    <cfRule type="duplicateValues" dxfId="8716" priority="9108"/>
    <cfRule type="duplicateValues" dxfId="8715" priority="9109"/>
    <cfRule type="duplicateValues" dxfId="8714" priority="9110"/>
    <cfRule type="duplicateValues" dxfId="8713" priority="9111"/>
    <cfRule type="duplicateValues" dxfId="8712" priority="9112"/>
    <cfRule type="duplicateValues" dxfId="8711" priority="9113"/>
    <cfRule type="duplicateValues" dxfId="8710" priority="9114"/>
    <cfRule type="duplicateValues" dxfId="8709" priority="9115"/>
    <cfRule type="duplicateValues" dxfId="8708" priority="9116"/>
    <cfRule type="duplicateValues" dxfId="8707" priority="9117"/>
    <cfRule type="duplicateValues" dxfId="8706" priority="9118"/>
    <cfRule type="duplicateValues" dxfId="8705" priority="9119"/>
    <cfRule type="duplicateValues" dxfId="8704" priority="9120"/>
    <cfRule type="duplicateValues" dxfId="8703" priority="9121"/>
    <cfRule type="duplicateValues" dxfId="8702" priority="9122"/>
    <cfRule type="duplicateValues" dxfId="8701" priority="9123"/>
    <cfRule type="duplicateValues" dxfId="8700" priority="9124"/>
    <cfRule type="duplicateValues" dxfId="8699" priority="9125"/>
    <cfRule type="duplicateValues" dxfId="8698" priority="9126"/>
    <cfRule type="duplicateValues" dxfId="8697" priority="9127"/>
    <cfRule type="duplicateValues" dxfId="8696" priority="9128"/>
    <cfRule type="duplicateValues" dxfId="8695" priority="9129"/>
    <cfRule type="duplicateValues" dxfId="8694" priority="9130"/>
    <cfRule type="duplicateValues" dxfId="8693" priority="9131"/>
    <cfRule type="duplicateValues" dxfId="8692" priority="9132"/>
    <cfRule type="duplicateValues" dxfId="8691" priority="9133"/>
    <cfRule type="duplicateValues" dxfId="8690" priority="9134"/>
    <cfRule type="duplicateValues" dxfId="8689" priority="9135"/>
    <cfRule type="duplicateValues" dxfId="8688" priority="9136"/>
    <cfRule type="duplicateValues" dxfId="8687" priority="9137"/>
    <cfRule type="duplicateValues" dxfId="8686" priority="9138"/>
    <cfRule type="duplicateValues" dxfId="8685" priority="9139"/>
    <cfRule type="duplicateValues" dxfId="8684" priority="9140"/>
    <cfRule type="duplicateValues" dxfId="8683" priority="9141"/>
    <cfRule type="duplicateValues" dxfId="8682" priority="9142"/>
    <cfRule type="duplicateValues" dxfId="8681" priority="9143"/>
    <cfRule type="duplicateValues" dxfId="8680" priority="9144"/>
    <cfRule type="duplicateValues" dxfId="8679" priority="9145"/>
    <cfRule type="duplicateValues" dxfId="8678" priority="9146"/>
    <cfRule type="duplicateValues" dxfId="8677" priority="9147"/>
    <cfRule type="duplicateValues" dxfId="8676" priority="9148"/>
    <cfRule type="duplicateValues" dxfId="8675" priority="9149"/>
    <cfRule type="duplicateValues" dxfId="8674" priority="9150"/>
    <cfRule type="duplicateValues" dxfId="8673" priority="9151"/>
    <cfRule type="duplicateValues" dxfId="8672" priority="9152"/>
    <cfRule type="duplicateValues" dxfId="8671" priority="9153"/>
    <cfRule type="duplicateValues" dxfId="8670" priority="9154"/>
    <cfRule type="duplicateValues" dxfId="8669" priority="9155"/>
    <cfRule type="duplicateValues" dxfId="8668" priority="9156"/>
    <cfRule type="duplicateValues" dxfId="8667" priority="9157"/>
    <cfRule type="duplicateValues" dxfId="8666" priority="9158"/>
    <cfRule type="duplicateValues" dxfId="8665" priority="9159"/>
    <cfRule type="duplicateValues" dxfId="8664" priority="9160"/>
    <cfRule type="duplicateValues" dxfId="8663" priority="9161"/>
    <cfRule type="duplicateValues" dxfId="8662" priority="9162"/>
    <cfRule type="duplicateValues" dxfId="8661" priority="9163"/>
    <cfRule type="duplicateValues" dxfId="8660" priority="9164"/>
    <cfRule type="duplicateValues" dxfId="8659" priority="9165"/>
    <cfRule type="duplicateValues" dxfId="8658" priority="9166"/>
    <cfRule type="duplicateValues" dxfId="8657" priority="9167"/>
    <cfRule type="duplicateValues" dxfId="8656" priority="9168"/>
    <cfRule type="duplicateValues" dxfId="8655" priority="9169"/>
    <cfRule type="duplicateValues" dxfId="8654" priority="9170"/>
    <cfRule type="duplicateValues" dxfId="8653" priority="9171"/>
    <cfRule type="duplicateValues" dxfId="8652" priority="9172"/>
    <cfRule type="duplicateValues" dxfId="8651" priority="9173"/>
    <cfRule type="duplicateValues" dxfId="8650" priority="9174"/>
    <cfRule type="duplicateValues" dxfId="8649" priority="9175"/>
    <cfRule type="duplicateValues" dxfId="8648" priority="9176"/>
    <cfRule type="duplicateValues" dxfId="8647" priority="9177"/>
    <cfRule type="duplicateValues" dxfId="8646" priority="9178"/>
    <cfRule type="duplicateValues" dxfId="8645" priority="9179"/>
    <cfRule type="duplicateValues" dxfId="8644" priority="9180"/>
    <cfRule type="duplicateValues" dxfId="8643" priority="9181"/>
    <cfRule type="duplicateValues" dxfId="8642" priority="9182"/>
    <cfRule type="duplicateValues" dxfId="8641" priority="9183"/>
    <cfRule type="duplicateValues" dxfId="8640" priority="9184"/>
    <cfRule type="duplicateValues" dxfId="8639" priority="9185"/>
    <cfRule type="duplicateValues" dxfId="8638" priority="9186"/>
    <cfRule type="duplicateValues" dxfId="8637" priority="9187"/>
    <cfRule type="duplicateValues" dxfId="8636" priority="9188"/>
    <cfRule type="duplicateValues" dxfId="8635" priority="9189"/>
    <cfRule type="duplicateValues" dxfId="8634" priority="9190"/>
    <cfRule type="duplicateValues" dxfId="8633" priority="9191"/>
    <cfRule type="duplicateValues" dxfId="8632" priority="9192"/>
    <cfRule type="duplicateValues" dxfId="8631" priority="9193"/>
    <cfRule type="duplicateValues" dxfId="8630" priority="9194"/>
    <cfRule type="duplicateValues" dxfId="8629" priority="9195"/>
    <cfRule type="duplicateValues" dxfId="8628" priority="9196"/>
    <cfRule type="duplicateValues" dxfId="8627" priority="9197"/>
    <cfRule type="duplicateValues" dxfId="8626" priority="9198"/>
    <cfRule type="duplicateValues" dxfId="8625" priority="9199"/>
    <cfRule type="duplicateValues" dxfId="8624" priority="9200"/>
    <cfRule type="duplicateValues" dxfId="8623" priority="9201"/>
    <cfRule type="duplicateValues" dxfId="8622" priority="9202"/>
    <cfRule type="duplicateValues" dxfId="8621" priority="9203"/>
    <cfRule type="duplicateValues" dxfId="8620" priority="9204"/>
    <cfRule type="duplicateValues" dxfId="8619" priority="9205"/>
    <cfRule type="duplicateValues" dxfId="8618" priority="9206"/>
    <cfRule type="duplicateValues" dxfId="8617" priority="9207"/>
    <cfRule type="duplicateValues" dxfId="8616" priority="9208"/>
    <cfRule type="duplicateValues" dxfId="8615" priority="9209"/>
    <cfRule type="duplicateValues" dxfId="8614" priority="9210"/>
    <cfRule type="duplicateValues" dxfId="8613" priority="9211"/>
    <cfRule type="duplicateValues" dxfId="8612" priority="9212"/>
    <cfRule type="duplicateValues" dxfId="8611" priority="9213"/>
    <cfRule type="duplicateValues" dxfId="8610" priority="9214"/>
    <cfRule type="duplicateValues" dxfId="8609" priority="9215"/>
    <cfRule type="duplicateValues" dxfId="8608" priority="9216"/>
    <cfRule type="duplicateValues" dxfId="8607" priority="9217"/>
    <cfRule type="duplicateValues" dxfId="8606" priority="9218"/>
    <cfRule type="duplicateValues" dxfId="8605" priority="9219"/>
    <cfRule type="duplicateValues" dxfId="8604" priority="9220"/>
    <cfRule type="duplicateValues" dxfId="8603" priority="9221"/>
    <cfRule type="duplicateValues" dxfId="8602" priority="9222"/>
    <cfRule type="duplicateValues" dxfId="8601" priority="9223"/>
    <cfRule type="duplicateValues" dxfId="8600" priority="9224"/>
    <cfRule type="duplicateValues" dxfId="8599" priority="9225"/>
    <cfRule type="duplicateValues" dxfId="8598" priority="9226"/>
    <cfRule type="duplicateValues" dxfId="8597" priority="9227"/>
    <cfRule type="duplicateValues" dxfId="8596" priority="9228"/>
    <cfRule type="duplicateValues" dxfId="8595" priority="9229"/>
    <cfRule type="duplicateValues" dxfId="8594" priority="9230"/>
    <cfRule type="duplicateValues" dxfId="8593" priority="9231"/>
    <cfRule type="duplicateValues" dxfId="8592" priority="9232"/>
    <cfRule type="duplicateValues" dxfId="8591" priority="9233"/>
  </conditionalFormatting>
  <conditionalFormatting sqref="C231">
    <cfRule type="duplicateValues" dxfId="8590" priority="8890"/>
    <cfRule type="duplicateValues" dxfId="8589" priority="8891"/>
    <cfRule type="duplicateValues" dxfId="8588" priority="8892"/>
    <cfRule type="duplicateValues" dxfId="8587" priority="8893"/>
    <cfRule type="duplicateValues" dxfId="8586" priority="8894"/>
    <cfRule type="duplicateValues" dxfId="8585" priority="8895"/>
    <cfRule type="duplicateValues" dxfId="8584" priority="8896"/>
    <cfRule type="duplicateValues" dxfId="8583" priority="8897"/>
    <cfRule type="duplicateValues" dxfId="8582" priority="8898"/>
    <cfRule type="duplicateValues" dxfId="8581" priority="8899"/>
    <cfRule type="duplicateValues" dxfId="8580" priority="8900"/>
    <cfRule type="duplicateValues" dxfId="8579" priority="8901"/>
    <cfRule type="duplicateValues" dxfId="8578" priority="8902"/>
    <cfRule type="duplicateValues" dxfId="8577" priority="8903"/>
    <cfRule type="duplicateValues" dxfId="8576" priority="8904"/>
    <cfRule type="duplicateValues" dxfId="8575" priority="8905"/>
    <cfRule type="duplicateValues" dxfId="8574" priority="8906"/>
    <cfRule type="duplicateValues" dxfId="8573" priority="8907"/>
    <cfRule type="duplicateValues" dxfId="8572" priority="8908"/>
    <cfRule type="duplicateValues" dxfId="8571" priority="8909"/>
    <cfRule type="duplicateValues" dxfId="8570" priority="8910"/>
    <cfRule type="duplicateValues" dxfId="8569" priority="8911"/>
    <cfRule type="duplicateValues" dxfId="8568" priority="8912"/>
    <cfRule type="duplicateValues" dxfId="8567" priority="8913"/>
    <cfRule type="duplicateValues" dxfId="8566" priority="8914"/>
    <cfRule type="duplicateValues" dxfId="8565" priority="8915"/>
    <cfRule type="duplicateValues" dxfId="8564" priority="8916"/>
    <cfRule type="duplicateValues" dxfId="8563" priority="8917"/>
    <cfRule type="duplicateValues" dxfId="8562" priority="8918"/>
    <cfRule type="duplicateValues" dxfId="8561" priority="8919"/>
    <cfRule type="duplicateValues" dxfId="8560" priority="8920"/>
    <cfRule type="duplicateValues" dxfId="8559" priority="8921"/>
    <cfRule type="duplicateValues" dxfId="8558" priority="8922"/>
    <cfRule type="duplicateValues" dxfId="8557" priority="8923"/>
    <cfRule type="duplicateValues" dxfId="8556" priority="8924"/>
    <cfRule type="duplicateValues" dxfId="8555" priority="8925"/>
    <cfRule type="duplicateValues" dxfId="8554" priority="8926"/>
    <cfRule type="duplicateValues" dxfId="8553" priority="8927"/>
    <cfRule type="duplicateValues" dxfId="8552" priority="8928"/>
    <cfRule type="duplicateValues" dxfId="8551" priority="8929"/>
    <cfRule type="duplicateValues" dxfId="8550" priority="8930"/>
    <cfRule type="duplicateValues" dxfId="8549" priority="8931"/>
    <cfRule type="duplicateValues" dxfId="8548" priority="8932"/>
    <cfRule type="duplicateValues" dxfId="8547" priority="8933"/>
    <cfRule type="duplicateValues" dxfId="8546" priority="8934"/>
    <cfRule type="duplicateValues" dxfId="8545" priority="8935"/>
    <cfRule type="duplicateValues" dxfId="8544" priority="8936"/>
    <cfRule type="duplicateValues" dxfId="8543" priority="8937"/>
    <cfRule type="duplicateValues" dxfId="8542" priority="8938"/>
    <cfRule type="duplicateValues" dxfId="8541" priority="8939"/>
    <cfRule type="duplicateValues" dxfId="8540" priority="8940"/>
    <cfRule type="duplicateValues" dxfId="8539" priority="8941"/>
    <cfRule type="duplicateValues" dxfId="8538" priority="8942"/>
    <cfRule type="duplicateValues" dxfId="8537" priority="8943"/>
    <cfRule type="duplicateValues" dxfId="8536" priority="8944"/>
    <cfRule type="duplicateValues" dxfId="8535" priority="8945"/>
    <cfRule type="duplicateValues" dxfId="8534" priority="8946"/>
    <cfRule type="duplicateValues" dxfId="8533" priority="8947"/>
    <cfRule type="duplicateValues" dxfId="8532" priority="8948"/>
    <cfRule type="duplicateValues" dxfId="8531" priority="8949"/>
    <cfRule type="duplicateValues" dxfId="8530" priority="8950"/>
    <cfRule type="duplicateValues" dxfId="8529" priority="8951"/>
    <cfRule type="duplicateValues" dxfId="8528" priority="8952"/>
    <cfRule type="duplicateValues" dxfId="8527" priority="8953"/>
    <cfRule type="duplicateValues" dxfId="8526" priority="8954"/>
    <cfRule type="duplicateValues" dxfId="8525" priority="8955"/>
    <cfRule type="duplicateValues" dxfId="8524" priority="8956"/>
    <cfRule type="duplicateValues" dxfId="8523" priority="8957"/>
    <cfRule type="duplicateValues" dxfId="8522" priority="8958"/>
    <cfRule type="duplicateValues" dxfId="8521" priority="8959"/>
    <cfRule type="duplicateValues" dxfId="8520" priority="8960"/>
    <cfRule type="duplicateValues" dxfId="8519" priority="8961"/>
    <cfRule type="duplicateValues" dxfId="8518" priority="8962"/>
    <cfRule type="duplicateValues" dxfId="8517" priority="8963"/>
    <cfRule type="duplicateValues" dxfId="8516" priority="8964"/>
    <cfRule type="duplicateValues" dxfId="8515" priority="8965"/>
    <cfRule type="duplicateValues" dxfId="8514" priority="8966"/>
    <cfRule type="duplicateValues" dxfId="8513" priority="8967"/>
    <cfRule type="duplicateValues" dxfId="8512" priority="8968"/>
    <cfRule type="duplicateValues" dxfId="8511" priority="8969"/>
    <cfRule type="duplicateValues" dxfId="8510" priority="8970"/>
    <cfRule type="duplicateValues" dxfId="8509" priority="8971"/>
    <cfRule type="duplicateValues" dxfId="8508" priority="8972"/>
    <cfRule type="duplicateValues" dxfId="8507" priority="8973"/>
    <cfRule type="duplicateValues" dxfId="8506" priority="8974"/>
    <cfRule type="duplicateValues" dxfId="8505" priority="8975"/>
    <cfRule type="duplicateValues" dxfId="8504" priority="8976"/>
    <cfRule type="duplicateValues" dxfId="8503" priority="8977"/>
    <cfRule type="duplicateValues" dxfId="8502" priority="8978"/>
    <cfRule type="duplicateValues" dxfId="8501" priority="8979"/>
    <cfRule type="duplicateValues" dxfId="8500" priority="8980"/>
    <cfRule type="duplicateValues" dxfId="8499" priority="8981"/>
    <cfRule type="duplicateValues" dxfId="8498" priority="8982"/>
    <cfRule type="duplicateValues" dxfId="8497" priority="8983"/>
    <cfRule type="duplicateValues" dxfId="8496" priority="8984"/>
    <cfRule type="duplicateValues" dxfId="8495" priority="8985"/>
    <cfRule type="duplicateValues" dxfId="8494" priority="8986"/>
    <cfRule type="duplicateValues" dxfId="8493" priority="8987"/>
    <cfRule type="duplicateValues" dxfId="8492" priority="8988"/>
    <cfRule type="duplicateValues" dxfId="8491" priority="8989"/>
    <cfRule type="duplicateValues" dxfId="8490" priority="8990"/>
    <cfRule type="duplicateValues" dxfId="8489" priority="8991"/>
    <cfRule type="duplicateValues" dxfId="8488" priority="8992"/>
    <cfRule type="duplicateValues" dxfId="8487" priority="8993"/>
    <cfRule type="duplicateValues" dxfId="8486" priority="8994"/>
    <cfRule type="duplicateValues" dxfId="8485" priority="8995"/>
    <cfRule type="duplicateValues" dxfId="8484" priority="8996"/>
    <cfRule type="duplicateValues" dxfId="8483" priority="8997"/>
    <cfRule type="duplicateValues" dxfId="8482" priority="8998"/>
    <cfRule type="duplicateValues" dxfId="8481" priority="8999"/>
    <cfRule type="duplicateValues" dxfId="8480" priority="9000"/>
    <cfRule type="duplicateValues" dxfId="8479" priority="9001"/>
    <cfRule type="duplicateValues" dxfId="8478" priority="9002"/>
    <cfRule type="duplicateValues" dxfId="8477" priority="9003"/>
    <cfRule type="duplicateValues" dxfId="8476" priority="9004"/>
    <cfRule type="duplicateValues" dxfId="8475" priority="9005"/>
    <cfRule type="duplicateValues" dxfId="8474" priority="9006"/>
    <cfRule type="duplicateValues" dxfId="8473" priority="9007"/>
    <cfRule type="duplicateValues" dxfId="8472" priority="9008"/>
    <cfRule type="duplicateValues" dxfId="8471" priority="9009"/>
    <cfRule type="duplicateValues" dxfId="8470" priority="9010"/>
    <cfRule type="duplicateValues" dxfId="8469" priority="9011"/>
    <cfRule type="duplicateValues" dxfId="8468" priority="9012"/>
    <cfRule type="duplicateValues" dxfId="8467" priority="9013"/>
    <cfRule type="duplicateValues" dxfId="8466" priority="9014"/>
    <cfRule type="duplicateValues" dxfId="8465" priority="9015"/>
    <cfRule type="duplicateValues" dxfId="8464" priority="9016"/>
    <cfRule type="duplicateValues" dxfId="8463" priority="9017"/>
    <cfRule type="duplicateValues" dxfId="8462" priority="9018"/>
    <cfRule type="duplicateValues" dxfId="8461" priority="9019"/>
    <cfRule type="duplicateValues" dxfId="8460" priority="9020"/>
    <cfRule type="duplicateValues" dxfId="8459" priority="9021"/>
    <cfRule type="duplicateValues" dxfId="8458" priority="9022"/>
    <cfRule type="duplicateValues" dxfId="8457" priority="9023"/>
    <cfRule type="duplicateValues" dxfId="8456" priority="9024"/>
    <cfRule type="duplicateValues" dxfId="8455" priority="9025"/>
    <cfRule type="duplicateValues" dxfId="8454" priority="9026"/>
    <cfRule type="duplicateValues" dxfId="8453" priority="9027"/>
    <cfRule type="duplicateValues" dxfId="8452" priority="9028"/>
    <cfRule type="duplicateValues" dxfId="8451" priority="9029"/>
    <cfRule type="duplicateValues" dxfId="8450" priority="9030"/>
    <cfRule type="duplicateValues" dxfId="8449" priority="9031"/>
    <cfRule type="duplicateValues" dxfId="8448" priority="9032"/>
    <cfRule type="duplicateValues" dxfId="8447" priority="9033"/>
    <cfRule type="duplicateValues" dxfId="8446" priority="9034"/>
    <cfRule type="duplicateValues" dxfId="8445" priority="9035"/>
    <cfRule type="duplicateValues" dxfId="8444" priority="9036"/>
    <cfRule type="duplicateValues" dxfId="8443" priority="9037"/>
    <cfRule type="duplicateValues" dxfId="8442" priority="9038"/>
    <cfRule type="duplicateValues" dxfId="8441" priority="9039"/>
    <cfRule type="duplicateValues" dxfId="8440" priority="9040"/>
    <cfRule type="duplicateValues" dxfId="8439" priority="9041"/>
    <cfRule type="duplicateValues" dxfId="8438" priority="9042"/>
    <cfRule type="duplicateValues" dxfId="8437" priority="9043"/>
    <cfRule type="duplicateValues" dxfId="8436" priority="9044"/>
    <cfRule type="duplicateValues" dxfId="8435" priority="9045"/>
    <cfRule type="duplicateValues" dxfId="8434" priority="9046"/>
    <cfRule type="duplicateValues" dxfId="8433" priority="9047"/>
    <cfRule type="duplicateValues" dxfId="8432" priority="9048"/>
    <cfRule type="duplicateValues" dxfId="8431" priority="9049"/>
    <cfRule type="duplicateValues" dxfId="8430" priority="9050"/>
    <cfRule type="duplicateValues" dxfId="8429" priority="9051"/>
    <cfRule type="duplicateValues" dxfId="8428" priority="9052"/>
    <cfRule type="duplicateValues" dxfId="8427" priority="9053"/>
    <cfRule type="duplicateValues" dxfId="8426" priority="9054"/>
    <cfRule type="duplicateValues" dxfId="8425" priority="9055"/>
    <cfRule type="duplicateValues" dxfId="8424" priority="9056"/>
    <cfRule type="duplicateValues" dxfId="8423" priority="9057"/>
    <cfRule type="duplicateValues" dxfId="8422" priority="9058"/>
    <cfRule type="duplicateValues" dxfId="8421" priority="9059"/>
    <cfRule type="duplicateValues" dxfId="8420" priority="9060"/>
    <cfRule type="duplicateValues" dxfId="8419" priority="9061"/>
  </conditionalFormatting>
  <conditionalFormatting sqref="C232 C256 C264:C274 C156:C224 C282:C283 C285 C287 C291 C293:C298 C301:C305 C311 C313:C318 C322:C323 C328:C332 C334 C336:C355">
    <cfRule type="duplicateValues" dxfId="8418" priority="21458"/>
    <cfRule type="duplicateValues" dxfId="8417" priority="22664"/>
    <cfRule type="duplicateValues" dxfId="8416" priority="22665"/>
    <cfRule type="duplicateValues" dxfId="8415" priority="22666"/>
    <cfRule type="duplicateValues" dxfId="8414" priority="22667"/>
    <cfRule type="duplicateValues" dxfId="8413" priority="22668"/>
    <cfRule type="duplicateValues" dxfId="8412" priority="22681"/>
    <cfRule type="duplicateValues" dxfId="8411" priority="22682"/>
    <cfRule type="duplicateValues" dxfId="8410" priority="22684"/>
    <cfRule type="duplicateValues" dxfId="8409" priority="22685"/>
    <cfRule type="duplicateValues" dxfId="8408" priority="22686"/>
    <cfRule type="duplicateValues" dxfId="8407" priority="22687"/>
    <cfRule type="duplicateValues" dxfId="8406" priority="22688"/>
  </conditionalFormatting>
  <conditionalFormatting sqref="C232 C256 C264:C274 C156:C225 C282:C283 C285 C287 C291 C293:C298 C301:C305 C311 C313:C318 C322:C323 C328:C332 C334 C336:C355">
    <cfRule type="duplicateValues" dxfId="8405" priority="11025"/>
  </conditionalFormatting>
  <conditionalFormatting sqref="C233">
    <cfRule type="duplicateValues" dxfId="8404" priority="8848"/>
    <cfRule type="duplicateValues" dxfId="8403" priority="8849"/>
    <cfRule type="duplicateValues" dxfId="8402" priority="8850"/>
    <cfRule type="duplicateValues" dxfId="8401" priority="8851"/>
    <cfRule type="duplicateValues" dxfId="8400" priority="8852"/>
    <cfRule type="duplicateValues" dxfId="8399" priority="8853"/>
    <cfRule type="duplicateValues" dxfId="8398" priority="8854"/>
    <cfRule type="duplicateValues" dxfId="8397" priority="8855"/>
    <cfRule type="duplicateValues" dxfId="8396" priority="8856"/>
    <cfRule type="duplicateValues" dxfId="8395" priority="8857"/>
    <cfRule type="duplicateValues" dxfId="8394" priority="8858"/>
    <cfRule type="duplicateValues" dxfId="8393" priority="8859"/>
    <cfRule type="duplicateValues" dxfId="8392" priority="8860"/>
    <cfRule type="duplicateValues" dxfId="8391" priority="8861"/>
    <cfRule type="duplicateValues" dxfId="8390" priority="8862"/>
    <cfRule type="duplicateValues" dxfId="8389" priority="8863"/>
    <cfRule type="duplicateValues" dxfId="8388" priority="8864"/>
    <cfRule type="duplicateValues" dxfId="8387" priority="8865"/>
    <cfRule type="duplicateValues" dxfId="8386" priority="8866"/>
    <cfRule type="duplicateValues" dxfId="8385" priority="8867"/>
    <cfRule type="duplicateValues" dxfId="8384" priority="8868"/>
    <cfRule type="duplicateValues" dxfId="8383" priority="8869"/>
    <cfRule type="duplicateValues" dxfId="8382" priority="8870"/>
    <cfRule type="duplicateValues" dxfId="8381" priority="8871"/>
    <cfRule type="duplicateValues" dxfId="8380" priority="8872"/>
    <cfRule type="duplicateValues" dxfId="8379" priority="8873"/>
    <cfRule type="duplicateValues" dxfId="8378" priority="8874"/>
    <cfRule type="duplicateValues" dxfId="8377" priority="8875"/>
    <cfRule type="duplicateValues" dxfId="8376" priority="8876"/>
    <cfRule type="duplicateValues" dxfId="8375" priority="8877"/>
    <cfRule type="duplicateValues" dxfId="8374" priority="8878"/>
    <cfRule type="duplicateValues" dxfId="8373" priority="8879"/>
    <cfRule type="duplicateValues" dxfId="8372" priority="8880"/>
    <cfRule type="duplicateValues" dxfId="8371" priority="8881"/>
    <cfRule type="duplicateValues" dxfId="8370" priority="8882"/>
    <cfRule type="duplicateValues" dxfId="8369" priority="8883"/>
    <cfRule type="duplicateValues" dxfId="8368" priority="8884"/>
    <cfRule type="duplicateValues" dxfId="8367" priority="8885"/>
    <cfRule type="duplicateValues" dxfId="8366" priority="8886"/>
    <cfRule type="duplicateValues" dxfId="8365" priority="8887"/>
    <cfRule type="duplicateValues" dxfId="8364" priority="8888"/>
    <cfRule type="duplicateValues" dxfId="8363" priority="8889"/>
  </conditionalFormatting>
  <conditionalFormatting sqref="C236">
    <cfRule type="duplicateValues" dxfId="8362" priority="8676"/>
    <cfRule type="duplicateValues" dxfId="8361" priority="8677"/>
    <cfRule type="duplicateValues" dxfId="8360" priority="8678"/>
    <cfRule type="duplicateValues" dxfId="8359" priority="8679"/>
    <cfRule type="duplicateValues" dxfId="8358" priority="8680"/>
    <cfRule type="duplicateValues" dxfId="8357" priority="8681"/>
    <cfRule type="duplicateValues" dxfId="8356" priority="8682"/>
    <cfRule type="duplicateValues" dxfId="8355" priority="8683"/>
    <cfRule type="duplicateValues" dxfId="8354" priority="8684"/>
    <cfRule type="duplicateValues" dxfId="8353" priority="8685"/>
    <cfRule type="duplicateValues" dxfId="8352" priority="8686"/>
    <cfRule type="duplicateValues" dxfId="8351" priority="8687"/>
    <cfRule type="duplicateValues" dxfId="8350" priority="8688"/>
    <cfRule type="duplicateValues" dxfId="8349" priority="8689"/>
    <cfRule type="duplicateValues" dxfId="8348" priority="8690"/>
    <cfRule type="duplicateValues" dxfId="8347" priority="8691"/>
    <cfRule type="duplicateValues" dxfId="8346" priority="8692"/>
    <cfRule type="duplicateValues" dxfId="8345" priority="8693"/>
    <cfRule type="duplicateValues" dxfId="8344" priority="8694"/>
    <cfRule type="duplicateValues" dxfId="8343" priority="8695"/>
    <cfRule type="duplicateValues" dxfId="8342" priority="8696"/>
    <cfRule type="duplicateValues" dxfId="8341" priority="8697"/>
    <cfRule type="duplicateValues" dxfId="8340" priority="8698"/>
    <cfRule type="duplicateValues" dxfId="8339" priority="8699"/>
    <cfRule type="duplicateValues" dxfId="8338" priority="8700"/>
    <cfRule type="duplicateValues" dxfId="8337" priority="8701"/>
    <cfRule type="duplicateValues" dxfId="8336" priority="8702"/>
    <cfRule type="duplicateValues" dxfId="8335" priority="8703"/>
    <cfRule type="duplicateValues" dxfId="8334" priority="8704"/>
    <cfRule type="duplicateValues" dxfId="8333" priority="8705"/>
    <cfRule type="duplicateValues" dxfId="8332" priority="8706"/>
    <cfRule type="duplicateValues" dxfId="8331" priority="8707"/>
    <cfRule type="duplicateValues" dxfId="8330" priority="8708"/>
    <cfRule type="duplicateValues" dxfId="8329" priority="8709"/>
    <cfRule type="duplicateValues" dxfId="8328" priority="8710"/>
    <cfRule type="duplicateValues" dxfId="8327" priority="8711"/>
    <cfRule type="duplicateValues" dxfId="8326" priority="8712"/>
    <cfRule type="duplicateValues" dxfId="8325" priority="8713"/>
    <cfRule type="duplicateValues" dxfId="8324" priority="8714"/>
    <cfRule type="duplicateValues" dxfId="8323" priority="8715"/>
    <cfRule type="duplicateValues" dxfId="8322" priority="8716"/>
    <cfRule type="duplicateValues" dxfId="8321" priority="8717"/>
    <cfRule type="duplicateValues" dxfId="8320" priority="8718"/>
    <cfRule type="duplicateValues" dxfId="8319" priority="8719"/>
    <cfRule type="duplicateValues" dxfId="8318" priority="8720"/>
    <cfRule type="duplicateValues" dxfId="8317" priority="8721"/>
    <cfRule type="duplicateValues" dxfId="8316" priority="8722"/>
    <cfRule type="duplicateValues" dxfId="8315" priority="8723"/>
    <cfRule type="duplicateValues" dxfId="8314" priority="8724"/>
    <cfRule type="duplicateValues" dxfId="8313" priority="8725"/>
    <cfRule type="duplicateValues" dxfId="8312" priority="8726"/>
    <cfRule type="duplicateValues" dxfId="8311" priority="8727"/>
    <cfRule type="duplicateValues" dxfId="8310" priority="8728"/>
    <cfRule type="duplicateValues" dxfId="8309" priority="8729"/>
    <cfRule type="duplicateValues" dxfId="8308" priority="8730"/>
    <cfRule type="duplicateValues" dxfId="8307" priority="8731"/>
    <cfRule type="duplicateValues" dxfId="8306" priority="8732"/>
    <cfRule type="duplicateValues" dxfId="8305" priority="8733"/>
    <cfRule type="duplicateValues" dxfId="8304" priority="8734"/>
    <cfRule type="duplicateValues" dxfId="8303" priority="8735"/>
    <cfRule type="duplicateValues" dxfId="8302" priority="8736"/>
    <cfRule type="duplicateValues" dxfId="8301" priority="8737"/>
    <cfRule type="duplicateValues" dxfId="8300" priority="8738"/>
    <cfRule type="duplicateValues" dxfId="8299" priority="8739"/>
    <cfRule type="duplicateValues" dxfId="8298" priority="8740"/>
    <cfRule type="duplicateValues" dxfId="8297" priority="8741"/>
    <cfRule type="duplicateValues" dxfId="8296" priority="8742"/>
    <cfRule type="duplicateValues" dxfId="8295" priority="8743"/>
    <cfRule type="duplicateValues" dxfId="8294" priority="8744"/>
    <cfRule type="duplicateValues" dxfId="8293" priority="8745"/>
    <cfRule type="duplicateValues" dxfId="8292" priority="8746"/>
    <cfRule type="duplicateValues" dxfId="8291" priority="8747"/>
    <cfRule type="duplicateValues" dxfId="8290" priority="8748"/>
    <cfRule type="duplicateValues" dxfId="8289" priority="8749"/>
    <cfRule type="duplicateValues" dxfId="8288" priority="8750"/>
    <cfRule type="duplicateValues" dxfId="8287" priority="8751"/>
    <cfRule type="duplicateValues" dxfId="8286" priority="8752"/>
    <cfRule type="duplicateValues" dxfId="8285" priority="8753"/>
    <cfRule type="duplicateValues" dxfId="8284" priority="8754"/>
    <cfRule type="duplicateValues" dxfId="8283" priority="8755"/>
    <cfRule type="duplicateValues" dxfId="8282" priority="8756"/>
    <cfRule type="duplicateValues" dxfId="8281" priority="8757"/>
    <cfRule type="duplicateValues" dxfId="8280" priority="8758"/>
    <cfRule type="duplicateValues" dxfId="8279" priority="8759"/>
    <cfRule type="duplicateValues" dxfId="8278" priority="8760"/>
    <cfRule type="duplicateValues" dxfId="8277" priority="8761"/>
    <cfRule type="duplicateValues" dxfId="8276" priority="8762"/>
    <cfRule type="duplicateValues" dxfId="8275" priority="8763"/>
    <cfRule type="duplicateValues" dxfId="8274" priority="8764"/>
    <cfRule type="duplicateValues" dxfId="8273" priority="8765"/>
    <cfRule type="duplicateValues" dxfId="8272" priority="8766"/>
    <cfRule type="duplicateValues" dxfId="8271" priority="8767"/>
    <cfRule type="duplicateValues" dxfId="8270" priority="8768"/>
    <cfRule type="duplicateValues" dxfId="8269" priority="8769"/>
    <cfRule type="duplicateValues" dxfId="8268" priority="8770"/>
    <cfRule type="duplicateValues" dxfId="8267" priority="8771"/>
    <cfRule type="duplicateValues" dxfId="8266" priority="8772"/>
    <cfRule type="duplicateValues" dxfId="8265" priority="8773"/>
    <cfRule type="duplicateValues" dxfId="8264" priority="8774"/>
    <cfRule type="duplicateValues" dxfId="8263" priority="8775"/>
    <cfRule type="duplicateValues" dxfId="8262" priority="8776"/>
    <cfRule type="duplicateValues" dxfId="8261" priority="8777"/>
    <cfRule type="duplicateValues" dxfId="8260" priority="8778"/>
    <cfRule type="duplicateValues" dxfId="8259" priority="8779"/>
    <cfRule type="duplicateValues" dxfId="8258" priority="8780"/>
    <cfRule type="duplicateValues" dxfId="8257" priority="8781"/>
    <cfRule type="duplicateValues" dxfId="8256" priority="8782"/>
    <cfRule type="duplicateValues" dxfId="8255" priority="8783"/>
    <cfRule type="duplicateValues" dxfId="8254" priority="8784"/>
    <cfRule type="duplicateValues" dxfId="8253" priority="8785"/>
    <cfRule type="duplicateValues" dxfId="8252" priority="8786"/>
    <cfRule type="duplicateValues" dxfId="8251" priority="8787"/>
    <cfRule type="duplicateValues" dxfId="8250" priority="8788"/>
    <cfRule type="duplicateValues" dxfId="8249" priority="8789"/>
    <cfRule type="duplicateValues" dxfId="8248" priority="8790"/>
    <cfRule type="duplicateValues" dxfId="8247" priority="8791"/>
    <cfRule type="duplicateValues" dxfId="8246" priority="8792"/>
    <cfRule type="duplicateValues" dxfId="8245" priority="8793"/>
    <cfRule type="duplicateValues" dxfId="8244" priority="8794"/>
    <cfRule type="duplicateValues" dxfId="8243" priority="8795"/>
    <cfRule type="duplicateValues" dxfId="8242" priority="8796"/>
    <cfRule type="duplicateValues" dxfId="8241" priority="8797"/>
    <cfRule type="duplicateValues" dxfId="8240" priority="8798"/>
    <cfRule type="duplicateValues" dxfId="8239" priority="8799"/>
    <cfRule type="duplicateValues" dxfId="8238" priority="8800"/>
    <cfRule type="duplicateValues" dxfId="8237" priority="8801"/>
    <cfRule type="duplicateValues" dxfId="8236" priority="8802"/>
    <cfRule type="duplicateValues" dxfId="8235" priority="8803"/>
    <cfRule type="duplicateValues" dxfId="8234" priority="8804"/>
    <cfRule type="duplicateValues" dxfId="8233" priority="8805"/>
    <cfRule type="duplicateValues" dxfId="8232" priority="8806"/>
    <cfRule type="duplicateValues" dxfId="8231" priority="8807"/>
    <cfRule type="duplicateValues" dxfId="8230" priority="8808"/>
    <cfRule type="duplicateValues" dxfId="8229" priority="8809"/>
    <cfRule type="duplicateValues" dxfId="8228" priority="8810"/>
    <cfRule type="duplicateValues" dxfId="8227" priority="8811"/>
    <cfRule type="duplicateValues" dxfId="8226" priority="8812"/>
    <cfRule type="duplicateValues" dxfId="8225" priority="8813"/>
    <cfRule type="duplicateValues" dxfId="8224" priority="8814"/>
    <cfRule type="duplicateValues" dxfId="8223" priority="8815"/>
    <cfRule type="duplicateValues" dxfId="8222" priority="8816"/>
    <cfRule type="duplicateValues" dxfId="8221" priority="8817"/>
    <cfRule type="duplicateValues" dxfId="8220" priority="8818"/>
    <cfRule type="duplicateValues" dxfId="8219" priority="8819"/>
    <cfRule type="duplicateValues" dxfId="8218" priority="8820"/>
    <cfRule type="duplicateValues" dxfId="8217" priority="8821"/>
    <cfRule type="duplicateValues" dxfId="8216" priority="8822"/>
    <cfRule type="duplicateValues" dxfId="8215" priority="8823"/>
    <cfRule type="duplicateValues" dxfId="8214" priority="8824"/>
    <cfRule type="duplicateValues" dxfId="8213" priority="8825"/>
    <cfRule type="duplicateValues" dxfId="8212" priority="8826"/>
    <cfRule type="duplicateValues" dxfId="8211" priority="8827"/>
    <cfRule type="duplicateValues" dxfId="8210" priority="8828"/>
    <cfRule type="duplicateValues" dxfId="8209" priority="8829"/>
    <cfRule type="duplicateValues" dxfId="8208" priority="8830"/>
    <cfRule type="duplicateValues" dxfId="8207" priority="8831"/>
    <cfRule type="duplicateValues" dxfId="8206" priority="8832"/>
    <cfRule type="duplicateValues" dxfId="8205" priority="8833"/>
    <cfRule type="duplicateValues" dxfId="8204" priority="8834"/>
    <cfRule type="duplicateValues" dxfId="8203" priority="8835"/>
    <cfRule type="duplicateValues" dxfId="8202" priority="8836"/>
    <cfRule type="duplicateValues" dxfId="8201" priority="8837"/>
    <cfRule type="duplicateValues" dxfId="8200" priority="8838"/>
    <cfRule type="duplicateValues" dxfId="8199" priority="8839"/>
    <cfRule type="duplicateValues" dxfId="8198" priority="8840"/>
    <cfRule type="duplicateValues" dxfId="8197" priority="8841"/>
    <cfRule type="duplicateValues" dxfId="8196" priority="8842"/>
    <cfRule type="duplicateValues" dxfId="8195" priority="8843"/>
    <cfRule type="duplicateValues" dxfId="8194" priority="8844"/>
    <cfRule type="duplicateValues" dxfId="8193" priority="8845"/>
    <cfRule type="duplicateValues" dxfId="8192" priority="8846"/>
    <cfRule type="duplicateValues" dxfId="8191" priority="8847"/>
  </conditionalFormatting>
  <conditionalFormatting sqref="C237">
    <cfRule type="duplicateValues" dxfId="8190" priority="8504"/>
    <cfRule type="duplicateValues" dxfId="8189" priority="8505"/>
    <cfRule type="duplicateValues" dxfId="8188" priority="8506"/>
    <cfRule type="duplicateValues" dxfId="8187" priority="8507"/>
    <cfRule type="duplicateValues" dxfId="8186" priority="8508"/>
    <cfRule type="duplicateValues" dxfId="8185" priority="8509"/>
    <cfRule type="duplicateValues" dxfId="8184" priority="8510"/>
    <cfRule type="duplicateValues" dxfId="8183" priority="8511"/>
    <cfRule type="duplicateValues" dxfId="8182" priority="8512"/>
    <cfRule type="duplicateValues" dxfId="8181" priority="8513"/>
    <cfRule type="duplicateValues" dxfId="8180" priority="8514"/>
    <cfRule type="duplicateValues" dxfId="8179" priority="8515"/>
    <cfRule type="duplicateValues" dxfId="8178" priority="8516"/>
    <cfRule type="duplicateValues" dxfId="8177" priority="8517"/>
    <cfRule type="duplicateValues" dxfId="8176" priority="8518"/>
    <cfRule type="duplicateValues" dxfId="8175" priority="8519"/>
    <cfRule type="duplicateValues" dxfId="8174" priority="8520"/>
    <cfRule type="duplicateValues" dxfId="8173" priority="8521"/>
    <cfRule type="duplicateValues" dxfId="8172" priority="8522"/>
    <cfRule type="duplicateValues" dxfId="8171" priority="8523"/>
    <cfRule type="duplicateValues" dxfId="8170" priority="8524"/>
    <cfRule type="duplicateValues" dxfId="8169" priority="8525"/>
    <cfRule type="duplicateValues" dxfId="8168" priority="8526"/>
    <cfRule type="duplicateValues" dxfId="8167" priority="8527"/>
    <cfRule type="duplicateValues" dxfId="8166" priority="8528"/>
    <cfRule type="duplicateValues" dxfId="8165" priority="8529"/>
    <cfRule type="duplicateValues" dxfId="8164" priority="8530"/>
    <cfRule type="duplicateValues" dxfId="8163" priority="8531"/>
    <cfRule type="duplicateValues" dxfId="8162" priority="8532"/>
    <cfRule type="duplicateValues" dxfId="8161" priority="8533"/>
    <cfRule type="duplicateValues" dxfId="8160" priority="8534"/>
    <cfRule type="duplicateValues" dxfId="8159" priority="8535"/>
    <cfRule type="duplicateValues" dxfId="8158" priority="8536"/>
    <cfRule type="duplicateValues" dxfId="8157" priority="8537"/>
    <cfRule type="duplicateValues" dxfId="8156" priority="8538"/>
    <cfRule type="duplicateValues" dxfId="8155" priority="8539"/>
    <cfRule type="duplicateValues" dxfId="8154" priority="8540"/>
    <cfRule type="duplicateValues" dxfId="8153" priority="8541"/>
    <cfRule type="duplicateValues" dxfId="8152" priority="8542"/>
    <cfRule type="duplicateValues" dxfId="8151" priority="8543"/>
    <cfRule type="duplicateValues" dxfId="8150" priority="8544"/>
    <cfRule type="duplicateValues" dxfId="8149" priority="8545"/>
    <cfRule type="duplicateValues" dxfId="8148" priority="8546"/>
    <cfRule type="duplicateValues" dxfId="8147" priority="8547"/>
    <cfRule type="duplicateValues" dxfId="8146" priority="8548"/>
    <cfRule type="duplicateValues" dxfId="8145" priority="8549"/>
    <cfRule type="duplicateValues" dxfId="8144" priority="8550"/>
    <cfRule type="duplicateValues" dxfId="8143" priority="8551"/>
    <cfRule type="duplicateValues" dxfId="8142" priority="8552"/>
    <cfRule type="duplicateValues" dxfId="8141" priority="8553"/>
    <cfRule type="duplicateValues" dxfId="8140" priority="8554"/>
    <cfRule type="duplicateValues" dxfId="8139" priority="8555"/>
    <cfRule type="duplicateValues" dxfId="8138" priority="8556"/>
    <cfRule type="duplicateValues" dxfId="8137" priority="8557"/>
    <cfRule type="duplicateValues" dxfId="8136" priority="8558"/>
    <cfRule type="duplicateValues" dxfId="8135" priority="8559"/>
    <cfRule type="duplicateValues" dxfId="8134" priority="8560"/>
    <cfRule type="duplicateValues" dxfId="8133" priority="8561"/>
    <cfRule type="duplicateValues" dxfId="8132" priority="8562"/>
    <cfRule type="duplicateValues" dxfId="8131" priority="8563"/>
    <cfRule type="duplicateValues" dxfId="8130" priority="8564"/>
    <cfRule type="duplicateValues" dxfId="8129" priority="8565"/>
    <cfRule type="duplicateValues" dxfId="8128" priority="8566"/>
    <cfRule type="duplicateValues" dxfId="8127" priority="8567"/>
    <cfRule type="duplicateValues" dxfId="8126" priority="8568"/>
    <cfRule type="duplicateValues" dxfId="8125" priority="8569"/>
    <cfRule type="duplicateValues" dxfId="8124" priority="8570"/>
    <cfRule type="duplicateValues" dxfId="8123" priority="8571"/>
    <cfRule type="duplicateValues" dxfId="8122" priority="8572"/>
    <cfRule type="duplicateValues" dxfId="8121" priority="8573"/>
    <cfRule type="duplicateValues" dxfId="8120" priority="8574"/>
    <cfRule type="duplicateValues" dxfId="8119" priority="8575"/>
    <cfRule type="duplicateValues" dxfId="8118" priority="8576"/>
    <cfRule type="duplicateValues" dxfId="8117" priority="8577"/>
    <cfRule type="duplicateValues" dxfId="8116" priority="8578"/>
    <cfRule type="duplicateValues" dxfId="8115" priority="8579"/>
    <cfRule type="duplicateValues" dxfId="8114" priority="8580"/>
    <cfRule type="duplicateValues" dxfId="8113" priority="8581"/>
    <cfRule type="duplicateValues" dxfId="8112" priority="8582"/>
    <cfRule type="duplicateValues" dxfId="8111" priority="8583"/>
    <cfRule type="duplicateValues" dxfId="8110" priority="8584"/>
    <cfRule type="duplicateValues" dxfId="8109" priority="8585"/>
    <cfRule type="duplicateValues" dxfId="8108" priority="8586"/>
    <cfRule type="duplicateValues" dxfId="8107" priority="8587"/>
    <cfRule type="duplicateValues" dxfId="8106" priority="8588"/>
    <cfRule type="duplicateValues" dxfId="8105" priority="8589"/>
    <cfRule type="duplicateValues" dxfId="8104" priority="8590"/>
    <cfRule type="duplicateValues" dxfId="8103" priority="8591"/>
    <cfRule type="duplicateValues" dxfId="8102" priority="8592"/>
    <cfRule type="duplicateValues" dxfId="8101" priority="8593"/>
    <cfRule type="duplicateValues" dxfId="8100" priority="8594"/>
    <cfRule type="duplicateValues" dxfId="8099" priority="8595"/>
    <cfRule type="duplicateValues" dxfId="8098" priority="8596"/>
    <cfRule type="duplicateValues" dxfId="8097" priority="8597"/>
    <cfRule type="duplicateValues" dxfId="8096" priority="8598"/>
    <cfRule type="duplicateValues" dxfId="8095" priority="8599"/>
    <cfRule type="duplicateValues" dxfId="8094" priority="8600"/>
    <cfRule type="duplicateValues" dxfId="8093" priority="8601"/>
    <cfRule type="duplicateValues" dxfId="8092" priority="8602"/>
    <cfRule type="duplicateValues" dxfId="8091" priority="8603"/>
    <cfRule type="duplicateValues" dxfId="8090" priority="8604"/>
    <cfRule type="duplicateValues" dxfId="8089" priority="8605"/>
    <cfRule type="duplicateValues" dxfId="8088" priority="8606"/>
    <cfRule type="duplicateValues" dxfId="8087" priority="8607"/>
    <cfRule type="duplicateValues" dxfId="8086" priority="8608"/>
    <cfRule type="duplicateValues" dxfId="8085" priority="8609"/>
    <cfRule type="duplicateValues" dxfId="8084" priority="8610"/>
    <cfRule type="duplicateValues" dxfId="8083" priority="8611"/>
    <cfRule type="duplicateValues" dxfId="8082" priority="8612"/>
    <cfRule type="duplicateValues" dxfId="8081" priority="8613"/>
    <cfRule type="duplicateValues" dxfId="8080" priority="8614"/>
    <cfRule type="duplicateValues" dxfId="8079" priority="8615"/>
    <cfRule type="duplicateValues" dxfId="8078" priority="8616"/>
    <cfRule type="duplicateValues" dxfId="8077" priority="8617"/>
    <cfRule type="duplicateValues" dxfId="8076" priority="8618"/>
    <cfRule type="duplicateValues" dxfId="8075" priority="8619"/>
    <cfRule type="duplicateValues" dxfId="8074" priority="8620"/>
    <cfRule type="duplicateValues" dxfId="8073" priority="8621"/>
    <cfRule type="duplicateValues" dxfId="8072" priority="8622"/>
    <cfRule type="duplicateValues" dxfId="8071" priority="8623"/>
    <cfRule type="duplicateValues" dxfId="8070" priority="8624"/>
    <cfRule type="duplicateValues" dxfId="8069" priority="8625"/>
    <cfRule type="duplicateValues" dxfId="8068" priority="8626"/>
    <cfRule type="duplicateValues" dxfId="8067" priority="8627"/>
    <cfRule type="duplicateValues" dxfId="8066" priority="8628"/>
    <cfRule type="duplicateValues" dxfId="8065" priority="8629"/>
    <cfRule type="duplicateValues" dxfId="8064" priority="8630"/>
    <cfRule type="duplicateValues" dxfId="8063" priority="8631"/>
    <cfRule type="duplicateValues" dxfId="8062" priority="8632"/>
    <cfRule type="duplicateValues" dxfId="8061" priority="8633"/>
    <cfRule type="duplicateValues" dxfId="8060" priority="8634"/>
    <cfRule type="duplicateValues" dxfId="8059" priority="8635"/>
    <cfRule type="duplicateValues" dxfId="8058" priority="8636"/>
    <cfRule type="duplicateValues" dxfId="8057" priority="8637"/>
    <cfRule type="duplicateValues" dxfId="8056" priority="8638"/>
    <cfRule type="duplicateValues" dxfId="8055" priority="8639"/>
    <cfRule type="duplicateValues" dxfId="8054" priority="8640"/>
    <cfRule type="duplicateValues" dxfId="8053" priority="8641"/>
    <cfRule type="duplicateValues" dxfId="8052" priority="8642"/>
    <cfRule type="duplicateValues" dxfId="8051" priority="8643"/>
    <cfRule type="duplicateValues" dxfId="8050" priority="8644"/>
    <cfRule type="duplicateValues" dxfId="8049" priority="8645"/>
    <cfRule type="duplicateValues" dxfId="8048" priority="8646"/>
    <cfRule type="duplicateValues" dxfId="8047" priority="8647"/>
    <cfRule type="duplicateValues" dxfId="8046" priority="8648"/>
    <cfRule type="duplicateValues" dxfId="8045" priority="8649"/>
    <cfRule type="duplicateValues" dxfId="8044" priority="8650"/>
    <cfRule type="duplicateValues" dxfId="8043" priority="8651"/>
    <cfRule type="duplicateValues" dxfId="8042" priority="8652"/>
    <cfRule type="duplicateValues" dxfId="8041" priority="8653"/>
    <cfRule type="duplicateValues" dxfId="8040" priority="8654"/>
    <cfRule type="duplicateValues" dxfId="8039" priority="8655"/>
    <cfRule type="duplicateValues" dxfId="8038" priority="8656"/>
    <cfRule type="duplicateValues" dxfId="8037" priority="8657"/>
    <cfRule type="duplicateValues" dxfId="8036" priority="8658"/>
    <cfRule type="duplicateValues" dxfId="8035" priority="8659"/>
    <cfRule type="duplicateValues" dxfId="8034" priority="8660"/>
    <cfRule type="duplicateValues" dxfId="8033" priority="8661"/>
    <cfRule type="duplicateValues" dxfId="8032" priority="8662"/>
    <cfRule type="duplicateValues" dxfId="8031" priority="8663"/>
    <cfRule type="duplicateValues" dxfId="8030" priority="8664"/>
    <cfRule type="duplicateValues" dxfId="8029" priority="8665"/>
    <cfRule type="duplicateValues" dxfId="8028" priority="8666"/>
    <cfRule type="duplicateValues" dxfId="8027" priority="8667"/>
    <cfRule type="duplicateValues" dxfId="8026" priority="8668"/>
    <cfRule type="duplicateValues" dxfId="8025" priority="8669"/>
    <cfRule type="duplicateValues" dxfId="8024" priority="8670"/>
    <cfRule type="duplicateValues" dxfId="8023" priority="8671"/>
    <cfRule type="duplicateValues" dxfId="8022" priority="8672"/>
    <cfRule type="duplicateValues" dxfId="8021" priority="8673"/>
    <cfRule type="duplicateValues" dxfId="8020" priority="8674"/>
    <cfRule type="duplicateValues" dxfId="8019" priority="8675"/>
  </conditionalFormatting>
  <conditionalFormatting sqref="C238:C242">
    <cfRule type="duplicateValues" dxfId="8018" priority="8332"/>
    <cfRule type="duplicateValues" dxfId="8017" priority="8333"/>
    <cfRule type="duplicateValues" dxfId="8016" priority="8334"/>
    <cfRule type="duplicateValues" dxfId="8015" priority="8335"/>
    <cfRule type="duplicateValues" dxfId="8014" priority="8336"/>
    <cfRule type="duplicateValues" dxfId="8013" priority="8337"/>
    <cfRule type="duplicateValues" dxfId="8012" priority="8338"/>
    <cfRule type="duplicateValues" dxfId="8011" priority="8339"/>
    <cfRule type="duplicateValues" dxfId="8010" priority="8340"/>
    <cfRule type="duplicateValues" dxfId="8009" priority="8341"/>
    <cfRule type="duplicateValues" dxfId="8008" priority="8342"/>
    <cfRule type="duplicateValues" dxfId="8007" priority="8343"/>
    <cfRule type="duplicateValues" dxfId="8006" priority="8344"/>
    <cfRule type="duplicateValues" dxfId="8005" priority="8345"/>
    <cfRule type="duplicateValues" dxfId="8004" priority="8346"/>
    <cfRule type="duplicateValues" dxfId="8003" priority="8347"/>
    <cfRule type="duplicateValues" dxfId="8002" priority="8348"/>
    <cfRule type="duplicateValues" dxfId="8001" priority="8349"/>
    <cfRule type="duplicateValues" dxfId="8000" priority="8350"/>
    <cfRule type="duplicateValues" dxfId="7999" priority="8351"/>
    <cfRule type="duplicateValues" dxfId="7998" priority="8352"/>
    <cfRule type="duplicateValues" dxfId="7997" priority="8353"/>
    <cfRule type="duplicateValues" dxfId="7996" priority="8354"/>
    <cfRule type="duplicateValues" dxfId="7995" priority="8355"/>
    <cfRule type="duplicateValues" dxfId="7994" priority="8356"/>
    <cfRule type="duplicateValues" dxfId="7993" priority="8357"/>
    <cfRule type="duplicateValues" dxfId="7992" priority="8358"/>
    <cfRule type="duplicateValues" dxfId="7991" priority="8359"/>
    <cfRule type="duplicateValues" dxfId="7990" priority="8360"/>
    <cfRule type="duplicateValues" dxfId="7989" priority="8361"/>
    <cfRule type="duplicateValues" dxfId="7988" priority="8362"/>
    <cfRule type="duplicateValues" dxfId="7987" priority="8363"/>
    <cfRule type="duplicateValues" dxfId="7986" priority="8364"/>
    <cfRule type="duplicateValues" dxfId="7985" priority="8365"/>
    <cfRule type="duplicateValues" dxfId="7984" priority="8366"/>
    <cfRule type="duplicateValues" dxfId="7983" priority="8367"/>
    <cfRule type="duplicateValues" dxfId="7982" priority="8368"/>
    <cfRule type="duplicateValues" dxfId="7981" priority="8369"/>
    <cfRule type="duplicateValues" dxfId="7980" priority="8370"/>
    <cfRule type="duplicateValues" dxfId="7979" priority="8371"/>
    <cfRule type="duplicateValues" dxfId="7978" priority="8372"/>
    <cfRule type="duplicateValues" dxfId="7977" priority="8373"/>
    <cfRule type="duplicateValues" dxfId="7976" priority="8374"/>
    <cfRule type="duplicateValues" dxfId="7975" priority="8375"/>
    <cfRule type="duplicateValues" dxfId="7974" priority="8376"/>
    <cfRule type="duplicateValues" dxfId="7973" priority="8377"/>
    <cfRule type="duplicateValues" dxfId="7972" priority="8378"/>
    <cfRule type="duplicateValues" dxfId="7971" priority="8379"/>
    <cfRule type="duplicateValues" dxfId="7970" priority="8380"/>
    <cfRule type="duplicateValues" dxfId="7969" priority="8381"/>
    <cfRule type="duplicateValues" dxfId="7968" priority="8382"/>
    <cfRule type="duplicateValues" dxfId="7967" priority="8383"/>
    <cfRule type="duplicateValues" dxfId="7966" priority="8384"/>
    <cfRule type="duplicateValues" dxfId="7965" priority="8385"/>
    <cfRule type="duplicateValues" dxfId="7964" priority="8386"/>
    <cfRule type="duplicateValues" dxfId="7963" priority="8387"/>
    <cfRule type="duplicateValues" dxfId="7962" priority="8388"/>
    <cfRule type="duplicateValues" dxfId="7961" priority="8389"/>
    <cfRule type="duplicateValues" dxfId="7960" priority="8390"/>
    <cfRule type="duplicateValues" dxfId="7959" priority="8391"/>
    <cfRule type="duplicateValues" dxfId="7958" priority="8392"/>
    <cfRule type="duplicateValues" dxfId="7957" priority="8393"/>
    <cfRule type="duplicateValues" dxfId="7956" priority="8394"/>
    <cfRule type="duplicateValues" dxfId="7955" priority="8395"/>
    <cfRule type="duplicateValues" dxfId="7954" priority="8396"/>
    <cfRule type="duplicateValues" dxfId="7953" priority="8397"/>
    <cfRule type="duplicateValues" dxfId="7952" priority="8398"/>
    <cfRule type="duplicateValues" dxfId="7951" priority="8399"/>
    <cfRule type="duplicateValues" dxfId="7950" priority="8400"/>
    <cfRule type="duplicateValues" dxfId="7949" priority="8401"/>
    <cfRule type="duplicateValues" dxfId="7948" priority="8402"/>
    <cfRule type="duplicateValues" dxfId="7947" priority="8403"/>
    <cfRule type="duplicateValues" dxfId="7946" priority="8404"/>
    <cfRule type="duplicateValues" dxfId="7945" priority="8405"/>
    <cfRule type="duplicateValues" dxfId="7944" priority="8406"/>
    <cfRule type="duplicateValues" dxfId="7943" priority="8407"/>
    <cfRule type="duplicateValues" dxfId="7942" priority="8408"/>
    <cfRule type="duplicateValues" dxfId="7941" priority="8409"/>
    <cfRule type="duplicateValues" dxfId="7940" priority="8410"/>
    <cfRule type="duplicateValues" dxfId="7939" priority="8411"/>
    <cfRule type="duplicateValues" dxfId="7938" priority="8412"/>
    <cfRule type="duplicateValues" dxfId="7937" priority="8413"/>
    <cfRule type="duplicateValues" dxfId="7936" priority="8414"/>
    <cfRule type="duplicateValues" dxfId="7935" priority="8415"/>
    <cfRule type="duplicateValues" dxfId="7934" priority="8416"/>
    <cfRule type="duplicateValues" dxfId="7933" priority="8417"/>
    <cfRule type="duplicateValues" dxfId="7932" priority="8418"/>
    <cfRule type="duplicateValues" dxfId="7931" priority="8419"/>
    <cfRule type="duplicateValues" dxfId="7930" priority="8420"/>
    <cfRule type="duplicateValues" dxfId="7929" priority="8421"/>
    <cfRule type="duplicateValues" dxfId="7928" priority="8422"/>
    <cfRule type="duplicateValues" dxfId="7927" priority="8423"/>
    <cfRule type="duplicateValues" dxfId="7926" priority="8424"/>
    <cfRule type="duplicateValues" dxfId="7925" priority="8425"/>
    <cfRule type="duplicateValues" dxfId="7924" priority="8426"/>
    <cfRule type="duplicateValues" dxfId="7923" priority="8427"/>
    <cfRule type="duplicateValues" dxfId="7922" priority="8428"/>
    <cfRule type="duplicateValues" dxfId="7921" priority="8429"/>
    <cfRule type="duplicateValues" dxfId="7920" priority="8430"/>
    <cfRule type="duplicateValues" dxfId="7919" priority="8431"/>
    <cfRule type="duplicateValues" dxfId="7918" priority="8432"/>
    <cfRule type="duplicateValues" dxfId="7917" priority="8433"/>
    <cfRule type="duplicateValues" dxfId="7916" priority="8434"/>
    <cfRule type="duplicateValues" dxfId="7915" priority="8435"/>
    <cfRule type="duplicateValues" dxfId="7914" priority="8436"/>
    <cfRule type="duplicateValues" dxfId="7913" priority="8437"/>
    <cfRule type="duplicateValues" dxfId="7912" priority="8438"/>
    <cfRule type="duplicateValues" dxfId="7911" priority="8439"/>
    <cfRule type="duplicateValues" dxfId="7910" priority="8440"/>
    <cfRule type="duplicateValues" dxfId="7909" priority="8441"/>
    <cfRule type="duplicateValues" dxfId="7908" priority="8442"/>
    <cfRule type="duplicateValues" dxfId="7907" priority="8443"/>
    <cfRule type="duplicateValues" dxfId="7906" priority="8444"/>
    <cfRule type="duplicateValues" dxfId="7905" priority="8445"/>
    <cfRule type="duplicateValues" dxfId="7904" priority="8446"/>
    <cfRule type="duplicateValues" dxfId="7903" priority="8447"/>
    <cfRule type="duplicateValues" dxfId="7902" priority="8448"/>
    <cfRule type="duplicateValues" dxfId="7901" priority="8449"/>
    <cfRule type="duplicateValues" dxfId="7900" priority="8450"/>
    <cfRule type="duplicateValues" dxfId="7899" priority="8451"/>
    <cfRule type="duplicateValues" dxfId="7898" priority="8452"/>
    <cfRule type="duplicateValues" dxfId="7897" priority="8453"/>
    <cfRule type="duplicateValues" dxfId="7896" priority="8454"/>
    <cfRule type="duplicateValues" dxfId="7895" priority="8455"/>
    <cfRule type="duplicateValues" dxfId="7894" priority="8456"/>
    <cfRule type="duplicateValues" dxfId="7893" priority="8457"/>
    <cfRule type="duplicateValues" dxfId="7892" priority="8458"/>
    <cfRule type="duplicateValues" dxfId="7891" priority="8459"/>
    <cfRule type="duplicateValues" dxfId="7890" priority="8460"/>
    <cfRule type="duplicateValues" dxfId="7889" priority="8461"/>
    <cfRule type="duplicateValues" dxfId="7888" priority="8462"/>
    <cfRule type="duplicateValues" dxfId="7887" priority="8463"/>
    <cfRule type="duplicateValues" dxfId="7886" priority="8464"/>
    <cfRule type="duplicateValues" dxfId="7885" priority="8465"/>
    <cfRule type="duplicateValues" dxfId="7884" priority="8466"/>
    <cfRule type="duplicateValues" dxfId="7883" priority="8467"/>
    <cfRule type="duplicateValues" dxfId="7882" priority="8468"/>
    <cfRule type="duplicateValues" dxfId="7881" priority="8469"/>
    <cfRule type="duplicateValues" dxfId="7880" priority="8470"/>
    <cfRule type="duplicateValues" dxfId="7879" priority="8471"/>
    <cfRule type="duplicateValues" dxfId="7878" priority="8472"/>
    <cfRule type="duplicateValues" dxfId="7877" priority="8473"/>
    <cfRule type="duplicateValues" dxfId="7876" priority="8474"/>
    <cfRule type="duplicateValues" dxfId="7875" priority="8475"/>
    <cfRule type="duplicateValues" dxfId="7874" priority="8476"/>
    <cfRule type="duplicateValues" dxfId="7873" priority="8477"/>
    <cfRule type="duplicateValues" dxfId="7872" priority="8478"/>
    <cfRule type="duplicateValues" dxfId="7871" priority="8479"/>
    <cfRule type="duplicateValues" dxfId="7870" priority="8480"/>
    <cfRule type="duplicateValues" dxfId="7869" priority="8481"/>
    <cfRule type="duplicateValues" dxfId="7868" priority="8482"/>
    <cfRule type="duplicateValues" dxfId="7867" priority="8483"/>
    <cfRule type="duplicateValues" dxfId="7866" priority="8484"/>
    <cfRule type="duplicateValues" dxfId="7865" priority="8485"/>
    <cfRule type="duplicateValues" dxfId="7864" priority="8486"/>
    <cfRule type="duplicateValues" dxfId="7863" priority="8487"/>
    <cfRule type="duplicateValues" dxfId="7862" priority="8488"/>
    <cfRule type="duplicateValues" dxfId="7861" priority="8489"/>
    <cfRule type="duplicateValues" dxfId="7860" priority="8490"/>
    <cfRule type="duplicateValues" dxfId="7859" priority="8491"/>
    <cfRule type="duplicateValues" dxfId="7858" priority="8492"/>
    <cfRule type="duplicateValues" dxfId="7857" priority="8493"/>
    <cfRule type="duplicateValues" dxfId="7856" priority="8494"/>
    <cfRule type="duplicateValues" dxfId="7855" priority="8495"/>
    <cfRule type="duplicateValues" dxfId="7854" priority="8496"/>
    <cfRule type="duplicateValues" dxfId="7853" priority="8497"/>
    <cfRule type="duplicateValues" dxfId="7852" priority="8498"/>
    <cfRule type="duplicateValues" dxfId="7851" priority="8499"/>
    <cfRule type="duplicateValues" dxfId="7850" priority="8500"/>
    <cfRule type="duplicateValues" dxfId="7849" priority="8501"/>
    <cfRule type="duplicateValues" dxfId="7848" priority="8502"/>
    <cfRule type="duplicateValues" dxfId="7847" priority="8503"/>
  </conditionalFormatting>
  <conditionalFormatting sqref="C239">
    <cfRule type="duplicateValues" dxfId="7846" priority="8158"/>
    <cfRule type="duplicateValues" dxfId="7845" priority="8159"/>
    <cfRule type="duplicateValues" dxfId="7844" priority="8160"/>
    <cfRule type="duplicateValues" dxfId="7843" priority="8161"/>
    <cfRule type="duplicateValues" dxfId="7842" priority="8162"/>
    <cfRule type="duplicateValues" dxfId="7841" priority="8163"/>
    <cfRule type="duplicateValues" dxfId="7840" priority="8164"/>
    <cfRule type="duplicateValues" dxfId="7839" priority="8165"/>
    <cfRule type="duplicateValues" dxfId="7838" priority="8166"/>
    <cfRule type="duplicateValues" dxfId="7837" priority="8167"/>
    <cfRule type="duplicateValues" dxfId="7836" priority="8168"/>
    <cfRule type="duplicateValues" dxfId="7835" priority="8169"/>
    <cfRule type="duplicateValues" dxfId="7834" priority="8170"/>
    <cfRule type="duplicateValues" dxfId="7833" priority="8171"/>
    <cfRule type="duplicateValues" dxfId="7832" priority="8172"/>
    <cfRule type="duplicateValues" dxfId="7831" priority="8173"/>
    <cfRule type="duplicateValues" dxfId="7830" priority="8174"/>
    <cfRule type="duplicateValues" dxfId="7829" priority="8175"/>
    <cfRule type="duplicateValues" dxfId="7828" priority="8176"/>
    <cfRule type="duplicateValues" dxfId="7827" priority="8177"/>
    <cfRule type="duplicateValues" dxfId="7826" priority="8178"/>
    <cfRule type="duplicateValues" dxfId="7825" priority="8179"/>
    <cfRule type="duplicateValues" dxfId="7824" priority="8180"/>
    <cfRule type="duplicateValues" dxfId="7823" priority="8181"/>
    <cfRule type="duplicateValues" dxfId="7822" priority="8182"/>
    <cfRule type="duplicateValues" dxfId="7821" priority="8183"/>
    <cfRule type="duplicateValues" dxfId="7820" priority="8184"/>
    <cfRule type="duplicateValues" dxfId="7819" priority="8185"/>
    <cfRule type="duplicateValues" dxfId="7818" priority="8186"/>
    <cfRule type="duplicateValues" dxfId="7817" priority="8187"/>
    <cfRule type="duplicateValues" dxfId="7816" priority="8188"/>
    <cfRule type="duplicateValues" dxfId="7815" priority="8189"/>
    <cfRule type="duplicateValues" dxfId="7814" priority="8190"/>
    <cfRule type="duplicateValues" dxfId="7813" priority="8191"/>
    <cfRule type="duplicateValues" dxfId="7812" priority="8192"/>
    <cfRule type="duplicateValues" dxfId="7811" priority="8193"/>
    <cfRule type="duplicateValues" dxfId="7810" priority="8194"/>
    <cfRule type="duplicateValues" dxfId="7809" priority="8195"/>
    <cfRule type="duplicateValues" dxfId="7808" priority="8196"/>
    <cfRule type="duplicateValues" dxfId="7807" priority="8197"/>
    <cfRule type="duplicateValues" dxfId="7806" priority="8198"/>
    <cfRule type="duplicateValues" dxfId="7805" priority="8199"/>
    <cfRule type="duplicateValues" dxfId="7804" priority="8200"/>
    <cfRule type="duplicateValues" dxfId="7803" priority="8201"/>
    <cfRule type="duplicateValues" dxfId="7802" priority="8202"/>
    <cfRule type="duplicateValues" dxfId="7801" priority="8203"/>
    <cfRule type="duplicateValues" dxfId="7800" priority="8204"/>
    <cfRule type="duplicateValues" dxfId="7799" priority="8205"/>
    <cfRule type="duplicateValues" dxfId="7798" priority="8206"/>
    <cfRule type="duplicateValues" dxfId="7797" priority="8207"/>
    <cfRule type="duplicateValues" dxfId="7796" priority="8208"/>
    <cfRule type="duplicateValues" dxfId="7795" priority="8209"/>
    <cfRule type="duplicateValues" dxfId="7794" priority="8210"/>
    <cfRule type="duplicateValues" dxfId="7793" priority="8211"/>
    <cfRule type="duplicateValues" dxfId="7792" priority="8212"/>
    <cfRule type="duplicateValues" dxfId="7791" priority="8213"/>
    <cfRule type="duplicateValues" dxfId="7790" priority="8214"/>
    <cfRule type="duplicateValues" dxfId="7789" priority="8215"/>
    <cfRule type="duplicateValues" dxfId="7788" priority="8216"/>
    <cfRule type="duplicateValues" dxfId="7787" priority="8217"/>
    <cfRule type="duplicateValues" dxfId="7786" priority="8218"/>
    <cfRule type="duplicateValues" dxfId="7785" priority="8219"/>
    <cfRule type="duplicateValues" dxfId="7784" priority="8220"/>
    <cfRule type="duplicateValues" dxfId="7783" priority="8221"/>
    <cfRule type="duplicateValues" dxfId="7782" priority="8222"/>
    <cfRule type="duplicateValues" dxfId="7781" priority="8223"/>
    <cfRule type="duplicateValues" dxfId="7780" priority="8224"/>
    <cfRule type="duplicateValues" dxfId="7779" priority="8225"/>
    <cfRule type="duplicateValues" dxfId="7778" priority="8226"/>
    <cfRule type="duplicateValues" dxfId="7777" priority="8227"/>
    <cfRule type="duplicateValues" dxfId="7776" priority="8228"/>
    <cfRule type="duplicateValues" dxfId="7775" priority="8229"/>
    <cfRule type="duplicateValues" dxfId="7774" priority="8230"/>
    <cfRule type="duplicateValues" dxfId="7773" priority="8231"/>
    <cfRule type="duplicateValues" dxfId="7772" priority="8232"/>
    <cfRule type="duplicateValues" dxfId="7771" priority="8233"/>
    <cfRule type="duplicateValues" dxfId="7770" priority="8234"/>
    <cfRule type="duplicateValues" dxfId="7769" priority="8235"/>
    <cfRule type="duplicateValues" dxfId="7768" priority="8236"/>
    <cfRule type="duplicateValues" dxfId="7767" priority="8237"/>
    <cfRule type="duplicateValues" dxfId="7766" priority="8238"/>
    <cfRule type="duplicateValues" dxfId="7765" priority="8239"/>
    <cfRule type="duplicateValues" dxfId="7764" priority="8240"/>
    <cfRule type="duplicateValues" dxfId="7763" priority="8241"/>
    <cfRule type="duplicateValues" dxfId="7762" priority="8242"/>
    <cfRule type="duplicateValues" dxfId="7761" priority="8243"/>
    <cfRule type="duplicateValues" dxfId="7760" priority="8244"/>
    <cfRule type="duplicateValues" dxfId="7759" priority="8245"/>
    <cfRule type="duplicateValues" dxfId="7758" priority="8246"/>
    <cfRule type="duplicateValues" dxfId="7757" priority="8247"/>
    <cfRule type="duplicateValues" dxfId="7756" priority="8248"/>
    <cfRule type="duplicateValues" dxfId="7755" priority="8249"/>
    <cfRule type="duplicateValues" dxfId="7754" priority="8250"/>
    <cfRule type="duplicateValues" dxfId="7753" priority="8251"/>
    <cfRule type="duplicateValues" dxfId="7752" priority="8252"/>
    <cfRule type="duplicateValues" dxfId="7751" priority="8253"/>
    <cfRule type="duplicateValues" dxfId="7750" priority="8254"/>
    <cfRule type="duplicateValues" dxfId="7749" priority="8255"/>
    <cfRule type="duplicateValues" dxfId="7748" priority="8256"/>
    <cfRule type="duplicateValues" dxfId="7747" priority="8257"/>
    <cfRule type="duplicateValues" dxfId="7746" priority="8258"/>
    <cfRule type="duplicateValues" dxfId="7745" priority="8259"/>
    <cfRule type="duplicateValues" dxfId="7744" priority="8260"/>
    <cfRule type="duplicateValues" dxfId="7743" priority="8261"/>
    <cfRule type="duplicateValues" dxfId="7742" priority="8262"/>
    <cfRule type="duplicateValues" dxfId="7741" priority="8263"/>
    <cfRule type="duplicateValues" dxfId="7740" priority="8264"/>
    <cfRule type="duplicateValues" dxfId="7739" priority="8265"/>
    <cfRule type="duplicateValues" dxfId="7738" priority="8266"/>
    <cfRule type="duplicateValues" dxfId="7737" priority="8267"/>
    <cfRule type="duplicateValues" dxfId="7736" priority="8268"/>
    <cfRule type="duplicateValues" dxfId="7735" priority="8269"/>
    <cfRule type="duplicateValues" dxfId="7734" priority="8270"/>
    <cfRule type="duplicateValues" dxfId="7733" priority="8271"/>
    <cfRule type="duplicateValues" dxfId="7732" priority="8272"/>
    <cfRule type="duplicateValues" dxfId="7731" priority="8273"/>
    <cfRule type="duplicateValues" dxfId="7730" priority="8274"/>
    <cfRule type="duplicateValues" dxfId="7729" priority="8275"/>
    <cfRule type="duplicateValues" dxfId="7728" priority="8276"/>
    <cfRule type="duplicateValues" dxfId="7727" priority="8277"/>
    <cfRule type="duplicateValues" dxfId="7726" priority="8278"/>
    <cfRule type="duplicateValues" dxfId="7725" priority="8279"/>
    <cfRule type="duplicateValues" dxfId="7724" priority="8280"/>
    <cfRule type="duplicateValues" dxfId="7723" priority="8281"/>
    <cfRule type="duplicateValues" dxfId="7722" priority="8282"/>
    <cfRule type="duplicateValues" dxfId="7721" priority="8283"/>
    <cfRule type="duplicateValues" dxfId="7720" priority="8284"/>
    <cfRule type="duplicateValues" dxfId="7719" priority="8285"/>
    <cfRule type="duplicateValues" dxfId="7718" priority="8286"/>
    <cfRule type="duplicateValues" dxfId="7717" priority="8287"/>
    <cfRule type="duplicateValues" dxfId="7716" priority="8288"/>
    <cfRule type="duplicateValues" dxfId="7715" priority="8289"/>
    <cfRule type="duplicateValues" dxfId="7714" priority="8290"/>
    <cfRule type="duplicateValues" dxfId="7713" priority="8291"/>
    <cfRule type="duplicateValues" dxfId="7712" priority="8292"/>
    <cfRule type="duplicateValues" dxfId="7711" priority="8293"/>
    <cfRule type="duplicateValues" dxfId="7710" priority="8294"/>
    <cfRule type="duplicateValues" dxfId="7709" priority="8295"/>
    <cfRule type="duplicateValues" dxfId="7708" priority="8296"/>
    <cfRule type="duplicateValues" dxfId="7707" priority="8297"/>
    <cfRule type="duplicateValues" dxfId="7706" priority="8298"/>
    <cfRule type="duplicateValues" dxfId="7705" priority="8299"/>
    <cfRule type="duplicateValues" dxfId="7704" priority="8300"/>
    <cfRule type="duplicateValues" dxfId="7703" priority="8301"/>
    <cfRule type="duplicateValues" dxfId="7702" priority="8302"/>
    <cfRule type="duplicateValues" dxfId="7701" priority="8303"/>
    <cfRule type="duplicateValues" dxfId="7700" priority="8304"/>
    <cfRule type="duplicateValues" dxfId="7699" priority="8305"/>
    <cfRule type="duplicateValues" dxfId="7698" priority="8306"/>
    <cfRule type="duplicateValues" dxfId="7697" priority="8307"/>
    <cfRule type="duplicateValues" dxfId="7696" priority="8308"/>
    <cfRule type="duplicateValues" dxfId="7695" priority="8309"/>
    <cfRule type="duplicateValues" dxfId="7694" priority="8310"/>
    <cfRule type="duplicateValues" dxfId="7693" priority="8311"/>
    <cfRule type="duplicateValues" dxfId="7692" priority="8312"/>
    <cfRule type="duplicateValues" dxfId="7691" priority="8313"/>
    <cfRule type="duplicateValues" dxfId="7690" priority="8314"/>
    <cfRule type="duplicateValues" dxfId="7689" priority="8315"/>
    <cfRule type="duplicateValues" dxfId="7688" priority="8316"/>
    <cfRule type="duplicateValues" dxfId="7687" priority="8317"/>
    <cfRule type="duplicateValues" dxfId="7686" priority="8318"/>
    <cfRule type="duplicateValues" dxfId="7685" priority="8319"/>
    <cfRule type="duplicateValues" dxfId="7684" priority="8320"/>
    <cfRule type="duplicateValues" dxfId="7683" priority="8321"/>
    <cfRule type="duplicateValues" dxfId="7682" priority="8322"/>
    <cfRule type="duplicateValues" dxfId="7681" priority="8323"/>
    <cfRule type="duplicateValues" dxfId="7680" priority="8324"/>
    <cfRule type="duplicateValues" dxfId="7679" priority="8325"/>
    <cfRule type="duplicateValues" dxfId="7678" priority="8326"/>
    <cfRule type="duplicateValues" dxfId="7677" priority="8327"/>
    <cfRule type="duplicateValues" dxfId="7676" priority="8328"/>
    <cfRule type="duplicateValues" dxfId="7675" priority="8329"/>
    <cfRule type="duplicateValues" dxfId="7674" priority="8330"/>
  </conditionalFormatting>
  <conditionalFormatting sqref="C240">
    <cfRule type="duplicateValues" dxfId="7673" priority="7985"/>
    <cfRule type="duplicateValues" dxfId="7672" priority="7986"/>
    <cfRule type="duplicateValues" dxfId="7671" priority="7987"/>
    <cfRule type="duplicateValues" dxfId="7670" priority="7988"/>
    <cfRule type="duplicateValues" dxfId="7669" priority="7989"/>
    <cfRule type="duplicateValues" dxfId="7668" priority="7990"/>
    <cfRule type="duplicateValues" dxfId="7667" priority="7991"/>
    <cfRule type="duplicateValues" dxfId="7666" priority="7992"/>
    <cfRule type="duplicateValues" dxfId="7665" priority="7993"/>
    <cfRule type="duplicateValues" dxfId="7664" priority="7994"/>
    <cfRule type="duplicateValues" dxfId="7663" priority="7995"/>
    <cfRule type="duplicateValues" dxfId="7662" priority="7996"/>
    <cfRule type="duplicateValues" dxfId="7661" priority="7997"/>
    <cfRule type="duplicateValues" dxfId="7660" priority="7998"/>
    <cfRule type="duplicateValues" dxfId="7659" priority="7999"/>
    <cfRule type="duplicateValues" dxfId="7658" priority="8000"/>
    <cfRule type="duplicateValues" dxfId="7657" priority="8001"/>
    <cfRule type="duplicateValues" dxfId="7656" priority="8002"/>
    <cfRule type="duplicateValues" dxfId="7655" priority="8003"/>
    <cfRule type="duplicateValues" dxfId="7654" priority="8004"/>
    <cfRule type="duplicateValues" dxfId="7653" priority="8005"/>
    <cfRule type="duplicateValues" dxfId="7652" priority="8006"/>
    <cfRule type="duplicateValues" dxfId="7651" priority="8007"/>
    <cfRule type="duplicateValues" dxfId="7650" priority="8008"/>
    <cfRule type="duplicateValues" dxfId="7649" priority="8009"/>
    <cfRule type="duplicateValues" dxfId="7648" priority="8010"/>
    <cfRule type="duplicateValues" dxfId="7647" priority="8011"/>
    <cfRule type="duplicateValues" dxfId="7646" priority="8012"/>
    <cfRule type="duplicateValues" dxfId="7645" priority="8013"/>
    <cfRule type="duplicateValues" dxfId="7644" priority="8014"/>
    <cfRule type="duplicateValues" dxfId="7643" priority="8015"/>
    <cfRule type="duplicateValues" dxfId="7642" priority="8016"/>
    <cfRule type="duplicateValues" dxfId="7641" priority="8017"/>
    <cfRule type="duplicateValues" dxfId="7640" priority="8018"/>
    <cfRule type="duplicateValues" dxfId="7639" priority="8019"/>
    <cfRule type="duplicateValues" dxfId="7638" priority="8020"/>
    <cfRule type="duplicateValues" dxfId="7637" priority="8021"/>
    <cfRule type="duplicateValues" dxfId="7636" priority="8022"/>
    <cfRule type="duplicateValues" dxfId="7635" priority="8023"/>
    <cfRule type="duplicateValues" dxfId="7634" priority="8024"/>
    <cfRule type="duplicateValues" dxfId="7633" priority="8025"/>
    <cfRule type="duplicateValues" dxfId="7632" priority="8026"/>
    <cfRule type="duplicateValues" dxfId="7631" priority="8027"/>
    <cfRule type="duplicateValues" dxfId="7630" priority="8028"/>
    <cfRule type="duplicateValues" dxfId="7629" priority="8029"/>
    <cfRule type="duplicateValues" dxfId="7628" priority="8030"/>
    <cfRule type="duplicateValues" dxfId="7627" priority="8031"/>
    <cfRule type="duplicateValues" dxfId="7626" priority="8032"/>
    <cfRule type="duplicateValues" dxfId="7625" priority="8033"/>
    <cfRule type="duplicateValues" dxfId="7624" priority="8034"/>
    <cfRule type="duplicateValues" dxfId="7623" priority="8035"/>
    <cfRule type="duplicateValues" dxfId="7622" priority="8036"/>
    <cfRule type="duplicateValues" dxfId="7621" priority="8037"/>
    <cfRule type="duplicateValues" dxfId="7620" priority="8038"/>
    <cfRule type="duplicateValues" dxfId="7619" priority="8039"/>
    <cfRule type="duplicateValues" dxfId="7618" priority="8040"/>
    <cfRule type="duplicateValues" dxfId="7617" priority="8041"/>
    <cfRule type="duplicateValues" dxfId="7616" priority="8042"/>
    <cfRule type="duplicateValues" dxfId="7615" priority="8043"/>
    <cfRule type="duplicateValues" dxfId="7614" priority="8044"/>
    <cfRule type="duplicateValues" dxfId="7613" priority="8045"/>
    <cfRule type="duplicateValues" dxfId="7612" priority="8046"/>
    <cfRule type="duplicateValues" dxfId="7611" priority="8047"/>
    <cfRule type="duplicateValues" dxfId="7610" priority="8048"/>
    <cfRule type="duplicateValues" dxfId="7609" priority="8049"/>
    <cfRule type="duplicateValues" dxfId="7608" priority="8050"/>
    <cfRule type="duplicateValues" dxfId="7607" priority="8051"/>
    <cfRule type="duplicateValues" dxfId="7606" priority="8052"/>
    <cfRule type="duplicateValues" dxfId="7605" priority="8053"/>
    <cfRule type="duplicateValues" dxfId="7604" priority="8054"/>
    <cfRule type="duplicateValues" dxfId="7603" priority="8055"/>
    <cfRule type="duplicateValues" dxfId="7602" priority="8056"/>
    <cfRule type="duplicateValues" dxfId="7601" priority="8057"/>
    <cfRule type="duplicateValues" dxfId="7600" priority="8058"/>
    <cfRule type="duplicateValues" dxfId="7599" priority="8059"/>
    <cfRule type="duplicateValues" dxfId="7598" priority="8060"/>
    <cfRule type="duplicateValues" dxfId="7597" priority="8061"/>
    <cfRule type="duplicateValues" dxfId="7596" priority="8062"/>
    <cfRule type="duplicateValues" dxfId="7595" priority="8063"/>
    <cfRule type="duplicateValues" dxfId="7594" priority="8064"/>
    <cfRule type="duplicateValues" dxfId="7593" priority="8065"/>
    <cfRule type="duplicateValues" dxfId="7592" priority="8066"/>
    <cfRule type="duplicateValues" dxfId="7591" priority="8067"/>
    <cfRule type="duplicateValues" dxfId="7590" priority="8068"/>
    <cfRule type="duplicateValues" dxfId="7589" priority="8069"/>
    <cfRule type="duplicateValues" dxfId="7588" priority="8070"/>
    <cfRule type="duplicateValues" dxfId="7587" priority="8071"/>
    <cfRule type="duplicateValues" dxfId="7586" priority="8072"/>
    <cfRule type="duplicateValues" dxfId="7585" priority="8073"/>
    <cfRule type="duplicateValues" dxfId="7584" priority="8074"/>
    <cfRule type="duplicateValues" dxfId="7583" priority="8075"/>
    <cfRule type="duplicateValues" dxfId="7582" priority="8076"/>
    <cfRule type="duplicateValues" dxfId="7581" priority="8077"/>
    <cfRule type="duplicateValues" dxfId="7580" priority="8078"/>
    <cfRule type="duplicateValues" dxfId="7579" priority="8079"/>
    <cfRule type="duplicateValues" dxfId="7578" priority="8080"/>
    <cfRule type="duplicateValues" dxfId="7577" priority="8081"/>
    <cfRule type="duplicateValues" dxfId="7576" priority="8082"/>
    <cfRule type="duplicateValues" dxfId="7575" priority="8083"/>
    <cfRule type="duplicateValues" dxfId="7574" priority="8084"/>
    <cfRule type="duplicateValues" dxfId="7573" priority="8085"/>
    <cfRule type="duplicateValues" dxfId="7572" priority="8086"/>
    <cfRule type="duplicateValues" dxfId="7571" priority="8087"/>
    <cfRule type="duplicateValues" dxfId="7570" priority="8088"/>
    <cfRule type="duplicateValues" dxfId="7569" priority="8089"/>
    <cfRule type="duplicateValues" dxfId="7568" priority="8090"/>
    <cfRule type="duplicateValues" dxfId="7567" priority="8091"/>
    <cfRule type="duplicateValues" dxfId="7566" priority="8092"/>
    <cfRule type="duplicateValues" dxfId="7565" priority="8093"/>
    <cfRule type="duplicateValues" dxfId="7564" priority="8094"/>
    <cfRule type="duplicateValues" dxfId="7563" priority="8095"/>
    <cfRule type="duplicateValues" dxfId="7562" priority="8096"/>
    <cfRule type="duplicateValues" dxfId="7561" priority="8097"/>
    <cfRule type="duplicateValues" dxfId="7560" priority="8098"/>
    <cfRule type="duplicateValues" dxfId="7559" priority="8099"/>
    <cfRule type="duplicateValues" dxfId="7558" priority="8100"/>
    <cfRule type="duplicateValues" dxfId="7557" priority="8101"/>
    <cfRule type="duplicateValues" dxfId="7556" priority="8102"/>
    <cfRule type="duplicateValues" dxfId="7555" priority="8103"/>
    <cfRule type="duplicateValues" dxfId="7554" priority="8104"/>
    <cfRule type="duplicateValues" dxfId="7553" priority="8105"/>
    <cfRule type="duplicateValues" dxfId="7552" priority="8106"/>
    <cfRule type="duplicateValues" dxfId="7551" priority="8107"/>
    <cfRule type="duplicateValues" dxfId="7550" priority="8108"/>
    <cfRule type="duplicateValues" dxfId="7549" priority="8109"/>
    <cfRule type="duplicateValues" dxfId="7548" priority="8110"/>
    <cfRule type="duplicateValues" dxfId="7547" priority="8111"/>
    <cfRule type="duplicateValues" dxfId="7546" priority="8112"/>
    <cfRule type="duplicateValues" dxfId="7545" priority="8113"/>
    <cfRule type="duplicateValues" dxfId="7544" priority="8114"/>
    <cfRule type="duplicateValues" dxfId="7543" priority="8115"/>
    <cfRule type="duplicateValues" dxfId="7542" priority="8116"/>
    <cfRule type="duplicateValues" dxfId="7541" priority="8117"/>
    <cfRule type="duplicateValues" dxfId="7540" priority="8118"/>
    <cfRule type="duplicateValues" dxfId="7539" priority="8119"/>
    <cfRule type="duplicateValues" dxfId="7538" priority="8120"/>
    <cfRule type="duplicateValues" dxfId="7537" priority="8121"/>
    <cfRule type="duplicateValues" dxfId="7536" priority="8122"/>
    <cfRule type="duplicateValues" dxfId="7535" priority="8123"/>
    <cfRule type="duplicateValues" dxfId="7534" priority="8124"/>
    <cfRule type="duplicateValues" dxfId="7533" priority="8125"/>
    <cfRule type="duplicateValues" dxfId="7532" priority="8126"/>
    <cfRule type="duplicateValues" dxfId="7531" priority="8127"/>
    <cfRule type="duplicateValues" dxfId="7530" priority="8128"/>
    <cfRule type="duplicateValues" dxfId="7529" priority="8129"/>
    <cfRule type="duplicateValues" dxfId="7528" priority="8130"/>
    <cfRule type="duplicateValues" dxfId="7527" priority="8131"/>
    <cfRule type="duplicateValues" dxfId="7526" priority="8132"/>
    <cfRule type="duplicateValues" dxfId="7525" priority="8133"/>
    <cfRule type="duplicateValues" dxfId="7524" priority="8134"/>
    <cfRule type="duplicateValues" dxfId="7523" priority="8135"/>
    <cfRule type="duplicateValues" dxfId="7522" priority="8136"/>
    <cfRule type="duplicateValues" dxfId="7521" priority="8137"/>
    <cfRule type="duplicateValues" dxfId="7520" priority="8138"/>
    <cfRule type="duplicateValues" dxfId="7519" priority="8139"/>
    <cfRule type="duplicateValues" dxfId="7518" priority="8140"/>
    <cfRule type="duplicateValues" dxfId="7517" priority="8141"/>
    <cfRule type="duplicateValues" dxfId="7516" priority="8142"/>
    <cfRule type="duplicateValues" dxfId="7515" priority="8143"/>
    <cfRule type="duplicateValues" dxfId="7514" priority="8144"/>
    <cfRule type="duplicateValues" dxfId="7513" priority="8145"/>
    <cfRule type="duplicateValues" dxfId="7512" priority="8146"/>
    <cfRule type="duplicateValues" dxfId="7511" priority="8147"/>
    <cfRule type="duplicateValues" dxfId="7510" priority="8148"/>
    <cfRule type="duplicateValues" dxfId="7509" priority="8149"/>
    <cfRule type="duplicateValues" dxfId="7508" priority="8150"/>
    <cfRule type="duplicateValues" dxfId="7507" priority="8151"/>
    <cfRule type="duplicateValues" dxfId="7506" priority="8152"/>
    <cfRule type="duplicateValues" dxfId="7505" priority="8153"/>
    <cfRule type="duplicateValues" dxfId="7504" priority="8154"/>
    <cfRule type="duplicateValues" dxfId="7503" priority="8155"/>
    <cfRule type="duplicateValues" dxfId="7502" priority="8156"/>
    <cfRule type="duplicateValues" dxfId="7501" priority="8157"/>
  </conditionalFormatting>
  <conditionalFormatting sqref="C241">
    <cfRule type="duplicateValues" dxfId="7500" priority="7811"/>
    <cfRule type="duplicateValues" dxfId="7499" priority="7812"/>
    <cfRule type="duplicateValues" dxfId="7498" priority="7813"/>
    <cfRule type="duplicateValues" dxfId="7497" priority="7814"/>
    <cfRule type="duplicateValues" dxfId="7496" priority="7815"/>
    <cfRule type="duplicateValues" dxfId="7495" priority="7816"/>
    <cfRule type="duplicateValues" dxfId="7494" priority="7817"/>
    <cfRule type="duplicateValues" dxfId="7493" priority="7818"/>
    <cfRule type="duplicateValues" dxfId="7492" priority="7819"/>
    <cfRule type="duplicateValues" dxfId="7491" priority="7820"/>
    <cfRule type="duplicateValues" dxfId="7490" priority="7821"/>
    <cfRule type="duplicateValues" dxfId="7489" priority="7822"/>
    <cfRule type="duplicateValues" dxfId="7488" priority="7823"/>
    <cfRule type="duplicateValues" dxfId="7487" priority="7824"/>
    <cfRule type="duplicateValues" dxfId="7486" priority="7825"/>
    <cfRule type="duplicateValues" dxfId="7485" priority="7826"/>
    <cfRule type="duplicateValues" dxfId="7484" priority="7827"/>
    <cfRule type="duplicateValues" dxfId="7483" priority="7828"/>
    <cfRule type="duplicateValues" dxfId="7482" priority="7829"/>
    <cfRule type="duplicateValues" dxfId="7481" priority="7830"/>
    <cfRule type="duplicateValues" dxfId="7480" priority="7831"/>
    <cfRule type="duplicateValues" dxfId="7479" priority="7832"/>
    <cfRule type="duplicateValues" dxfId="7478" priority="7833"/>
    <cfRule type="duplicateValues" dxfId="7477" priority="7834"/>
    <cfRule type="duplicateValues" dxfId="7476" priority="7835"/>
    <cfRule type="duplicateValues" dxfId="7475" priority="7836"/>
    <cfRule type="duplicateValues" dxfId="7474" priority="7837"/>
    <cfRule type="duplicateValues" dxfId="7473" priority="7838"/>
    <cfRule type="duplicateValues" dxfId="7472" priority="7839"/>
    <cfRule type="duplicateValues" dxfId="7471" priority="7840"/>
    <cfRule type="duplicateValues" dxfId="7470" priority="7841"/>
    <cfRule type="duplicateValues" dxfId="7469" priority="7842"/>
    <cfRule type="duplicateValues" dxfId="7468" priority="7843"/>
    <cfRule type="duplicateValues" dxfId="7467" priority="7844"/>
    <cfRule type="duplicateValues" dxfId="7466" priority="7845"/>
    <cfRule type="duplicateValues" dxfId="7465" priority="7846"/>
    <cfRule type="duplicateValues" dxfId="7464" priority="7847"/>
    <cfRule type="duplicateValues" dxfId="7463" priority="7848"/>
    <cfRule type="duplicateValues" dxfId="7462" priority="7849"/>
    <cfRule type="duplicateValues" dxfId="7461" priority="7850"/>
    <cfRule type="duplicateValues" dxfId="7460" priority="7851"/>
    <cfRule type="duplicateValues" dxfId="7459" priority="7852"/>
    <cfRule type="duplicateValues" dxfId="7458" priority="7853"/>
    <cfRule type="duplicateValues" dxfId="7457" priority="7854"/>
    <cfRule type="duplicateValues" dxfId="7456" priority="7855"/>
    <cfRule type="duplicateValues" dxfId="7455" priority="7856"/>
    <cfRule type="duplicateValues" dxfId="7454" priority="7857"/>
    <cfRule type="duplicateValues" dxfId="7453" priority="7858"/>
    <cfRule type="duplicateValues" dxfId="7452" priority="7859"/>
    <cfRule type="duplicateValues" dxfId="7451" priority="7860"/>
    <cfRule type="duplicateValues" dxfId="7450" priority="7861"/>
    <cfRule type="duplicateValues" dxfId="7449" priority="7862"/>
    <cfRule type="duplicateValues" dxfId="7448" priority="7863"/>
    <cfRule type="duplicateValues" dxfId="7447" priority="7864"/>
    <cfRule type="duplicateValues" dxfId="7446" priority="7865"/>
    <cfRule type="duplicateValues" dxfId="7445" priority="7866"/>
    <cfRule type="duplicateValues" dxfId="7444" priority="7867"/>
    <cfRule type="duplicateValues" dxfId="7443" priority="7868"/>
    <cfRule type="duplicateValues" dxfId="7442" priority="7869"/>
    <cfRule type="duplicateValues" dxfId="7441" priority="7870"/>
    <cfRule type="duplicateValues" dxfId="7440" priority="7871"/>
    <cfRule type="duplicateValues" dxfId="7439" priority="7872"/>
    <cfRule type="duplicateValues" dxfId="7438" priority="7873"/>
    <cfRule type="duplicateValues" dxfId="7437" priority="7874"/>
    <cfRule type="duplicateValues" dxfId="7436" priority="7875"/>
    <cfRule type="duplicateValues" dxfId="7435" priority="7876"/>
    <cfRule type="duplicateValues" dxfId="7434" priority="7877"/>
    <cfRule type="duplicateValues" dxfId="7433" priority="7878"/>
    <cfRule type="duplicateValues" dxfId="7432" priority="7879"/>
    <cfRule type="duplicateValues" dxfId="7431" priority="7880"/>
    <cfRule type="duplicateValues" dxfId="7430" priority="7881"/>
    <cfRule type="duplicateValues" dxfId="7429" priority="7882"/>
    <cfRule type="duplicateValues" dxfId="7428" priority="7883"/>
    <cfRule type="duplicateValues" dxfId="7427" priority="7884"/>
    <cfRule type="duplicateValues" dxfId="7426" priority="7885"/>
    <cfRule type="duplicateValues" dxfId="7425" priority="7886"/>
    <cfRule type="duplicateValues" dxfId="7424" priority="7887"/>
    <cfRule type="duplicateValues" dxfId="7423" priority="7888"/>
    <cfRule type="duplicateValues" dxfId="7422" priority="7889"/>
    <cfRule type="duplicateValues" dxfId="7421" priority="7890"/>
    <cfRule type="duplicateValues" dxfId="7420" priority="7891"/>
    <cfRule type="duplicateValues" dxfId="7419" priority="7892"/>
    <cfRule type="duplicateValues" dxfId="7418" priority="7893"/>
    <cfRule type="duplicateValues" dxfId="7417" priority="7894"/>
    <cfRule type="duplicateValues" dxfId="7416" priority="7895"/>
    <cfRule type="duplicateValues" dxfId="7415" priority="7896"/>
    <cfRule type="duplicateValues" dxfId="7414" priority="7897"/>
    <cfRule type="duplicateValues" dxfId="7413" priority="7898"/>
    <cfRule type="duplicateValues" dxfId="7412" priority="7899"/>
    <cfRule type="duplicateValues" dxfId="7411" priority="7900"/>
    <cfRule type="duplicateValues" dxfId="7410" priority="7901"/>
    <cfRule type="duplicateValues" dxfId="7409" priority="7902"/>
    <cfRule type="duplicateValues" dxfId="7408" priority="7903"/>
    <cfRule type="duplicateValues" dxfId="7407" priority="7904"/>
    <cfRule type="duplicateValues" dxfId="7406" priority="7905"/>
    <cfRule type="duplicateValues" dxfId="7405" priority="7906"/>
    <cfRule type="duplicateValues" dxfId="7404" priority="7907"/>
    <cfRule type="duplicateValues" dxfId="7403" priority="7908"/>
    <cfRule type="duplicateValues" dxfId="7402" priority="7909"/>
    <cfRule type="duplicateValues" dxfId="7401" priority="7910"/>
    <cfRule type="duplicateValues" dxfId="7400" priority="7911"/>
    <cfRule type="duplicateValues" dxfId="7399" priority="7912"/>
    <cfRule type="duplicateValues" dxfId="7398" priority="7913"/>
    <cfRule type="duplicateValues" dxfId="7397" priority="7914"/>
    <cfRule type="duplicateValues" dxfId="7396" priority="7915"/>
    <cfRule type="duplicateValues" dxfId="7395" priority="7916"/>
    <cfRule type="duplicateValues" dxfId="7394" priority="7917"/>
    <cfRule type="duplicateValues" dxfId="7393" priority="7918"/>
    <cfRule type="duplicateValues" dxfId="7392" priority="7919"/>
    <cfRule type="duplicateValues" dxfId="7391" priority="7920"/>
    <cfRule type="duplicateValues" dxfId="7390" priority="7921"/>
    <cfRule type="duplicateValues" dxfId="7389" priority="7922"/>
    <cfRule type="duplicateValues" dxfId="7388" priority="7923"/>
    <cfRule type="duplicateValues" dxfId="7387" priority="7924"/>
    <cfRule type="duplicateValues" dxfId="7386" priority="7925"/>
    <cfRule type="duplicateValues" dxfId="7385" priority="7926"/>
    <cfRule type="duplicateValues" dxfId="7384" priority="7927"/>
    <cfRule type="duplicateValues" dxfId="7383" priority="7928"/>
    <cfRule type="duplicateValues" dxfId="7382" priority="7929"/>
    <cfRule type="duplicateValues" dxfId="7381" priority="7930"/>
    <cfRule type="duplicateValues" dxfId="7380" priority="7931"/>
    <cfRule type="duplicateValues" dxfId="7379" priority="7932"/>
    <cfRule type="duplicateValues" dxfId="7378" priority="7933"/>
    <cfRule type="duplicateValues" dxfId="7377" priority="7934"/>
    <cfRule type="duplicateValues" dxfId="7376" priority="7935"/>
    <cfRule type="duplicateValues" dxfId="7375" priority="7936"/>
    <cfRule type="duplicateValues" dxfId="7374" priority="7937"/>
    <cfRule type="duplicateValues" dxfId="7373" priority="7938"/>
    <cfRule type="duplicateValues" dxfId="7372" priority="7939"/>
    <cfRule type="duplicateValues" dxfId="7371" priority="7940"/>
    <cfRule type="duplicateValues" dxfId="7370" priority="7941"/>
    <cfRule type="duplicateValues" dxfId="7369" priority="7942"/>
    <cfRule type="duplicateValues" dxfId="7368" priority="7943"/>
    <cfRule type="duplicateValues" dxfId="7367" priority="7944"/>
    <cfRule type="duplicateValues" dxfId="7366" priority="7945"/>
    <cfRule type="duplicateValues" dxfId="7365" priority="7946"/>
    <cfRule type="duplicateValues" dxfId="7364" priority="7947"/>
    <cfRule type="duplicateValues" dxfId="7363" priority="7948"/>
    <cfRule type="duplicateValues" dxfId="7362" priority="7949"/>
    <cfRule type="duplicateValues" dxfId="7361" priority="7950"/>
    <cfRule type="duplicateValues" dxfId="7360" priority="7951"/>
    <cfRule type="duplicateValues" dxfId="7359" priority="7952"/>
    <cfRule type="duplicateValues" dxfId="7358" priority="7953"/>
    <cfRule type="duplicateValues" dxfId="7357" priority="7954"/>
    <cfRule type="duplicateValues" dxfId="7356" priority="7955"/>
    <cfRule type="duplicateValues" dxfId="7355" priority="7956"/>
    <cfRule type="duplicateValues" dxfId="7354" priority="7957"/>
    <cfRule type="duplicateValues" dxfId="7353" priority="7958"/>
    <cfRule type="duplicateValues" dxfId="7352" priority="7959"/>
    <cfRule type="duplicateValues" dxfId="7351" priority="7960"/>
    <cfRule type="duplicateValues" dxfId="7350" priority="7961"/>
    <cfRule type="duplicateValues" dxfId="7349" priority="7962"/>
    <cfRule type="duplicateValues" dxfId="7348" priority="7963"/>
    <cfRule type="duplicateValues" dxfId="7347" priority="7964"/>
    <cfRule type="duplicateValues" dxfId="7346" priority="7965"/>
    <cfRule type="duplicateValues" dxfId="7345" priority="7966"/>
    <cfRule type="duplicateValues" dxfId="7344" priority="7967"/>
    <cfRule type="duplicateValues" dxfId="7343" priority="7968"/>
    <cfRule type="duplicateValues" dxfId="7342" priority="7969"/>
    <cfRule type="duplicateValues" dxfId="7341" priority="7970"/>
    <cfRule type="duplicateValues" dxfId="7340" priority="7971"/>
    <cfRule type="duplicateValues" dxfId="7339" priority="7972"/>
    <cfRule type="duplicateValues" dxfId="7338" priority="7973"/>
    <cfRule type="duplicateValues" dxfId="7337" priority="7974"/>
    <cfRule type="duplicateValues" dxfId="7336" priority="7975"/>
    <cfRule type="duplicateValues" dxfId="7335" priority="7976"/>
    <cfRule type="duplicateValues" dxfId="7334" priority="7977"/>
    <cfRule type="duplicateValues" dxfId="7333" priority="7978"/>
    <cfRule type="duplicateValues" dxfId="7332" priority="7979"/>
    <cfRule type="duplicateValues" dxfId="7331" priority="7980"/>
    <cfRule type="duplicateValues" dxfId="7330" priority="7981"/>
    <cfRule type="duplicateValues" dxfId="7329" priority="7982"/>
    <cfRule type="duplicateValues" dxfId="7328" priority="7983"/>
    <cfRule type="duplicateValues" dxfId="7327" priority="7984"/>
  </conditionalFormatting>
  <conditionalFormatting sqref="C242">
    <cfRule type="duplicateValues" dxfId="7326" priority="7636"/>
    <cfRule type="duplicateValues" dxfId="7325" priority="7637"/>
    <cfRule type="duplicateValues" dxfId="7324" priority="7638"/>
    <cfRule type="duplicateValues" dxfId="7323" priority="7639"/>
    <cfRule type="duplicateValues" dxfId="7322" priority="7640"/>
    <cfRule type="duplicateValues" dxfId="7321" priority="7641"/>
    <cfRule type="duplicateValues" dxfId="7320" priority="7642"/>
    <cfRule type="duplicateValues" dxfId="7319" priority="7643"/>
    <cfRule type="duplicateValues" dxfId="7318" priority="7644"/>
    <cfRule type="duplicateValues" dxfId="7317" priority="7645"/>
    <cfRule type="duplicateValues" dxfId="7316" priority="7646"/>
    <cfRule type="duplicateValues" dxfId="7315" priority="7647"/>
    <cfRule type="duplicateValues" dxfId="7314" priority="7648"/>
    <cfRule type="duplicateValues" dxfId="7313" priority="7649"/>
    <cfRule type="duplicateValues" dxfId="7312" priority="7650"/>
    <cfRule type="duplicateValues" dxfId="7311" priority="7651"/>
    <cfRule type="duplicateValues" dxfId="7310" priority="7652"/>
    <cfRule type="duplicateValues" dxfId="7309" priority="7653"/>
    <cfRule type="duplicateValues" dxfId="7308" priority="7654"/>
    <cfRule type="duplicateValues" dxfId="7307" priority="7655"/>
    <cfRule type="duplicateValues" dxfId="7306" priority="7656"/>
    <cfRule type="duplicateValues" dxfId="7305" priority="7657"/>
    <cfRule type="duplicateValues" dxfId="7304" priority="7658"/>
    <cfRule type="duplicateValues" dxfId="7303" priority="7659"/>
    <cfRule type="duplicateValues" dxfId="7302" priority="7660"/>
    <cfRule type="duplicateValues" dxfId="7301" priority="7661"/>
    <cfRule type="duplicateValues" dxfId="7300" priority="7662"/>
    <cfRule type="duplicateValues" dxfId="7299" priority="7663"/>
    <cfRule type="duplicateValues" dxfId="7298" priority="7664"/>
    <cfRule type="duplicateValues" dxfId="7297" priority="7665"/>
    <cfRule type="duplicateValues" dxfId="7296" priority="7666"/>
    <cfRule type="duplicateValues" dxfId="7295" priority="7667"/>
    <cfRule type="duplicateValues" dxfId="7294" priority="7668"/>
    <cfRule type="duplicateValues" dxfId="7293" priority="7669"/>
    <cfRule type="duplicateValues" dxfId="7292" priority="7670"/>
    <cfRule type="duplicateValues" dxfId="7291" priority="7671"/>
    <cfRule type="duplicateValues" dxfId="7290" priority="7672"/>
    <cfRule type="duplicateValues" dxfId="7289" priority="7673"/>
    <cfRule type="duplicateValues" dxfId="7288" priority="7674"/>
    <cfRule type="duplicateValues" dxfId="7287" priority="7675"/>
    <cfRule type="duplicateValues" dxfId="7286" priority="7676"/>
    <cfRule type="duplicateValues" dxfId="7285" priority="7677"/>
    <cfRule type="duplicateValues" dxfId="7284" priority="7678"/>
    <cfRule type="duplicateValues" dxfId="7283" priority="7679"/>
    <cfRule type="duplicateValues" dxfId="7282" priority="7680"/>
    <cfRule type="duplicateValues" dxfId="7281" priority="7681"/>
    <cfRule type="duplicateValues" dxfId="7280" priority="7682"/>
    <cfRule type="duplicateValues" dxfId="7279" priority="7683"/>
    <cfRule type="duplicateValues" dxfId="7278" priority="7684"/>
    <cfRule type="duplicateValues" dxfId="7277" priority="7685"/>
    <cfRule type="duplicateValues" dxfId="7276" priority="7686"/>
    <cfRule type="duplicateValues" dxfId="7275" priority="7687"/>
    <cfRule type="duplicateValues" dxfId="7274" priority="7688"/>
    <cfRule type="duplicateValues" dxfId="7273" priority="7689"/>
    <cfRule type="duplicateValues" dxfId="7272" priority="7690"/>
    <cfRule type="duplicateValues" dxfId="7271" priority="7691"/>
    <cfRule type="duplicateValues" dxfId="7270" priority="7692"/>
    <cfRule type="duplicateValues" dxfId="7269" priority="7693"/>
    <cfRule type="duplicateValues" dxfId="7268" priority="7694"/>
    <cfRule type="duplicateValues" dxfId="7267" priority="7695"/>
    <cfRule type="duplicateValues" dxfId="7266" priority="7696"/>
    <cfRule type="duplicateValues" dxfId="7265" priority="7697"/>
    <cfRule type="duplicateValues" dxfId="7264" priority="7698"/>
    <cfRule type="duplicateValues" dxfId="7263" priority="7699"/>
    <cfRule type="duplicateValues" dxfId="7262" priority="7700"/>
    <cfRule type="duplicateValues" dxfId="7261" priority="7701"/>
    <cfRule type="duplicateValues" dxfId="7260" priority="7702"/>
    <cfRule type="duplicateValues" dxfId="7259" priority="7703"/>
    <cfRule type="duplicateValues" dxfId="7258" priority="7704"/>
    <cfRule type="duplicateValues" dxfId="7257" priority="7705"/>
    <cfRule type="duplicateValues" dxfId="7256" priority="7706"/>
    <cfRule type="duplicateValues" dxfId="7255" priority="7707"/>
    <cfRule type="duplicateValues" dxfId="7254" priority="7708"/>
    <cfRule type="duplicateValues" dxfId="7253" priority="7709"/>
    <cfRule type="duplicateValues" dxfId="7252" priority="7710"/>
    <cfRule type="duplicateValues" dxfId="7251" priority="7711"/>
    <cfRule type="duplicateValues" dxfId="7250" priority="7712"/>
    <cfRule type="duplicateValues" dxfId="7249" priority="7713"/>
    <cfRule type="duplicateValues" dxfId="7248" priority="7714"/>
    <cfRule type="duplicateValues" dxfId="7247" priority="7715"/>
    <cfRule type="duplicateValues" dxfId="7246" priority="7716"/>
    <cfRule type="duplicateValues" dxfId="7245" priority="7717"/>
    <cfRule type="duplicateValues" dxfId="7244" priority="7718"/>
    <cfRule type="duplicateValues" dxfId="7243" priority="7719"/>
    <cfRule type="duplicateValues" dxfId="7242" priority="7720"/>
    <cfRule type="duplicateValues" dxfId="7241" priority="7721"/>
    <cfRule type="duplicateValues" dxfId="7240" priority="7722"/>
    <cfRule type="duplicateValues" dxfId="7239" priority="7723"/>
    <cfRule type="duplicateValues" dxfId="7238" priority="7724"/>
    <cfRule type="duplicateValues" dxfId="7237" priority="7725"/>
    <cfRule type="duplicateValues" dxfId="7236" priority="7726"/>
    <cfRule type="duplicateValues" dxfId="7235" priority="7727"/>
    <cfRule type="duplicateValues" dxfId="7234" priority="7728"/>
    <cfRule type="duplicateValues" dxfId="7233" priority="7729"/>
    <cfRule type="duplicateValues" dxfId="7232" priority="7730"/>
    <cfRule type="duplicateValues" dxfId="7231" priority="7731"/>
    <cfRule type="duplicateValues" dxfId="7230" priority="7732"/>
    <cfRule type="duplicateValues" dxfId="7229" priority="7733"/>
    <cfRule type="duplicateValues" dxfId="7228" priority="7734"/>
    <cfRule type="duplicateValues" dxfId="7227" priority="7735"/>
    <cfRule type="duplicateValues" dxfId="7226" priority="7736"/>
    <cfRule type="duplicateValues" dxfId="7225" priority="7737"/>
    <cfRule type="duplicateValues" dxfId="7224" priority="7738"/>
    <cfRule type="duplicateValues" dxfId="7223" priority="7739"/>
    <cfRule type="duplicateValues" dxfId="7222" priority="7740"/>
    <cfRule type="duplicateValues" dxfId="7221" priority="7741"/>
    <cfRule type="duplicateValues" dxfId="7220" priority="7742"/>
    <cfRule type="duplicateValues" dxfId="7219" priority="7743"/>
    <cfRule type="duplicateValues" dxfId="7218" priority="7744"/>
    <cfRule type="duplicateValues" dxfId="7217" priority="7745"/>
    <cfRule type="duplicateValues" dxfId="7216" priority="7746"/>
    <cfRule type="duplicateValues" dxfId="7215" priority="7747"/>
    <cfRule type="duplicateValues" dxfId="7214" priority="7748"/>
    <cfRule type="duplicateValues" dxfId="7213" priority="7749"/>
    <cfRule type="duplicateValues" dxfId="7212" priority="7750"/>
    <cfRule type="duplicateValues" dxfId="7211" priority="7751"/>
    <cfRule type="duplicateValues" dxfId="7210" priority="7752"/>
    <cfRule type="duplicateValues" dxfId="7209" priority="7753"/>
    <cfRule type="duplicateValues" dxfId="7208" priority="7754"/>
    <cfRule type="duplicateValues" dxfId="7207" priority="7755"/>
    <cfRule type="duplicateValues" dxfId="7206" priority="7756"/>
    <cfRule type="duplicateValues" dxfId="7205" priority="7757"/>
    <cfRule type="duplicateValues" dxfId="7204" priority="7758"/>
    <cfRule type="duplicateValues" dxfId="7203" priority="7759"/>
    <cfRule type="duplicateValues" dxfId="7202" priority="7760"/>
    <cfRule type="duplicateValues" dxfId="7201" priority="7761"/>
    <cfRule type="duplicateValues" dxfId="7200" priority="7762"/>
    <cfRule type="duplicateValues" dxfId="7199" priority="7763"/>
    <cfRule type="duplicateValues" dxfId="7198" priority="7764"/>
    <cfRule type="duplicateValues" dxfId="7197" priority="7765"/>
    <cfRule type="duplicateValues" dxfId="7196" priority="7766"/>
    <cfRule type="duplicateValues" dxfId="7195" priority="7767"/>
    <cfRule type="duplicateValues" dxfId="7194" priority="7768"/>
    <cfRule type="duplicateValues" dxfId="7193" priority="7769"/>
    <cfRule type="duplicateValues" dxfId="7192" priority="7770"/>
    <cfRule type="duplicateValues" dxfId="7191" priority="7771"/>
    <cfRule type="duplicateValues" dxfId="7190" priority="7772"/>
    <cfRule type="duplicateValues" dxfId="7189" priority="7773"/>
    <cfRule type="duplicateValues" dxfId="7188" priority="7774"/>
    <cfRule type="duplicateValues" dxfId="7187" priority="7775"/>
    <cfRule type="duplicateValues" dxfId="7186" priority="7776"/>
    <cfRule type="duplicateValues" dxfId="7185" priority="7777"/>
    <cfRule type="duplicateValues" dxfId="7184" priority="7778"/>
    <cfRule type="duplicateValues" dxfId="7183" priority="7779"/>
    <cfRule type="duplicateValues" dxfId="7182" priority="7780"/>
    <cfRule type="duplicateValues" dxfId="7181" priority="7781"/>
    <cfRule type="duplicateValues" dxfId="7180" priority="7782"/>
    <cfRule type="duplicateValues" dxfId="7179" priority="7783"/>
    <cfRule type="duplicateValues" dxfId="7178" priority="7784"/>
    <cfRule type="duplicateValues" dxfId="7177" priority="7785"/>
    <cfRule type="duplicateValues" dxfId="7176" priority="7786"/>
    <cfRule type="duplicateValues" dxfId="7175" priority="7787"/>
    <cfRule type="duplicateValues" dxfId="7174" priority="7788"/>
    <cfRule type="duplicateValues" dxfId="7173" priority="7789"/>
    <cfRule type="duplicateValues" dxfId="7172" priority="7790"/>
    <cfRule type="duplicateValues" dxfId="7171" priority="7791"/>
    <cfRule type="duplicateValues" dxfId="7170" priority="7792"/>
    <cfRule type="duplicateValues" dxfId="7169" priority="7793"/>
    <cfRule type="duplicateValues" dxfId="7168" priority="7794"/>
    <cfRule type="duplicateValues" dxfId="7167" priority="7795"/>
    <cfRule type="duplicateValues" dxfId="7166" priority="7796"/>
    <cfRule type="duplicateValues" dxfId="7165" priority="7797"/>
    <cfRule type="duplicateValues" dxfId="7164" priority="7798"/>
    <cfRule type="duplicateValues" dxfId="7163" priority="7799"/>
    <cfRule type="duplicateValues" dxfId="7162" priority="7800"/>
    <cfRule type="duplicateValues" dxfId="7161" priority="7801"/>
    <cfRule type="duplicateValues" dxfId="7160" priority="7802"/>
    <cfRule type="duplicateValues" dxfId="7159" priority="7803"/>
    <cfRule type="duplicateValues" dxfId="7158" priority="7804"/>
    <cfRule type="duplicateValues" dxfId="7157" priority="7805"/>
    <cfRule type="duplicateValues" dxfId="7156" priority="7806"/>
    <cfRule type="duplicateValues" dxfId="7155" priority="7807"/>
    <cfRule type="duplicateValues" dxfId="7154" priority="7808"/>
    <cfRule type="duplicateValues" dxfId="7153" priority="7809"/>
    <cfRule type="duplicateValues" dxfId="7152" priority="7810"/>
  </conditionalFormatting>
  <conditionalFormatting sqref="C243">
    <cfRule type="duplicateValues" dxfId="7151" priority="7286"/>
    <cfRule type="duplicateValues" dxfId="7150" priority="7287"/>
    <cfRule type="duplicateValues" dxfId="7149" priority="7288"/>
    <cfRule type="duplicateValues" dxfId="7148" priority="7289"/>
    <cfRule type="duplicateValues" dxfId="7147" priority="7290"/>
    <cfRule type="duplicateValues" dxfId="7146" priority="7291"/>
    <cfRule type="duplicateValues" dxfId="7145" priority="7292"/>
    <cfRule type="duplicateValues" dxfId="7144" priority="7293"/>
    <cfRule type="duplicateValues" dxfId="7143" priority="7294"/>
    <cfRule type="duplicateValues" dxfId="7142" priority="7295"/>
    <cfRule type="duplicateValues" dxfId="7141" priority="7296"/>
    <cfRule type="duplicateValues" dxfId="7140" priority="7297"/>
    <cfRule type="duplicateValues" dxfId="7139" priority="7298"/>
    <cfRule type="duplicateValues" dxfId="7138" priority="7299"/>
    <cfRule type="duplicateValues" dxfId="7137" priority="7300"/>
    <cfRule type="duplicateValues" dxfId="7136" priority="7301"/>
    <cfRule type="duplicateValues" dxfId="7135" priority="7302"/>
    <cfRule type="duplicateValues" dxfId="7134" priority="7303"/>
    <cfRule type="duplicateValues" dxfId="7133" priority="7304"/>
    <cfRule type="duplicateValues" dxfId="7132" priority="7305"/>
    <cfRule type="duplicateValues" dxfId="7131" priority="7306"/>
    <cfRule type="duplicateValues" dxfId="7130" priority="7307"/>
    <cfRule type="duplicateValues" dxfId="7129" priority="7308"/>
    <cfRule type="duplicateValues" dxfId="7128" priority="7309"/>
    <cfRule type="duplicateValues" dxfId="7127" priority="7310"/>
    <cfRule type="duplicateValues" dxfId="7126" priority="7311"/>
    <cfRule type="duplicateValues" dxfId="7125" priority="7312"/>
    <cfRule type="duplicateValues" dxfId="7124" priority="7313"/>
    <cfRule type="duplicateValues" dxfId="7123" priority="7314"/>
    <cfRule type="duplicateValues" dxfId="7122" priority="7315"/>
    <cfRule type="duplicateValues" dxfId="7121" priority="7316"/>
    <cfRule type="duplicateValues" dxfId="7120" priority="7317"/>
    <cfRule type="duplicateValues" dxfId="7119" priority="7318"/>
    <cfRule type="duplicateValues" dxfId="7118" priority="7319"/>
    <cfRule type="duplicateValues" dxfId="7117" priority="7320"/>
    <cfRule type="duplicateValues" dxfId="7116" priority="7321"/>
    <cfRule type="duplicateValues" dxfId="7115" priority="7322"/>
    <cfRule type="duplicateValues" dxfId="7114" priority="7323"/>
    <cfRule type="duplicateValues" dxfId="7113" priority="7324"/>
    <cfRule type="duplicateValues" dxfId="7112" priority="7325"/>
    <cfRule type="duplicateValues" dxfId="7111" priority="7326"/>
    <cfRule type="duplicateValues" dxfId="7110" priority="7327"/>
    <cfRule type="duplicateValues" dxfId="7109" priority="7328"/>
    <cfRule type="duplicateValues" dxfId="7108" priority="7329"/>
    <cfRule type="duplicateValues" dxfId="7107" priority="7330"/>
    <cfRule type="duplicateValues" dxfId="7106" priority="7331"/>
    <cfRule type="duplicateValues" dxfId="7105" priority="7332"/>
    <cfRule type="duplicateValues" dxfId="7104" priority="7333"/>
    <cfRule type="duplicateValues" dxfId="7103" priority="7334"/>
    <cfRule type="duplicateValues" dxfId="7102" priority="7335"/>
    <cfRule type="duplicateValues" dxfId="7101" priority="7336"/>
    <cfRule type="duplicateValues" dxfId="7100" priority="7337"/>
    <cfRule type="duplicateValues" dxfId="7099" priority="7338"/>
    <cfRule type="duplicateValues" dxfId="7098" priority="7339"/>
    <cfRule type="duplicateValues" dxfId="7097" priority="7340"/>
    <cfRule type="duplicateValues" dxfId="7096" priority="7341"/>
    <cfRule type="duplicateValues" dxfId="7095" priority="7342"/>
    <cfRule type="duplicateValues" dxfId="7094" priority="7343"/>
    <cfRule type="duplicateValues" dxfId="7093" priority="7344"/>
    <cfRule type="duplicateValues" dxfId="7092" priority="7345"/>
    <cfRule type="duplicateValues" dxfId="7091" priority="7346"/>
    <cfRule type="duplicateValues" dxfId="7090" priority="7347"/>
    <cfRule type="duplicateValues" dxfId="7089" priority="7348"/>
    <cfRule type="duplicateValues" dxfId="7088" priority="7349"/>
    <cfRule type="duplicateValues" dxfId="7087" priority="7350"/>
    <cfRule type="duplicateValues" dxfId="7086" priority="7351"/>
    <cfRule type="duplicateValues" dxfId="7085" priority="7352"/>
    <cfRule type="duplicateValues" dxfId="7084" priority="7353"/>
    <cfRule type="duplicateValues" dxfId="7083" priority="7354"/>
    <cfRule type="duplicateValues" dxfId="7082" priority="7355"/>
    <cfRule type="duplicateValues" dxfId="7081" priority="7356"/>
    <cfRule type="duplicateValues" dxfId="7080" priority="7357"/>
    <cfRule type="duplicateValues" dxfId="7079" priority="7358"/>
    <cfRule type="duplicateValues" dxfId="7078" priority="7359"/>
    <cfRule type="duplicateValues" dxfId="7077" priority="7360"/>
    <cfRule type="duplicateValues" dxfId="7076" priority="7361"/>
    <cfRule type="duplicateValues" dxfId="7075" priority="7362"/>
    <cfRule type="duplicateValues" dxfId="7074" priority="7363"/>
    <cfRule type="duplicateValues" dxfId="7073" priority="7364"/>
    <cfRule type="duplicateValues" dxfId="7072" priority="7365"/>
    <cfRule type="duplicateValues" dxfId="7071" priority="7366"/>
    <cfRule type="duplicateValues" dxfId="7070" priority="7367"/>
    <cfRule type="duplicateValues" dxfId="7069" priority="7368"/>
    <cfRule type="duplicateValues" dxfId="7068" priority="7369"/>
    <cfRule type="duplicateValues" dxfId="7067" priority="7370"/>
    <cfRule type="duplicateValues" dxfId="7066" priority="7371"/>
    <cfRule type="duplicateValues" dxfId="7065" priority="7372"/>
    <cfRule type="duplicateValues" dxfId="7064" priority="7373"/>
    <cfRule type="duplicateValues" dxfId="7063" priority="7374"/>
    <cfRule type="duplicateValues" dxfId="7062" priority="7375"/>
    <cfRule type="duplicateValues" dxfId="7061" priority="7376"/>
    <cfRule type="duplicateValues" dxfId="7060" priority="7377"/>
    <cfRule type="duplicateValues" dxfId="7059" priority="7378"/>
    <cfRule type="duplicateValues" dxfId="7058" priority="7379"/>
    <cfRule type="duplicateValues" dxfId="7057" priority="7380"/>
    <cfRule type="duplicateValues" dxfId="7056" priority="7381"/>
    <cfRule type="duplicateValues" dxfId="7055" priority="7382"/>
    <cfRule type="duplicateValues" dxfId="7054" priority="7383"/>
    <cfRule type="duplicateValues" dxfId="7053" priority="7384"/>
    <cfRule type="duplicateValues" dxfId="7052" priority="7385"/>
    <cfRule type="duplicateValues" dxfId="7051" priority="7386"/>
    <cfRule type="duplicateValues" dxfId="7050" priority="7387"/>
    <cfRule type="duplicateValues" dxfId="7049" priority="7388"/>
    <cfRule type="duplicateValues" dxfId="7048" priority="7389"/>
    <cfRule type="duplicateValues" dxfId="7047" priority="7390"/>
    <cfRule type="duplicateValues" dxfId="7046" priority="7391"/>
    <cfRule type="duplicateValues" dxfId="7045" priority="7392"/>
    <cfRule type="duplicateValues" dxfId="7044" priority="7393"/>
    <cfRule type="duplicateValues" dxfId="7043" priority="7394"/>
    <cfRule type="duplicateValues" dxfId="7042" priority="7395"/>
    <cfRule type="duplicateValues" dxfId="7041" priority="7396"/>
    <cfRule type="duplicateValues" dxfId="7040" priority="7397"/>
    <cfRule type="duplicateValues" dxfId="7039" priority="7398"/>
    <cfRule type="duplicateValues" dxfId="7038" priority="7399"/>
    <cfRule type="duplicateValues" dxfId="7037" priority="7400"/>
    <cfRule type="duplicateValues" dxfId="7036" priority="7401"/>
    <cfRule type="duplicateValues" dxfId="7035" priority="7402"/>
    <cfRule type="duplicateValues" dxfId="7034" priority="7403"/>
    <cfRule type="duplicateValues" dxfId="7033" priority="7404"/>
    <cfRule type="duplicateValues" dxfId="7032" priority="7405"/>
    <cfRule type="duplicateValues" dxfId="7031" priority="7406"/>
    <cfRule type="duplicateValues" dxfId="7030" priority="7407"/>
    <cfRule type="duplicateValues" dxfId="7029" priority="7408"/>
    <cfRule type="duplicateValues" dxfId="7028" priority="7409"/>
    <cfRule type="duplicateValues" dxfId="7027" priority="7410"/>
    <cfRule type="duplicateValues" dxfId="7026" priority="7411"/>
    <cfRule type="duplicateValues" dxfId="7025" priority="7412"/>
    <cfRule type="duplicateValues" dxfId="7024" priority="7413"/>
    <cfRule type="duplicateValues" dxfId="7023" priority="7414"/>
    <cfRule type="duplicateValues" dxfId="7022" priority="7415"/>
    <cfRule type="duplicateValues" dxfId="7021" priority="7416"/>
    <cfRule type="duplicateValues" dxfId="7020" priority="7417"/>
    <cfRule type="duplicateValues" dxfId="7019" priority="7418"/>
    <cfRule type="duplicateValues" dxfId="7018" priority="7419"/>
    <cfRule type="duplicateValues" dxfId="7017" priority="7420"/>
    <cfRule type="duplicateValues" dxfId="7016" priority="7421"/>
    <cfRule type="duplicateValues" dxfId="7015" priority="7422"/>
    <cfRule type="duplicateValues" dxfId="7014" priority="7423"/>
    <cfRule type="duplicateValues" dxfId="7013" priority="7424"/>
    <cfRule type="duplicateValues" dxfId="7012" priority="7425"/>
    <cfRule type="duplicateValues" dxfId="7011" priority="7426"/>
    <cfRule type="duplicateValues" dxfId="7010" priority="7427"/>
    <cfRule type="duplicateValues" dxfId="7009" priority="7428"/>
    <cfRule type="duplicateValues" dxfId="7008" priority="7429"/>
    <cfRule type="duplicateValues" dxfId="7007" priority="7430"/>
    <cfRule type="duplicateValues" dxfId="7006" priority="7431"/>
    <cfRule type="duplicateValues" dxfId="7005" priority="7432"/>
    <cfRule type="duplicateValues" dxfId="7004" priority="7433"/>
    <cfRule type="duplicateValues" dxfId="7003" priority="7434"/>
    <cfRule type="duplicateValues" dxfId="7002" priority="7435"/>
    <cfRule type="duplicateValues" dxfId="7001" priority="7436"/>
    <cfRule type="duplicateValues" dxfId="7000" priority="7437"/>
    <cfRule type="duplicateValues" dxfId="6999" priority="7438"/>
    <cfRule type="duplicateValues" dxfId="6998" priority="7439"/>
    <cfRule type="duplicateValues" dxfId="6997" priority="7440"/>
    <cfRule type="duplicateValues" dxfId="6996" priority="7441"/>
    <cfRule type="duplicateValues" dxfId="6995" priority="7442"/>
    <cfRule type="duplicateValues" dxfId="6994" priority="7443"/>
    <cfRule type="duplicateValues" dxfId="6993" priority="7444"/>
    <cfRule type="duplicateValues" dxfId="6992" priority="7445"/>
    <cfRule type="duplicateValues" dxfId="6991" priority="7446"/>
    <cfRule type="duplicateValues" dxfId="6990" priority="7447"/>
    <cfRule type="duplicateValues" dxfId="6989" priority="7448"/>
    <cfRule type="duplicateValues" dxfId="6988" priority="7449"/>
    <cfRule type="duplicateValues" dxfId="6987" priority="7450"/>
    <cfRule type="duplicateValues" dxfId="6986" priority="7451"/>
    <cfRule type="duplicateValues" dxfId="6985" priority="7452"/>
    <cfRule type="duplicateValues" dxfId="6984" priority="7453"/>
    <cfRule type="duplicateValues" dxfId="6983" priority="7454"/>
    <cfRule type="duplicateValues" dxfId="6982" priority="7455"/>
    <cfRule type="duplicateValues" dxfId="6981" priority="7456"/>
    <cfRule type="duplicateValues" dxfId="6980" priority="7457"/>
    <cfRule type="duplicateValues" dxfId="6979" priority="7458"/>
    <cfRule type="duplicateValues" dxfId="6978" priority="7459"/>
    <cfRule type="duplicateValues" dxfId="6977" priority="7460"/>
    <cfRule type="duplicateValues" dxfId="6976" priority="7461"/>
    <cfRule type="duplicateValues" dxfId="6975" priority="7462"/>
    <cfRule type="duplicateValues" dxfId="6974" priority="7463"/>
    <cfRule type="duplicateValues" dxfId="6973" priority="7464"/>
    <cfRule type="duplicateValues" dxfId="6972" priority="7465"/>
    <cfRule type="duplicateValues" dxfId="6971" priority="7466"/>
    <cfRule type="duplicateValues" dxfId="6970" priority="7467"/>
    <cfRule type="duplicateValues" dxfId="6969" priority="7468"/>
    <cfRule type="duplicateValues" dxfId="6968" priority="7469"/>
    <cfRule type="duplicateValues" dxfId="6967" priority="7470"/>
    <cfRule type="duplicateValues" dxfId="6966" priority="7471"/>
    <cfRule type="duplicateValues" dxfId="6965" priority="7472"/>
    <cfRule type="duplicateValues" dxfId="6964" priority="7473"/>
    <cfRule type="duplicateValues" dxfId="6963" priority="7474"/>
    <cfRule type="duplicateValues" dxfId="6962" priority="7475"/>
    <cfRule type="duplicateValues" dxfId="6961" priority="7476"/>
    <cfRule type="duplicateValues" dxfId="6960" priority="7477"/>
    <cfRule type="duplicateValues" dxfId="6959" priority="7478"/>
    <cfRule type="duplicateValues" dxfId="6958" priority="7479"/>
    <cfRule type="duplicateValues" dxfId="6957" priority="7480"/>
    <cfRule type="duplicateValues" dxfId="6956" priority="7481"/>
    <cfRule type="duplicateValues" dxfId="6955" priority="7482"/>
    <cfRule type="duplicateValues" dxfId="6954" priority="7483"/>
    <cfRule type="duplicateValues" dxfId="6953" priority="7484"/>
    <cfRule type="duplicateValues" dxfId="6952" priority="7485"/>
    <cfRule type="duplicateValues" dxfId="6951" priority="7486"/>
    <cfRule type="duplicateValues" dxfId="6950" priority="7487"/>
    <cfRule type="duplicateValues" dxfId="6949" priority="7488"/>
    <cfRule type="duplicateValues" dxfId="6948" priority="7489"/>
    <cfRule type="duplicateValues" dxfId="6947" priority="7490"/>
    <cfRule type="duplicateValues" dxfId="6946" priority="7491"/>
    <cfRule type="duplicateValues" dxfId="6945" priority="7492"/>
    <cfRule type="duplicateValues" dxfId="6944" priority="7493"/>
    <cfRule type="duplicateValues" dxfId="6943" priority="7494"/>
    <cfRule type="duplicateValues" dxfId="6942" priority="7495"/>
    <cfRule type="duplicateValues" dxfId="6941" priority="7496"/>
    <cfRule type="duplicateValues" dxfId="6940" priority="7497"/>
    <cfRule type="duplicateValues" dxfId="6939" priority="7498"/>
    <cfRule type="duplicateValues" dxfId="6938" priority="7499"/>
    <cfRule type="duplicateValues" dxfId="6937" priority="7500"/>
    <cfRule type="duplicateValues" dxfId="6936" priority="7501"/>
    <cfRule type="duplicateValues" dxfId="6935" priority="7502"/>
    <cfRule type="duplicateValues" dxfId="6934" priority="7503"/>
    <cfRule type="duplicateValues" dxfId="6933" priority="7504"/>
    <cfRule type="duplicateValues" dxfId="6932" priority="7505"/>
    <cfRule type="duplicateValues" dxfId="6931" priority="7506"/>
    <cfRule type="duplicateValues" dxfId="6930" priority="7507"/>
    <cfRule type="duplicateValues" dxfId="6929" priority="7508"/>
    <cfRule type="duplicateValues" dxfId="6928" priority="7509"/>
    <cfRule type="duplicateValues" dxfId="6927" priority="7510"/>
    <cfRule type="duplicateValues" dxfId="6926" priority="7511"/>
    <cfRule type="duplicateValues" dxfId="6925" priority="7512"/>
    <cfRule type="duplicateValues" dxfId="6924" priority="7513"/>
    <cfRule type="duplicateValues" dxfId="6923" priority="7514"/>
    <cfRule type="duplicateValues" dxfId="6922" priority="7515"/>
    <cfRule type="duplicateValues" dxfId="6921" priority="7516"/>
    <cfRule type="duplicateValues" dxfId="6920" priority="7517"/>
    <cfRule type="duplicateValues" dxfId="6919" priority="7518"/>
    <cfRule type="duplicateValues" dxfId="6918" priority="7519"/>
    <cfRule type="duplicateValues" dxfId="6917" priority="7520"/>
    <cfRule type="duplicateValues" dxfId="6916" priority="7521"/>
    <cfRule type="duplicateValues" dxfId="6915" priority="7522"/>
    <cfRule type="duplicateValues" dxfId="6914" priority="7523"/>
    <cfRule type="duplicateValues" dxfId="6913" priority="7524"/>
    <cfRule type="duplicateValues" dxfId="6912" priority="7525"/>
    <cfRule type="duplicateValues" dxfId="6911" priority="7526"/>
    <cfRule type="duplicateValues" dxfId="6910" priority="7527"/>
    <cfRule type="duplicateValues" dxfId="6909" priority="7528"/>
    <cfRule type="duplicateValues" dxfId="6908" priority="7529"/>
    <cfRule type="duplicateValues" dxfId="6907" priority="7530"/>
    <cfRule type="duplicateValues" dxfId="6906" priority="7531"/>
    <cfRule type="duplicateValues" dxfId="6905" priority="7532"/>
    <cfRule type="duplicateValues" dxfId="6904" priority="7533"/>
    <cfRule type="duplicateValues" dxfId="6903" priority="7534"/>
    <cfRule type="duplicateValues" dxfId="6902" priority="7535"/>
    <cfRule type="duplicateValues" dxfId="6901" priority="7536"/>
    <cfRule type="duplicateValues" dxfId="6900" priority="7537"/>
    <cfRule type="duplicateValues" dxfId="6899" priority="7538"/>
    <cfRule type="duplicateValues" dxfId="6898" priority="7539"/>
    <cfRule type="duplicateValues" dxfId="6897" priority="7540"/>
    <cfRule type="duplicateValues" dxfId="6896" priority="7541"/>
    <cfRule type="duplicateValues" dxfId="6895" priority="7542"/>
    <cfRule type="duplicateValues" dxfId="6894" priority="7543"/>
    <cfRule type="duplicateValues" dxfId="6893" priority="7544"/>
    <cfRule type="duplicateValues" dxfId="6892" priority="7545"/>
    <cfRule type="duplicateValues" dxfId="6891" priority="7546"/>
    <cfRule type="duplicateValues" dxfId="6890" priority="7547"/>
    <cfRule type="duplicateValues" dxfId="6889" priority="7548"/>
    <cfRule type="duplicateValues" dxfId="6888" priority="7549"/>
    <cfRule type="duplicateValues" dxfId="6887" priority="7550"/>
    <cfRule type="duplicateValues" dxfId="6886" priority="7551"/>
    <cfRule type="duplicateValues" dxfId="6885" priority="7552"/>
    <cfRule type="duplicateValues" dxfId="6884" priority="7553"/>
    <cfRule type="duplicateValues" dxfId="6883" priority="7554"/>
    <cfRule type="duplicateValues" dxfId="6882" priority="7555"/>
    <cfRule type="duplicateValues" dxfId="6881" priority="7556"/>
    <cfRule type="duplicateValues" dxfId="6880" priority="7557"/>
    <cfRule type="duplicateValues" dxfId="6879" priority="7558"/>
    <cfRule type="duplicateValues" dxfId="6878" priority="7559"/>
    <cfRule type="duplicateValues" dxfId="6877" priority="7560"/>
    <cfRule type="duplicateValues" dxfId="6876" priority="7561"/>
    <cfRule type="duplicateValues" dxfId="6875" priority="7562"/>
    <cfRule type="duplicateValues" dxfId="6874" priority="7563"/>
    <cfRule type="duplicateValues" dxfId="6873" priority="7564"/>
    <cfRule type="duplicateValues" dxfId="6872" priority="7565"/>
    <cfRule type="duplicateValues" dxfId="6871" priority="7566"/>
    <cfRule type="duplicateValues" dxfId="6870" priority="7567"/>
    <cfRule type="duplicateValues" dxfId="6869" priority="7568"/>
    <cfRule type="duplicateValues" dxfId="6868" priority="7569"/>
    <cfRule type="duplicateValues" dxfId="6867" priority="7570"/>
    <cfRule type="duplicateValues" dxfId="6866" priority="7571"/>
    <cfRule type="duplicateValues" dxfId="6865" priority="7572"/>
    <cfRule type="duplicateValues" dxfId="6864" priority="7573"/>
    <cfRule type="duplicateValues" dxfId="6863" priority="7574"/>
    <cfRule type="duplicateValues" dxfId="6862" priority="7575"/>
    <cfRule type="duplicateValues" dxfId="6861" priority="7576"/>
    <cfRule type="duplicateValues" dxfId="6860" priority="7577"/>
    <cfRule type="duplicateValues" dxfId="6859" priority="7578"/>
    <cfRule type="duplicateValues" dxfId="6858" priority="7579"/>
    <cfRule type="duplicateValues" dxfId="6857" priority="7580"/>
    <cfRule type="duplicateValues" dxfId="6856" priority="7581"/>
    <cfRule type="duplicateValues" dxfId="6855" priority="7582"/>
    <cfRule type="duplicateValues" dxfId="6854" priority="7583"/>
    <cfRule type="duplicateValues" dxfId="6853" priority="7584"/>
    <cfRule type="duplicateValues" dxfId="6852" priority="7585"/>
    <cfRule type="duplicateValues" dxfId="6851" priority="7586"/>
    <cfRule type="duplicateValues" dxfId="6850" priority="7587"/>
    <cfRule type="duplicateValues" dxfId="6849" priority="7588"/>
    <cfRule type="duplicateValues" dxfId="6848" priority="7589"/>
    <cfRule type="duplicateValues" dxfId="6847" priority="7590"/>
    <cfRule type="duplicateValues" dxfId="6846" priority="7591"/>
    <cfRule type="duplicateValues" dxfId="6845" priority="7592"/>
    <cfRule type="duplicateValues" dxfId="6844" priority="7593"/>
    <cfRule type="duplicateValues" dxfId="6843" priority="7594"/>
    <cfRule type="duplicateValues" dxfId="6842" priority="7595"/>
    <cfRule type="duplicateValues" dxfId="6841" priority="7596"/>
    <cfRule type="duplicateValues" dxfId="6840" priority="7597"/>
    <cfRule type="duplicateValues" dxfId="6839" priority="7598"/>
    <cfRule type="duplicateValues" dxfId="6838" priority="7599"/>
    <cfRule type="duplicateValues" dxfId="6837" priority="7600"/>
    <cfRule type="duplicateValues" dxfId="6836" priority="7601"/>
    <cfRule type="duplicateValues" dxfId="6835" priority="7602"/>
    <cfRule type="duplicateValues" dxfId="6834" priority="7603"/>
    <cfRule type="duplicateValues" dxfId="6833" priority="7604"/>
    <cfRule type="duplicateValues" dxfId="6832" priority="7605"/>
    <cfRule type="duplicateValues" dxfId="6831" priority="7606"/>
    <cfRule type="duplicateValues" dxfId="6830" priority="7607"/>
    <cfRule type="duplicateValues" dxfId="6829" priority="7608"/>
    <cfRule type="duplicateValues" dxfId="6828" priority="7609"/>
    <cfRule type="duplicateValues" dxfId="6827" priority="7610"/>
    <cfRule type="duplicateValues" dxfId="6826" priority="7611"/>
    <cfRule type="duplicateValues" dxfId="6825" priority="7612"/>
    <cfRule type="duplicateValues" dxfId="6824" priority="7613"/>
    <cfRule type="duplicateValues" dxfId="6823" priority="7614"/>
    <cfRule type="duplicateValues" dxfId="6822" priority="7615"/>
    <cfRule type="duplicateValues" dxfId="6821" priority="7616"/>
    <cfRule type="duplicateValues" dxfId="6820" priority="7617"/>
    <cfRule type="duplicateValues" dxfId="6819" priority="7618"/>
    <cfRule type="duplicateValues" dxfId="6818" priority="7619"/>
    <cfRule type="duplicateValues" dxfId="6817" priority="7620"/>
    <cfRule type="duplicateValues" dxfId="6816" priority="7621"/>
    <cfRule type="duplicateValues" dxfId="6815" priority="7622"/>
    <cfRule type="duplicateValues" dxfId="6814" priority="7623"/>
    <cfRule type="duplicateValues" dxfId="6813" priority="7624"/>
    <cfRule type="duplicateValues" dxfId="6812" priority="7625"/>
    <cfRule type="duplicateValues" dxfId="6811" priority="7626"/>
    <cfRule type="duplicateValues" dxfId="6810" priority="7627"/>
    <cfRule type="duplicateValues" dxfId="6809" priority="7628"/>
    <cfRule type="duplicateValues" dxfId="6808" priority="7629"/>
    <cfRule type="duplicateValues" dxfId="6807" priority="7630"/>
    <cfRule type="duplicateValues" dxfId="6806" priority="7631"/>
    <cfRule type="duplicateValues" dxfId="6805" priority="7632"/>
    <cfRule type="duplicateValues" dxfId="6804" priority="7633"/>
    <cfRule type="duplicateValues" dxfId="6803" priority="7634"/>
    <cfRule type="duplicateValues" dxfId="6802" priority="7635"/>
  </conditionalFormatting>
  <conditionalFormatting sqref="C244">
    <cfRule type="duplicateValues" dxfId="6801" priority="3272"/>
    <cfRule type="duplicateValues" dxfId="6800" priority="3273"/>
    <cfRule type="duplicateValues" dxfId="6799" priority="3274"/>
    <cfRule type="duplicateValues" dxfId="6798" priority="3275"/>
    <cfRule type="duplicateValues" dxfId="6797" priority="3276"/>
    <cfRule type="duplicateValues" dxfId="6796" priority="3277"/>
    <cfRule type="duplicateValues" dxfId="6795" priority="3278"/>
    <cfRule type="duplicateValues" dxfId="6794" priority="3279"/>
    <cfRule type="duplicateValues" dxfId="6793" priority="3280"/>
    <cfRule type="duplicateValues" dxfId="6792" priority="3281"/>
    <cfRule type="duplicateValues" dxfId="6791" priority="3282"/>
    <cfRule type="duplicateValues" dxfId="6790" priority="3283"/>
    <cfRule type="duplicateValues" dxfId="6789" priority="3284"/>
    <cfRule type="duplicateValues" dxfId="6788" priority="3285"/>
    <cfRule type="duplicateValues" dxfId="6787" priority="3286"/>
    <cfRule type="duplicateValues" dxfId="6786" priority="3287"/>
    <cfRule type="duplicateValues" dxfId="6785" priority="3288"/>
    <cfRule type="duplicateValues" dxfId="6784" priority="3289"/>
    <cfRule type="duplicateValues" dxfId="6783" priority="3290"/>
    <cfRule type="duplicateValues" dxfId="6782" priority="3291"/>
    <cfRule type="duplicateValues" dxfId="6781" priority="3292"/>
    <cfRule type="duplicateValues" dxfId="6780" priority="3293"/>
    <cfRule type="duplicateValues" dxfId="6779" priority="3294"/>
    <cfRule type="duplicateValues" dxfId="6778" priority="3295"/>
    <cfRule type="duplicateValues" dxfId="6777" priority="3296"/>
    <cfRule type="duplicateValues" dxfId="6776" priority="3297"/>
    <cfRule type="duplicateValues" dxfId="6775" priority="3298"/>
    <cfRule type="duplicateValues" dxfId="6774" priority="3299"/>
    <cfRule type="duplicateValues" dxfId="6773" priority="3300"/>
    <cfRule type="duplicateValues" dxfId="6772" priority="3301"/>
    <cfRule type="duplicateValues" dxfId="6771" priority="3302"/>
    <cfRule type="duplicateValues" dxfId="6770" priority="3303"/>
    <cfRule type="duplicateValues" dxfId="6769" priority="3304"/>
    <cfRule type="duplicateValues" dxfId="6768" priority="3305"/>
    <cfRule type="duplicateValues" dxfId="6767" priority="3306"/>
    <cfRule type="duplicateValues" dxfId="6766" priority="3307"/>
    <cfRule type="duplicateValues" dxfId="6765" priority="3308"/>
    <cfRule type="duplicateValues" dxfId="6764" priority="3309"/>
    <cfRule type="duplicateValues" dxfId="6763" priority="3310"/>
    <cfRule type="duplicateValues" dxfId="6762" priority="3311"/>
    <cfRule type="duplicateValues" dxfId="6761" priority="3312"/>
    <cfRule type="duplicateValues" dxfId="6760" priority="3313"/>
    <cfRule type="duplicateValues" dxfId="6759" priority="3314"/>
    <cfRule type="duplicateValues" dxfId="6758" priority="3315"/>
    <cfRule type="duplicateValues" dxfId="6757" priority="3316"/>
    <cfRule type="duplicateValues" dxfId="6756" priority="3317"/>
    <cfRule type="duplicateValues" dxfId="6755" priority="3318"/>
    <cfRule type="duplicateValues" dxfId="6754" priority="3319"/>
    <cfRule type="duplicateValues" dxfId="6753" priority="3320"/>
    <cfRule type="duplicateValues" dxfId="6752" priority="3321"/>
    <cfRule type="duplicateValues" dxfId="6751" priority="3322"/>
    <cfRule type="duplicateValues" dxfId="6750" priority="3323"/>
    <cfRule type="duplicateValues" dxfId="6749" priority="3324"/>
    <cfRule type="duplicateValues" dxfId="6748" priority="3325"/>
    <cfRule type="duplicateValues" dxfId="6747" priority="3326"/>
    <cfRule type="duplicateValues" dxfId="6746" priority="3327"/>
    <cfRule type="duplicateValues" dxfId="6745" priority="3328"/>
    <cfRule type="duplicateValues" dxfId="6744" priority="3329"/>
    <cfRule type="duplicateValues" dxfId="6743" priority="3330"/>
    <cfRule type="duplicateValues" dxfId="6742" priority="3331"/>
    <cfRule type="duplicateValues" dxfId="6741" priority="3332"/>
    <cfRule type="duplicateValues" dxfId="6740" priority="3333"/>
    <cfRule type="duplicateValues" dxfId="6739" priority="3334"/>
    <cfRule type="duplicateValues" dxfId="6738" priority="3335"/>
    <cfRule type="duplicateValues" dxfId="6737" priority="3336"/>
    <cfRule type="duplicateValues" dxfId="6736" priority="3337"/>
    <cfRule type="duplicateValues" dxfId="6735" priority="3338"/>
    <cfRule type="duplicateValues" dxfId="6734" priority="3339"/>
    <cfRule type="duplicateValues" dxfId="6733" priority="3340"/>
    <cfRule type="duplicateValues" dxfId="6732" priority="3341"/>
    <cfRule type="duplicateValues" dxfId="6731" priority="3342"/>
    <cfRule type="duplicateValues" dxfId="6730" priority="3343"/>
    <cfRule type="duplicateValues" dxfId="6729" priority="3344"/>
    <cfRule type="duplicateValues" dxfId="6728" priority="3345"/>
    <cfRule type="duplicateValues" dxfId="6727" priority="3346"/>
    <cfRule type="duplicateValues" dxfId="6726" priority="3347"/>
    <cfRule type="duplicateValues" dxfId="6725" priority="3348"/>
    <cfRule type="duplicateValues" dxfId="6724" priority="3349"/>
    <cfRule type="duplicateValues" dxfId="6723" priority="3350"/>
    <cfRule type="duplicateValues" dxfId="6722" priority="3351"/>
    <cfRule type="duplicateValues" dxfId="6721" priority="3352"/>
    <cfRule type="duplicateValues" dxfId="6720" priority="3353"/>
    <cfRule type="duplicateValues" dxfId="6719" priority="3354"/>
    <cfRule type="duplicateValues" dxfId="6718" priority="3355"/>
    <cfRule type="duplicateValues" dxfId="6717" priority="3356"/>
    <cfRule type="duplicateValues" dxfId="6716" priority="3357"/>
    <cfRule type="duplicateValues" dxfId="6715" priority="3358"/>
    <cfRule type="duplicateValues" dxfId="6714" priority="3359"/>
    <cfRule type="duplicateValues" dxfId="6713" priority="3360"/>
    <cfRule type="duplicateValues" dxfId="6712" priority="3361"/>
    <cfRule type="duplicateValues" dxfId="6711" priority="3362"/>
    <cfRule type="duplicateValues" dxfId="6710" priority="3363"/>
    <cfRule type="duplicateValues" dxfId="6709" priority="3364"/>
    <cfRule type="duplicateValues" dxfId="6708" priority="3365"/>
    <cfRule type="duplicateValues" dxfId="6707" priority="3366"/>
    <cfRule type="duplicateValues" dxfId="6706" priority="3367"/>
    <cfRule type="duplicateValues" dxfId="6705" priority="3368"/>
    <cfRule type="duplicateValues" dxfId="6704" priority="3369"/>
    <cfRule type="duplicateValues" dxfId="6703" priority="3370"/>
    <cfRule type="duplicateValues" dxfId="6702" priority="3371"/>
    <cfRule type="duplicateValues" dxfId="6701" priority="3372"/>
    <cfRule type="duplicateValues" dxfId="6700" priority="3373"/>
    <cfRule type="duplicateValues" dxfId="6699" priority="3374"/>
    <cfRule type="duplicateValues" dxfId="6698" priority="3375"/>
    <cfRule type="duplicateValues" dxfId="6697" priority="3376"/>
    <cfRule type="duplicateValues" dxfId="6696" priority="3377"/>
    <cfRule type="duplicateValues" dxfId="6695" priority="3378"/>
    <cfRule type="duplicateValues" dxfId="6694" priority="3379"/>
    <cfRule type="duplicateValues" dxfId="6693" priority="3380"/>
    <cfRule type="duplicateValues" dxfId="6692" priority="3381"/>
    <cfRule type="duplicateValues" dxfId="6691" priority="3382"/>
    <cfRule type="duplicateValues" dxfId="6690" priority="3383"/>
    <cfRule type="duplicateValues" dxfId="6689" priority="3384"/>
    <cfRule type="duplicateValues" dxfId="6688" priority="3385"/>
    <cfRule type="duplicateValues" dxfId="6687" priority="3386"/>
    <cfRule type="duplicateValues" dxfId="6686" priority="3387"/>
    <cfRule type="duplicateValues" dxfId="6685" priority="3388"/>
    <cfRule type="duplicateValues" dxfId="6684" priority="3389"/>
    <cfRule type="duplicateValues" dxfId="6683" priority="3390"/>
    <cfRule type="duplicateValues" dxfId="6682" priority="3391"/>
    <cfRule type="duplicateValues" dxfId="6681" priority="3392"/>
    <cfRule type="duplicateValues" dxfId="6680" priority="3393"/>
    <cfRule type="duplicateValues" dxfId="6679" priority="3394"/>
    <cfRule type="duplicateValues" dxfId="6678" priority="3395"/>
    <cfRule type="duplicateValues" dxfId="6677" priority="3396"/>
    <cfRule type="duplicateValues" dxfId="6676" priority="3397"/>
    <cfRule type="duplicateValues" dxfId="6675" priority="3398"/>
    <cfRule type="duplicateValues" dxfId="6674" priority="3399"/>
    <cfRule type="duplicateValues" dxfId="6673" priority="3400"/>
    <cfRule type="duplicateValues" dxfId="6672" priority="3401"/>
    <cfRule type="duplicateValues" dxfId="6671" priority="3402"/>
    <cfRule type="duplicateValues" dxfId="6670" priority="3403"/>
    <cfRule type="duplicateValues" dxfId="6669" priority="3404"/>
    <cfRule type="duplicateValues" dxfId="6668" priority="3405"/>
    <cfRule type="duplicateValues" dxfId="6667" priority="3406"/>
    <cfRule type="duplicateValues" dxfId="6666" priority="3407"/>
    <cfRule type="duplicateValues" dxfId="6665" priority="3408"/>
    <cfRule type="duplicateValues" dxfId="6664" priority="3409"/>
    <cfRule type="duplicateValues" dxfId="6663" priority="3410"/>
    <cfRule type="duplicateValues" dxfId="6662" priority="3411"/>
    <cfRule type="duplicateValues" dxfId="6661" priority="3412"/>
    <cfRule type="duplicateValues" dxfId="6660" priority="3413"/>
    <cfRule type="duplicateValues" dxfId="6659" priority="3414"/>
    <cfRule type="duplicateValues" dxfId="6658" priority="3415"/>
    <cfRule type="duplicateValues" dxfId="6657" priority="3416"/>
    <cfRule type="duplicateValues" dxfId="6656" priority="3417"/>
    <cfRule type="duplicateValues" dxfId="6655" priority="3418"/>
    <cfRule type="duplicateValues" dxfId="6654" priority="3419"/>
    <cfRule type="duplicateValues" dxfId="6653" priority="3420"/>
    <cfRule type="duplicateValues" dxfId="6652" priority="3421"/>
    <cfRule type="duplicateValues" dxfId="6651" priority="3422"/>
    <cfRule type="duplicateValues" dxfId="6650" priority="3423"/>
    <cfRule type="duplicateValues" dxfId="6649" priority="3424"/>
    <cfRule type="duplicateValues" dxfId="6648" priority="3425"/>
    <cfRule type="duplicateValues" dxfId="6647" priority="3426"/>
    <cfRule type="duplicateValues" dxfId="6646" priority="3427"/>
    <cfRule type="duplicateValues" dxfId="6645" priority="3428"/>
    <cfRule type="duplicateValues" dxfId="6644" priority="3429"/>
    <cfRule type="duplicateValues" dxfId="6643" priority="3430"/>
    <cfRule type="duplicateValues" dxfId="6642" priority="3431"/>
    <cfRule type="duplicateValues" dxfId="6641" priority="3432"/>
    <cfRule type="duplicateValues" dxfId="6640" priority="3433"/>
    <cfRule type="duplicateValues" dxfId="6639" priority="3434"/>
    <cfRule type="duplicateValues" dxfId="6638" priority="3435"/>
    <cfRule type="duplicateValues" dxfId="6637" priority="3436"/>
    <cfRule type="duplicateValues" dxfId="6636" priority="3437"/>
    <cfRule type="duplicateValues" dxfId="6635" priority="3438"/>
    <cfRule type="duplicateValues" dxfId="6634" priority="3439"/>
    <cfRule type="duplicateValues" dxfId="6633" priority="3440"/>
    <cfRule type="duplicateValues" dxfId="6632" priority="3441"/>
    <cfRule type="duplicateValues" dxfId="6631" priority="3442"/>
    <cfRule type="duplicateValues" dxfId="6630" priority="3443"/>
    <cfRule type="duplicateValues" dxfId="6629" priority="3444"/>
    <cfRule type="duplicateValues" dxfId="6628" priority="3445"/>
    <cfRule type="duplicateValues" dxfId="6627" priority="3446"/>
    <cfRule type="duplicateValues" dxfId="6626" priority="3447"/>
    <cfRule type="duplicateValues" dxfId="6625" priority="3448"/>
    <cfRule type="duplicateValues" dxfId="6624" priority="3449"/>
    <cfRule type="duplicateValues" dxfId="6623" priority="3450"/>
    <cfRule type="duplicateValues" dxfId="6622" priority="3451"/>
    <cfRule type="duplicateValues" dxfId="6621" priority="3452"/>
    <cfRule type="duplicateValues" dxfId="6620" priority="3453"/>
    <cfRule type="duplicateValues" dxfId="6619" priority="3454"/>
    <cfRule type="duplicateValues" dxfId="6618" priority="3455"/>
    <cfRule type="duplicateValues" dxfId="6617" priority="3456"/>
    <cfRule type="duplicateValues" dxfId="6616" priority="3457"/>
    <cfRule type="duplicateValues" dxfId="6615" priority="3458"/>
    <cfRule type="duplicateValues" dxfId="6614" priority="3459"/>
    <cfRule type="duplicateValues" dxfId="6613" priority="3460"/>
    <cfRule type="duplicateValues" dxfId="6612" priority="3461"/>
    <cfRule type="duplicateValues" dxfId="6611" priority="3462"/>
    <cfRule type="duplicateValues" dxfId="6610" priority="3463"/>
    <cfRule type="duplicateValues" dxfId="6609" priority="3464"/>
    <cfRule type="duplicateValues" dxfId="6608" priority="3465"/>
    <cfRule type="duplicateValues" dxfId="6607" priority="3466"/>
    <cfRule type="duplicateValues" dxfId="6606" priority="3467"/>
    <cfRule type="duplicateValues" dxfId="6605" priority="3468"/>
    <cfRule type="duplicateValues" dxfId="6604" priority="3469"/>
    <cfRule type="duplicateValues" dxfId="6603" priority="3470"/>
    <cfRule type="duplicateValues" dxfId="6602" priority="3471"/>
    <cfRule type="duplicateValues" dxfId="6601" priority="3472"/>
    <cfRule type="duplicateValues" dxfId="6600" priority="3473"/>
    <cfRule type="duplicateValues" dxfId="6599" priority="3474"/>
    <cfRule type="duplicateValues" dxfId="6598" priority="3475"/>
    <cfRule type="duplicateValues" dxfId="6597" priority="3476"/>
    <cfRule type="duplicateValues" dxfId="6596" priority="3477"/>
    <cfRule type="duplicateValues" dxfId="6595" priority="3478"/>
    <cfRule type="duplicateValues" dxfId="6594" priority="3479"/>
    <cfRule type="duplicateValues" dxfId="6593" priority="3480"/>
    <cfRule type="duplicateValues" dxfId="6592" priority="3481"/>
    <cfRule type="duplicateValues" dxfId="6591" priority="3482"/>
    <cfRule type="duplicateValues" dxfId="6590" priority="3483"/>
    <cfRule type="duplicateValues" dxfId="6589" priority="3484"/>
    <cfRule type="duplicateValues" dxfId="6588" priority="3485"/>
    <cfRule type="duplicateValues" dxfId="6587" priority="3486"/>
    <cfRule type="duplicateValues" dxfId="6586" priority="3487"/>
    <cfRule type="duplicateValues" dxfId="6585" priority="3488"/>
    <cfRule type="duplicateValues" dxfId="6584" priority="3489"/>
    <cfRule type="duplicateValues" dxfId="6583" priority="3490"/>
    <cfRule type="duplicateValues" dxfId="6582" priority="3491"/>
    <cfRule type="duplicateValues" dxfId="6581" priority="3492"/>
    <cfRule type="duplicateValues" dxfId="6580" priority="3493"/>
    <cfRule type="duplicateValues" dxfId="6579" priority="3494"/>
    <cfRule type="duplicateValues" dxfId="6578" priority="3495"/>
    <cfRule type="duplicateValues" dxfId="6577" priority="3496"/>
    <cfRule type="duplicateValues" dxfId="6576" priority="3497"/>
    <cfRule type="duplicateValues" dxfId="6575" priority="3498"/>
    <cfRule type="duplicateValues" dxfId="6574" priority="3499"/>
    <cfRule type="duplicateValues" dxfId="6573" priority="3500"/>
    <cfRule type="duplicateValues" dxfId="6572" priority="3501"/>
    <cfRule type="duplicateValues" dxfId="6571" priority="3502"/>
    <cfRule type="duplicateValues" dxfId="6570" priority="3503"/>
    <cfRule type="duplicateValues" dxfId="6569" priority="3504"/>
    <cfRule type="duplicateValues" dxfId="6568" priority="3505"/>
    <cfRule type="duplicateValues" dxfId="6567" priority="3506"/>
    <cfRule type="duplicateValues" dxfId="6566" priority="3507"/>
    <cfRule type="duplicateValues" dxfId="6565" priority="3508"/>
    <cfRule type="duplicateValues" dxfId="6564" priority="3509"/>
    <cfRule type="duplicateValues" dxfId="6563" priority="3510"/>
    <cfRule type="duplicateValues" dxfId="6562" priority="3511"/>
    <cfRule type="duplicateValues" dxfId="6561" priority="3512"/>
    <cfRule type="duplicateValues" dxfId="6560" priority="3513"/>
    <cfRule type="duplicateValues" dxfId="6559" priority="3514"/>
    <cfRule type="duplicateValues" dxfId="6558" priority="3515"/>
    <cfRule type="duplicateValues" dxfId="6557" priority="3516"/>
    <cfRule type="duplicateValues" dxfId="6556" priority="3517"/>
    <cfRule type="duplicateValues" dxfId="6555" priority="3518"/>
    <cfRule type="duplicateValues" dxfId="6554" priority="3519"/>
    <cfRule type="duplicateValues" dxfId="6553" priority="3520"/>
    <cfRule type="duplicateValues" dxfId="6552" priority="3521"/>
    <cfRule type="duplicateValues" dxfId="6551" priority="3522"/>
    <cfRule type="duplicateValues" dxfId="6550" priority="3523"/>
    <cfRule type="duplicateValues" dxfId="6549" priority="3524"/>
    <cfRule type="duplicateValues" dxfId="6548" priority="3525"/>
    <cfRule type="duplicateValues" dxfId="6547" priority="3526"/>
    <cfRule type="duplicateValues" dxfId="6546" priority="3527"/>
    <cfRule type="duplicateValues" dxfId="6545" priority="3528"/>
    <cfRule type="duplicateValues" dxfId="6544" priority="3529"/>
    <cfRule type="duplicateValues" dxfId="6543" priority="3530"/>
    <cfRule type="duplicateValues" dxfId="6542" priority="3531"/>
    <cfRule type="duplicateValues" dxfId="6541" priority="3532"/>
    <cfRule type="duplicateValues" dxfId="6540" priority="3533"/>
    <cfRule type="duplicateValues" dxfId="6539" priority="3534"/>
    <cfRule type="duplicateValues" dxfId="6538" priority="3535"/>
    <cfRule type="duplicateValues" dxfId="6537" priority="3536"/>
    <cfRule type="duplicateValues" dxfId="6536" priority="3537"/>
    <cfRule type="duplicateValues" dxfId="6535" priority="3538"/>
    <cfRule type="duplicateValues" dxfId="6534" priority="3539"/>
    <cfRule type="duplicateValues" dxfId="6533" priority="3540"/>
    <cfRule type="duplicateValues" dxfId="6532" priority="3541"/>
    <cfRule type="duplicateValues" dxfId="6531" priority="3542"/>
    <cfRule type="duplicateValues" dxfId="6530" priority="3543"/>
    <cfRule type="duplicateValues" dxfId="6529" priority="3544"/>
    <cfRule type="duplicateValues" dxfId="6528" priority="3545"/>
    <cfRule type="duplicateValues" dxfId="6527" priority="3546"/>
    <cfRule type="duplicateValues" dxfId="6526" priority="3547"/>
    <cfRule type="duplicateValues" dxfId="6525" priority="3548"/>
    <cfRule type="duplicateValues" dxfId="6524" priority="3549"/>
    <cfRule type="duplicateValues" dxfId="6523" priority="3550"/>
    <cfRule type="duplicateValues" dxfId="6522" priority="3551"/>
    <cfRule type="duplicateValues" dxfId="6521" priority="3552"/>
    <cfRule type="duplicateValues" dxfId="6520" priority="3553"/>
    <cfRule type="duplicateValues" dxfId="6519" priority="3554"/>
    <cfRule type="duplicateValues" dxfId="6518" priority="3555"/>
    <cfRule type="duplicateValues" dxfId="6517" priority="3556"/>
    <cfRule type="duplicateValues" dxfId="6516" priority="3557"/>
    <cfRule type="duplicateValues" dxfId="6515" priority="3558"/>
    <cfRule type="duplicateValues" dxfId="6514" priority="3559"/>
    <cfRule type="duplicateValues" dxfId="6513" priority="3560"/>
    <cfRule type="duplicateValues" dxfId="6512" priority="3561"/>
    <cfRule type="duplicateValues" dxfId="6511" priority="3562"/>
    <cfRule type="duplicateValues" dxfId="6510" priority="3563"/>
    <cfRule type="duplicateValues" dxfId="6509" priority="3564"/>
    <cfRule type="duplicateValues" dxfId="6508" priority="3565"/>
    <cfRule type="duplicateValues" dxfId="6507" priority="3566"/>
    <cfRule type="duplicateValues" dxfId="6506" priority="3567"/>
    <cfRule type="duplicateValues" dxfId="6505" priority="3568"/>
    <cfRule type="duplicateValues" dxfId="6504" priority="3569"/>
    <cfRule type="duplicateValues" dxfId="6503" priority="3570"/>
    <cfRule type="duplicateValues" dxfId="6502" priority="3571"/>
    <cfRule type="duplicateValues" dxfId="6501" priority="3572"/>
    <cfRule type="duplicateValues" dxfId="6500" priority="3573"/>
    <cfRule type="duplicateValues" dxfId="6499" priority="3574"/>
    <cfRule type="duplicateValues" dxfId="6498" priority="3575"/>
    <cfRule type="duplicateValues" dxfId="6497" priority="3576"/>
    <cfRule type="duplicateValues" dxfId="6496" priority="3577"/>
    <cfRule type="duplicateValues" dxfId="6495" priority="3578"/>
    <cfRule type="duplicateValues" dxfId="6494" priority="3579"/>
    <cfRule type="duplicateValues" dxfId="6493" priority="3580"/>
    <cfRule type="duplicateValues" dxfId="6492" priority="3581"/>
    <cfRule type="duplicateValues" dxfId="6491" priority="3582"/>
    <cfRule type="duplicateValues" dxfId="6490" priority="3583"/>
    <cfRule type="duplicateValues" dxfId="6489" priority="3584"/>
    <cfRule type="duplicateValues" dxfId="6488" priority="3585"/>
    <cfRule type="duplicateValues" dxfId="6487" priority="3586"/>
    <cfRule type="duplicateValues" dxfId="6486" priority="3587"/>
    <cfRule type="duplicateValues" dxfId="6485" priority="3588"/>
    <cfRule type="duplicateValues" dxfId="6484" priority="3589"/>
    <cfRule type="duplicateValues" dxfId="6483" priority="3590"/>
    <cfRule type="duplicateValues" dxfId="6482" priority="3591"/>
    <cfRule type="duplicateValues" dxfId="6481" priority="3592"/>
    <cfRule type="duplicateValues" dxfId="6480" priority="3593"/>
    <cfRule type="duplicateValues" dxfId="6479" priority="3594"/>
    <cfRule type="duplicateValues" dxfId="6478" priority="3595"/>
    <cfRule type="duplicateValues" dxfId="6477" priority="3596"/>
    <cfRule type="duplicateValues" dxfId="6476" priority="3597"/>
    <cfRule type="duplicateValues" dxfId="6475" priority="3598"/>
    <cfRule type="duplicateValues" dxfId="6474" priority="3599"/>
    <cfRule type="duplicateValues" dxfId="6473" priority="3600"/>
    <cfRule type="duplicateValues" dxfId="6472" priority="3601"/>
    <cfRule type="duplicateValues" dxfId="6471" priority="3602"/>
    <cfRule type="duplicateValues" dxfId="6470" priority="3603"/>
    <cfRule type="duplicateValues" dxfId="6469" priority="3604"/>
    <cfRule type="duplicateValues" dxfId="6468" priority="3605"/>
    <cfRule type="duplicateValues" dxfId="6467" priority="3606"/>
    <cfRule type="duplicateValues" dxfId="6466" priority="3607"/>
    <cfRule type="duplicateValues" dxfId="6465" priority="3608"/>
    <cfRule type="duplicateValues" dxfId="6464" priority="3609"/>
    <cfRule type="duplicateValues" dxfId="6463" priority="3610"/>
    <cfRule type="duplicateValues" dxfId="6462" priority="3611"/>
    <cfRule type="duplicateValues" dxfId="6461" priority="3612"/>
    <cfRule type="duplicateValues" dxfId="6460" priority="3613"/>
    <cfRule type="duplicateValues" dxfId="6459" priority="3614"/>
    <cfRule type="duplicateValues" dxfId="6458" priority="3615"/>
    <cfRule type="duplicateValues" dxfId="6457" priority="3616"/>
    <cfRule type="duplicateValues" dxfId="6456" priority="3617"/>
    <cfRule type="duplicateValues" dxfId="6455" priority="3618"/>
    <cfRule type="duplicateValues" dxfId="6454" priority="3619"/>
    <cfRule type="duplicateValues" dxfId="6453" priority="3620"/>
    <cfRule type="duplicateValues" dxfId="6452" priority="3621"/>
    <cfRule type="duplicateValues" dxfId="6451" priority="3622"/>
    <cfRule type="duplicateValues" dxfId="6450" priority="3623"/>
    <cfRule type="duplicateValues" dxfId="6449" priority="3624"/>
    <cfRule type="duplicateValues" dxfId="6448" priority="3625"/>
    <cfRule type="duplicateValues" dxfId="6447" priority="3626"/>
    <cfRule type="duplicateValues" dxfId="6446" priority="3627"/>
    <cfRule type="duplicateValues" dxfId="6445" priority="3628"/>
    <cfRule type="duplicateValues" dxfId="6444" priority="3629"/>
    <cfRule type="duplicateValues" dxfId="6443" priority="3630"/>
    <cfRule type="duplicateValues" dxfId="6442" priority="3631"/>
    <cfRule type="duplicateValues" dxfId="6441" priority="3632"/>
  </conditionalFormatting>
  <conditionalFormatting sqref="C245">
    <cfRule type="duplicateValues" dxfId="6440" priority="6936"/>
    <cfRule type="duplicateValues" dxfId="6439" priority="6937"/>
    <cfRule type="duplicateValues" dxfId="6438" priority="6938"/>
    <cfRule type="duplicateValues" dxfId="6437" priority="6939"/>
    <cfRule type="duplicateValues" dxfId="6436" priority="6940"/>
    <cfRule type="duplicateValues" dxfId="6435" priority="6941"/>
    <cfRule type="duplicateValues" dxfId="6434" priority="6942"/>
    <cfRule type="duplicateValues" dxfId="6433" priority="6943"/>
    <cfRule type="duplicateValues" dxfId="6432" priority="6944"/>
    <cfRule type="duplicateValues" dxfId="6431" priority="6945"/>
    <cfRule type="duplicateValues" dxfId="6430" priority="6946"/>
    <cfRule type="duplicateValues" dxfId="6429" priority="6947"/>
    <cfRule type="duplicateValues" dxfId="6428" priority="6948"/>
    <cfRule type="duplicateValues" dxfId="6427" priority="6949"/>
    <cfRule type="duplicateValues" dxfId="6426" priority="6950"/>
    <cfRule type="duplicateValues" dxfId="6425" priority="6951"/>
    <cfRule type="duplicateValues" dxfId="6424" priority="6952"/>
    <cfRule type="duplicateValues" dxfId="6423" priority="6953"/>
    <cfRule type="duplicateValues" dxfId="6422" priority="6954"/>
    <cfRule type="duplicateValues" dxfId="6421" priority="6955"/>
    <cfRule type="duplicateValues" dxfId="6420" priority="6956"/>
    <cfRule type="duplicateValues" dxfId="6419" priority="6957"/>
    <cfRule type="duplicateValues" dxfId="6418" priority="6958"/>
    <cfRule type="duplicateValues" dxfId="6417" priority="6959"/>
    <cfRule type="duplicateValues" dxfId="6416" priority="6960"/>
    <cfRule type="duplicateValues" dxfId="6415" priority="6961"/>
    <cfRule type="duplicateValues" dxfId="6414" priority="6962"/>
    <cfRule type="duplicateValues" dxfId="6413" priority="6963"/>
    <cfRule type="duplicateValues" dxfId="6412" priority="6964"/>
    <cfRule type="duplicateValues" dxfId="6411" priority="6965"/>
    <cfRule type="duplicateValues" dxfId="6410" priority="6966"/>
    <cfRule type="duplicateValues" dxfId="6409" priority="6967"/>
    <cfRule type="duplicateValues" dxfId="6408" priority="6968"/>
    <cfRule type="duplicateValues" dxfId="6407" priority="6969"/>
    <cfRule type="duplicateValues" dxfId="6406" priority="6970"/>
    <cfRule type="duplicateValues" dxfId="6405" priority="6971"/>
    <cfRule type="duplicateValues" dxfId="6404" priority="6972"/>
    <cfRule type="duplicateValues" dxfId="6403" priority="6973"/>
    <cfRule type="duplicateValues" dxfId="6402" priority="6974"/>
    <cfRule type="duplicateValues" dxfId="6401" priority="6975"/>
    <cfRule type="duplicateValues" dxfId="6400" priority="6976"/>
    <cfRule type="duplicateValues" dxfId="6399" priority="6977"/>
    <cfRule type="duplicateValues" dxfId="6398" priority="6978"/>
    <cfRule type="duplicateValues" dxfId="6397" priority="6979"/>
    <cfRule type="duplicateValues" dxfId="6396" priority="6980"/>
    <cfRule type="duplicateValues" dxfId="6395" priority="6981"/>
    <cfRule type="duplicateValues" dxfId="6394" priority="6982"/>
    <cfRule type="duplicateValues" dxfId="6393" priority="6983"/>
    <cfRule type="duplicateValues" dxfId="6392" priority="6984"/>
    <cfRule type="duplicateValues" dxfId="6391" priority="6985"/>
    <cfRule type="duplicateValues" dxfId="6390" priority="6986"/>
    <cfRule type="duplicateValues" dxfId="6389" priority="6987"/>
    <cfRule type="duplicateValues" dxfId="6388" priority="6988"/>
    <cfRule type="duplicateValues" dxfId="6387" priority="6989"/>
    <cfRule type="duplicateValues" dxfId="6386" priority="6990"/>
    <cfRule type="duplicateValues" dxfId="6385" priority="6991"/>
    <cfRule type="duplicateValues" dxfId="6384" priority="6992"/>
    <cfRule type="duplicateValues" dxfId="6383" priority="6993"/>
    <cfRule type="duplicateValues" dxfId="6382" priority="6994"/>
    <cfRule type="duplicateValues" dxfId="6381" priority="6995"/>
    <cfRule type="duplicateValues" dxfId="6380" priority="6996"/>
    <cfRule type="duplicateValues" dxfId="6379" priority="6997"/>
    <cfRule type="duplicateValues" dxfId="6378" priority="6998"/>
    <cfRule type="duplicateValues" dxfId="6377" priority="6999"/>
    <cfRule type="duplicateValues" dxfId="6376" priority="7000"/>
    <cfRule type="duplicateValues" dxfId="6375" priority="7001"/>
    <cfRule type="duplicateValues" dxfId="6374" priority="7002"/>
    <cfRule type="duplicateValues" dxfId="6373" priority="7003"/>
    <cfRule type="duplicateValues" dxfId="6372" priority="7004"/>
    <cfRule type="duplicateValues" dxfId="6371" priority="7005"/>
    <cfRule type="duplicateValues" dxfId="6370" priority="7006"/>
    <cfRule type="duplicateValues" dxfId="6369" priority="7007"/>
    <cfRule type="duplicateValues" dxfId="6368" priority="7008"/>
    <cfRule type="duplicateValues" dxfId="6367" priority="7009"/>
    <cfRule type="duplicateValues" dxfId="6366" priority="7010"/>
    <cfRule type="duplicateValues" dxfId="6365" priority="7011"/>
    <cfRule type="duplicateValues" dxfId="6364" priority="7012"/>
    <cfRule type="duplicateValues" dxfId="6363" priority="7013"/>
    <cfRule type="duplicateValues" dxfId="6362" priority="7014"/>
    <cfRule type="duplicateValues" dxfId="6361" priority="7015"/>
    <cfRule type="duplicateValues" dxfId="6360" priority="7016"/>
    <cfRule type="duplicateValues" dxfId="6359" priority="7017"/>
    <cfRule type="duplicateValues" dxfId="6358" priority="7018"/>
    <cfRule type="duplicateValues" dxfId="6357" priority="7019"/>
    <cfRule type="duplicateValues" dxfId="6356" priority="7020"/>
    <cfRule type="duplicateValues" dxfId="6355" priority="7021"/>
    <cfRule type="duplicateValues" dxfId="6354" priority="7022"/>
    <cfRule type="duplicateValues" dxfId="6353" priority="7023"/>
    <cfRule type="duplicateValues" dxfId="6352" priority="7024"/>
    <cfRule type="duplicateValues" dxfId="6351" priority="7025"/>
    <cfRule type="duplicateValues" dxfId="6350" priority="7026"/>
    <cfRule type="duplicateValues" dxfId="6349" priority="7027"/>
    <cfRule type="duplicateValues" dxfId="6348" priority="7028"/>
    <cfRule type="duplicateValues" dxfId="6347" priority="7029"/>
    <cfRule type="duplicateValues" dxfId="6346" priority="7030"/>
    <cfRule type="duplicateValues" dxfId="6345" priority="7031"/>
    <cfRule type="duplicateValues" dxfId="6344" priority="7032"/>
    <cfRule type="duplicateValues" dxfId="6343" priority="7033"/>
    <cfRule type="duplicateValues" dxfId="6342" priority="7034"/>
    <cfRule type="duplicateValues" dxfId="6341" priority="7035"/>
    <cfRule type="duplicateValues" dxfId="6340" priority="7036"/>
    <cfRule type="duplicateValues" dxfId="6339" priority="7037"/>
    <cfRule type="duplicateValues" dxfId="6338" priority="7038"/>
    <cfRule type="duplicateValues" dxfId="6337" priority="7039"/>
    <cfRule type="duplicateValues" dxfId="6336" priority="7040"/>
    <cfRule type="duplicateValues" dxfId="6335" priority="7041"/>
    <cfRule type="duplicateValues" dxfId="6334" priority="7042"/>
    <cfRule type="duplicateValues" dxfId="6333" priority="7043"/>
    <cfRule type="duplicateValues" dxfId="6332" priority="7044"/>
    <cfRule type="duplicateValues" dxfId="6331" priority="7045"/>
    <cfRule type="duplicateValues" dxfId="6330" priority="7046"/>
    <cfRule type="duplicateValues" dxfId="6329" priority="7047"/>
    <cfRule type="duplicateValues" dxfId="6328" priority="7048"/>
    <cfRule type="duplicateValues" dxfId="6327" priority="7049"/>
    <cfRule type="duplicateValues" dxfId="6326" priority="7050"/>
    <cfRule type="duplicateValues" dxfId="6325" priority="7051"/>
    <cfRule type="duplicateValues" dxfId="6324" priority="7052"/>
    <cfRule type="duplicateValues" dxfId="6323" priority="7053"/>
    <cfRule type="duplicateValues" dxfId="6322" priority="7054"/>
    <cfRule type="duplicateValues" dxfId="6321" priority="7055"/>
    <cfRule type="duplicateValues" dxfId="6320" priority="7056"/>
    <cfRule type="duplicateValues" dxfId="6319" priority="7057"/>
    <cfRule type="duplicateValues" dxfId="6318" priority="7058"/>
    <cfRule type="duplicateValues" dxfId="6317" priority="7059"/>
    <cfRule type="duplicateValues" dxfId="6316" priority="7060"/>
    <cfRule type="duplicateValues" dxfId="6315" priority="7061"/>
    <cfRule type="duplicateValues" dxfId="6314" priority="7062"/>
    <cfRule type="duplicateValues" dxfId="6313" priority="7063"/>
    <cfRule type="duplicateValues" dxfId="6312" priority="7064"/>
    <cfRule type="duplicateValues" dxfId="6311" priority="7065"/>
    <cfRule type="duplicateValues" dxfId="6310" priority="7066"/>
    <cfRule type="duplicateValues" dxfId="6309" priority="7067"/>
    <cfRule type="duplicateValues" dxfId="6308" priority="7068"/>
    <cfRule type="duplicateValues" dxfId="6307" priority="7069"/>
    <cfRule type="duplicateValues" dxfId="6306" priority="7070"/>
    <cfRule type="duplicateValues" dxfId="6305" priority="7071"/>
    <cfRule type="duplicateValues" dxfId="6304" priority="7072"/>
    <cfRule type="duplicateValues" dxfId="6303" priority="7073"/>
    <cfRule type="duplicateValues" dxfId="6302" priority="7074"/>
    <cfRule type="duplicateValues" dxfId="6301" priority="7075"/>
    <cfRule type="duplicateValues" dxfId="6300" priority="7076"/>
    <cfRule type="duplicateValues" dxfId="6299" priority="7077"/>
    <cfRule type="duplicateValues" dxfId="6298" priority="7078"/>
    <cfRule type="duplicateValues" dxfId="6297" priority="7079"/>
    <cfRule type="duplicateValues" dxfId="6296" priority="7080"/>
    <cfRule type="duplicateValues" dxfId="6295" priority="7081"/>
    <cfRule type="duplicateValues" dxfId="6294" priority="7082"/>
    <cfRule type="duplicateValues" dxfId="6293" priority="7083"/>
    <cfRule type="duplicateValues" dxfId="6292" priority="7084"/>
    <cfRule type="duplicateValues" dxfId="6291" priority="7085"/>
    <cfRule type="duplicateValues" dxfId="6290" priority="7086"/>
    <cfRule type="duplicateValues" dxfId="6289" priority="7087"/>
    <cfRule type="duplicateValues" dxfId="6288" priority="7088"/>
    <cfRule type="duplicateValues" dxfId="6287" priority="7089"/>
    <cfRule type="duplicateValues" dxfId="6286" priority="7090"/>
    <cfRule type="duplicateValues" dxfId="6285" priority="7091"/>
    <cfRule type="duplicateValues" dxfId="6284" priority="7092"/>
    <cfRule type="duplicateValues" dxfId="6283" priority="7093"/>
    <cfRule type="duplicateValues" dxfId="6282" priority="7094"/>
    <cfRule type="duplicateValues" dxfId="6281" priority="7095"/>
    <cfRule type="duplicateValues" dxfId="6280" priority="7096"/>
    <cfRule type="duplicateValues" dxfId="6279" priority="7097"/>
    <cfRule type="duplicateValues" dxfId="6278" priority="7098"/>
    <cfRule type="duplicateValues" dxfId="6277" priority="7099"/>
    <cfRule type="duplicateValues" dxfId="6276" priority="7100"/>
    <cfRule type="duplicateValues" dxfId="6275" priority="7101"/>
    <cfRule type="duplicateValues" dxfId="6274" priority="7102"/>
    <cfRule type="duplicateValues" dxfId="6273" priority="7103"/>
    <cfRule type="duplicateValues" dxfId="6272" priority="7104"/>
    <cfRule type="duplicateValues" dxfId="6271" priority="7105"/>
    <cfRule type="duplicateValues" dxfId="6270" priority="7106"/>
    <cfRule type="duplicateValues" dxfId="6269" priority="7107"/>
    <cfRule type="duplicateValues" dxfId="6268" priority="7108"/>
    <cfRule type="duplicateValues" dxfId="6267" priority="7109"/>
    <cfRule type="duplicateValues" dxfId="6266" priority="7110"/>
    <cfRule type="duplicateValues" dxfId="6265" priority="7111"/>
    <cfRule type="duplicateValues" dxfId="6264" priority="7112"/>
    <cfRule type="duplicateValues" dxfId="6263" priority="7113"/>
    <cfRule type="duplicateValues" dxfId="6262" priority="7114"/>
    <cfRule type="duplicateValues" dxfId="6261" priority="7115"/>
    <cfRule type="duplicateValues" dxfId="6260" priority="7116"/>
    <cfRule type="duplicateValues" dxfId="6259" priority="7117"/>
    <cfRule type="duplicateValues" dxfId="6258" priority="7118"/>
    <cfRule type="duplicateValues" dxfId="6257" priority="7119"/>
    <cfRule type="duplicateValues" dxfId="6256" priority="7120"/>
    <cfRule type="duplicateValues" dxfId="6255" priority="7121"/>
    <cfRule type="duplicateValues" dxfId="6254" priority="7122"/>
    <cfRule type="duplicateValues" dxfId="6253" priority="7123"/>
    <cfRule type="duplicateValues" dxfId="6252" priority="7124"/>
    <cfRule type="duplicateValues" dxfId="6251" priority="7125"/>
    <cfRule type="duplicateValues" dxfId="6250" priority="7126"/>
    <cfRule type="duplicateValues" dxfId="6249" priority="7127"/>
    <cfRule type="duplicateValues" dxfId="6248" priority="7128"/>
    <cfRule type="duplicateValues" dxfId="6247" priority="7129"/>
    <cfRule type="duplicateValues" dxfId="6246" priority="7130"/>
    <cfRule type="duplicateValues" dxfId="6245" priority="7131"/>
    <cfRule type="duplicateValues" dxfId="6244" priority="7132"/>
    <cfRule type="duplicateValues" dxfId="6243" priority="7133"/>
    <cfRule type="duplicateValues" dxfId="6242" priority="7134"/>
    <cfRule type="duplicateValues" dxfId="6241" priority="7135"/>
    <cfRule type="duplicateValues" dxfId="6240" priority="7136"/>
    <cfRule type="duplicateValues" dxfId="6239" priority="7137"/>
    <cfRule type="duplicateValues" dxfId="6238" priority="7138"/>
    <cfRule type="duplicateValues" dxfId="6237" priority="7139"/>
    <cfRule type="duplicateValues" dxfId="6236" priority="7140"/>
    <cfRule type="duplicateValues" dxfId="6235" priority="7141"/>
    <cfRule type="duplicateValues" dxfId="6234" priority="7142"/>
    <cfRule type="duplicateValues" dxfId="6233" priority="7143"/>
    <cfRule type="duplicateValues" dxfId="6232" priority="7144"/>
    <cfRule type="duplicateValues" dxfId="6231" priority="7145"/>
    <cfRule type="duplicateValues" dxfId="6230" priority="7146"/>
    <cfRule type="duplicateValues" dxfId="6229" priority="7147"/>
    <cfRule type="duplicateValues" dxfId="6228" priority="7148"/>
    <cfRule type="duplicateValues" dxfId="6227" priority="7149"/>
    <cfRule type="duplicateValues" dxfId="6226" priority="7150"/>
    <cfRule type="duplicateValues" dxfId="6225" priority="7151"/>
    <cfRule type="duplicateValues" dxfId="6224" priority="7152"/>
    <cfRule type="duplicateValues" dxfId="6223" priority="7153"/>
    <cfRule type="duplicateValues" dxfId="6222" priority="7154"/>
    <cfRule type="duplicateValues" dxfId="6221" priority="7155"/>
    <cfRule type="duplicateValues" dxfId="6220" priority="7156"/>
    <cfRule type="duplicateValues" dxfId="6219" priority="7157"/>
    <cfRule type="duplicateValues" dxfId="6218" priority="7158"/>
    <cfRule type="duplicateValues" dxfId="6217" priority="7159"/>
    <cfRule type="duplicateValues" dxfId="6216" priority="7160"/>
    <cfRule type="duplicateValues" dxfId="6215" priority="7161"/>
    <cfRule type="duplicateValues" dxfId="6214" priority="7162"/>
    <cfRule type="duplicateValues" dxfId="6213" priority="7163"/>
    <cfRule type="duplicateValues" dxfId="6212" priority="7164"/>
    <cfRule type="duplicateValues" dxfId="6211" priority="7165"/>
    <cfRule type="duplicateValues" dxfId="6210" priority="7166"/>
    <cfRule type="duplicateValues" dxfId="6209" priority="7167"/>
    <cfRule type="duplicateValues" dxfId="6208" priority="7168"/>
    <cfRule type="duplicateValues" dxfId="6207" priority="7169"/>
    <cfRule type="duplicateValues" dxfId="6206" priority="7170"/>
    <cfRule type="duplicateValues" dxfId="6205" priority="7171"/>
    <cfRule type="duplicateValues" dxfId="6204" priority="7172"/>
    <cfRule type="duplicateValues" dxfId="6203" priority="7173"/>
    <cfRule type="duplicateValues" dxfId="6202" priority="7174"/>
    <cfRule type="duplicateValues" dxfId="6201" priority="7175"/>
    <cfRule type="duplicateValues" dxfId="6200" priority="7176"/>
    <cfRule type="duplicateValues" dxfId="6199" priority="7177"/>
    <cfRule type="duplicateValues" dxfId="6198" priority="7178"/>
    <cfRule type="duplicateValues" dxfId="6197" priority="7179"/>
    <cfRule type="duplicateValues" dxfId="6196" priority="7180"/>
    <cfRule type="duplicateValues" dxfId="6195" priority="7181"/>
    <cfRule type="duplicateValues" dxfId="6194" priority="7182"/>
    <cfRule type="duplicateValues" dxfId="6193" priority="7183"/>
    <cfRule type="duplicateValues" dxfId="6192" priority="7184"/>
    <cfRule type="duplicateValues" dxfId="6191" priority="7185"/>
    <cfRule type="duplicateValues" dxfId="6190" priority="7186"/>
    <cfRule type="duplicateValues" dxfId="6189" priority="7187"/>
    <cfRule type="duplicateValues" dxfId="6188" priority="7188"/>
    <cfRule type="duplicateValues" dxfId="6187" priority="7189"/>
    <cfRule type="duplicateValues" dxfId="6186" priority="7190"/>
    <cfRule type="duplicateValues" dxfId="6185" priority="7191"/>
    <cfRule type="duplicateValues" dxfId="6184" priority="7192"/>
    <cfRule type="duplicateValues" dxfId="6183" priority="7193"/>
    <cfRule type="duplicateValues" dxfId="6182" priority="7194"/>
    <cfRule type="duplicateValues" dxfId="6181" priority="7195"/>
    <cfRule type="duplicateValues" dxfId="6180" priority="7196"/>
    <cfRule type="duplicateValues" dxfId="6179" priority="7197"/>
    <cfRule type="duplicateValues" dxfId="6178" priority="7198"/>
    <cfRule type="duplicateValues" dxfId="6177" priority="7199"/>
    <cfRule type="duplicateValues" dxfId="6176" priority="7200"/>
    <cfRule type="duplicateValues" dxfId="6175" priority="7201"/>
    <cfRule type="duplicateValues" dxfId="6174" priority="7202"/>
    <cfRule type="duplicateValues" dxfId="6173" priority="7203"/>
    <cfRule type="duplicateValues" dxfId="6172" priority="7204"/>
    <cfRule type="duplicateValues" dxfId="6171" priority="7205"/>
    <cfRule type="duplicateValues" dxfId="6170" priority="7206"/>
    <cfRule type="duplicateValues" dxfId="6169" priority="7207"/>
    <cfRule type="duplicateValues" dxfId="6168" priority="7208"/>
    <cfRule type="duplicateValues" dxfId="6167" priority="7209"/>
    <cfRule type="duplicateValues" dxfId="6166" priority="7210"/>
    <cfRule type="duplicateValues" dxfId="6165" priority="7211"/>
    <cfRule type="duplicateValues" dxfId="6164" priority="7212"/>
    <cfRule type="duplicateValues" dxfId="6163" priority="7213"/>
    <cfRule type="duplicateValues" dxfId="6162" priority="7214"/>
    <cfRule type="duplicateValues" dxfId="6161" priority="7215"/>
    <cfRule type="duplicateValues" dxfId="6160" priority="7216"/>
    <cfRule type="duplicateValues" dxfId="6159" priority="7217"/>
    <cfRule type="duplicateValues" dxfId="6158" priority="7218"/>
    <cfRule type="duplicateValues" dxfId="6157" priority="7219"/>
    <cfRule type="duplicateValues" dxfId="6156" priority="7220"/>
    <cfRule type="duplicateValues" dxfId="6155" priority="7221"/>
    <cfRule type="duplicateValues" dxfId="6154" priority="7222"/>
    <cfRule type="duplicateValues" dxfId="6153" priority="7223"/>
    <cfRule type="duplicateValues" dxfId="6152" priority="7224"/>
    <cfRule type="duplicateValues" dxfId="6151" priority="7225"/>
    <cfRule type="duplicateValues" dxfId="6150" priority="7226"/>
    <cfRule type="duplicateValues" dxfId="6149" priority="7227"/>
    <cfRule type="duplicateValues" dxfId="6148" priority="7228"/>
    <cfRule type="duplicateValues" dxfId="6147" priority="7229"/>
    <cfRule type="duplicateValues" dxfId="6146" priority="7230"/>
    <cfRule type="duplicateValues" dxfId="6145" priority="7231"/>
    <cfRule type="duplicateValues" dxfId="6144" priority="7232"/>
    <cfRule type="duplicateValues" dxfId="6143" priority="7233"/>
    <cfRule type="duplicateValues" dxfId="6142" priority="7234"/>
    <cfRule type="duplicateValues" dxfId="6141" priority="7235"/>
    <cfRule type="duplicateValues" dxfId="6140" priority="7236"/>
    <cfRule type="duplicateValues" dxfId="6139" priority="7237"/>
    <cfRule type="duplicateValues" dxfId="6138" priority="7238"/>
    <cfRule type="duplicateValues" dxfId="6137" priority="7239"/>
    <cfRule type="duplicateValues" dxfId="6136" priority="7240"/>
    <cfRule type="duplicateValues" dxfId="6135" priority="7241"/>
    <cfRule type="duplicateValues" dxfId="6134" priority="7242"/>
    <cfRule type="duplicateValues" dxfId="6133" priority="7243"/>
    <cfRule type="duplicateValues" dxfId="6132" priority="7244"/>
    <cfRule type="duplicateValues" dxfId="6131" priority="7245"/>
    <cfRule type="duplicateValues" dxfId="6130" priority="7246"/>
    <cfRule type="duplicateValues" dxfId="6129" priority="7247"/>
    <cfRule type="duplicateValues" dxfId="6128" priority="7248"/>
    <cfRule type="duplicateValues" dxfId="6127" priority="7249"/>
    <cfRule type="duplicateValues" dxfId="6126" priority="7250"/>
    <cfRule type="duplicateValues" dxfId="6125" priority="7251"/>
    <cfRule type="duplicateValues" dxfId="6124" priority="7252"/>
    <cfRule type="duplicateValues" dxfId="6123" priority="7253"/>
    <cfRule type="duplicateValues" dxfId="6122" priority="7254"/>
    <cfRule type="duplicateValues" dxfId="6121" priority="7255"/>
    <cfRule type="duplicateValues" dxfId="6120" priority="7256"/>
    <cfRule type="duplicateValues" dxfId="6119" priority="7257"/>
    <cfRule type="duplicateValues" dxfId="6118" priority="7258"/>
    <cfRule type="duplicateValues" dxfId="6117" priority="7259"/>
    <cfRule type="duplicateValues" dxfId="6116" priority="7260"/>
    <cfRule type="duplicateValues" dxfId="6115" priority="7261"/>
    <cfRule type="duplicateValues" dxfId="6114" priority="7262"/>
    <cfRule type="duplicateValues" dxfId="6113" priority="7263"/>
    <cfRule type="duplicateValues" dxfId="6112" priority="7264"/>
    <cfRule type="duplicateValues" dxfId="6111" priority="7265"/>
    <cfRule type="duplicateValues" dxfId="6110" priority="7266"/>
    <cfRule type="duplicateValues" dxfId="6109" priority="7267"/>
    <cfRule type="duplicateValues" dxfId="6108" priority="7268"/>
    <cfRule type="duplicateValues" dxfId="6107" priority="7269"/>
    <cfRule type="duplicateValues" dxfId="6106" priority="7270"/>
    <cfRule type="duplicateValues" dxfId="6105" priority="7271"/>
    <cfRule type="duplicateValues" dxfId="6104" priority="7272"/>
    <cfRule type="duplicateValues" dxfId="6103" priority="7273"/>
    <cfRule type="duplicateValues" dxfId="6102" priority="7274"/>
    <cfRule type="duplicateValues" dxfId="6101" priority="7275"/>
    <cfRule type="duplicateValues" dxfId="6100" priority="7276"/>
    <cfRule type="duplicateValues" dxfId="6099" priority="7277"/>
    <cfRule type="duplicateValues" dxfId="6098" priority="7278"/>
    <cfRule type="duplicateValues" dxfId="6097" priority="7279"/>
    <cfRule type="duplicateValues" dxfId="6096" priority="7280"/>
    <cfRule type="duplicateValues" dxfId="6095" priority="7281"/>
    <cfRule type="duplicateValues" dxfId="6094" priority="7282"/>
    <cfRule type="duplicateValues" dxfId="6093" priority="7283"/>
    <cfRule type="duplicateValues" dxfId="6092" priority="7284"/>
    <cfRule type="duplicateValues" dxfId="6091" priority="7285"/>
  </conditionalFormatting>
  <conditionalFormatting sqref="C245:C258 C264:C274 C282:C283 C285 C287 C291 C293:C298 C301:C305 C311 C156:C243 C313:C318 C322:C323 C328:C332 C334 C336:C355">
    <cfRule type="duplicateValues" dxfId="6090" priority="3633"/>
  </conditionalFormatting>
  <conditionalFormatting sqref="C246">
    <cfRule type="duplicateValues" dxfId="6089" priority="6586"/>
    <cfRule type="duplicateValues" dxfId="6088" priority="6587"/>
    <cfRule type="duplicateValues" dxfId="6087" priority="6588"/>
    <cfRule type="duplicateValues" dxfId="6086" priority="6589"/>
    <cfRule type="duplicateValues" dxfId="6085" priority="6590"/>
    <cfRule type="duplicateValues" dxfId="6084" priority="6591"/>
    <cfRule type="duplicateValues" dxfId="6083" priority="6592"/>
    <cfRule type="duplicateValues" dxfId="6082" priority="6593"/>
    <cfRule type="duplicateValues" dxfId="6081" priority="6594"/>
    <cfRule type="duplicateValues" dxfId="6080" priority="6595"/>
    <cfRule type="duplicateValues" dxfId="6079" priority="6596"/>
    <cfRule type="duplicateValues" dxfId="6078" priority="6597"/>
    <cfRule type="duplicateValues" dxfId="6077" priority="6598"/>
    <cfRule type="duplicateValues" dxfId="6076" priority="6599"/>
    <cfRule type="duplicateValues" dxfId="6075" priority="6600"/>
    <cfRule type="duplicateValues" dxfId="6074" priority="6601"/>
    <cfRule type="duplicateValues" dxfId="6073" priority="6602"/>
    <cfRule type="duplicateValues" dxfId="6072" priority="6603"/>
    <cfRule type="duplicateValues" dxfId="6071" priority="6604"/>
    <cfRule type="duplicateValues" dxfId="6070" priority="6605"/>
    <cfRule type="duplicateValues" dxfId="6069" priority="6606"/>
    <cfRule type="duplicateValues" dxfId="6068" priority="6607"/>
    <cfRule type="duplicateValues" dxfId="6067" priority="6608"/>
    <cfRule type="duplicateValues" dxfId="6066" priority="6609"/>
    <cfRule type="duplicateValues" dxfId="6065" priority="6610"/>
    <cfRule type="duplicateValues" dxfId="6064" priority="6611"/>
    <cfRule type="duplicateValues" dxfId="6063" priority="6612"/>
    <cfRule type="duplicateValues" dxfId="6062" priority="6613"/>
    <cfRule type="duplicateValues" dxfId="6061" priority="6614"/>
    <cfRule type="duplicateValues" dxfId="6060" priority="6615"/>
    <cfRule type="duplicateValues" dxfId="6059" priority="6616"/>
    <cfRule type="duplicateValues" dxfId="6058" priority="6617"/>
    <cfRule type="duplicateValues" dxfId="6057" priority="6618"/>
    <cfRule type="duplicateValues" dxfId="6056" priority="6619"/>
    <cfRule type="duplicateValues" dxfId="6055" priority="6620"/>
    <cfRule type="duplicateValues" dxfId="6054" priority="6621"/>
    <cfRule type="duplicateValues" dxfId="6053" priority="6622"/>
    <cfRule type="duplicateValues" dxfId="6052" priority="6623"/>
    <cfRule type="duplicateValues" dxfId="6051" priority="6624"/>
    <cfRule type="duplicateValues" dxfId="6050" priority="6625"/>
    <cfRule type="duplicateValues" dxfId="6049" priority="6626"/>
    <cfRule type="duplicateValues" dxfId="6048" priority="6627"/>
    <cfRule type="duplicateValues" dxfId="6047" priority="6628"/>
    <cfRule type="duplicateValues" dxfId="6046" priority="6629"/>
    <cfRule type="duplicateValues" dxfId="6045" priority="6630"/>
    <cfRule type="duplicateValues" dxfId="6044" priority="6631"/>
    <cfRule type="duplicateValues" dxfId="6043" priority="6632"/>
    <cfRule type="duplicateValues" dxfId="6042" priority="6633"/>
    <cfRule type="duplicateValues" dxfId="6041" priority="6634"/>
    <cfRule type="duplicateValues" dxfId="6040" priority="6635"/>
    <cfRule type="duplicateValues" dxfId="6039" priority="6636"/>
    <cfRule type="duplicateValues" dxfId="6038" priority="6637"/>
    <cfRule type="duplicateValues" dxfId="6037" priority="6638"/>
    <cfRule type="duplicateValues" dxfId="6036" priority="6639"/>
    <cfRule type="duplicateValues" dxfId="6035" priority="6640"/>
    <cfRule type="duplicateValues" dxfId="6034" priority="6641"/>
    <cfRule type="duplicateValues" dxfId="6033" priority="6642"/>
    <cfRule type="duplicateValues" dxfId="6032" priority="6643"/>
    <cfRule type="duplicateValues" dxfId="6031" priority="6644"/>
    <cfRule type="duplicateValues" dxfId="6030" priority="6645"/>
    <cfRule type="duplicateValues" dxfId="6029" priority="6646"/>
    <cfRule type="duplicateValues" dxfId="6028" priority="6647"/>
    <cfRule type="duplicateValues" dxfId="6027" priority="6648"/>
    <cfRule type="duplicateValues" dxfId="6026" priority="6649"/>
    <cfRule type="duplicateValues" dxfId="6025" priority="6650"/>
    <cfRule type="duplicateValues" dxfId="6024" priority="6651"/>
    <cfRule type="duplicateValues" dxfId="6023" priority="6652"/>
    <cfRule type="duplicateValues" dxfId="6022" priority="6653"/>
    <cfRule type="duplicateValues" dxfId="6021" priority="6654"/>
    <cfRule type="duplicateValues" dxfId="6020" priority="6655"/>
    <cfRule type="duplicateValues" dxfId="6019" priority="6656"/>
    <cfRule type="duplicateValues" dxfId="6018" priority="6657"/>
    <cfRule type="duplicateValues" dxfId="6017" priority="6658"/>
    <cfRule type="duplicateValues" dxfId="6016" priority="6659"/>
    <cfRule type="duplicateValues" dxfId="6015" priority="6660"/>
    <cfRule type="duplicateValues" dxfId="6014" priority="6661"/>
    <cfRule type="duplicateValues" dxfId="6013" priority="6662"/>
    <cfRule type="duplicateValues" dxfId="6012" priority="6663"/>
    <cfRule type="duplicateValues" dxfId="6011" priority="6664"/>
    <cfRule type="duplicateValues" dxfId="6010" priority="6665"/>
    <cfRule type="duplicateValues" dxfId="6009" priority="6666"/>
    <cfRule type="duplicateValues" dxfId="6008" priority="6667"/>
    <cfRule type="duplicateValues" dxfId="6007" priority="6668"/>
    <cfRule type="duplicateValues" dxfId="6006" priority="6669"/>
    <cfRule type="duplicateValues" dxfId="6005" priority="6670"/>
    <cfRule type="duplicateValues" dxfId="6004" priority="6671"/>
    <cfRule type="duplicateValues" dxfId="6003" priority="6672"/>
    <cfRule type="duplicateValues" dxfId="6002" priority="6673"/>
    <cfRule type="duplicateValues" dxfId="6001" priority="6674"/>
    <cfRule type="duplicateValues" dxfId="6000" priority="6675"/>
    <cfRule type="duplicateValues" dxfId="5999" priority="6676"/>
    <cfRule type="duplicateValues" dxfId="5998" priority="6677"/>
    <cfRule type="duplicateValues" dxfId="5997" priority="6678"/>
    <cfRule type="duplicateValues" dxfId="5996" priority="6679"/>
    <cfRule type="duplicateValues" dxfId="5995" priority="6680"/>
    <cfRule type="duplicateValues" dxfId="5994" priority="6681"/>
    <cfRule type="duplicateValues" dxfId="5993" priority="6682"/>
    <cfRule type="duplicateValues" dxfId="5992" priority="6683"/>
    <cfRule type="duplicateValues" dxfId="5991" priority="6684"/>
    <cfRule type="duplicateValues" dxfId="5990" priority="6685"/>
    <cfRule type="duplicateValues" dxfId="5989" priority="6686"/>
    <cfRule type="duplicateValues" dxfId="5988" priority="6687"/>
    <cfRule type="duplicateValues" dxfId="5987" priority="6688"/>
    <cfRule type="duplicateValues" dxfId="5986" priority="6689"/>
    <cfRule type="duplicateValues" dxfId="5985" priority="6690"/>
    <cfRule type="duplicateValues" dxfId="5984" priority="6691"/>
    <cfRule type="duplicateValues" dxfId="5983" priority="6692"/>
    <cfRule type="duplicateValues" dxfId="5982" priority="6693"/>
    <cfRule type="duplicateValues" dxfId="5981" priority="6694"/>
    <cfRule type="duplicateValues" dxfId="5980" priority="6695"/>
    <cfRule type="duplicateValues" dxfId="5979" priority="6696"/>
    <cfRule type="duplicateValues" dxfId="5978" priority="6697"/>
    <cfRule type="duplicateValues" dxfId="5977" priority="6698"/>
    <cfRule type="duplicateValues" dxfId="5976" priority="6699"/>
    <cfRule type="duplicateValues" dxfId="5975" priority="6700"/>
    <cfRule type="duplicateValues" dxfId="5974" priority="6701"/>
    <cfRule type="duplicateValues" dxfId="5973" priority="6702"/>
    <cfRule type="duplicateValues" dxfId="5972" priority="6703"/>
    <cfRule type="duplicateValues" dxfId="5971" priority="6704"/>
    <cfRule type="duplicateValues" dxfId="5970" priority="6705"/>
    <cfRule type="duplicateValues" dxfId="5969" priority="6706"/>
    <cfRule type="duplicateValues" dxfId="5968" priority="6707"/>
    <cfRule type="duplicateValues" dxfId="5967" priority="6708"/>
    <cfRule type="duplicateValues" dxfId="5966" priority="6709"/>
    <cfRule type="duplicateValues" dxfId="5965" priority="6710"/>
    <cfRule type="duplicateValues" dxfId="5964" priority="6711"/>
    <cfRule type="duplicateValues" dxfId="5963" priority="6712"/>
    <cfRule type="duplicateValues" dxfId="5962" priority="6713"/>
    <cfRule type="duplicateValues" dxfId="5961" priority="6714"/>
    <cfRule type="duplicateValues" dxfId="5960" priority="6715"/>
    <cfRule type="duplicateValues" dxfId="5959" priority="6716"/>
    <cfRule type="duplicateValues" dxfId="5958" priority="6717"/>
    <cfRule type="duplicateValues" dxfId="5957" priority="6718"/>
    <cfRule type="duplicateValues" dxfId="5956" priority="6719"/>
    <cfRule type="duplicateValues" dxfId="5955" priority="6720"/>
    <cfRule type="duplicateValues" dxfId="5954" priority="6721"/>
    <cfRule type="duplicateValues" dxfId="5953" priority="6722"/>
    <cfRule type="duplicateValues" dxfId="5952" priority="6723"/>
    <cfRule type="duplicateValues" dxfId="5951" priority="6724"/>
    <cfRule type="duplicateValues" dxfId="5950" priority="6725"/>
    <cfRule type="duplicateValues" dxfId="5949" priority="6726"/>
    <cfRule type="duplicateValues" dxfId="5948" priority="6727"/>
    <cfRule type="duplicateValues" dxfId="5947" priority="6728"/>
    <cfRule type="duplicateValues" dxfId="5946" priority="6729"/>
    <cfRule type="duplicateValues" dxfId="5945" priority="6730"/>
    <cfRule type="duplicateValues" dxfId="5944" priority="6731"/>
    <cfRule type="duplicateValues" dxfId="5943" priority="6732"/>
    <cfRule type="duplicateValues" dxfId="5942" priority="6733"/>
    <cfRule type="duplicateValues" dxfId="5941" priority="6734"/>
    <cfRule type="duplicateValues" dxfId="5940" priority="6735"/>
    <cfRule type="duplicateValues" dxfId="5939" priority="6736"/>
    <cfRule type="duplicateValues" dxfId="5938" priority="6737"/>
    <cfRule type="duplicateValues" dxfId="5937" priority="6738"/>
    <cfRule type="duplicateValues" dxfId="5936" priority="6739"/>
    <cfRule type="duplicateValues" dxfId="5935" priority="6740"/>
    <cfRule type="duplicateValues" dxfId="5934" priority="6741"/>
    <cfRule type="duplicateValues" dxfId="5933" priority="6742"/>
    <cfRule type="duplicateValues" dxfId="5932" priority="6743"/>
    <cfRule type="duplicateValues" dxfId="5931" priority="6744"/>
    <cfRule type="duplicateValues" dxfId="5930" priority="6745"/>
    <cfRule type="duplicateValues" dxfId="5929" priority="6746"/>
    <cfRule type="duplicateValues" dxfId="5928" priority="6747"/>
    <cfRule type="duplicateValues" dxfId="5927" priority="6748"/>
    <cfRule type="duplicateValues" dxfId="5926" priority="6749"/>
    <cfRule type="duplicateValues" dxfId="5925" priority="6750"/>
    <cfRule type="duplicateValues" dxfId="5924" priority="6751"/>
    <cfRule type="duplicateValues" dxfId="5923" priority="6752"/>
    <cfRule type="duplicateValues" dxfId="5922" priority="6753"/>
    <cfRule type="duplicateValues" dxfId="5921" priority="6754"/>
    <cfRule type="duplicateValues" dxfId="5920" priority="6755"/>
    <cfRule type="duplicateValues" dxfId="5919" priority="6756"/>
    <cfRule type="duplicateValues" dxfId="5918" priority="6757"/>
    <cfRule type="duplicateValues" dxfId="5917" priority="6758"/>
    <cfRule type="duplicateValues" dxfId="5916" priority="6759"/>
    <cfRule type="duplicateValues" dxfId="5915" priority="6760"/>
    <cfRule type="duplicateValues" dxfId="5914" priority="6761"/>
    <cfRule type="duplicateValues" dxfId="5913" priority="6762"/>
    <cfRule type="duplicateValues" dxfId="5912" priority="6763"/>
    <cfRule type="duplicateValues" dxfId="5911" priority="6764"/>
    <cfRule type="duplicateValues" dxfId="5910" priority="6765"/>
    <cfRule type="duplicateValues" dxfId="5909" priority="6766"/>
    <cfRule type="duplicateValues" dxfId="5908" priority="6767"/>
    <cfRule type="duplicateValues" dxfId="5907" priority="6768"/>
    <cfRule type="duplicateValues" dxfId="5906" priority="6769"/>
    <cfRule type="duplicateValues" dxfId="5905" priority="6770"/>
    <cfRule type="duplicateValues" dxfId="5904" priority="6771"/>
    <cfRule type="duplicateValues" dxfId="5903" priority="6772"/>
    <cfRule type="duplicateValues" dxfId="5902" priority="6773"/>
    <cfRule type="duplicateValues" dxfId="5901" priority="6774"/>
    <cfRule type="duplicateValues" dxfId="5900" priority="6775"/>
    <cfRule type="duplicateValues" dxfId="5899" priority="6776"/>
    <cfRule type="duplicateValues" dxfId="5898" priority="6777"/>
    <cfRule type="duplicateValues" dxfId="5897" priority="6778"/>
    <cfRule type="duplicateValues" dxfId="5896" priority="6779"/>
    <cfRule type="duplicateValues" dxfId="5895" priority="6780"/>
    <cfRule type="duplicateValues" dxfId="5894" priority="6781"/>
    <cfRule type="duplicateValues" dxfId="5893" priority="6782"/>
    <cfRule type="duplicateValues" dxfId="5892" priority="6783"/>
    <cfRule type="duplicateValues" dxfId="5891" priority="6784"/>
    <cfRule type="duplicateValues" dxfId="5890" priority="6785"/>
    <cfRule type="duplicateValues" dxfId="5889" priority="6786"/>
    <cfRule type="duplicateValues" dxfId="5888" priority="6787"/>
    <cfRule type="duplicateValues" dxfId="5887" priority="6788"/>
    <cfRule type="duplicateValues" dxfId="5886" priority="6789"/>
    <cfRule type="duplicateValues" dxfId="5885" priority="6790"/>
    <cfRule type="duplicateValues" dxfId="5884" priority="6791"/>
    <cfRule type="duplicateValues" dxfId="5883" priority="6792"/>
    <cfRule type="duplicateValues" dxfId="5882" priority="6793"/>
    <cfRule type="duplicateValues" dxfId="5881" priority="6794"/>
    <cfRule type="duplicateValues" dxfId="5880" priority="6795"/>
    <cfRule type="duplicateValues" dxfId="5879" priority="6796"/>
    <cfRule type="duplicateValues" dxfId="5878" priority="6797"/>
    <cfRule type="duplicateValues" dxfId="5877" priority="6798"/>
    <cfRule type="duplicateValues" dxfId="5876" priority="6799"/>
    <cfRule type="duplicateValues" dxfId="5875" priority="6800"/>
    <cfRule type="duplicateValues" dxfId="5874" priority="6801"/>
    <cfRule type="duplicateValues" dxfId="5873" priority="6802"/>
    <cfRule type="duplicateValues" dxfId="5872" priority="6803"/>
    <cfRule type="duplicateValues" dxfId="5871" priority="6804"/>
    <cfRule type="duplicateValues" dxfId="5870" priority="6805"/>
    <cfRule type="duplicateValues" dxfId="5869" priority="6806"/>
    <cfRule type="duplicateValues" dxfId="5868" priority="6807"/>
    <cfRule type="duplicateValues" dxfId="5867" priority="6808"/>
    <cfRule type="duplicateValues" dxfId="5866" priority="6809"/>
    <cfRule type="duplicateValues" dxfId="5865" priority="6810"/>
    <cfRule type="duplicateValues" dxfId="5864" priority="6811"/>
    <cfRule type="duplicateValues" dxfId="5863" priority="6812"/>
    <cfRule type="duplicateValues" dxfId="5862" priority="6813"/>
    <cfRule type="duplicateValues" dxfId="5861" priority="6814"/>
    <cfRule type="duplicateValues" dxfId="5860" priority="6815"/>
    <cfRule type="duplicateValues" dxfId="5859" priority="6816"/>
    <cfRule type="duplicateValues" dxfId="5858" priority="6817"/>
    <cfRule type="duplicateValues" dxfId="5857" priority="6818"/>
    <cfRule type="duplicateValues" dxfId="5856" priority="6819"/>
    <cfRule type="duplicateValues" dxfId="5855" priority="6820"/>
    <cfRule type="duplicateValues" dxfId="5854" priority="6821"/>
    <cfRule type="duplicateValues" dxfId="5853" priority="6822"/>
    <cfRule type="duplicateValues" dxfId="5852" priority="6823"/>
    <cfRule type="duplicateValues" dxfId="5851" priority="6824"/>
    <cfRule type="duplicateValues" dxfId="5850" priority="6825"/>
    <cfRule type="duplicateValues" dxfId="5849" priority="6826"/>
    <cfRule type="duplicateValues" dxfId="5848" priority="6827"/>
    <cfRule type="duplicateValues" dxfId="5847" priority="6828"/>
    <cfRule type="duplicateValues" dxfId="5846" priority="6829"/>
    <cfRule type="duplicateValues" dxfId="5845" priority="6830"/>
    <cfRule type="duplicateValues" dxfId="5844" priority="6831"/>
    <cfRule type="duplicateValues" dxfId="5843" priority="6832"/>
    <cfRule type="duplicateValues" dxfId="5842" priority="6833"/>
    <cfRule type="duplicateValues" dxfId="5841" priority="6834"/>
    <cfRule type="duplicateValues" dxfId="5840" priority="6835"/>
    <cfRule type="duplicateValues" dxfId="5839" priority="6836"/>
    <cfRule type="duplicateValues" dxfId="5838" priority="6837"/>
    <cfRule type="duplicateValues" dxfId="5837" priority="6838"/>
    <cfRule type="duplicateValues" dxfId="5836" priority="6839"/>
    <cfRule type="duplicateValues" dxfId="5835" priority="6840"/>
    <cfRule type="duplicateValues" dxfId="5834" priority="6841"/>
    <cfRule type="duplicateValues" dxfId="5833" priority="6842"/>
    <cfRule type="duplicateValues" dxfId="5832" priority="6843"/>
    <cfRule type="duplicateValues" dxfId="5831" priority="6844"/>
    <cfRule type="duplicateValues" dxfId="5830" priority="6845"/>
    <cfRule type="duplicateValues" dxfId="5829" priority="6846"/>
    <cfRule type="duplicateValues" dxfId="5828" priority="6847"/>
    <cfRule type="duplicateValues" dxfId="5827" priority="6848"/>
    <cfRule type="duplicateValues" dxfId="5826" priority="6849"/>
    <cfRule type="duplicateValues" dxfId="5825" priority="6850"/>
    <cfRule type="duplicateValues" dxfId="5824" priority="6851"/>
    <cfRule type="duplicateValues" dxfId="5823" priority="6852"/>
    <cfRule type="duplicateValues" dxfId="5822" priority="6853"/>
    <cfRule type="duplicateValues" dxfId="5821" priority="6854"/>
    <cfRule type="duplicateValues" dxfId="5820" priority="6855"/>
    <cfRule type="duplicateValues" dxfId="5819" priority="6856"/>
    <cfRule type="duplicateValues" dxfId="5818" priority="6857"/>
    <cfRule type="duplicateValues" dxfId="5817" priority="6858"/>
    <cfRule type="duplicateValues" dxfId="5816" priority="6859"/>
    <cfRule type="duplicateValues" dxfId="5815" priority="6860"/>
    <cfRule type="duplicateValues" dxfId="5814" priority="6861"/>
    <cfRule type="duplicateValues" dxfId="5813" priority="6862"/>
    <cfRule type="duplicateValues" dxfId="5812" priority="6863"/>
    <cfRule type="duplicateValues" dxfId="5811" priority="6864"/>
    <cfRule type="duplicateValues" dxfId="5810" priority="6865"/>
    <cfRule type="duplicateValues" dxfId="5809" priority="6866"/>
    <cfRule type="duplicateValues" dxfId="5808" priority="6867"/>
    <cfRule type="duplicateValues" dxfId="5807" priority="6868"/>
    <cfRule type="duplicateValues" dxfId="5806" priority="6869"/>
    <cfRule type="duplicateValues" dxfId="5805" priority="6870"/>
    <cfRule type="duplicateValues" dxfId="5804" priority="6871"/>
    <cfRule type="duplicateValues" dxfId="5803" priority="6872"/>
    <cfRule type="duplicateValues" dxfId="5802" priority="6873"/>
    <cfRule type="duplicateValues" dxfId="5801" priority="6874"/>
    <cfRule type="duplicateValues" dxfId="5800" priority="6875"/>
    <cfRule type="duplicateValues" dxfId="5799" priority="6876"/>
    <cfRule type="duplicateValues" dxfId="5798" priority="6877"/>
    <cfRule type="duplicateValues" dxfId="5797" priority="6878"/>
    <cfRule type="duplicateValues" dxfId="5796" priority="6879"/>
    <cfRule type="duplicateValues" dxfId="5795" priority="6880"/>
    <cfRule type="duplicateValues" dxfId="5794" priority="6881"/>
    <cfRule type="duplicateValues" dxfId="5793" priority="6882"/>
    <cfRule type="duplicateValues" dxfId="5792" priority="6883"/>
    <cfRule type="duplicateValues" dxfId="5791" priority="6884"/>
    <cfRule type="duplicateValues" dxfId="5790" priority="6885"/>
    <cfRule type="duplicateValues" dxfId="5789" priority="6886"/>
    <cfRule type="duplicateValues" dxfId="5788" priority="6887"/>
    <cfRule type="duplicateValues" dxfId="5787" priority="6888"/>
    <cfRule type="duplicateValues" dxfId="5786" priority="6889"/>
    <cfRule type="duplicateValues" dxfId="5785" priority="6890"/>
    <cfRule type="duplicateValues" dxfId="5784" priority="6891"/>
    <cfRule type="duplicateValues" dxfId="5783" priority="6892"/>
    <cfRule type="duplicateValues" dxfId="5782" priority="6893"/>
    <cfRule type="duplicateValues" dxfId="5781" priority="6894"/>
    <cfRule type="duplicateValues" dxfId="5780" priority="6895"/>
    <cfRule type="duplicateValues" dxfId="5779" priority="6896"/>
    <cfRule type="duplicateValues" dxfId="5778" priority="6897"/>
    <cfRule type="duplicateValues" dxfId="5777" priority="6898"/>
    <cfRule type="duplicateValues" dxfId="5776" priority="6899"/>
    <cfRule type="duplicateValues" dxfId="5775" priority="6900"/>
    <cfRule type="duplicateValues" dxfId="5774" priority="6901"/>
    <cfRule type="duplicateValues" dxfId="5773" priority="6902"/>
    <cfRule type="duplicateValues" dxfId="5772" priority="6903"/>
    <cfRule type="duplicateValues" dxfId="5771" priority="6904"/>
    <cfRule type="duplicateValues" dxfId="5770" priority="6905"/>
    <cfRule type="duplicateValues" dxfId="5769" priority="6906"/>
    <cfRule type="duplicateValues" dxfId="5768" priority="6907"/>
    <cfRule type="duplicateValues" dxfId="5767" priority="6908"/>
    <cfRule type="duplicateValues" dxfId="5766" priority="6909"/>
    <cfRule type="duplicateValues" dxfId="5765" priority="6910"/>
    <cfRule type="duplicateValues" dxfId="5764" priority="6911"/>
    <cfRule type="duplicateValues" dxfId="5763" priority="6912"/>
    <cfRule type="duplicateValues" dxfId="5762" priority="6913"/>
    <cfRule type="duplicateValues" dxfId="5761" priority="6914"/>
    <cfRule type="duplicateValues" dxfId="5760" priority="6915"/>
    <cfRule type="duplicateValues" dxfId="5759" priority="6916"/>
    <cfRule type="duplicateValues" dxfId="5758" priority="6917"/>
    <cfRule type="duplicateValues" dxfId="5757" priority="6918"/>
    <cfRule type="duplicateValues" dxfId="5756" priority="6919"/>
    <cfRule type="duplicateValues" dxfId="5755" priority="6920"/>
    <cfRule type="duplicateValues" dxfId="5754" priority="6921"/>
    <cfRule type="duplicateValues" dxfId="5753" priority="6922"/>
    <cfRule type="duplicateValues" dxfId="5752" priority="6923"/>
    <cfRule type="duplicateValues" dxfId="5751" priority="6924"/>
    <cfRule type="duplicateValues" dxfId="5750" priority="6925"/>
    <cfRule type="duplicateValues" dxfId="5749" priority="6926"/>
    <cfRule type="duplicateValues" dxfId="5748" priority="6927"/>
    <cfRule type="duplicateValues" dxfId="5747" priority="6928"/>
    <cfRule type="duplicateValues" dxfId="5746" priority="6929"/>
    <cfRule type="duplicateValues" dxfId="5745" priority="6930"/>
    <cfRule type="duplicateValues" dxfId="5744" priority="6931"/>
    <cfRule type="duplicateValues" dxfId="5743" priority="6932"/>
    <cfRule type="duplicateValues" dxfId="5742" priority="6933"/>
    <cfRule type="duplicateValues" dxfId="5741" priority="6934"/>
    <cfRule type="duplicateValues" dxfId="5740" priority="6935"/>
  </conditionalFormatting>
  <conditionalFormatting sqref="C247">
    <cfRule type="duplicateValues" dxfId="5739" priority="6232"/>
    <cfRule type="duplicateValues" dxfId="5738" priority="6233"/>
    <cfRule type="duplicateValues" dxfId="5737" priority="6234"/>
    <cfRule type="duplicateValues" dxfId="5736" priority="6235"/>
    <cfRule type="duplicateValues" dxfId="5735" priority="6236"/>
    <cfRule type="duplicateValues" dxfId="5734" priority="6237"/>
    <cfRule type="duplicateValues" dxfId="5733" priority="6238"/>
    <cfRule type="duplicateValues" dxfId="5732" priority="6239"/>
    <cfRule type="duplicateValues" dxfId="5731" priority="6240"/>
    <cfRule type="duplicateValues" dxfId="5730" priority="6241"/>
    <cfRule type="duplicateValues" dxfId="5729" priority="6242"/>
    <cfRule type="duplicateValues" dxfId="5728" priority="6243"/>
    <cfRule type="duplicateValues" dxfId="5727" priority="6244"/>
    <cfRule type="duplicateValues" dxfId="5726" priority="6245"/>
    <cfRule type="duplicateValues" dxfId="5725" priority="6246"/>
    <cfRule type="duplicateValues" dxfId="5724" priority="6247"/>
    <cfRule type="duplicateValues" dxfId="5723" priority="6248"/>
    <cfRule type="duplicateValues" dxfId="5722" priority="6249"/>
    <cfRule type="duplicateValues" dxfId="5721" priority="6250"/>
    <cfRule type="duplicateValues" dxfId="5720" priority="6251"/>
    <cfRule type="duplicateValues" dxfId="5719" priority="6252"/>
    <cfRule type="duplicateValues" dxfId="5718" priority="6253"/>
    <cfRule type="duplicateValues" dxfId="5717" priority="6254"/>
    <cfRule type="duplicateValues" dxfId="5716" priority="6255"/>
    <cfRule type="duplicateValues" dxfId="5715" priority="6256"/>
    <cfRule type="duplicateValues" dxfId="5714" priority="6257"/>
    <cfRule type="duplicateValues" dxfId="5713" priority="6258"/>
    <cfRule type="duplicateValues" dxfId="5712" priority="6259"/>
    <cfRule type="duplicateValues" dxfId="5711" priority="6260"/>
    <cfRule type="duplicateValues" dxfId="5710" priority="6261"/>
    <cfRule type="duplicateValues" dxfId="5709" priority="6262"/>
    <cfRule type="duplicateValues" dxfId="5708" priority="6263"/>
    <cfRule type="duplicateValues" dxfId="5707" priority="6264"/>
    <cfRule type="duplicateValues" dxfId="5706" priority="6265"/>
    <cfRule type="duplicateValues" dxfId="5705" priority="6266"/>
    <cfRule type="duplicateValues" dxfId="5704" priority="6267"/>
    <cfRule type="duplicateValues" dxfId="5703" priority="6268"/>
    <cfRule type="duplicateValues" dxfId="5702" priority="6269"/>
    <cfRule type="duplicateValues" dxfId="5701" priority="6270"/>
    <cfRule type="duplicateValues" dxfId="5700" priority="6271"/>
    <cfRule type="duplicateValues" dxfId="5699" priority="6272"/>
    <cfRule type="duplicateValues" dxfId="5698" priority="6273"/>
    <cfRule type="duplicateValues" dxfId="5697" priority="6274"/>
    <cfRule type="duplicateValues" dxfId="5696" priority="6275"/>
    <cfRule type="duplicateValues" dxfId="5695" priority="6276"/>
    <cfRule type="duplicateValues" dxfId="5694" priority="6277"/>
    <cfRule type="duplicateValues" dxfId="5693" priority="6278"/>
    <cfRule type="duplicateValues" dxfId="5692" priority="6279"/>
    <cfRule type="duplicateValues" dxfId="5691" priority="6280"/>
    <cfRule type="duplicateValues" dxfId="5690" priority="6281"/>
    <cfRule type="duplicateValues" dxfId="5689" priority="6282"/>
    <cfRule type="duplicateValues" dxfId="5688" priority="6283"/>
    <cfRule type="duplicateValues" dxfId="5687" priority="6284"/>
    <cfRule type="duplicateValues" dxfId="5686" priority="6285"/>
    <cfRule type="duplicateValues" dxfId="5685" priority="6286"/>
    <cfRule type="duplicateValues" dxfId="5684" priority="6287"/>
    <cfRule type="duplicateValues" dxfId="5683" priority="6288"/>
    <cfRule type="duplicateValues" dxfId="5682" priority="6289"/>
    <cfRule type="duplicateValues" dxfId="5681" priority="6290"/>
    <cfRule type="duplicateValues" dxfId="5680" priority="6291"/>
    <cfRule type="duplicateValues" dxfId="5679" priority="6292"/>
    <cfRule type="duplicateValues" dxfId="5678" priority="6293"/>
    <cfRule type="duplicateValues" dxfId="5677" priority="6294"/>
    <cfRule type="duplicateValues" dxfId="5676" priority="6295"/>
    <cfRule type="duplicateValues" dxfId="5675" priority="6296"/>
    <cfRule type="duplicateValues" dxfId="5674" priority="6297"/>
    <cfRule type="duplicateValues" dxfId="5673" priority="6298"/>
    <cfRule type="duplicateValues" dxfId="5672" priority="6299"/>
    <cfRule type="duplicateValues" dxfId="5671" priority="6300"/>
    <cfRule type="duplicateValues" dxfId="5670" priority="6301"/>
    <cfRule type="duplicateValues" dxfId="5669" priority="6302"/>
    <cfRule type="duplicateValues" dxfId="5668" priority="6303"/>
    <cfRule type="duplicateValues" dxfId="5667" priority="6304"/>
    <cfRule type="duplicateValues" dxfId="5666" priority="6305"/>
    <cfRule type="duplicateValues" dxfId="5665" priority="6306"/>
    <cfRule type="duplicateValues" dxfId="5664" priority="6307"/>
    <cfRule type="duplicateValues" dxfId="5663" priority="6308"/>
    <cfRule type="duplicateValues" dxfId="5662" priority="6309"/>
    <cfRule type="duplicateValues" dxfId="5661" priority="6310"/>
    <cfRule type="duplicateValues" dxfId="5660" priority="6311"/>
    <cfRule type="duplicateValues" dxfId="5659" priority="6312"/>
    <cfRule type="duplicateValues" dxfId="5658" priority="6313"/>
    <cfRule type="duplicateValues" dxfId="5657" priority="6314"/>
    <cfRule type="duplicateValues" dxfId="5656" priority="6315"/>
    <cfRule type="duplicateValues" dxfId="5655" priority="6316"/>
    <cfRule type="duplicateValues" dxfId="5654" priority="6317"/>
    <cfRule type="duplicateValues" dxfId="5653" priority="6318"/>
    <cfRule type="duplicateValues" dxfId="5652" priority="6319"/>
    <cfRule type="duplicateValues" dxfId="5651" priority="6320"/>
    <cfRule type="duplicateValues" dxfId="5650" priority="6321"/>
    <cfRule type="duplicateValues" dxfId="5649" priority="6322"/>
    <cfRule type="duplicateValues" dxfId="5648" priority="6323"/>
    <cfRule type="duplicateValues" dxfId="5647" priority="6324"/>
    <cfRule type="duplicateValues" dxfId="5646" priority="6325"/>
    <cfRule type="duplicateValues" dxfId="5645" priority="6326"/>
    <cfRule type="duplicateValues" dxfId="5644" priority="6327"/>
    <cfRule type="duplicateValues" dxfId="5643" priority="6328"/>
    <cfRule type="duplicateValues" dxfId="5642" priority="6329"/>
    <cfRule type="duplicateValues" dxfId="5641" priority="6330"/>
    <cfRule type="duplicateValues" dxfId="5640" priority="6331"/>
    <cfRule type="duplicateValues" dxfId="5639" priority="6332"/>
    <cfRule type="duplicateValues" dxfId="5638" priority="6333"/>
    <cfRule type="duplicateValues" dxfId="5637" priority="6334"/>
    <cfRule type="duplicateValues" dxfId="5636" priority="6335"/>
    <cfRule type="duplicateValues" dxfId="5635" priority="6336"/>
    <cfRule type="duplicateValues" dxfId="5634" priority="6337"/>
    <cfRule type="duplicateValues" dxfId="5633" priority="6338"/>
    <cfRule type="duplicateValues" dxfId="5632" priority="6339"/>
    <cfRule type="duplicateValues" dxfId="5631" priority="6340"/>
    <cfRule type="duplicateValues" dxfId="5630" priority="6341"/>
    <cfRule type="duplicateValues" dxfId="5629" priority="6342"/>
    <cfRule type="duplicateValues" dxfId="5628" priority="6343"/>
    <cfRule type="duplicateValues" dxfId="5627" priority="6344"/>
    <cfRule type="duplicateValues" dxfId="5626" priority="6345"/>
    <cfRule type="duplicateValues" dxfId="5625" priority="6346"/>
    <cfRule type="duplicateValues" dxfId="5624" priority="6347"/>
    <cfRule type="duplicateValues" dxfId="5623" priority="6348"/>
    <cfRule type="duplicateValues" dxfId="5622" priority="6349"/>
    <cfRule type="duplicateValues" dxfId="5621" priority="6350"/>
    <cfRule type="duplicateValues" dxfId="5620" priority="6351"/>
    <cfRule type="duplicateValues" dxfId="5619" priority="6352"/>
    <cfRule type="duplicateValues" dxfId="5618" priority="6353"/>
    <cfRule type="duplicateValues" dxfId="5617" priority="6354"/>
    <cfRule type="duplicateValues" dxfId="5616" priority="6355"/>
    <cfRule type="duplicateValues" dxfId="5615" priority="6356"/>
    <cfRule type="duplicateValues" dxfId="5614" priority="6357"/>
    <cfRule type="duplicateValues" dxfId="5613" priority="6358"/>
    <cfRule type="duplicateValues" dxfId="5612" priority="6359"/>
    <cfRule type="duplicateValues" dxfId="5611" priority="6360"/>
    <cfRule type="duplicateValues" dxfId="5610" priority="6361"/>
    <cfRule type="duplicateValues" dxfId="5609" priority="6362"/>
    <cfRule type="duplicateValues" dxfId="5608" priority="6363"/>
    <cfRule type="duplicateValues" dxfId="5607" priority="6364"/>
    <cfRule type="duplicateValues" dxfId="5606" priority="6365"/>
    <cfRule type="duplicateValues" dxfId="5605" priority="6366"/>
    <cfRule type="duplicateValues" dxfId="5604" priority="6367"/>
    <cfRule type="duplicateValues" dxfId="5603" priority="6368"/>
    <cfRule type="duplicateValues" dxfId="5602" priority="6369"/>
    <cfRule type="duplicateValues" dxfId="5601" priority="6370"/>
    <cfRule type="duplicateValues" dxfId="5600" priority="6371"/>
    <cfRule type="duplicateValues" dxfId="5599" priority="6372"/>
    <cfRule type="duplicateValues" dxfId="5598" priority="6373"/>
    <cfRule type="duplicateValues" dxfId="5597" priority="6374"/>
    <cfRule type="duplicateValues" dxfId="5596" priority="6375"/>
    <cfRule type="duplicateValues" dxfId="5595" priority="6376"/>
    <cfRule type="duplicateValues" dxfId="5594" priority="6377"/>
    <cfRule type="duplicateValues" dxfId="5593" priority="6378"/>
    <cfRule type="duplicateValues" dxfId="5592" priority="6379"/>
    <cfRule type="duplicateValues" dxfId="5591" priority="6380"/>
    <cfRule type="duplicateValues" dxfId="5590" priority="6381"/>
    <cfRule type="duplicateValues" dxfId="5589" priority="6382"/>
    <cfRule type="duplicateValues" dxfId="5588" priority="6383"/>
    <cfRule type="duplicateValues" dxfId="5587" priority="6384"/>
    <cfRule type="duplicateValues" dxfId="5586" priority="6385"/>
    <cfRule type="duplicateValues" dxfId="5585" priority="6386"/>
    <cfRule type="duplicateValues" dxfId="5584" priority="6387"/>
    <cfRule type="duplicateValues" dxfId="5583" priority="6388"/>
    <cfRule type="duplicateValues" dxfId="5582" priority="6389"/>
    <cfRule type="duplicateValues" dxfId="5581" priority="6390"/>
    <cfRule type="duplicateValues" dxfId="5580" priority="6391"/>
    <cfRule type="duplicateValues" dxfId="5579" priority="6392"/>
    <cfRule type="duplicateValues" dxfId="5578" priority="6393"/>
    <cfRule type="duplicateValues" dxfId="5577" priority="6394"/>
    <cfRule type="duplicateValues" dxfId="5576" priority="6395"/>
    <cfRule type="duplicateValues" dxfId="5575" priority="6396"/>
    <cfRule type="duplicateValues" dxfId="5574" priority="6397"/>
    <cfRule type="duplicateValues" dxfId="5573" priority="6398"/>
    <cfRule type="duplicateValues" dxfId="5572" priority="6399"/>
    <cfRule type="duplicateValues" dxfId="5571" priority="6400"/>
    <cfRule type="duplicateValues" dxfId="5570" priority="6401"/>
    <cfRule type="duplicateValues" dxfId="5569" priority="6402"/>
    <cfRule type="duplicateValues" dxfId="5568" priority="6403"/>
    <cfRule type="duplicateValues" dxfId="5567" priority="6404"/>
    <cfRule type="duplicateValues" dxfId="5566" priority="6405"/>
    <cfRule type="duplicateValues" dxfId="5565" priority="6406"/>
    <cfRule type="duplicateValues" dxfId="5564" priority="6407"/>
    <cfRule type="duplicateValues" dxfId="5563" priority="6408"/>
    <cfRule type="duplicateValues" dxfId="5562" priority="6409"/>
    <cfRule type="duplicateValues" dxfId="5561" priority="6410"/>
    <cfRule type="duplicateValues" dxfId="5560" priority="6411"/>
    <cfRule type="duplicateValues" dxfId="5559" priority="6412"/>
    <cfRule type="duplicateValues" dxfId="5558" priority="6413"/>
    <cfRule type="duplicateValues" dxfId="5557" priority="6414"/>
    <cfRule type="duplicateValues" dxfId="5556" priority="6415"/>
    <cfRule type="duplicateValues" dxfId="5555" priority="6416"/>
    <cfRule type="duplicateValues" dxfId="5554" priority="6417"/>
    <cfRule type="duplicateValues" dxfId="5553" priority="6418"/>
    <cfRule type="duplicateValues" dxfId="5552" priority="6419"/>
    <cfRule type="duplicateValues" dxfId="5551" priority="6420"/>
    <cfRule type="duplicateValues" dxfId="5550" priority="6421"/>
    <cfRule type="duplicateValues" dxfId="5549" priority="6422"/>
    <cfRule type="duplicateValues" dxfId="5548" priority="6423"/>
    <cfRule type="duplicateValues" dxfId="5547" priority="6424"/>
    <cfRule type="duplicateValues" dxfId="5546" priority="6425"/>
    <cfRule type="duplicateValues" dxfId="5545" priority="6426"/>
    <cfRule type="duplicateValues" dxfId="5544" priority="6427"/>
    <cfRule type="duplicateValues" dxfId="5543" priority="6428"/>
    <cfRule type="duplicateValues" dxfId="5542" priority="6429"/>
    <cfRule type="duplicateValues" dxfId="5541" priority="6430"/>
    <cfRule type="duplicateValues" dxfId="5540" priority="6431"/>
    <cfRule type="duplicateValues" dxfId="5539" priority="6432"/>
    <cfRule type="duplicateValues" dxfId="5538" priority="6433"/>
    <cfRule type="duplicateValues" dxfId="5537" priority="6434"/>
    <cfRule type="duplicateValues" dxfId="5536" priority="6435"/>
    <cfRule type="duplicateValues" dxfId="5535" priority="6436"/>
    <cfRule type="duplicateValues" dxfId="5534" priority="6437"/>
    <cfRule type="duplicateValues" dxfId="5533" priority="6438"/>
    <cfRule type="duplicateValues" dxfId="5532" priority="6439"/>
    <cfRule type="duplicateValues" dxfId="5531" priority="6440"/>
    <cfRule type="duplicateValues" dxfId="5530" priority="6441"/>
    <cfRule type="duplicateValues" dxfId="5529" priority="6442"/>
    <cfRule type="duplicateValues" dxfId="5528" priority="6443"/>
    <cfRule type="duplicateValues" dxfId="5527" priority="6444"/>
    <cfRule type="duplicateValues" dxfId="5526" priority="6445"/>
    <cfRule type="duplicateValues" dxfId="5525" priority="6446"/>
    <cfRule type="duplicateValues" dxfId="5524" priority="6447"/>
    <cfRule type="duplicateValues" dxfId="5523" priority="6448"/>
    <cfRule type="duplicateValues" dxfId="5522" priority="6449"/>
    <cfRule type="duplicateValues" dxfId="5521" priority="6450"/>
    <cfRule type="duplicateValues" dxfId="5520" priority="6451"/>
    <cfRule type="duplicateValues" dxfId="5519" priority="6452"/>
    <cfRule type="duplicateValues" dxfId="5518" priority="6453"/>
    <cfRule type="duplicateValues" dxfId="5517" priority="6454"/>
    <cfRule type="duplicateValues" dxfId="5516" priority="6455"/>
    <cfRule type="duplicateValues" dxfId="5515" priority="6456"/>
    <cfRule type="duplicateValues" dxfId="5514" priority="6457"/>
    <cfRule type="duplicateValues" dxfId="5513" priority="6458"/>
    <cfRule type="duplicateValues" dxfId="5512" priority="6459"/>
    <cfRule type="duplicateValues" dxfId="5511" priority="6460"/>
    <cfRule type="duplicateValues" dxfId="5510" priority="6461"/>
    <cfRule type="duplicateValues" dxfId="5509" priority="6462"/>
    <cfRule type="duplicateValues" dxfId="5508" priority="6463"/>
    <cfRule type="duplicateValues" dxfId="5507" priority="6464"/>
    <cfRule type="duplicateValues" dxfId="5506" priority="6465"/>
    <cfRule type="duplicateValues" dxfId="5505" priority="6466"/>
    <cfRule type="duplicateValues" dxfId="5504" priority="6467"/>
    <cfRule type="duplicateValues" dxfId="5503" priority="6468"/>
    <cfRule type="duplicateValues" dxfId="5502" priority="6469"/>
    <cfRule type="duplicateValues" dxfId="5501" priority="6470"/>
    <cfRule type="duplicateValues" dxfId="5500" priority="6471"/>
    <cfRule type="duplicateValues" dxfId="5499" priority="6472"/>
    <cfRule type="duplicateValues" dxfId="5498" priority="6473"/>
    <cfRule type="duplicateValues" dxfId="5497" priority="6474"/>
    <cfRule type="duplicateValues" dxfId="5496" priority="6475"/>
    <cfRule type="duplicateValues" dxfId="5495" priority="6476"/>
    <cfRule type="duplicateValues" dxfId="5494" priority="6477"/>
    <cfRule type="duplicateValues" dxfId="5493" priority="6478"/>
    <cfRule type="duplicateValues" dxfId="5492" priority="6479"/>
    <cfRule type="duplicateValues" dxfId="5491" priority="6480"/>
    <cfRule type="duplicateValues" dxfId="5490" priority="6481"/>
    <cfRule type="duplicateValues" dxfId="5489" priority="6482"/>
    <cfRule type="duplicateValues" dxfId="5488" priority="6483"/>
    <cfRule type="duplicateValues" dxfId="5487" priority="6484"/>
    <cfRule type="duplicateValues" dxfId="5486" priority="6485"/>
    <cfRule type="duplicateValues" dxfId="5485" priority="6486"/>
    <cfRule type="duplicateValues" dxfId="5484" priority="6487"/>
    <cfRule type="duplicateValues" dxfId="5483" priority="6488"/>
    <cfRule type="duplicateValues" dxfId="5482" priority="6489"/>
    <cfRule type="duplicateValues" dxfId="5481" priority="6490"/>
    <cfRule type="duplicateValues" dxfId="5480" priority="6491"/>
    <cfRule type="duplicateValues" dxfId="5479" priority="6492"/>
    <cfRule type="duplicateValues" dxfId="5478" priority="6493"/>
    <cfRule type="duplicateValues" dxfId="5477" priority="6494"/>
    <cfRule type="duplicateValues" dxfId="5476" priority="6495"/>
    <cfRule type="duplicateValues" dxfId="5475" priority="6496"/>
    <cfRule type="duplicateValues" dxfId="5474" priority="6497"/>
    <cfRule type="duplicateValues" dxfId="5473" priority="6498"/>
    <cfRule type="duplicateValues" dxfId="5472" priority="6499"/>
    <cfRule type="duplicateValues" dxfId="5471" priority="6500"/>
    <cfRule type="duplicateValues" dxfId="5470" priority="6501"/>
    <cfRule type="duplicateValues" dxfId="5469" priority="6502"/>
    <cfRule type="duplicateValues" dxfId="5468" priority="6503"/>
    <cfRule type="duplicateValues" dxfId="5467" priority="6504"/>
    <cfRule type="duplicateValues" dxfId="5466" priority="6505"/>
    <cfRule type="duplicateValues" dxfId="5465" priority="6506"/>
    <cfRule type="duplicateValues" dxfId="5464" priority="6507"/>
    <cfRule type="duplicateValues" dxfId="5463" priority="6508"/>
    <cfRule type="duplicateValues" dxfId="5462" priority="6509"/>
    <cfRule type="duplicateValues" dxfId="5461" priority="6510"/>
    <cfRule type="duplicateValues" dxfId="5460" priority="6511"/>
    <cfRule type="duplicateValues" dxfId="5459" priority="6512"/>
    <cfRule type="duplicateValues" dxfId="5458" priority="6513"/>
    <cfRule type="duplicateValues" dxfId="5457" priority="6514"/>
    <cfRule type="duplicateValues" dxfId="5456" priority="6515"/>
    <cfRule type="duplicateValues" dxfId="5455" priority="6516"/>
    <cfRule type="duplicateValues" dxfId="5454" priority="6517"/>
    <cfRule type="duplicateValues" dxfId="5453" priority="6518"/>
    <cfRule type="duplicateValues" dxfId="5452" priority="6519"/>
    <cfRule type="duplicateValues" dxfId="5451" priority="6520"/>
    <cfRule type="duplicateValues" dxfId="5450" priority="6521"/>
    <cfRule type="duplicateValues" dxfId="5449" priority="6522"/>
    <cfRule type="duplicateValues" dxfId="5448" priority="6523"/>
    <cfRule type="duplicateValues" dxfId="5447" priority="6524"/>
    <cfRule type="duplicateValues" dxfId="5446" priority="6525"/>
    <cfRule type="duplicateValues" dxfId="5445" priority="6526"/>
    <cfRule type="duplicateValues" dxfId="5444" priority="6527"/>
    <cfRule type="duplicateValues" dxfId="5443" priority="6528"/>
    <cfRule type="duplicateValues" dxfId="5442" priority="6529"/>
    <cfRule type="duplicateValues" dxfId="5441" priority="6530"/>
    <cfRule type="duplicateValues" dxfId="5440" priority="6531"/>
    <cfRule type="duplicateValues" dxfId="5439" priority="6532"/>
    <cfRule type="duplicateValues" dxfId="5438" priority="6533"/>
    <cfRule type="duplicateValues" dxfId="5437" priority="6534"/>
    <cfRule type="duplicateValues" dxfId="5436" priority="6535"/>
    <cfRule type="duplicateValues" dxfId="5435" priority="6536"/>
    <cfRule type="duplicateValues" dxfId="5434" priority="6537"/>
    <cfRule type="duplicateValues" dxfId="5433" priority="6538"/>
    <cfRule type="duplicateValues" dxfId="5432" priority="6539"/>
    <cfRule type="duplicateValues" dxfId="5431" priority="6540"/>
    <cfRule type="duplicateValues" dxfId="5430" priority="6541"/>
    <cfRule type="duplicateValues" dxfId="5429" priority="6542"/>
    <cfRule type="duplicateValues" dxfId="5428" priority="6543"/>
    <cfRule type="duplicateValues" dxfId="5427" priority="6544"/>
    <cfRule type="duplicateValues" dxfId="5426" priority="6545"/>
    <cfRule type="duplicateValues" dxfId="5425" priority="6546"/>
    <cfRule type="duplicateValues" dxfId="5424" priority="6547"/>
    <cfRule type="duplicateValues" dxfId="5423" priority="6548"/>
    <cfRule type="duplicateValues" dxfId="5422" priority="6549"/>
    <cfRule type="duplicateValues" dxfId="5421" priority="6550"/>
    <cfRule type="duplicateValues" dxfId="5420" priority="6551"/>
    <cfRule type="duplicateValues" dxfId="5419" priority="6552"/>
    <cfRule type="duplicateValues" dxfId="5418" priority="6553"/>
    <cfRule type="duplicateValues" dxfId="5417" priority="6554"/>
    <cfRule type="duplicateValues" dxfId="5416" priority="6555"/>
    <cfRule type="duplicateValues" dxfId="5415" priority="6556"/>
    <cfRule type="duplicateValues" dxfId="5414" priority="6557"/>
    <cfRule type="duplicateValues" dxfId="5413" priority="6558"/>
    <cfRule type="duplicateValues" dxfId="5412" priority="6559"/>
    <cfRule type="duplicateValues" dxfId="5411" priority="6560"/>
    <cfRule type="duplicateValues" dxfId="5410" priority="6561"/>
    <cfRule type="duplicateValues" dxfId="5409" priority="6562"/>
    <cfRule type="duplicateValues" dxfId="5408" priority="6563"/>
    <cfRule type="duplicateValues" dxfId="5407" priority="6564"/>
    <cfRule type="duplicateValues" dxfId="5406" priority="6565"/>
    <cfRule type="duplicateValues" dxfId="5405" priority="6566"/>
    <cfRule type="duplicateValues" dxfId="5404" priority="6567"/>
    <cfRule type="duplicateValues" dxfId="5403" priority="6568"/>
    <cfRule type="duplicateValues" dxfId="5402" priority="6569"/>
    <cfRule type="duplicateValues" dxfId="5401" priority="6570"/>
    <cfRule type="duplicateValues" dxfId="5400" priority="6571"/>
    <cfRule type="duplicateValues" dxfId="5399" priority="6572"/>
    <cfRule type="duplicateValues" dxfId="5398" priority="6573"/>
    <cfRule type="duplicateValues" dxfId="5397" priority="6574"/>
    <cfRule type="duplicateValues" dxfId="5396" priority="6575"/>
    <cfRule type="duplicateValues" dxfId="5395" priority="6576"/>
    <cfRule type="duplicateValues" dxfId="5394" priority="6577"/>
    <cfRule type="duplicateValues" dxfId="5393" priority="6578"/>
    <cfRule type="duplicateValues" dxfId="5392" priority="6579"/>
    <cfRule type="duplicateValues" dxfId="5391" priority="6580"/>
    <cfRule type="duplicateValues" dxfId="5390" priority="6581"/>
    <cfRule type="duplicateValues" dxfId="5389" priority="6582"/>
    <cfRule type="duplicateValues" dxfId="5388" priority="6583"/>
  </conditionalFormatting>
  <conditionalFormatting sqref="C248">
    <cfRule type="duplicateValues" dxfId="5387" priority="5878"/>
    <cfRule type="duplicateValues" dxfId="5386" priority="5879"/>
    <cfRule type="duplicateValues" dxfId="5385" priority="5880"/>
    <cfRule type="duplicateValues" dxfId="5384" priority="5881"/>
    <cfRule type="duplicateValues" dxfId="5383" priority="5882"/>
    <cfRule type="duplicateValues" dxfId="5382" priority="5883"/>
    <cfRule type="duplicateValues" dxfId="5381" priority="5884"/>
    <cfRule type="duplicateValues" dxfId="5380" priority="5885"/>
    <cfRule type="duplicateValues" dxfId="5379" priority="5886"/>
    <cfRule type="duplicateValues" dxfId="5378" priority="5887"/>
    <cfRule type="duplicateValues" dxfId="5377" priority="5888"/>
    <cfRule type="duplicateValues" dxfId="5376" priority="5889"/>
    <cfRule type="duplicateValues" dxfId="5375" priority="5890"/>
    <cfRule type="duplicateValues" dxfId="5374" priority="5891"/>
    <cfRule type="duplicateValues" dxfId="5373" priority="5892"/>
    <cfRule type="duplicateValues" dxfId="5372" priority="5893"/>
    <cfRule type="duplicateValues" dxfId="5371" priority="5894"/>
    <cfRule type="duplicateValues" dxfId="5370" priority="5895"/>
    <cfRule type="duplicateValues" dxfId="5369" priority="5896"/>
    <cfRule type="duplicateValues" dxfId="5368" priority="5897"/>
    <cfRule type="duplicateValues" dxfId="5367" priority="5898"/>
    <cfRule type="duplicateValues" dxfId="5366" priority="5899"/>
    <cfRule type="duplicateValues" dxfId="5365" priority="5900"/>
    <cfRule type="duplicateValues" dxfId="5364" priority="5901"/>
    <cfRule type="duplicateValues" dxfId="5363" priority="5902"/>
    <cfRule type="duplicateValues" dxfId="5362" priority="5903"/>
    <cfRule type="duplicateValues" dxfId="5361" priority="5904"/>
    <cfRule type="duplicateValues" dxfId="5360" priority="5905"/>
    <cfRule type="duplicateValues" dxfId="5359" priority="5906"/>
    <cfRule type="duplicateValues" dxfId="5358" priority="5907"/>
    <cfRule type="duplicateValues" dxfId="5357" priority="5908"/>
    <cfRule type="duplicateValues" dxfId="5356" priority="5909"/>
    <cfRule type="duplicateValues" dxfId="5355" priority="5910"/>
    <cfRule type="duplicateValues" dxfId="5354" priority="5911"/>
    <cfRule type="duplicateValues" dxfId="5353" priority="5912"/>
    <cfRule type="duplicateValues" dxfId="5352" priority="5913"/>
    <cfRule type="duplicateValues" dxfId="5351" priority="5914"/>
    <cfRule type="duplicateValues" dxfId="5350" priority="5915"/>
    <cfRule type="duplicateValues" dxfId="5349" priority="5916"/>
    <cfRule type="duplicateValues" dxfId="5348" priority="5917"/>
    <cfRule type="duplicateValues" dxfId="5347" priority="5918"/>
    <cfRule type="duplicateValues" dxfId="5346" priority="5919"/>
    <cfRule type="duplicateValues" dxfId="5345" priority="5920"/>
    <cfRule type="duplicateValues" dxfId="5344" priority="5921"/>
    <cfRule type="duplicateValues" dxfId="5343" priority="5922"/>
    <cfRule type="duplicateValues" dxfId="5342" priority="5923"/>
    <cfRule type="duplicateValues" dxfId="5341" priority="5924"/>
    <cfRule type="duplicateValues" dxfId="5340" priority="5925"/>
    <cfRule type="duplicateValues" dxfId="5339" priority="5926"/>
    <cfRule type="duplicateValues" dxfId="5338" priority="5927"/>
    <cfRule type="duplicateValues" dxfId="5337" priority="5928"/>
    <cfRule type="duplicateValues" dxfId="5336" priority="5929"/>
    <cfRule type="duplicateValues" dxfId="5335" priority="5930"/>
    <cfRule type="duplicateValues" dxfId="5334" priority="5931"/>
    <cfRule type="duplicateValues" dxfId="5333" priority="5932"/>
    <cfRule type="duplicateValues" dxfId="5332" priority="5933"/>
    <cfRule type="duplicateValues" dxfId="5331" priority="5934"/>
    <cfRule type="duplicateValues" dxfId="5330" priority="5935"/>
    <cfRule type="duplicateValues" dxfId="5329" priority="5936"/>
    <cfRule type="duplicateValues" dxfId="5328" priority="5937"/>
    <cfRule type="duplicateValues" dxfId="5327" priority="5938"/>
    <cfRule type="duplicateValues" dxfId="5326" priority="5939"/>
    <cfRule type="duplicateValues" dxfId="5325" priority="5940"/>
    <cfRule type="duplicateValues" dxfId="5324" priority="5941"/>
    <cfRule type="duplicateValues" dxfId="5323" priority="5942"/>
    <cfRule type="duplicateValues" dxfId="5322" priority="5943"/>
    <cfRule type="duplicateValues" dxfId="5321" priority="5944"/>
    <cfRule type="duplicateValues" dxfId="5320" priority="5945"/>
    <cfRule type="duplicateValues" dxfId="5319" priority="5946"/>
    <cfRule type="duplicateValues" dxfId="5318" priority="5947"/>
    <cfRule type="duplicateValues" dxfId="5317" priority="5948"/>
    <cfRule type="duplicateValues" dxfId="5316" priority="5949"/>
    <cfRule type="duplicateValues" dxfId="5315" priority="5950"/>
    <cfRule type="duplicateValues" dxfId="5314" priority="5951"/>
    <cfRule type="duplicateValues" dxfId="5313" priority="5952"/>
    <cfRule type="duplicateValues" dxfId="5312" priority="5953"/>
    <cfRule type="duplicateValues" dxfId="5311" priority="5954"/>
    <cfRule type="duplicateValues" dxfId="5310" priority="5955"/>
    <cfRule type="duplicateValues" dxfId="5309" priority="5956"/>
    <cfRule type="duplicateValues" dxfId="5308" priority="5957"/>
    <cfRule type="duplicateValues" dxfId="5307" priority="5958"/>
    <cfRule type="duplicateValues" dxfId="5306" priority="5959"/>
    <cfRule type="duplicateValues" dxfId="5305" priority="5960"/>
    <cfRule type="duplicateValues" dxfId="5304" priority="5961"/>
    <cfRule type="duplicateValues" dxfId="5303" priority="5962"/>
    <cfRule type="duplicateValues" dxfId="5302" priority="5963"/>
    <cfRule type="duplicateValues" dxfId="5301" priority="5964"/>
    <cfRule type="duplicateValues" dxfId="5300" priority="5965"/>
    <cfRule type="duplicateValues" dxfId="5299" priority="5966"/>
    <cfRule type="duplicateValues" dxfId="5298" priority="5967"/>
    <cfRule type="duplicateValues" dxfId="5297" priority="5968"/>
    <cfRule type="duplicateValues" dxfId="5296" priority="5969"/>
    <cfRule type="duplicateValues" dxfId="5295" priority="5970"/>
    <cfRule type="duplicateValues" dxfId="5294" priority="5971"/>
    <cfRule type="duplicateValues" dxfId="5293" priority="5972"/>
    <cfRule type="duplicateValues" dxfId="5292" priority="5973"/>
    <cfRule type="duplicateValues" dxfId="5291" priority="5974"/>
    <cfRule type="duplicateValues" dxfId="5290" priority="5975"/>
    <cfRule type="duplicateValues" dxfId="5289" priority="5976"/>
    <cfRule type="duplicateValues" dxfId="5288" priority="5977"/>
    <cfRule type="duplicateValues" dxfId="5287" priority="5978"/>
    <cfRule type="duplicateValues" dxfId="5286" priority="5979"/>
    <cfRule type="duplicateValues" dxfId="5285" priority="5980"/>
    <cfRule type="duplicateValues" dxfId="5284" priority="5981"/>
    <cfRule type="duplicateValues" dxfId="5283" priority="5982"/>
    <cfRule type="duplicateValues" dxfId="5282" priority="5983"/>
    <cfRule type="duplicateValues" dxfId="5281" priority="5984"/>
    <cfRule type="duplicateValues" dxfId="5280" priority="5985"/>
    <cfRule type="duplicateValues" dxfId="5279" priority="5986"/>
    <cfRule type="duplicateValues" dxfId="5278" priority="5987"/>
    <cfRule type="duplicateValues" dxfId="5277" priority="5988"/>
    <cfRule type="duplicateValues" dxfId="5276" priority="5989"/>
    <cfRule type="duplicateValues" dxfId="5275" priority="5990"/>
    <cfRule type="duplicateValues" dxfId="5274" priority="5991"/>
    <cfRule type="duplicateValues" dxfId="5273" priority="5992"/>
    <cfRule type="duplicateValues" dxfId="5272" priority="5993"/>
    <cfRule type="duplicateValues" dxfId="5271" priority="5994"/>
    <cfRule type="duplicateValues" dxfId="5270" priority="5995"/>
    <cfRule type="duplicateValues" dxfId="5269" priority="5996"/>
    <cfRule type="duplicateValues" dxfId="5268" priority="5997"/>
    <cfRule type="duplicateValues" dxfId="5267" priority="5998"/>
    <cfRule type="duplicateValues" dxfId="5266" priority="5999"/>
    <cfRule type="duplicateValues" dxfId="5265" priority="6000"/>
    <cfRule type="duplicateValues" dxfId="5264" priority="6001"/>
    <cfRule type="duplicateValues" dxfId="5263" priority="6002"/>
    <cfRule type="duplicateValues" dxfId="5262" priority="6003"/>
    <cfRule type="duplicateValues" dxfId="5261" priority="6004"/>
    <cfRule type="duplicateValues" dxfId="5260" priority="6005"/>
    <cfRule type="duplicateValues" dxfId="5259" priority="6006"/>
    <cfRule type="duplicateValues" dxfId="5258" priority="6007"/>
    <cfRule type="duplicateValues" dxfId="5257" priority="6008"/>
    <cfRule type="duplicateValues" dxfId="5256" priority="6009"/>
    <cfRule type="duplicateValues" dxfId="5255" priority="6010"/>
    <cfRule type="duplicateValues" dxfId="5254" priority="6011"/>
    <cfRule type="duplicateValues" dxfId="5253" priority="6012"/>
    <cfRule type="duplicateValues" dxfId="5252" priority="6013"/>
    <cfRule type="duplicateValues" dxfId="5251" priority="6014"/>
    <cfRule type="duplicateValues" dxfId="5250" priority="6015"/>
    <cfRule type="duplicateValues" dxfId="5249" priority="6016"/>
    <cfRule type="duplicateValues" dxfId="5248" priority="6017"/>
    <cfRule type="duplicateValues" dxfId="5247" priority="6018"/>
    <cfRule type="duplicateValues" dxfId="5246" priority="6019"/>
    <cfRule type="duplicateValues" dxfId="5245" priority="6020"/>
    <cfRule type="duplicateValues" dxfId="5244" priority="6021"/>
    <cfRule type="duplicateValues" dxfId="5243" priority="6022"/>
    <cfRule type="duplicateValues" dxfId="5242" priority="6023"/>
    <cfRule type="duplicateValues" dxfId="5241" priority="6024"/>
    <cfRule type="duplicateValues" dxfId="5240" priority="6025"/>
    <cfRule type="duplicateValues" dxfId="5239" priority="6026"/>
    <cfRule type="duplicateValues" dxfId="5238" priority="6027"/>
    <cfRule type="duplicateValues" dxfId="5237" priority="6028"/>
    <cfRule type="duplicateValues" dxfId="5236" priority="6029"/>
    <cfRule type="duplicateValues" dxfId="5235" priority="6030"/>
    <cfRule type="duplicateValues" dxfId="5234" priority="6031"/>
    <cfRule type="duplicateValues" dxfId="5233" priority="6032"/>
    <cfRule type="duplicateValues" dxfId="5232" priority="6033"/>
    <cfRule type="duplicateValues" dxfId="5231" priority="6034"/>
    <cfRule type="duplicateValues" dxfId="5230" priority="6035"/>
    <cfRule type="duplicateValues" dxfId="5229" priority="6036"/>
    <cfRule type="duplicateValues" dxfId="5228" priority="6037"/>
    <cfRule type="duplicateValues" dxfId="5227" priority="6038"/>
    <cfRule type="duplicateValues" dxfId="5226" priority="6039"/>
    <cfRule type="duplicateValues" dxfId="5225" priority="6040"/>
    <cfRule type="duplicateValues" dxfId="5224" priority="6041"/>
    <cfRule type="duplicateValues" dxfId="5223" priority="6042"/>
    <cfRule type="duplicateValues" dxfId="5222" priority="6043"/>
    <cfRule type="duplicateValues" dxfId="5221" priority="6044"/>
    <cfRule type="duplicateValues" dxfId="5220" priority="6045"/>
    <cfRule type="duplicateValues" dxfId="5219" priority="6046"/>
    <cfRule type="duplicateValues" dxfId="5218" priority="6047"/>
    <cfRule type="duplicateValues" dxfId="5217" priority="6048"/>
    <cfRule type="duplicateValues" dxfId="5216" priority="6049"/>
    <cfRule type="duplicateValues" dxfId="5215" priority="6050"/>
    <cfRule type="duplicateValues" dxfId="5214" priority="6051"/>
    <cfRule type="duplicateValues" dxfId="5213" priority="6052"/>
    <cfRule type="duplicateValues" dxfId="5212" priority="6053"/>
    <cfRule type="duplicateValues" dxfId="5211" priority="6054"/>
    <cfRule type="duplicateValues" dxfId="5210" priority="6055"/>
    <cfRule type="duplicateValues" dxfId="5209" priority="6056"/>
    <cfRule type="duplicateValues" dxfId="5208" priority="6057"/>
    <cfRule type="duplicateValues" dxfId="5207" priority="6058"/>
    <cfRule type="duplicateValues" dxfId="5206" priority="6059"/>
    <cfRule type="duplicateValues" dxfId="5205" priority="6060"/>
    <cfRule type="duplicateValues" dxfId="5204" priority="6061"/>
    <cfRule type="duplicateValues" dxfId="5203" priority="6062"/>
    <cfRule type="duplicateValues" dxfId="5202" priority="6063"/>
    <cfRule type="duplicateValues" dxfId="5201" priority="6064"/>
    <cfRule type="duplicateValues" dxfId="5200" priority="6065"/>
    <cfRule type="duplicateValues" dxfId="5199" priority="6066"/>
    <cfRule type="duplicateValues" dxfId="5198" priority="6067"/>
    <cfRule type="duplicateValues" dxfId="5197" priority="6068"/>
    <cfRule type="duplicateValues" dxfId="5196" priority="6069"/>
    <cfRule type="duplicateValues" dxfId="5195" priority="6070"/>
    <cfRule type="duplicateValues" dxfId="5194" priority="6071"/>
    <cfRule type="duplicateValues" dxfId="5193" priority="6072"/>
    <cfRule type="duplicateValues" dxfId="5192" priority="6073"/>
    <cfRule type="duplicateValues" dxfId="5191" priority="6074"/>
    <cfRule type="duplicateValues" dxfId="5190" priority="6075"/>
    <cfRule type="duplicateValues" dxfId="5189" priority="6076"/>
    <cfRule type="duplicateValues" dxfId="5188" priority="6077"/>
    <cfRule type="duplicateValues" dxfId="5187" priority="6078"/>
    <cfRule type="duplicateValues" dxfId="5186" priority="6079"/>
    <cfRule type="duplicateValues" dxfId="5185" priority="6080"/>
    <cfRule type="duplicateValues" dxfId="5184" priority="6081"/>
    <cfRule type="duplicateValues" dxfId="5183" priority="6082"/>
    <cfRule type="duplicateValues" dxfId="5182" priority="6083"/>
    <cfRule type="duplicateValues" dxfId="5181" priority="6084"/>
    <cfRule type="duplicateValues" dxfId="5180" priority="6085"/>
    <cfRule type="duplicateValues" dxfId="5179" priority="6086"/>
    <cfRule type="duplicateValues" dxfId="5178" priority="6087"/>
    <cfRule type="duplicateValues" dxfId="5177" priority="6088"/>
    <cfRule type="duplicateValues" dxfId="5176" priority="6089"/>
    <cfRule type="duplicateValues" dxfId="5175" priority="6090"/>
    <cfRule type="duplicateValues" dxfId="5174" priority="6091"/>
    <cfRule type="duplicateValues" dxfId="5173" priority="6092"/>
    <cfRule type="duplicateValues" dxfId="5172" priority="6093"/>
    <cfRule type="duplicateValues" dxfId="5171" priority="6094"/>
    <cfRule type="duplicateValues" dxfId="5170" priority="6095"/>
    <cfRule type="duplicateValues" dxfId="5169" priority="6096"/>
    <cfRule type="duplicateValues" dxfId="5168" priority="6097"/>
    <cfRule type="duplicateValues" dxfId="5167" priority="6098"/>
    <cfRule type="duplicateValues" dxfId="5166" priority="6099"/>
    <cfRule type="duplicateValues" dxfId="5165" priority="6100"/>
    <cfRule type="duplicateValues" dxfId="5164" priority="6101"/>
    <cfRule type="duplicateValues" dxfId="5163" priority="6102"/>
    <cfRule type="duplicateValues" dxfId="5162" priority="6103"/>
    <cfRule type="duplicateValues" dxfId="5161" priority="6104"/>
    <cfRule type="duplicateValues" dxfId="5160" priority="6105"/>
    <cfRule type="duplicateValues" dxfId="5159" priority="6106"/>
    <cfRule type="duplicateValues" dxfId="5158" priority="6107"/>
    <cfRule type="duplicateValues" dxfId="5157" priority="6108"/>
    <cfRule type="duplicateValues" dxfId="5156" priority="6109"/>
    <cfRule type="duplicateValues" dxfId="5155" priority="6110"/>
    <cfRule type="duplicateValues" dxfId="5154" priority="6111"/>
    <cfRule type="duplicateValues" dxfId="5153" priority="6112"/>
    <cfRule type="duplicateValues" dxfId="5152" priority="6113"/>
    <cfRule type="duplicateValues" dxfId="5151" priority="6114"/>
    <cfRule type="duplicateValues" dxfId="5150" priority="6115"/>
    <cfRule type="duplicateValues" dxfId="5149" priority="6116"/>
    <cfRule type="duplicateValues" dxfId="5148" priority="6117"/>
    <cfRule type="duplicateValues" dxfId="5147" priority="6118"/>
    <cfRule type="duplicateValues" dxfId="5146" priority="6119"/>
    <cfRule type="duplicateValues" dxfId="5145" priority="6120"/>
    <cfRule type="duplicateValues" dxfId="5144" priority="6121"/>
    <cfRule type="duplicateValues" dxfId="5143" priority="6122"/>
    <cfRule type="duplicateValues" dxfId="5142" priority="6123"/>
    <cfRule type="duplicateValues" dxfId="5141" priority="6124"/>
    <cfRule type="duplicateValues" dxfId="5140" priority="6125"/>
    <cfRule type="duplicateValues" dxfId="5139" priority="6126"/>
    <cfRule type="duplicateValues" dxfId="5138" priority="6127"/>
    <cfRule type="duplicateValues" dxfId="5137" priority="6128"/>
    <cfRule type="duplicateValues" dxfId="5136" priority="6129"/>
    <cfRule type="duplicateValues" dxfId="5135" priority="6130"/>
    <cfRule type="duplicateValues" dxfId="5134" priority="6131"/>
    <cfRule type="duplicateValues" dxfId="5133" priority="6132"/>
    <cfRule type="duplicateValues" dxfId="5132" priority="6133"/>
    <cfRule type="duplicateValues" dxfId="5131" priority="6134"/>
    <cfRule type="duplicateValues" dxfId="5130" priority="6135"/>
    <cfRule type="duplicateValues" dxfId="5129" priority="6136"/>
    <cfRule type="duplicateValues" dxfId="5128" priority="6137"/>
    <cfRule type="duplicateValues" dxfId="5127" priority="6138"/>
    <cfRule type="duplicateValues" dxfId="5126" priority="6139"/>
    <cfRule type="duplicateValues" dxfId="5125" priority="6140"/>
    <cfRule type="duplicateValues" dxfId="5124" priority="6141"/>
    <cfRule type="duplicateValues" dxfId="5123" priority="6142"/>
    <cfRule type="duplicateValues" dxfId="5122" priority="6143"/>
    <cfRule type="duplicateValues" dxfId="5121" priority="6144"/>
    <cfRule type="duplicateValues" dxfId="5120" priority="6145"/>
    <cfRule type="duplicateValues" dxfId="5119" priority="6146"/>
    <cfRule type="duplicateValues" dxfId="5118" priority="6147"/>
    <cfRule type="duplicateValues" dxfId="5117" priority="6148"/>
    <cfRule type="duplicateValues" dxfId="5116" priority="6149"/>
    <cfRule type="duplicateValues" dxfId="5115" priority="6150"/>
    <cfRule type="duplicateValues" dxfId="5114" priority="6151"/>
    <cfRule type="duplicateValues" dxfId="5113" priority="6152"/>
    <cfRule type="duplicateValues" dxfId="5112" priority="6153"/>
    <cfRule type="duplicateValues" dxfId="5111" priority="6154"/>
    <cfRule type="duplicateValues" dxfId="5110" priority="6155"/>
    <cfRule type="duplicateValues" dxfId="5109" priority="6156"/>
    <cfRule type="duplicateValues" dxfId="5108" priority="6157"/>
    <cfRule type="duplicateValues" dxfId="5107" priority="6158"/>
    <cfRule type="duplicateValues" dxfId="5106" priority="6159"/>
    <cfRule type="duplicateValues" dxfId="5105" priority="6160"/>
    <cfRule type="duplicateValues" dxfId="5104" priority="6161"/>
    <cfRule type="duplicateValues" dxfId="5103" priority="6162"/>
    <cfRule type="duplicateValues" dxfId="5102" priority="6163"/>
    <cfRule type="duplicateValues" dxfId="5101" priority="6164"/>
    <cfRule type="duplicateValues" dxfId="5100" priority="6165"/>
    <cfRule type="duplicateValues" dxfId="5099" priority="6166"/>
    <cfRule type="duplicateValues" dxfId="5098" priority="6167"/>
    <cfRule type="duplicateValues" dxfId="5097" priority="6168"/>
    <cfRule type="duplicateValues" dxfId="5096" priority="6169"/>
    <cfRule type="duplicateValues" dxfId="5095" priority="6170"/>
    <cfRule type="duplicateValues" dxfId="5094" priority="6171"/>
    <cfRule type="duplicateValues" dxfId="5093" priority="6172"/>
    <cfRule type="duplicateValues" dxfId="5092" priority="6173"/>
    <cfRule type="duplicateValues" dxfId="5091" priority="6174"/>
    <cfRule type="duplicateValues" dxfId="5090" priority="6175"/>
    <cfRule type="duplicateValues" dxfId="5089" priority="6176"/>
    <cfRule type="duplicateValues" dxfId="5088" priority="6177"/>
    <cfRule type="duplicateValues" dxfId="5087" priority="6178"/>
    <cfRule type="duplicateValues" dxfId="5086" priority="6179"/>
    <cfRule type="duplicateValues" dxfId="5085" priority="6180"/>
    <cfRule type="duplicateValues" dxfId="5084" priority="6181"/>
    <cfRule type="duplicateValues" dxfId="5083" priority="6182"/>
    <cfRule type="duplicateValues" dxfId="5082" priority="6183"/>
    <cfRule type="duplicateValues" dxfId="5081" priority="6184"/>
    <cfRule type="duplicateValues" dxfId="5080" priority="6185"/>
    <cfRule type="duplicateValues" dxfId="5079" priority="6186"/>
    <cfRule type="duplicateValues" dxfId="5078" priority="6187"/>
    <cfRule type="duplicateValues" dxfId="5077" priority="6188"/>
    <cfRule type="duplicateValues" dxfId="5076" priority="6189"/>
    <cfRule type="duplicateValues" dxfId="5075" priority="6190"/>
    <cfRule type="duplicateValues" dxfId="5074" priority="6191"/>
    <cfRule type="duplicateValues" dxfId="5073" priority="6192"/>
    <cfRule type="duplicateValues" dxfId="5072" priority="6193"/>
    <cfRule type="duplicateValues" dxfId="5071" priority="6194"/>
    <cfRule type="duplicateValues" dxfId="5070" priority="6195"/>
    <cfRule type="duplicateValues" dxfId="5069" priority="6196"/>
    <cfRule type="duplicateValues" dxfId="5068" priority="6197"/>
    <cfRule type="duplicateValues" dxfId="5067" priority="6198"/>
    <cfRule type="duplicateValues" dxfId="5066" priority="6199"/>
    <cfRule type="duplicateValues" dxfId="5065" priority="6200"/>
    <cfRule type="duplicateValues" dxfId="5064" priority="6201"/>
    <cfRule type="duplicateValues" dxfId="5063" priority="6202"/>
    <cfRule type="duplicateValues" dxfId="5062" priority="6203"/>
    <cfRule type="duplicateValues" dxfId="5061" priority="6204"/>
    <cfRule type="duplicateValues" dxfId="5060" priority="6205"/>
    <cfRule type="duplicateValues" dxfId="5059" priority="6206"/>
    <cfRule type="duplicateValues" dxfId="5058" priority="6207"/>
    <cfRule type="duplicateValues" dxfId="5057" priority="6208"/>
    <cfRule type="duplicateValues" dxfId="5056" priority="6209"/>
    <cfRule type="duplicateValues" dxfId="5055" priority="6210"/>
    <cfRule type="duplicateValues" dxfId="5054" priority="6211"/>
    <cfRule type="duplicateValues" dxfId="5053" priority="6212"/>
    <cfRule type="duplicateValues" dxfId="5052" priority="6213"/>
    <cfRule type="duplicateValues" dxfId="5051" priority="6214"/>
    <cfRule type="duplicateValues" dxfId="5050" priority="6215"/>
    <cfRule type="duplicateValues" dxfId="5049" priority="6216"/>
    <cfRule type="duplicateValues" dxfId="5048" priority="6217"/>
    <cfRule type="duplicateValues" dxfId="5047" priority="6218"/>
    <cfRule type="duplicateValues" dxfId="5046" priority="6219"/>
    <cfRule type="duplicateValues" dxfId="5045" priority="6220"/>
    <cfRule type="duplicateValues" dxfId="5044" priority="6221"/>
    <cfRule type="duplicateValues" dxfId="5043" priority="6222"/>
    <cfRule type="duplicateValues" dxfId="5042" priority="6223"/>
    <cfRule type="duplicateValues" dxfId="5041" priority="6224"/>
    <cfRule type="duplicateValues" dxfId="5040" priority="6225"/>
    <cfRule type="duplicateValues" dxfId="5039" priority="6226"/>
    <cfRule type="duplicateValues" dxfId="5038" priority="6227"/>
    <cfRule type="duplicateValues" dxfId="5037" priority="6228"/>
    <cfRule type="duplicateValues" dxfId="5036" priority="6229"/>
    <cfRule type="duplicateValues" dxfId="5035" priority="6230"/>
  </conditionalFormatting>
  <conditionalFormatting sqref="C249">
    <cfRule type="duplicateValues" dxfId="5034" priority="5523"/>
    <cfRule type="duplicateValues" dxfId="5033" priority="5524"/>
    <cfRule type="duplicateValues" dxfId="5032" priority="5525"/>
    <cfRule type="duplicateValues" dxfId="5031" priority="5526"/>
    <cfRule type="duplicateValues" dxfId="5030" priority="5527"/>
    <cfRule type="duplicateValues" dxfId="5029" priority="5528"/>
    <cfRule type="duplicateValues" dxfId="5028" priority="5529"/>
    <cfRule type="duplicateValues" dxfId="5027" priority="5530"/>
    <cfRule type="duplicateValues" dxfId="5026" priority="5531"/>
    <cfRule type="duplicateValues" dxfId="5025" priority="5532"/>
    <cfRule type="duplicateValues" dxfId="5024" priority="5533"/>
    <cfRule type="duplicateValues" dxfId="5023" priority="5534"/>
    <cfRule type="duplicateValues" dxfId="5022" priority="5535"/>
    <cfRule type="duplicateValues" dxfId="5021" priority="5536"/>
    <cfRule type="duplicateValues" dxfId="5020" priority="5537"/>
    <cfRule type="duplicateValues" dxfId="5019" priority="5538"/>
    <cfRule type="duplicateValues" dxfId="5018" priority="5539"/>
    <cfRule type="duplicateValues" dxfId="5017" priority="5540"/>
    <cfRule type="duplicateValues" dxfId="5016" priority="5541"/>
    <cfRule type="duplicateValues" dxfId="5015" priority="5542"/>
    <cfRule type="duplicateValues" dxfId="5014" priority="5543"/>
    <cfRule type="duplicateValues" dxfId="5013" priority="5544"/>
    <cfRule type="duplicateValues" dxfId="5012" priority="5545"/>
    <cfRule type="duplicateValues" dxfId="5011" priority="5546"/>
    <cfRule type="duplicateValues" dxfId="5010" priority="5547"/>
    <cfRule type="duplicateValues" dxfId="5009" priority="5548"/>
    <cfRule type="duplicateValues" dxfId="5008" priority="5549"/>
    <cfRule type="duplicateValues" dxfId="5007" priority="5550"/>
    <cfRule type="duplicateValues" dxfId="5006" priority="5551"/>
    <cfRule type="duplicateValues" dxfId="5005" priority="5552"/>
    <cfRule type="duplicateValues" dxfId="5004" priority="5553"/>
    <cfRule type="duplicateValues" dxfId="5003" priority="5554"/>
    <cfRule type="duplicateValues" dxfId="5002" priority="5555"/>
    <cfRule type="duplicateValues" dxfId="5001" priority="5556"/>
    <cfRule type="duplicateValues" dxfId="5000" priority="5557"/>
    <cfRule type="duplicateValues" dxfId="4999" priority="5558"/>
    <cfRule type="duplicateValues" dxfId="4998" priority="5559"/>
    <cfRule type="duplicateValues" dxfId="4997" priority="5560"/>
    <cfRule type="duplicateValues" dxfId="4996" priority="5561"/>
    <cfRule type="duplicateValues" dxfId="4995" priority="5562"/>
    <cfRule type="duplicateValues" dxfId="4994" priority="5563"/>
    <cfRule type="duplicateValues" dxfId="4993" priority="5564"/>
    <cfRule type="duplicateValues" dxfId="4992" priority="5565"/>
    <cfRule type="duplicateValues" dxfId="4991" priority="5566"/>
    <cfRule type="duplicateValues" dxfId="4990" priority="5567"/>
    <cfRule type="duplicateValues" dxfId="4989" priority="5568"/>
    <cfRule type="duplicateValues" dxfId="4988" priority="5569"/>
    <cfRule type="duplicateValues" dxfId="4987" priority="5570"/>
    <cfRule type="duplicateValues" dxfId="4986" priority="5571"/>
    <cfRule type="duplicateValues" dxfId="4985" priority="5572"/>
    <cfRule type="duplicateValues" dxfId="4984" priority="5573"/>
    <cfRule type="duplicateValues" dxfId="4983" priority="5574"/>
    <cfRule type="duplicateValues" dxfId="4982" priority="5575"/>
    <cfRule type="duplicateValues" dxfId="4981" priority="5576"/>
    <cfRule type="duplicateValues" dxfId="4980" priority="5577"/>
    <cfRule type="duplicateValues" dxfId="4979" priority="5578"/>
    <cfRule type="duplicateValues" dxfId="4978" priority="5579"/>
    <cfRule type="duplicateValues" dxfId="4977" priority="5580"/>
    <cfRule type="duplicateValues" dxfId="4976" priority="5581"/>
    <cfRule type="duplicateValues" dxfId="4975" priority="5582"/>
    <cfRule type="duplicateValues" dxfId="4974" priority="5583"/>
    <cfRule type="duplicateValues" dxfId="4973" priority="5584"/>
    <cfRule type="duplicateValues" dxfId="4972" priority="5585"/>
    <cfRule type="duplicateValues" dxfId="4971" priority="5586"/>
    <cfRule type="duplicateValues" dxfId="4970" priority="5587"/>
    <cfRule type="duplicateValues" dxfId="4969" priority="5588"/>
    <cfRule type="duplicateValues" dxfId="4968" priority="5589"/>
    <cfRule type="duplicateValues" dxfId="4967" priority="5590"/>
    <cfRule type="duplicateValues" dxfId="4966" priority="5591"/>
    <cfRule type="duplicateValues" dxfId="4965" priority="5592"/>
    <cfRule type="duplicateValues" dxfId="4964" priority="5593"/>
    <cfRule type="duplicateValues" dxfId="4963" priority="5594"/>
    <cfRule type="duplicateValues" dxfId="4962" priority="5595"/>
    <cfRule type="duplicateValues" dxfId="4961" priority="5596"/>
    <cfRule type="duplicateValues" dxfId="4960" priority="5597"/>
    <cfRule type="duplicateValues" dxfId="4959" priority="5598"/>
    <cfRule type="duplicateValues" dxfId="4958" priority="5599"/>
    <cfRule type="duplicateValues" dxfId="4957" priority="5600"/>
    <cfRule type="duplicateValues" dxfId="4956" priority="5601"/>
    <cfRule type="duplicateValues" dxfId="4955" priority="5602"/>
    <cfRule type="duplicateValues" dxfId="4954" priority="5603"/>
    <cfRule type="duplicateValues" dxfId="4953" priority="5604"/>
    <cfRule type="duplicateValues" dxfId="4952" priority="5605"/>
    <cfRule type="duplicateValues" dxfId="4951" priority="5606"/>
    <cfRule type="duplicateValues" dxfId="4950" priority="5607"/>
    <cfRule type="duplicateValues" dxfId="4949" priority="5608"/>
    <cfRule type="duplicateValues" dxfId="4948" priority="5609"/>
    <cfRule type="duplicateValues" dxfId="4947" priority="5610"/>
    <cfRule type="duplicateValues" dxfId="4946" priority="5611"/>
    <cfRule type="duplicateValues" dxfId="4945" priority="5612"/>
    <cfRule type="duplicateValues" dxfId="4944" priority="5613"/>
    <cfRule type="duplicateValues" dxfId="4943" priority="5614"/>
    <cfRule type="duplicateValues" dxfId="4942" priority="5615"/>
    <cfRule type="duplicateValues" dxfId="4941" priority="5616"/>
    <cfRule type="duplicateValues" dxfId="4940" priority="5617"/>
    <cfRule type="duplicateValues" dxfId="4939" priority="5618"/>
    <cfRule type="duplicateValues" dxfId="4938" priority="5619"/>
    <cfRule type="duplicateValues" dxfId="4937" priority="5620"/>
    <cfRule type="duplicateValues" dxfId="4936" priority="5621"/>
    <cfRule type="duplicateValues" dxfId="4935" priority="5622"/>
    <cfRule type="duplicateValues" dxfId="4934" priority="5623"/>
    <cfRule type="duplicateValues" dxfId="4933" priority="5624"/>
    <cfRule type="duplicateValues" dxfId="4932" priority="5625"/>
    <cfRule type="duplicateValues" dxfId="4931" priority="5626"/>
    <cfRule type="duplicateValues" dxfId="4930" priority="5627"/>
    <cfRule type="duplicateValues" dxfId="4929" priority="5628"/>
    <cfRule type="duplicateValues" dxfId="4928" priority="5629"/>
    <cfRule type="duplicateValues" dxfId="4927" priority="5630"/>
    <cfRule type="duplicateValues" dxfId="4926" priority="5631"/>
    <cfRule type="duplicateValues" dxfId="4925" priority="5632"/>
    <cfRule type="duplicateValues" dxfId="4924" priority="5633"/>
    <cfRule type="duplicateValues" dxfId="4923" priority="5634"/>
    <cfRule type="duplicateValues" dxfId="4922" priority="5635"/>
    <cfRule type="duplicateValues" dxfId="4921" priority="5636"/>
    <cfRule type="duplicateValues" dxfId="4920" priority="5637"/>
    <cfRule type="duplicateValues" dxfId="4919" priority="5638"/>
    <cfRule type="duplicateValues" dxfId="4918" priority="5639"/>
    <cfRule type="duplicateValues" dxfId="4917" priority="5640"/>
    <cfRule type="duplicateValues" dxfId="4916" priority="5641"/>
    <cfRule type="duplicateValues" dxfId="4915" priority="5642"/>
    <cfRule type="duplicateValues" dxfId="4914" priority="5643"/>
    <cfRule type="duplicateValues" dxfId="4913" priority="5644"/>
    <cfRule type="duplicateValues" dxfId="4912" priority="5645"/>
    <cfRule type="duplicateValues" dxfId="4911" priority="5646"/>
    <cfRule type="duplicateValues" dxfId="4910" priority="5647"/>
    <cfRule type="duplicateValues" dxfId="4909" priority="5648"/>
    <cfRule type="duplicateValues" dxfId="4908" priority="5649"/>
    <cfRule type="duplicateValues" dxfId="4907" priority="5650"/>
    <cfRule type="duplicateValues" dxfId="4906" priority="5651"/>
    <cfRule type="duplicateValues" dxfId="4905" priority="5652"/>
    <cfRule type="duplicateValues" dxfId="4904" priority="5653"/>
    <cfRule type="duplicateValues" dxfId="4903" priority="5654"/>
    <cfRule type="duplicateValues" dxfId="4902" priority="5655"/>
    <cfRule type="duplicateValues" dxfId="4901" priority="5656"/>
    <cfRule type="duplicateValues" dxfId="4900" priority="5657"/>
    <cfRule type="duplicateValues" dxfId="4899" priority="5658"/>
    <cfRule type="duplicateValues" dxfId="4898" priority="5659"/>
    <cfRule type="duplicateValues" dxfId="4897" priority="5660"/>
    <cfRule type="duplicateValues" dxfId="4896" priority="5661"/>
    <cfRule type="duplicateValues" dxfId="4895" priority="5662"/>
    <cfRule type="duplicateValues" dxfId="4894" priority="5663"/>
    <cfRule type="duplicateValues" dxfId="4893" priority="5664"/>
    <cfRule type="duplicateValues" dxfId="4892" priority="5665"/>
    <cfRule type="duplicateValues" dxfId="4891" priority="5666"/>
    <cfRule type="duplicateValues" dxfId="4890" priority="5667"/>
    <cfRule type="duplicateValues" dxfId="4889" priority="5668"/>
    <cfRule type="duplicateValues" dxfId="4888" priority="5669"/>
    <cfRule type="duplicateValues" dxfId="4887" priority="5670"/>
    <cfRule type="duplicateValues" dxfId="4886" priority="5671"/>
    <cfRule type="duplicateValues" dxfId="4885" priority="5672"/>
    <cfRule type="duplicateValues" dxfId="4884" priority="5673"/>
    <cfRule type="duplicateValues" dxfId="4883" priority="5674"/>
    <cfRule type="duplicateValues" dxfId="4882" priority="5675"/>
    <cfRule type="duplicateValues" dxfId="4881" priority="5676"/>
    <cfRule type="duplicateValues" dxfId="4880" priority="5677"/>
    <cfRule type="duplicateValues" dxfId="4879" priority="5678"/>
    <cfRule type="duplicateValues" dxfId="4878" priority="5679"/>
    <cfRule type="duplicateValues" dxfId="4877" priority="5680"/>
    <cfRule type="duplicateValues" dxfId="4876" priority="5681"/>
    <cfRule type="duplicateValues" dxfId="4875" priority="5682"/>
    <cfRule type="duplicateValues" dxfId="4874" priority="5683"/>
    <cfRule type="duplicateValues" dxfId="4873" priority="5684"/>
    <cfRule type="duplicateValues" dxfId="4872" priority="5685"/>
    <cfRule type="duplicateValues" dxfId="4871" priority="5686"/>
    <cfRule type="duplicateValues" dxfId="4870" priority="5687"/>
    <cfRule type="duplicateValues" dxfId="4869" priority="5688"/>
    <cfRule type="duplicateValues" dxfId="4868" priority="5689"/>
    <cfRule type="duplicateValues" dxfId="4867" priority="5690"/>
    <cfRule type="duplicateValues" dxfId="4866" priority="5691"/>
    <cfRule type="duplicateValues" dxfId="4865" priority="5692"/>
    <cfRule type="duplicateValues" dxfId="4864" priority="5693"/>
    <cfRule type="duplicateValues" dxfId="4863" priority="5694"/>
    <cfRule type="duplicateValues" dxfId="4862" priority="5695"/>
    <cfRule type="duplicateValues" dxfId="4861" priority="5696"/>
    <cfRule type="duplicateValues" dxfId="4860" priority="5697"/>
    <cfRule type="duplicateValues" dxfId="4859" priority="5698"/>
    <cfRule type="duplicateValues" dxfId="4858" priority="5699"/>
    <cfRule type="duplicateValues" dxfId="4857" priority="5700"/>
    <cfRule type="duplicateValues" dxfId="4856" priority="5701"/>
    <cfRule type="duplicateValues" dxfId="4855" priority="5702"/>
    <cfRule type="duplicateValues" dxfId="4854" priority="5703"/>
    <cfRule type="duplicateValues" dxfId="4853" priority="5704"/>
    <cfRule type="duplicateValues" dxfId="4852" priority="5705"/>
    <cfRule type="duplicateValues" dxfId="4851" priority="5706"/>
    <cfRule type="duplicateValues" dxfId="4850" priority="5707"/>
    <cfRule type="duplicateValues" dxfId="4849" priority="5708"/>
    <cfRule type="duplicateValues" dxfId="4848" priority="5709"/>
    <cfRule type="duplicateValues" dxfId="4847" priority="5710"/>
    <cfRule type="duplicateValues" dxfId="4846" priority="5711"/>
    <cfRule type="duplicateValues" dxfId="4845" priority="5712"/>
    <cfRule type="duplicateValues" dxfId="4844" priority="5713"/>
    <cfRule type="duplicateValues" dxfId="4843" priority="5714"/>
    <cfRule type="duplicateValues" dxfId="4842" priority="5715"/>
    <cfRule type="duplicateValues" dxfId="4841" priority="5716"/>
    <cfRule type="duplicateValues" dxfId="4840" priority="5717"/>
    <cfRule type="duplicateValues" dxfId="4839" priority="5718"/>
    <cfRule type="duplicateValues" dxfId="4838" priority="5719"/>
    <cfRule type="duplicateValues" dxfId="4837" priority="5720"/>
    <cfRule type="duplicateValues" dxfId="4836" priority="5721"/>
    <cfRule type="duplicateValues" dxfId="4835" priority="5722"/>
    <cfRule type="duplicateValues" dxfId="4834" priority="5723"/>
    <cfRule type="duplicateValues" dxfId="4833" priority="5724"/>
    <cfRule type="duplicateValues" dxfId="4832" priority="5725"/>
    <cfRule type="duplicateValues" dxfId="4831" priority="5726"/>
    <cfRule type="duplicateValues" dxfId="4830" priority="5727"/>
    <cfRule type="duplicateValues" dxfId="4829" priority="5728"/>
    <cfRule type="duplicateValues" dxfId="4828" priority="5729"/>
    <cfRule type="duplicateValues" dxfId="4827" priority="5730"/>
    <cfRule type="duplicateValues" dxfId="4826" priority="5731"/>
    <cfRule type="duplicateValues" dxfId="4825" priority="5732"/>
    <cfRule type="duplicateValues" dxfId="4824" priority="5733"/>
    <cfRule type="duplicateValues" dxfId="4823" priority="5734"/>
    <cfRule type="duplicateValues" dxfId="4822" priority="5735"/>
    <cfRule type="duplicateValues" dxfId="4821" priority="5736"/>
    <cfRule type="duplicateValues" dxfId="4820" priority="5737"/>
    <cfRule type="duplicateValues" dxfId="4819" priority="5738"/>
    <cfRule type="duplicateValues" dxfId="4818" priority="5739"/>
    <cfRule type="duplicateValues" dxfId="4817" priority="5740"/>
    <cfRule type="duplicateValues" dxfId="4816" priority="5741"/>
    <cfRule type="duplicateValues" dxfId="4815" priority="5742"/>
    <cfRule type="duplicateValues" dxfId="4814" priority="5743"/>
    <cfRule type="duplicateValues" dxfId="4813" priority="5744"/>
    <cfRule type="duplicateValues" dxfId="4812" priority="5745"/>
    <cfRule type="duplicateValues" dxfId="4811" priority="5746"/>
    <cfRule type="duplicateValues" dxfId="4810" priority="5747"/>
    <cfRule type="duplicateValues" dxfId="4809" priority="5748"/>
    <cfRule type="duplicateValues" dxfId="4808" priority="5749"/>
    <cfRule type="duplicateValues" dxfId="4807" priority="5750"/>
    <cfRule type="duplicateValues" dxfId="4806" priority="5751"/>
    <cfRule type="duplicateValues" dxfId="4805" priority="5752"/>
    <cfRule type="duplicateValues" dxfId="4804" priority="5753"/>
    <cfRule type="duplicateValues" dxfId="4803" priority="5754"/>
    <cfRule type="duplicateValues" dxfId="4802" priority="5755"/>
    <cfRule type="duplicateValues" dxfId="4801" priority="5756"/>
    <cfRule type="duplicateValues" dxfId="4800" priority="5757"/>
    <cfRule type="duplicateValues" dxfId="4799" priority="5758"/>
    <cfRule type="duplicateValues" dxfId="4798" priority="5759"/>
    <cfRule type="duplicateValues" dxfId="4797" priority="5760"/>
    <cfRule type="duplicateValues" dxfId="4796" priority="5761"/>
    <cfRule type="duplicateValues" dxfId="4795" priority="5762"/>
    <cfRule type="duplicateValues" dxfId="4794" priority="5763"/>
    <cfRule type="duplicateValues" dxfId="4793" priority="5764"/>
    <cfRule type="duplicateValues" dxfId="4792" priority="5765"/>
    <cfRule type="duplicateValues" dxfId="4791" priority="5766"/>
    <cfRule type="duplicateValues" dxfId="4790" priority="5767"/>
    <cfRule type="duplicateValues" dxfId="4789" priority="5768"/>
    <cfRule type="duplicateValues" dxfId="4788" priority="5769"/>
    <cfRule type="duplicateValues" dxfId="4787" priority="5770"/>
    <cfRule type="duplicateValues" dxfId="4786" priority="5771"/>
    <cfRule type="duplicateValues" dxfId="4785" priority="5772"/>
    <cfRule type="duplicateValues" dxfId="4784" priority="5773"/>
    <cfRule type="duplicateValues" dxfId="4783" priority="5774"/>
    <cfRule type="duplicateValues" dxfId="4782" priority="5775"/>
    <cfRule type="duplicateValues" dxfId="4781" priority="5776"/>
    <cfRule type="duplicateValues" dxfId="4780" priority="5777"/>
    <cfRule type="duplicateValues" dxfId="4779" priority="5778"/>
    <cfRule type="duplicateValues" dxfId="4778" priority="5779"/>
    <cfRule type="duplicateValues" dxfId="4777" priority="5780"/>
    <cfRule type="duplicateValues" dxfId="4776" priority="5781"/>
    <cfRule type="duplicateValues" dxfId="4775" priority="5782"/>
    <cfRule type="duplicateValues" dxfId="4774" priority="5783"/>
    <cfRule type="duplicateValues" dxfId="4773" priority="5784"/>
    <cfRule type="duplicateValues" dxfId="4772" priority="5785"/>
    <cfRule type="duplicateValues" dxfId="4771" priority="5786"/>
    <cfRule type="duplicateValues" dxfId="4770" priority="5787"/>
    <cfRule type="duplicateValues" dxfId="4769" priority="5788"/>
    <cfRule type="duplicateValues" dxfId="4768" priority="5789"/>
    <cfRule type="duplicateValues" dxfId="4767" priority="5790"/>
    <cfRule type="duplicateValues" dxfId="4766" priority="5791"/>
    <cfRule type="duplicateValues" dxfId="4765" priority="5792"/>
    <cfRule type="duplicateValues" dxfId="4764" priority="5793"/>
    <cfRule type="duplicateValues" dxfId="4763" priority="5794"/>
    <cfRule type="duplicateValues" dxfId="4762" priority="5795"/>
    <cfRule type="duplicateValues" dxfId="4761" priority="5796"/>
    <cfRule type="duplicateValues" dxfId="4760" priority="5797"/>
    <cfRule type="duplicateValues" dxfId="4759" priority="5798"/>
    <cfRule type="duplicateValues" dxfId="4758" priority="5799"/>
    <cfRule type="duplicateValues" dxfId="4757" priority="5800"/>
    <cfRule type="duplicateValues" dxfId="4756" priority="5801"/>
    <cfRule type="duplicateValues" dxfId="4755" priority="5802"/>
    <cfRule type="duplicateValues" dxfId="4754" priority="5803"/>
    <cfRule type="duplicateValues" dxfId="4753" priority="5804"/>
    <cfRule type="duplicateValues" dxfId="4752" priority="5805"/>
    <cfRule type="duplicateValues" dxfId="4751" priority="5806"/>
    <cfRule type="duplicateValues" dxfId="4750" priority="5807"/>
    <cfRule type="duplicateValues" dxfId="4749" priority="5808"/>
    <cfRule type="duplicateValues" dxfId="4748" priority="5809"/>
    <cfRule type="duplicateValues" dxfId="4747" priority="5810"/>
    <cfRule type="duplicateValues" dxfId="4746" priority="5811"/>
    <cfRule type="duplicateValues" dxfId="4745" priority="5812"/>
    <cfRule type="duplicateValues" dxfId="4744" priority="5813"/>
    <cfRule type="duplicateValues" dxfId="4743" priority="5814"/>
    <cfRule type="duplicateValues" dxfId="4742" priority="5815"/>
    <cfRule type="duplicateValues" dxfId="4741" priority="5816"/>
    <cfRule type="duplicateValues" dxfId="4740" priority="5817"/>
    <cfRule type="duplicateValues" dxfId="4739" priority="5818"/>
    <cfRule type="duplicateValues" dxfId="4738" priority="5819"/>
    <cfRule type="duplicateValues" dxfId="4737" priority="5820"/>
    <cfRule type="duplicateValues" dxfId="4736" priority="5821"/>
    <cfRule type="duplicateValues" dxfId="4735" priority="5822"/>
    <cfRule type="duplicateValues" dxfId="4734" priority="5823"/>
    <cfRule type="duplicateValues" dxfId="4733" priority="5824"/>
    <cfRule type="duplicateValues" dxfId="4732" priority="5825"/>
    <cfRule type="duplicateValues" dxfId="4731" priority="5826"/>
    <cfRule type="duplicateValues" dxfId="4730" priority="5827"/>
    <cfRule type="duplicateValues" dxfId="4729" priority="5828"/>
    <cfRule type="duplicateValues" dxfId="4728" priority="5829"/>
    <cfRule type="duplicateValues" dxfId="4727" priority="5830"/>
    <cfRule type="duplicateValues" dxfId="4726" priority="5831"/>
    <cfRule type="duplicateValues" dxfId="4725" priority="5832"/>
    <cfRule type="duplicateValues" dxfId="4724" priority="5833"/>
    <cfRule type="duplicateValues" dxfId="4723" priority="5834"/>
    <cfRule type="duplicateValues" dxfId="4722" priority="5835"/>
    <cfRule type="duplicateValues" dxfId="4721" priority="5836"/>
    <cfRule type="duplicateValues" dxfId="4720" priority="5837"/>
    <cfRule type="duplicateValues" dxfId="4719" priority="5838"/>
    <cfRule type="duplicateValues" dxfId="4718" priority="5839"/>
    <cfRule type="duplicateValues" dxfId="4717" priority="5840"/>
    <cfRule type="duplicateValues" dxfId="4716" priority="5841"/>
    <cfRule type="duplicateValues" dxfId="4715" priority="5842"/>
    <cfRule type="duplicateValues" dxfId="4714" priority="5843"/>
    <cfRule type="duplicateValues" dxfId="4713" priority="5844"/>
    <cfRule type="duplicateValues" dxfId="4712" priority="5845"/>
    <cfRule type="duplicateValues" dxfId="4711" priority="5846"/>
    <cfRule type="duplicateValues" dxfId="4710" priority="5847"/>
    <cfRule type="duplicateValues" dxfId="4709" priority="5848"/>
    <cfRule type="duplicateValues" dxfId="4708" priority="5849"/>
    <cfRule type="duplicateValues" dxfId="4707" priority="5850"/>
    <cfRule type="duplicateValues" dxfId="4706" priority="5851"/>
    <cfRule type="duplicateValues" dxfId="4705" priority="5852"/>
    <cfRule type="duplicateValues" dxfId="4704" priority="5853"/>
    <cfRule type="duplicateValues" dxfId="4703" priority="5854"/>
    <cfRule type="duplicateValues" dxfId="4702" priority="5855"/>
    <cfRule type="duplicateValues" dxfId="4701" priority="5856"/>
    <cfRule type="duplicateValues" dxfId="4700" priority="5857"/>
    <cfRule type="duplicateValues" dxfId="4699" priority="5858"/>
    <cfRule type="duplicateValues" dxfId="4698" priority="5859"/>
    <cfRule type="duplicateValues" dxfId="4697" priority="5860"/>
    <cfRule type="duplicateValues" dxfId="4696" priority="5861"/>
    <cfRule type="duplicateValues" dxfId="4695" priority="5862"/>
    <cfRule type="duplicateValues" dxfId="4694" priority="5863"/>
    <cfRule type="duplicateValues" dxfId="4693" priority="5864"/>
    <cfRule type="duplicateValues" dxfId="4692" priority="5865"/>
    <cfRule type="duplicateValues" dxfId="4691" priority="5866"/>
    <cfRule type="duplicateValues" dxfId="4690" priority="5867"/>
    <cfRule type="duplicateValues" dxfId="4689" priority="5868"/>
    <cfRule type="duplicateValues" dxfId="4688" priority="5869"/>
    <cfRule type="duplicateValues" dxfId="4687" priority="5870"/>
    <cfRule type="duplicateValues" dxfId="4686" priority="5871"/>
    <cfRule type="duplicateValues" dxfId="4685" priority="5872"/>
    <cfRule type="duplicateValues" dxfId="4684" priority="5873"/>
    <cfRule type="duplicateValues" dxfId="4683" priority="5874"/>
    <cfRule type="duplicateValues" dxfId="4682" priority="5875"/>
    <cfRule type="duplicateValues" dxfId="4681" priority="5876"/>
  </conditionalFormatting>
  <conditionalFormatting sqref="C250">
    <cfRule type="duplicateValues" dxfId="4680" priority="5169"/>
    <cfRule type="duplicateValues" dxfId="4679" priority="5170"/>
    <cfRule type="duplicateValues" dxfId="4678" priority="5171"/>
    <cfRule type="duplicateValues" dxfId="4677" priority="5172"/>
    <cfRule type="duplicateValues" dxfId="4676" priority="5173"/>
    <cfRule type="duplicateValues" dxfId="4675" priority="5174"/>
    <cfRule type="duplicateValues" dxfId="4674" priority="5175"/>
    <cfRule type="duplicateValues" dxfId="4673" priority="5176"/>
    <cfRule type="duplicateValues" dxfId="4672" priority="5177"/>
    <cfRule type="duplicateValues" dxfId="4671" priority="5178"/>
    <cfRule type="duplicateValues" dxfId="4670" priority="5179"/>
    <cfRule type="duplicateValues" dxfId="4669" priority="5180"/>
    <cfRule type="duplicateValues" dxfId="4668" priority="5181"/>
    <cfRule type="duplicateValues" dxfId="4667" priority="5182"/>
    <cfRule type="duplicateValues" dxfId="4666" priority="5183"/>
    <cfRule type="duplicateValues" dxfId="4665" priority="5184"/>
    <cfRule type="duplicateValues" dxfId="4664" priority="5185"/>
    <cfRule type="duplicateValues" dxfId="4663" priority="5186"/>
    <cfRule type="duplicateValues" dxfId="4662" priority="5187"/>
    <cfRule type="duplicateValues" dxfId="4661" priority="5188"/>
    <cfRule type="duplicateValues" dxfId="4660" priority="5189"/>
    <cfRule type="duplicateValues" dxfId="4659" priority="5190"/>
    <cfRule type="duplicateValues" dxfId="4658" priority="5191"/>
    <cfRule type="duplicateValues" dxfId="4657" priority="5192"/>
    <cfRule type="duplicateValues" dxfId="4656" priority="5193"/>
    <cfRule type="duplicateValues" dxfId="4655" priority="5194"/>
    <cfRule type="duplicateValues" dxfId="4654" priority="5195"/>
    <cfRule type="duplicateValues" dxfId="4653" priority="5196"/>
    <cfRule type="duplicateValues" dxfId="4652" priority="5197"/>
    <cfRule type="duplicateValues" dxfId="4651" priority="5198"/>
    <cfRule type="duplicateValues" dxfId="4650" priority="5199"/>
    <cfRule type="duplicateValues" dxfId="4649" priority="5200"/>
    <cfRule type="duplicateValues" dxfId="4648" priority="5201"/>
    <cfRule type="duplicateValues" dxfId="4647" priority="5202"/>
    <cfRule type="duplicateValues" dxfId="4646" priority="5203"/>
    <cfRule type="duplicateValues" dxfId="4645" priority="5204"/>
    <cfRule type="duplicateValues" dxfId="4644" priority="5205"/>
    <cfRule type="duplicateValues" dxfId="4643" priority="5206"/>
    <cfRule type="duplicateValues" dxfId="4642" priority="5207"/>
    <cfRule type="duplicateValues" dxfId="4641" priority="5208"/>
    <cfRule type="duplicateValues" dxfId="4640" priority="5209"/>
    <cfRule type="duplicateValues" dxfId="4639" priority="5210"/>
    <cfRule type="duplicateValues" dxfId="4638" priority="5211"/>
    <cfRule type="duplicateValues" dxfId="4637" priority="5212"/>
    <cfRule type="duplicateValues" dxfId="4636" priority="5213"/>
    <cfRule type="duplicateValues" dxfId="4635" priority="5214"/>
    <cfRule type="duplicateValues" dxfId="4634" priority="5215"/>
    <cfRule type="duplicateValues" dxfId="4633" priority="5216"/>
    <cfRule type="duplicateValues" dxfId="4632" priority="5217"/>
    <cfRule type="duplicateValues" dxfId="4631" priority="5218"/>
    <cfRule type="duplicateValues" dxfId="4630" priority="5219"/>
    <cfRule type="duplicateValues" dxfId="4629" priority="5220"/>
    <cfRule type="duplicateValues" dxfId="4628" priority="5221"/>
    <cfRule type="duplicateValues" dxfId="4627" priority="5222"/>
    <cfRule type="duplicateValues" dxfId="4626" priority="5223"/>
    <cfRule type="duplicateValues" dxfId="4625" priority="5224"/>
    <cfRule type="duplicateValues" dxfId="4624" priority="5225"/>
    <cfRule type="duplicateValues" dxfId="4623" priority="5226"/>
    <cfRule type="duplicateValues" dxfId="4622" priority="5227"/>
    <cfRule type="duplicateValues" dxfId="4621" priority="5228"/>
    <cfRule type="duplicateValues" dxfId="4620" priority="5229"/>
    <cfRule type="duplicateValues" dxfId="4619" priority="5230"/>
    <cfRule type="duplicateValues" dxfId="4618" priority="5231"/>
    <cfRule type="duplicateValues" dxfId="4617" priority="5232"/>
    <cfRule type="duplicateValues" dxfId="4616" priority="5233"/>
    <cfRule type="duplicateValues" dxfId="4615" priority="5234"/>
    <cfRule type="duplicateValues" dxfId="4614" priority="5235"/>
    <cfRule type="duplicateValues" dxfId="4613" priority="5236"/>
    <cfRule type="duplicateValues" dxfId="4612" priority="5237"/>
    <cfRule type="duplicateValues" dxfId="4611" priority="5238"/>
    <cfRule type="duplicateValues" dxfId="4610" priority="5239"/>
    <cfRule type="duplicateValues" dxfId="4609" priority="5240"/>
    <cfRule type="duplicateValues" dxfId="4608" priority="5241"/>
    <cfRule type="duplicateValues" dxfId="4607" priority="5242"/>
    <cfRule type="duplicateValues" dxfId="4606" priority="5243"/>
    <cfRule type="duplicateValues" dxfId="4605" priority="5244"/>
    <cfRule type="duplicateValues" dxfId="4604" priority="5245"/>
    <cfRule type="duplicateValues" dxfId="4603" priority="5246"/>
    <cfRule type="duplicateValues" dxfId="4602" priority="5247"/>
    <cfRule type="duplicateValues" dxfId="4601" priority="5248"/>
    <cfRule type="duplicateValues" dxfId="4600" priority="5249"/>
    <cfRule type="duplicateValues" dxfId="4599" priority="5250"/>
    <cfRule type="duplicateValues" dxfId="4598" priority="5251"/>
    <cfRule type="duplicateValues" dxfId="4597" priority="5252"/>
    <cfRule type="duplicateValues" dxfId="4596" priority="5253"/>
    <cfRule type="duplicateValues" dxfId="4595" priority="5254"/>
    <cfRule type="duplicateValues" dxfId="4594" priority="5255"/>
    <cfRule type="duplicateValues" dxfId="4593" priority="5256"/>
    <cfRule type="duplicateValues" dxfId="4592" priority="5257"/>
    <cfRule type="duplicateValues" dxfId="4591" priority="5258"/>
    <cfRule type="duplicateValues" dxfId="4590" priority="5259"/>
    <cfRule type="duplicateValues" dxfId="4589" priority="5260"/>
    <cfRule type="duplicateValues" dxfId="4588" priority="5261"/>
    <cfRule type="duplicateValues" dxfId="4587" priority="5262"/>
    <cfRule type="duplicateValues" dxfId="4586" priority="5263"/>
    <cfRule type="duplicateValues" dxfId="4585" priority="5264"/>
    <cfRule type="duplicateValues" dxfId="4584" priority="5265"/>
    <cfRule type="duplicateValues" dxfId="4583" priority="5266"/>
    <cfRule type="duplicateValues" dxfId="4582" priority="5267"/>
    <cfRule type="duplicateValues" dxfId="4581" priority="5268"/>
    <cfRule type="duplicateValues" dxfId="4580" priority="5269"/>
    <cfRule type="duplicateValues" dxfId="4579" priority="5270"/>
    <cfRule type="duplicateValues" dxfId="4578" priority="5271"/>
    <cfRule type="duplicateValues" dxfId="4577" priority="5272"/>
    <cfRule type="duplicateValues" dxfId="4576" priority="5273"/>
    <cfRule type="duplicateValues" dxfId="4575" priority="5274"/>
    <cfRule type="duplicateValues" dxfId="4574" priority="5275"/>
    <cfRule type="duplicateValues" dxfId="4573" priority="5276"/>
    <cfRule type="duplicateValues" dxfId="4572" priority="5277"/>
    <cfRule type="duplicateValues" dxfId="4571" priority="5278"/>
    <cfRule type="duplicateValues" dxfId="4570" priority="5279"/>
    <cfRule type="duplicateValues" dxfId="4569" priority="5280"/>
    <cfRule type="duplicateValues" dxfId="4568" priority="5281"/>
    <cfRule type="duplicateValues" dxfId="4567" priority="5282"/>
    <cfRule type="duplicateValues" dxfId="4566" priority="5283"/>
    <cfRule type="duplicateValues" dxfId="4565" priority="5284"/>
    <cfRule type="duplicateValues" dxfId="4564" priority="5285"/>
    <cfRule type="duplicateValues" dxfId="4563" priority="5286"/>
    <cfRule type="duplicateValues" dxfId="4562" priority="5287"/>
    <cfRule type="duplicateValues" dxfId="4561" priority="5288"/>
    <cfRule type="duplicateValues" dxfId="4560" priority="5289"/>
    <cfRule type="duplicateValues" dxfId="4559" priority="5290"/>
    <cfRule type="duplicateValues" dxfId="4558" priority="5291"/>
    <cfRule type="duplicateValues" dxfId="4557" priority="5292"/>
    <cfRule type="duplicateValues" dxfId="4556" priority="5293"/>
    <cfRule type="duplicateValues" dxfId="4555" priority="5294"/>
    <cfRule type="duplicateValues" dxfId="4554" priority="5295"/>
    <cfRule type="duplicateValues" dxfId="4553" priority="5296"/>
    <cfRule type="duplicateValues" dxfId="4552" priority="5297"/>
    <cfRule type="duplicateValues" dxfId="4551" priority="5298"/>
    <cfRule type="duplicateValues" dxfId="4550" priority="5299"/>
    <cfRule type="duplicateValues" dxfId="4549" priority="5300"/>
    <cfRule type="duplicateValues" dxfId="4548" priority="5301"/>
    <cfRule type="duplicateValues" dxfId="4547" priority="5302"/>
    <cfRule type="duplicateValues" dxfId="4546" priority="5303"/>
    <cfRule type="duplicateValues" dxfId="4545" priority="5304"/>
    <cfRule type="duplicateValues" dxfId="4544" priority="5305"/>
    <cfRule type="duplicateValues" dxfId="4543" priority="5306"/>
    <cfRule type="duplicateValues" dxfId="4542" priority="5307"/>
    <cfRule type="duplicateValues" dxfId="4541" priority="5308"/>
    <cfRule type="duplicateValues" dxfId="4540" priority="5309"/>
    <cfRule type="duplicateValues" dxfId="4539" priority="5310"/>
    <cfRule type="duplicateValues" dxfId="4538" priority="5311"/>
    <cfRule type="duplicateValues" dxfId="4537" priority="5312"/>
    <cfRule type="duplicateValues" dxfId="4536" priority="5313"/>
    <cfRule type="duplicateValues" dxfId="4535" priority="5314"/>
    <cfRule type="duplicateValues" dxfId="4534" priority="5315"/>
    <cfRule type="duplicateValues" dxfId="4533" priority="5316"/>
    <cfRule type="duplicateValues" dxfId="4532" priority="5317"/>
    <cfRule type="duplicateValues" dxfId="4531" priority="5318"/>
    <cfRule type="duplicateValues" dxfId="4530" priority="5319"/>
    <cfRule type="duplicateValues" dxfId="4529" priority="5320"/>
    <cfRule type="duplicateValues" dxfId="4528" priority="5321"/>
    <cfRule type="duplicateValues" dxfId="4527" priority="5322"/>
    <cfRule type="duplicateValues" dxfId="4526" priority="5323"/>
    <cfRule type="duplicateValues" dxfId="4525" priority="5324"/>
    <cfRule type="duplicateValues" dxfId="4524" priority="5325"/>
    <cfRule type="duplicateValues" dxfId="4523" priority="5326"/>
    <cfRule type="duplicateValues" dxfId="4522" priority="5327"/>
    <cfRule type="duplicateValues" dxfId="4521" priority="5328"/>
    <cfRule type="duplicateValues" dxfId="4520" priority="5329"/>
    <cfRule type="duplicateValues" dxfId="4519" priority="5330"/>
    <cfRule type="duplicateValues" dxfId="4518" priority="5331"/>
    <cfRule type="duplicateValues" dxfId="4517" priority="5332"/>
    <cfRule type="duplicateValues" dxfId="4516" priority="5333"/>
    <cfRule type="duplicateValues" dxfId="4515" priority="5334"/>
    <cfRule type="duplicateValues" dxfId="4514" priority="5335"/>
    <cfRule type="duplicateValues" dxfId="4513" priority="5336"/>
    <cfRule type="duplicateValues" dxfId="4512" priority="5337"/>
    <cfRule type="duplicateValues" dxfId="4511" priority="5338"/>
    <cfRule type="duplicateValues" dxfId="4510" priority="5339"/>
    <cfRule type="duplicateValues" dxfId="4509" priority="5340"/>
    <cfRule type="duplicateValues" dxfId="4508" priority="5341"/>
    <cfRule type="duplicateValues" dxfId="4507" priority="5342"/>
    <cfRule type="duplicateValues" dxfId="4506" priority="5343"/>
    <cfRule type="duplicateValues" dxfId="4505" priority="5344"/>
    <cfRule type="duplicateValues" dxfId="4504" priority="5345"/>
    <cfRule type="duplicateValues" dxfId="4503" priority="5346"/>
    <cfRule type="duplicateValues" dxfId="4502" priority="5347"/>
    <cfRule type="duplicateValues" dxfId="4501" priority="5348"/>
    <cfRule type="duplicateValues" dxfId="4500" priority="5349"/>
    <cfRule type="duplicateValues" dxfId="4499" priority="5350"/>
    <cfRule type="duplicateValues" dxfId="4498" priority="5351"/>
    <cfRule type="duplicateValues" dxfId="4497" priority="5352"/>
    <cfRule type="duplicateValues" dxfId="4496" priority="5353"/>
    <cfRule type="duplicateValues" dxfId="4495" priority="5354"/>
    <cfRule type="duplicateValues" dxfId="4494" priority="5355"/>
    <cfRule type="duplicateValues" dxfId="4493" priority="5356"/>
    <cfRule type="duplicateValues" dxfId="4492" priority="5357"/>
    <cfRule type="duplicateValues" dxfId="4491" priority="5358"/>
    <cfRule type="duplicateValues" dxfId="4490" priority="5359"/>
    <cfRule type="duplicateValues" dxfId="4489" priority="5360"/>
    <cfRule type="duplicateValues" dxfId="4488" priority="5361"/>
    <cfRule type="duplicateValues" dxfId="4487" priority="5362"/>
    <cfRule type="duplicateValues" dxfId="4486" priority="5363"/>
    <cfRule type="duplicateValues" dxfId="4485" priority="5364"/>
    <cfRule type="duplicateValues" dxfId="4484" priority="5365"/>
    <cfRule type="duplicateValues" dxfId="4483" priority="5366"/>
    <cfRule type="duplicateValues" dxfId="4482" priority="5367"/>
    <cfRule type="duplicateValues" dxfId="4481" priority="5368"/>
    <cfRule type="duplicateValues" dxfId="4480" priority="5369"/>
    <cfRule type="duplicateValues" dxfId="4479" priority="5370"/>
    <cfRule type="duplicateValues" dxfId="4478" priority="5371"/>
    <cfRule type="duplicateValues" dxfId="4477" priority="5372"/>
    <cfRule type="duplicateValues" dxfId="4476" priority="5373"/>
    <cfRule type="duplicateValues" dxfId="4475" priority="5374"/>
    <cfRule type="duplicateValues" dxfId="4474" priority="5375"/>
    <cfRule type="duplicateValues" dxfId="4473" priority="5376"/>
    <cfRule type="duplicateValues" dxfId="4472" priority="5377"/>
    <cfRule type="duplicateValues" dxfId="4471" priority="5378"/>
    <cfRule type="duplicateValues" dxfId="4470" priority="5379"/>
    <cfRule type="duplicateValues" dxfId="4469" priority="5380"/>
    <cfRule type="duplicateValues" dxfId="4468" priority="5381"/>
    <cfRule type="duplicateValues" dxfId="4467" priority="5382"/>
    <cfRule type="duplicateValues" dxfId="4466" priority="5383"/>
    <cfRule type="duplicateValues" dxfId="4465" priority="5384"/>
    <cfRule type="duplicateValues" dxfId="4464" priority="5385"/>
    <cfRule type="duplicateValues" dxfId="4463" priority="5386"/>
    <cfRule type="duplicateValues" dxfId="4462" priority="5387"/>
    <cfRule type="duplicateValues" dxfId="4461" priority="5388"/>
    <cfRule type="duplicateValues" dxfId="4460" priority="5389"/>
    <cfRule type="duplicateValues" dxfId="4459" priority="5390"/>
    <cfRule type="duplicateValues" dxfId="4458" priority="5391"/>
    <cfRule type="duplicateValues" dxfId="4457" priority="5392"/>
    <cfRule type="duplicateValues" dxfId="4456" priority="5393"/>
    <cfRule type="duplicateValues" dxfId="4455" priority="5394"/>
    <cfRule type="duplicateValues" dxfId="4454" priority="5395"/>
    <cfRule type="duplicateValues" dxfId="4453" priority="5396"/>
    <cfRule type="duplicateValues" dxfId="4452" priority="5397"/>
    <cfRule type="duplicateValues" dxfId="4451" priority="5398"/>
    <cfRule type="duplicateValues" dxfId="4450" priority="5399"/>
    <cfRule type="duplicateValues" dxfId="4449" priority="5400"/>
    <cfRule type="duplicateValues" dxfId="4448" priority="5401"/>
    <cfRule type="duplicateValues" dxfId="4447" priority="5402"/>
    <cfRule type="duplicateValues" dxfId="4446" priority="5403"/>
    <cfRule type="duplicateValues" dxfId="4445" priority="5404"/>
    <cfRule type="duplicateValues" dxfId="4444" priority="5405"/>
    <cfRule type="duplicateValues" dxfId="4443" priority="5406"/>
    <cfRule type="duplicateValues" dxfId="4442" priority="5407"/>
    <cfRule type="duplicateValues" dxfId="4441" priority="5408"/>
    <cfRule type="duplicateValues" dxfId="4440" priority="5409"/>
    <cfRule type="duplicateValues" dxfId="4439" priority="5410"/>
    <cfRule type="duplicateValues" dxfId="4438" priority="5411"/>
    <cfRule type="duplicateValues" dxfId="4437" priority="5412"/>
    <cfRule type="duplicateValues" dxfId="4436" priority="5413"/>
    <cfRule type="duplicateValues" dxfId="4435" priority="5414"/>
    <cfRule type="duplicateValues" dxfId="4434" priority="5415"/>
    <cfRule type="duplicateValues" dxfId="4433" priority="5416"/>
    <cfRule type="duplicateValues" dxfId="4432" priority="5417"/>
    <cfRule type="duplicateValues" dxfId="4431" priority="5418"/>
    <cfRule type="duplicateValues" dxfId="4430" priority="5419"/>
    <cfRule type="duplicateValues" dxfId="4429" priority="5420"/>
    <cfRule type="duplicateValues" dxfId="4428" priority="5421"/>
    <cfRule type="duplicateValues" dxfId="4427" priority="5422"/>
    <cfRule type="duplicateValues" dxfId="4426" priority="5423"/>
    <cfRule type="duplicateValues" dxfId="4425" priority="5424"/>
    <cfRule type="duplicateValues" dxfId="4424" priority="5425"/>
    <cfRule type="duplicateValues" dxfId="4423" priority="5426"/>
    <cfRule type="duplicateValues" dxfId="4422" priority="5427"/>
    <cfRule type="duplicateValues" dxfId="4421" priority="5428"/>
    <cfRule type="duplicateValues" dxfId="4420" priority="5429"/>
    <cfRule type="duplicateValues" dxfId="4419" priority="5430"/>
    <cfRule type="duplicateValues" dxfId="4418" priority="5431"/>
    <cfRule type="duplicateValues" dxfId="4417" priority="5432"/>
    <cfRule type="duplicateValues" dxfId="4416" priority="5433"/>
    <cfRule type="duplicateValues" dxfId="4415" priority="5434"/>
    <cfRule type="duplicateValues" dxfId="4414" priority="5435"/>
    <cfRule type="duplicateValues" dxfId="4413" priority="5436"/>
    <cfRule type="duplicateValues" dxfId="4412" priority="5437"/>
    <cfRule type="duplicateValues" dxfId="4411" priority="5438"/>
    <cfRule type="duplicateValues" dxfId="4410" priority="5439"/>
    <cfRule type="duplicateValues" dxfId="4409" priority="5440"/>
    <cfRule type="duplicateValues" dxfId="4408" priority="5441"/>
    <cfRule type="duplicateValues" dxfId="4407" priority="5442"/>
    <cfRule type="duplicateValues" dxfId="4406" priority="5443"/>
    <cfRule type="duplicateValues" dxfId="4405" priority="5444"/>
    <cfRule type="duplicateValues" dxfId="4404" priority="5445"/>
    <cfRule type="duplicateValues" dxfId="4403" priority="5446"/>
    <cfRule type="duplicateValues" dxfId="4402" priority="5447"/>
    <cfRule type="duplicateValues" dxfId="4401" priority="5448"/>
    <cfRule type="duplicateValues" dxfId="4400" priority="5449"/>
    <cfRule type="duplicateValues" dxfId="4399" priority="5450"/>
    <cfRule type="duplicateValues" dxfId="4398" priority="5451"/>
    <cfRule type="duplicateValues" dxfId="4397" priority="5452"/>
    <cfRule type="duplicateValues" dxfId="4396" priority="5453"/>
    <cfRule type="duplicateValues" dxfId="4395" priority="5454"/>
    <cfRule type="duplicateValues" dxfId="4394" priority="5455"/>
    <cfRule type="duplicateValues" dxfId="4393" priority="5456"/>
    <cfRule type="duplicateValues" dxfId="4392" priority="5457"/>
    <cfRule type="duplicateValues" dxfId="4391" priority="5458"/>
    <cfRule type="duplicateValues" dxfId="4390" priority="5459"/>
    <cfRule type="duplicateValues" dxfId="4389" priority="5460"/>
    <cfRule type="duplicateValues" dxfId="4388" priority="5461"/>
    <cfRule type="duplicateValues" dxfId="4387" priority="5462"/>
    <cfRule type="duplicateValues" dxfId="4386" priority="5463"/>
    <cfRule type="duplicateValues" dxfId="4385" priority="5464"/>
    <cfRule type="duplicateValues" dxfId="4384" priority="5465"/>
    <cfRule type="duplicateValues" dxfId="4383" priority="5466"/>
    <cfRule type="duplicateValues" dxfId="4382" priority="5467"/>
    <cfRule type="duplicateValues" dxfId="4381" priority="5468"/>
    <cfRule type="duplicateValues" dxfId="4380" priority="5469"/>
    <cfRule type="duplicateValues" dxfId="4379" priority="5470"/>
    <cfRule type="duplicateValues" dxfId="4378" priority="5471"/>
    <cfRule type="duplicateValues" dxfId="4377" priority="5472"/>
    <cfRule type="duplicateValues" dxfId="4376" priority="5473"/>
    <cfRule type="duplicateValues" dxfId="4375" priority="5474"/>
    <cfRule type="duplicateValues" dxfId="4374" priority="5475"/>
    <cfRule type="duplicateValues" dxfId="4373" priority="5476"/>
    <cfRule type="duplicateValues" dxfId="4372" priority="5477"/>
    <cfRule type="duplicateValues" dxfId="4371" priority="5478"/>
    <cfRule type="duplicateValues" dxfId="4370" priority="5479"/>
    <cfRule type="duplicateValues" dxfId="4369" priority="5480"/>
    <cfRule type="duplicateValues" dxfId="4368" priority="5481"/>
    <cfRule type="duplicateValues" dxfId="4367" priority="5482"/>
    <cfRule type="duplicateValues" dxfId="4366" priority="5483"/>
    <cfRule type="duplicateValues" dxfId="4365" priority="5484"/>
    <cfRule type="duplicateValues" dxfId="4364" priority="5485"/>
    <cfRule type="duplicateValues" dxfId="4363" priority="5486"/>
    <cfRule type="duplicateValues" dxfId="4362" priority="5487"/>
    <cfRule type="duplicateValues" dxfId="4361" priority="5488"/>
    <cfRule type="duplicateValues" dxfId="4360" priority="5489"/>
    <cfRule type="duplicateValues" dxfId="4359" priority="5490"/>
    <cfRule type="duplicateValues" dxfId="4358" priority="5491"/>
    <cfRule type="duplicateValues" dxfId="4357" priority="5492"/>
    <cfRule type="duplicateValues" dxfId="4356" priority="5493"/>
    <cfRule type="duplicateValues" dxfId="4355" priority="5494"/>
    <cfRule type="duplicateValues" dxfId="4354" priority="5495"/>
    <cfRule type="duplicateValues" dxfId="4353" priority="5496"/>
    <cfRule type="duplicateValues" dxfId="4352" priority="5497"/>
    <cfRule type="duplicateValues" dxfId="4351" priority="5498"/>
    <cfRule type="duplicateValues" dxfId="4350" priority="5499"/>
    <cfRule type="duplicateValues" dxfId="4349" priority="5500"/>
    <cfRule type="duplicateValues" dxfId="4348" priority="5501"/>
    <cfRule type="duplicateValues" dxfId="4347" priority="5502"/>
    <cfRule type="duplicateValues" dxfId="4346" priority="5503"/>
    <cfRule type="duplicateValues" dxfId="4345" priority="5504"/>
    <cfRule type="duplicateValues" dxfId="4344" priority="5505"/>
    <cfRule type="duplicateValues" dxfId="4343" priority="5506"/>
    <cfRule type="duplicateValues" dxfId="4342" priority="5507"/>
    <cfRule type="duplicateValues" dxfId="4341" priority="5508"/>
    <cfRule type="duplicateValues" dxfId="4340" priority="5509"/>
    <cfRule type="duplicateValues" dxfId="4339" priority="5510"/>
    <cfRule type="duplicateValues" dxfId="4338" priority="5511"/>
    <cfRule type="duplicateValues" dxfId="4337" priority="5512"/>
    <cfRule type="duplicateValues" dxfId="4336" priority="5513"/>
    <cfRule type="duplicateValues" dxfId="4335" priority="5514"/>
    <cfRule type="duplicateValues" dxfId="4334" priority="5515"/>
    <cfRule type="duplicateValues" dxfId="4333" priority="5516"/>
    <cfRule type="duplicateValues" dxfId="4332" priority="5517"/>
    <cfRule type="duplicateValues" dxfId="4331" priority="5518"/>
    <cfRule type="duplicateValues" dxfId="4330" priority="5519"/>
    <cfRule type="duplicateValues" dxfId="4329" priority="5520"/>
    <cfRule type="duplicateValues" dxfId="4328" priority="5521"/>
    <cfRule type="duplicateValues" dxfId="4327" priority="5522"/>
  </conditionalFormatting>
  <conditionalFormatting sqref="C251">
    <cfRule type="duplicateValues" dxfId="4326" priority="4813"/>
    <cfRule type="duplicateValues" dxfId="4325" priority="4814"/>
    <cfRule type="duplicateValues" dxfId="4324" priority="4815"/>
    <cfRule type="duplicateValues" dxfId="4323" priority="4816"/>
    <cfRule type="duplicateValues" dxfId="4322" priority="4817"/>
    <cfRule type="duplicateValues" dxfId="4321" priority="4818"/>
    <cfRule type="duplicateValues" dxfId="4320" priority="4819"/>
    <cfRule type="duplicateValues" dxfId="4319" priority="4820"/>
    <cfRule type="duplicateValues" dxfId="4318" priority="4821"/>
    <cfRule type="duplicateValues" dxfId="4317" priority="4822"/>
    <cfRule type="duplicateValues" dxfId="4316" priority="4823"/>
    <cfRule type="duplicateValues" dxfId="4315" priority="4824"/>
    <cfRule type="duplicateValues" dxfId="4314" priority="4825"/>
    <cfRule type="duplicateValues" dxfId="4313" priority="4826"/>
    <cfRule type="duplicateValues" dxfId="4312" priority="4827"/>
    <cfRule type="duplicateValues" dxfId="4311" priority="4828"/>
    <cfRule type="duplicateValues" dxfId="4310" priority="4829"/>
    <cfRule type="duplicateValues" dxfId="4309" priority="4830"/>
    <cfRule type="duplicateValues" dxfId="4308" priority="4831"/>
    <cfRule type="duplicateValues" dxfId="4307" priority="4832"/>
    <cfRule type="duplicateValues" dxfId="4306" priority="4833"/>
    <cfRule type="duplicateValues" dxfId="4305" priority="4834"/>
    <cfRule type="duplicateValues" dxfId="4304" priority="4835"/>
    <cfRule type="duplicateValues" dxfId="4303" priority="4836"/>
    <cfRule type="duplicateValues" dxfId="4302" priority="4837"/>
    <cfRule type="duplicateValues" dxfId="4301" priority="4838"/>
    <cfRule type="duplicateValues" dxfId="4300" priority="4839"/>
    <cfRule type="duplicateValues" dxfId="4299" priority="4840"/>
    <cfRule type="duplicateValues" dxfId="4298" priority="4841"/>
    <cfRule type="duplicateValues" dxfId="4297" priority="4842"/>
    <cfRule type="duplicateValues" dxfId="4296" priority="4843"/>
    <cfRule type="duplicateValues" dxfId="4295" priority="4844"/>
    <cfRule type="duplicateValues" dxfId="4294" priority="4845"/>
    <cfRule type="duplicateValues" dxfId="4293" priority="4846"/>
    <cfRule type="duplicateValues" dxfId="4292" priority="4847"/>
    <cfRule type="duplicateValues" dxfId="4291" priority="4848"/>
    <cfRule type="duplicateValues" dxfId="4290" priority="4849"/>
    <cfRule type="duplicateValues" dxfId="4289" priority="4850"/>
    <cfRule type="duplicateValues" dxfId="4288" priority="4851"/>
    <cfRule type="duplicateValues" dxfId="4287" priority="4852"/>
    <cfRule type="duplicateValues" dxfId="4286" priority="4853"/>
    <cfRule type="duplicateValues" dxfId="4285" priority="4854"/>
    <cfRule type="duplicateValues" dxfId="4284" priority="4855"/>
    <cfRule type="duplicateValues" dxfId="4283" priority="4856"/>
    <cfRule type="duplicateValues" dxfId="4282" priority="4857"/>
    <cfRule type="duplicateValues" dxfId="4281" priority="4858"/>
    <cfRule type="duplicateValues" dxfId="4280" priority="4859"/>
    <cfRule type="duplicateValues" dxfId="4279" priority="4860"/>
    <cfRule type="duplicateValues" dxfId="4278" priority="4861"/>
    <cfRule type="duplicateValues" dxfId="4277" priority="4862"/>
    <cfRule type="duplicateValues" dxfId="4276" priority="4863"/>
    <cfRule type="duplicateValues" dxfId="4275" priority="4864"/>
    <cfRule type="duplicateValues" dxfId="4274" priority="4865"/>
    <cfRule type="duplicateValues" dxfId="4273" priority="4866"/>
    <cfRule type="duplicateValues" dxfId="4272" priority="4867"/>
    <cfRule type="duplicateValues" dxfId="4271" priority="4868"/>
    <cfRule type="duplicateValues" dxfId="4270" priority="4869"/>
    <cfRule type="duplicateValues" dxfId="4269" priority="4870"/>
    <cfRule type="duplicateValues" dxfId="4268" priority="4871"/>
    <cfRule type="duplicateValues" dxfId="4267" priority="4872"/>
    <cfRule type="duplicateValues" dxfId="4266" priority="4873"/>
    <cfRule type="duplicateValues" dxfId="4265" priority="4874"/>
    <cfRule type="duplicateValues" dxfId="4264" priority="4875"/>
    <cfRule type="duplicateValues" dxfId="4263" priority="4876"/>
    <cfRule type="duplicateValues" dxfId="4262" priority="4877"/>
    <cfRule type="duplicateValues" dxfId="4261" priority="4878"/>
    <cfRule type="duplicateValues" dxfId="4260" priority="4879"/>
    <cfRule type="duplicateValues" dxfId="4259" priority="4880"/>
    <cfRule type="duplicateValues" dxfId="4258" priority="4881"/>
    <cfRule type="duplicateValues" dxfId="4257" priority="4882"/>
    <cfRule type="duplicateValues" dxfId="4256" priority="4883"/>
    <cfRule type="duplicateValues" dxfId="4255" priority="4884"/>
    <cfRule type="duplicateValues" dxfId="4254" priority="4885"/>
    <cfRule type="duplicateValues" dxfId="4253" priority="4886"/>
    <cfRule type="duplicateValues" dxfId="4252" priority="4887"/>
    <cfRule type="duplicateValues" dxfId="4251" priority="4888"/>
    <cfRule type="duplicateValues" dxfId="4250" priority="4889"/>
    <cfRule type="duplicateValues" dxfId="4249" priority="4890"/>
    <cfRule type="duplicateValues" dxfId="4248" priority="4891"/>
    <cfRule type="duplicateValues" dxfId="4247" priority="4892"/>
    <cfRule type="duplicateValues" dxfId="4246" priority="4893"/>
    <cfRule type="duplicateValues" dxfId="4245" priority="4894"/>
    <cfRule type="duplicateValues" dxfId="4244" priority="4895"/>
    <cfRule type="duplicateValues" dxfId="4243" priority="4896"/>
    <cfRule type="duplicateValues" dxfId="4242" priority="4897"/>
    <cfRule type="duplicateValues" dxfId="4241" priority="4898"/>
    <cfRule type="duplicateValues" dxfId="4240" priority="4899"/>
    <cfRule type="duplicateValues" dxfId="4239" priority="4900"/>
    <cfRule type="duplicateValues" dxfId="4238" priority="4901"/>
    <cfRule type="duplicateValues" dxfId="4237" priority="4902"/>
    <cfRule type="duplicateValues" dxfId="4236" priority="4903"/>
    <cfRule type="duplicateValues" dxfId="4235" priority="4904"/>
    <cfRule type="duplicateValues" dxfId="4234" priority="4905"/>
    <cfRule type="duplicateValues" dxfId="4233" priority="4906"/>
    <cfRule type="duplicateValues" dxfId="4232" priority="4907"/>
    <cfRule type="duplicateValues" dxfId="4231" priority="4908"/>
    <cfRule type="duplicateValues" dxfId="4230" priority="4909"/>
    <cfRule type="duplicateValues" dxfId="4229" priority="4910"/>
    <cfRule type="duplicateValues" dxfId="4228" priority="4911"/>
    <cfRule type="duplicateValues" dxfId="4227" priority="4912"/>
    <cfRule type="duplicateValues" dxfId="4226" priority="4913"/>
    <cfRule type="duplicateValues" dxfId="4225" priority="4914"/>
    <cfRule type="duplicateValues" dxfId="4224" priority="4915"/>
    <cfRule type="duplicateValues" dxfId="4223" priority="4916"/>
    <cfRule type="duplicateValues" dxfId="4222" priority="4917"/>
    <cfRule type="duplicateValues" dxfId="4221" priority="4918"/>
    <cfRule type="duplicateValues" dxfId="4220" priority="4919"/>
    <cfRule type="duplicateValues" dxfId="4219" priority="4920"/>
    <cfRule type="duplicateValues" dxfId="4218" priority="4921"/>
    <cfRule type="duplicateValues" dxfId="4217" priority="4922"/>
    <cfRule type="duplicateValues" dxfId="4216" priority="4923"/>
    <cfRule type="duplicateValues" dxfId="4215" priority="4924"/>
    <cfRule type="duplicateValues" dxfId="4214" priority="4925"/>
    <cfRule type="duplicateValues" dxfId="4213" priority="4926"/>
    <cfRule type="duplicateValues" dxfId="4212" priority="4927"/>
    <cfRule type="duplicateValues" dxfId="4211" priority="4928"/>
    <cfRule type="duplicateValues" dxfId="4210" priority="4929"/>
    <cfRule type="duplicateValues" dxfId="4209" priority="4930"/>
    <cfRule type="duplicateValues" dxfId="4208" priority="4931"/>
    <cfRule type="duplicateValues" dxfId="4207" priority="4932"/>
    <cfRule type="duplicateValues" dxfId="4206" priority="4933"/>
    <cfRule type="duplicateValues" dxfId="4205" priority="4934"/>
    <cfRule type="duplicateValues" dxfId="4204" priority="4935"/>
    <cfRule type="duplicateValues" dxfId="4203" priority="4936"/>
    <cfRule type="duplicateValues" dxfId="4202" priority="4937"/>
    <cfRule type="duplicateValues" dxfId="4201" priority="4938"/>
    <cfRule type="duplicateValues" dxfId="4200" priority="4939"/>
    <cfRule type="duplicateValues" dxfId="4199" priority="4940"/>
    <cfRule type="duplicateValues" dxfId="4198" priority="4941"/>
    <cfRule type="duplicateValues" dxfId="4197" priority="4942"/>
    <cfRule type="duplicateValues" dxfId="4196" priority="4943"/>
    <cfRule type="duplicateValues" dxfId="4195" priority="4944"/>
    <cfRule type="duplicateValues" dxfId="4194" priority="4945"/>
    <cfRule type="duplicateValues" dxfId="4193" priority="4946"/>
    <cfRule type="duplicateValues" dxfId="4192" priority="4947"/>
    <cfRule type="duplicateValues" dxfId="4191" priority="4948"/>
    <cfRule type="duplicateValues" dxfId="4190" priority="4949"/>
    <cfRule type="duplicateValues" dxfId="4189" priority="4950"/>
    <cfRule type="duplicateValues" dxfId="4188" priority="4951"/>
    <cfRule type="duplicateValues" dxfId="4187" priority="4952"/>
    <cfRule type="duplicateValues" dxfId="4186" priority="4953"/>
    <cfRule type="duplicateValues" dxfId="4185" priority="4954"/>
    <cfRule type="duplicateValues" dxfId="4184" priority="4955"/>
    <cfRule type="duplicateValues" dxfId="4183" priority="4956"/>
    <cfRule type="duplicateValues" dxfId="4182" priority="4957"/>
    <cfRule type="duplicateValues" dxfId="4181" priority="4958"/>
    <cfRule type="duplicateValues" dxfId="4180" priority="4959"/>
    <cfRule type="duplicateValues" dxfId="4179" priority="4960"/>
    <cfRule type="duplicateValues" dxfId="4178" priority="4961"/>
    <cfRule type="duplicateValues" dxfId="4177" priority="4962"/>
    <cfRule type="duplicateValues" dxfId="4176" priority="4963"/>
    <cfRule type="duplicateValues" dxfId="4175" priority="4964"/>
    <cfRule type="duplicateValues" dxfId="4174" priority="4965"/>
    <cfRule type="duplicateValues" dxfId="4173" priority="4966"/>
    <cfRule type="duplicateValues" dxfId="4172" priority="4967"/>
    <cfRule type="duplicateValues" dxfId="4171" priority="4968"/>
    <cfRule type="duplicateValues" dxfId="4170" priority="4969"/>
    <cfRule type="duplicateValues" dxfId="4169" priority="4970"/>
    <cfRule type="duplicateValues" dxfId="4168" priority="4971"/>
    <cfRule type="duplicateValues" dxfId="4167" priority="4972"/>
    <cfRule type="duplicateValues" dxfId="4166" priority="4973"/>
    <cfRule type="duplicateValues" dxfId="4165" priority="4974"/>
    <cfRule type="duplicateValues" dxfId="4164" priority="4975"/>
    <cfRule type="duplicateValues" dxfId="4163" priority="4976"/>
    <cfRule type="duplicateValues" dxfId="4162" priority="4977"/>
    <cfRule type="duplicateValues" dxfId="4161" priority="4978"/>
    <cfRule type="duplicateValues" dxfId="4160" priority="4979"/>
    <cfRule type="duplicateValues" dxfId="4159" priority="4980"/>
    <cfRule type="duplicateValues" dxfId="4158" priority="4981"/>
    <cfRule type="duplicateValues" dxfId="4157" priority="4982"/>
    <cfRule type="duplicateValues" dxfId="4156" priority="4983"/>
    <cfRule type="duplicateValues" dxfId="4155" priority="4984"/>
    <cfRule type="duplicateValues" dxfId="4154" priority="4985"/>
    <cfRule type="duplicateValues" dxfId="4153" priority="4986"/>
    <cfRule type="duplicateValues" dxfId="4152" priority="4987"/>
    <cfRule type="duplicateValues" dxfId="4151" priority="4988"/>
    <cfRule type="duplicateValues" dxfId="4150" priority="4989"/>
    <cfRule type="duplicateValues" dxfId="4149" priority="4990"/>
    <cfRule type="duplicateValues" dxfId="4148" priority="4991"/>
    <cfRule type="duplicateValues" dxfId="4147" priority="4992"/>
    <cfRule type="duplicateValues" dxfId="4146" priority="4993"/>
    <cfRule type="duplicateValues" dxfId="4145" priority="4994"/>
    <cfRule type="duplicateValues" dxfId="4144" priority="4995"/>
    <cfRule type="duplicateValues" dxfId="4143" priority="4996"/>
    <cfRule type="duplicateValues" dxfId="4142" priority="4997"/>
    <cfRule type="duplicateValues" dxfId="4141" priority="4998"/>
    <cfRule type="duplicateValues" dxfId="4140" priority="4999"/>
    <cfRule type="duplicateValues" dxfId="4139" priority="5000"/>
    <cfRule type="duplicateValues" dxfId="4138" priority="5001"/>
    <cfRule type="duplicateValues" dxfId="4137" priority="5002"/>
    <cfRule type="duplicateValues" dxfId="4136" priority="5003"/>
    <cfRule type="duplicateValues" dxfId="4135" priority="5004"/>
    <cfRule type="duplicateValues" dxfId="4134" priority="5005"/>
    <cfRule type="duplicateValues" dxfId="4133" priority="5006"/>
    <cfRule type="duplicateValues" dxfId="4132" priority="5007"/>
    <cfRule type="duplicateValues" dxfId="4131" priority="5008"/>
    <cfRule type="duplicateValues" dxfId="4130" priority="5009"/>
    <cfRule type="duplicateValues" dxfId="4129" priority="5010"/>
    <cfRule type="duplicateValues" dxfId="4128" priority="5011"/>
    <cfRule type="duplicateValues" dxfId="4127" priority="5012"/>
    <cfRule type="duplicateValues" dxfId="4126" priority="5013"/>
    <cfRule type="duplicateValues" dxfId="4125" priority="5014"/>
    <cfRule type="duplicateValues" dxfId="4124" priority="5015"/>
    <cfRule type="duplicateValues" dxfId="4123" priority="5016"/>
    <cfRule type="duplicateValues" dxfId="4122" priority="5017"/>
    <cfRule type="duplicateValues" dxfId="4121" priority="5018"/>
    <cfRule type="duplicateValues" dxfId="4120" priority="5019"/>
    <cfRule type="duplicateValues" dxfId="4119" priority="5020"/>
    <cfRule type="duplicateValues" dxfId="4118" priority="5021"/>
    <cfRule type="duplicateValues" dxfId="4117" priority="5022"/>
    <cfRule type="duplicateValues" dxfId="4116" priority="5023"/>
    <cfRule type="duplicateValues" dxfId="4115" priority="5024"/>
    <cfRule type="duplicateValues" dxfId="4114" priority="5025"/>
    <cfRule type="duplicateValues" dxfId="4113" priority="5026"/>
    <cfRule type="duplicateValues" dxfId="4112" priority="5027"/>
    <cfRule type="duplicateValues" dxfId="4111" priority="5028"/>
    <cfRule type="duplicateValues" dxfId="4110" priority="5029"/>
    <cfRule type="duplicateValues" dxfId="4109" priority="5030"/>
    <cfRule type="duplicateValues" dxfId="4108" priority="5031"/>
    <cfRule type="duplicateValues" dxfId="4107" priority="5032"/>
    <cfRule type="duplicateValues" dxfId="4106" priority="5033"/>
    <cfRule type="duplicateValues" dxfId="4105" priority="5034"/>
    <cfRule type="duplicateValues" dxfId="4104" priority="5035"/>
    <cfRule type="duplicateValues" dxfId="4103" priority="5036"/>
    <cfRule type="duplicateValues" dxfId="4102" priority="5037"/>
    <cfRule type="duplicateValues" dxfId="4101" priority="5038"/>
    <cfRule type="duplicateValues" dxfId="4100" priority="5039"/>
    <cfRule type="duplicateValues" dxfId="4099" priority="5040"/>
    <cfRule type="duplicateValues" dxfId="4098" priority="5041"/>
    <cfRule type="duplicateValues" dxfId="4097" priority="5042"/>
    <cfRule type="duplicateValues" dxfId="4096" priority="5043"/>
    <cfRule type="duplicateValues" dxfId="4095" priority="5044"/>
    <cfRule type="duplicateValues" dxfId="4094" priority="5045"/>
    <cfRule type="duplicateValues" dxfId="4093" priority="5046"/>
    <cfRule type="duplicateValues" dxfId="4092" priority="5047"/>
    <cfRule type="duplicateValues" dxfId="4091" priority="5048"/>
    <cfRule type="duplicateValues" dxfId="4090" priority="5049"/>
    <cfRule type="duplicateValues" dxfId="4089" priority="5050"/>
    <cfRule type="duplicateValues" dxfId="4088" priority="5051"/>
    <cfRule type="duplicateValues" dxfId="4087" priority="5052"/>
    <cfRule type="duplicateValues" dxfId="4086" priority="5053"/>
    <cfRule type="duplicateValues" dxfId="4085" priority="5054"/>
    <cfRule type="duplicateValues" dxfId="4084" priority="5055"/>
    <cfRule type="duplicateValues" dxfId="4083" priority="5056"/>
    <cfRule type="duplicateValues" dxfId="4082" priority="5057"/>
    <cfRule type="duplicateValues" dxfId="4081" priority="5058"/>
    <cfRule type="duplicateValues" dxfId="4080" priority="5059"/>
    <cfRule type="duplicateValues" dxfId="4079" priority="5060"/>
    <cfRule type="duplicateValues" dxfId="4078" priority="5061"/>
    <cfRule type="duplicateValues" dxfId="4077" priority="5062"/>
    <cfRule type="duplicateValues" dxfId="4076" priority="5063"/>
    <cfRule type="duplicateValues" dxfId="4075" priority="5064"/>
    <cfRule type="duplicateValues" dxfId="4074" priority="5065"/>
    <cfRule type="duplicateValues" dxfId="4073" priority="5066"/>
    <cfRule type="duplicateValues" dxfId="4072" priority="5067"/>
    <cfRule type="duplicateValues" dxfId="4071" priority="5068"/>
    <cfRule type="duplicateValues" dxfId="4070" priority="5069"/>
    <cfRule type="duplicateValues" dxfId="4069" priority="5070"/>
    <cfRule type="duplicateValues" dxfId="4068" priority="5071"/>
    <cfRule type="duplicateValues" dxfId="4067" priority="5072"/>
    <cfRule type="duplicateValues" dxfId="4066" priority="5073"/>
    <cfRule type="duplicateValues" dxfId="4065" priority="5074"/>
    <cfRule type="duplicateValues" dxfId="4064" priority="5075"/>
    <cfRule type="duplicateValues" dxfId="4063" priority="5076"/>
    <cfRule type="duplicateValues" dxfId="4062" priority="5077"/>
    <cfRule type="duplicateValues" dxfId="4061" priority="5078"/>
    <cfRule type="duplicateValues" dxfId="4060" priority="5079"/>
    <cfRule type="duplicateValues" dxfId="4059" priority="5080"/>
    <cfRule type="duplicateValues" dxfId="4058" priority="5081"/>
    <cfRule type="duplicateValues" dxfId="4057" priority="5082"/>
    <cfRule type="duplicateValues" dxfId="4056" priority="5083"/>
    <cfRule type="duplicateValues" dxfId="4055" priority="5084"/>
    <cfRule type="duplicateValues" dxfId="4054" priority="5085"/>
    <cfRule type="duplicateValues" dxfId="4053" priority="5086"/>
    <cfRule type="duplicateValues" dxfId="4052" priority="5087"/>
    <cfRule type="duplicateValues" dxfId="4051" priority="5088"/>
    <cfRule type="duplicateValues" dxfId="4050" priority="5089"/>
    <cfRule type="duplicateValues" dxfId="4049" priority="5090"/>
    <cfRule type="duplicateValues" dxfId="4048" priority="5091"/>
    <cfRule type="duplicateValues" dxfId="4047" priority="5092"/>
    <cfRule type="duplicateValues" dxfId="4046" priority="5093"/>
    <cfRule type="duplicateValues" dxfId="4045" priority="5094"/>
    <cfRule type="duplicateValues" dxfId="4044" priority="5095"/>
    <cfRule type="duplicateValues" dxfId="4043" priority="5096"/>
    <cfRule type="duplicateValues" dxfId="4042" priority="5097"/>
    <cfRule type="duplicateValues" dxfId="4041" priority="5098"/>
    <cfRule type="duplicateValues" dxfId="4040" priority="5099"/>
    <cfRule type="duplicateValues" dxfId="4039" priority="5100"/>
    <cfRule type="duplicateValues" dxfId="4038" priority="5101"/>
    <cfRule type="duplicateValues" dxfId="4037" priority="5102"/>
    <cfRule type="duplicateValues" dxfId="4036" priority="5103"/>
    <cfRule type="duplicateValues" dxfId="4035" priority="5104"/>
    <cfRule type="duplicateValues" dxfId="4034" priority="5105"/>
    <cfRule type="duplicateValues" dxfId="4033" priority="5106"/>
    <cfRule type="duplicateValues" dxfId="4032" priority="5107"/>
    <cfRule type="duplicateValues" dxfId="4031" priority="5108"/>
    <cfRule type="duplicateValues" dxfId="4030" priority="5109"/>
    <cfRule type="duplicateValues" dxfId="4029" priority="5110"/>
    <cfRule type="duplicateValues" dxfId="4028" priority="5111"/>
    <cfRule type="duplicateValues" dxfId="4027" priority="5112"/>
    <cfRule type="duplicateValues" dxfId="4026" priority="5113"/>
    <cfRule type="duplicateValues" dxfId="4025" priority="5114"/>
    <cfRule type="duplicateValues" dxfId="4024" priority="5115"/>
    <cfRule type="duplicateValues" dxfId="4023" priority="5116"/>
    <cfRule type="duplicateValues" dxfId="4022" priority="5117"/>
    <cfRule type="duplicateValues" dxfId="4021" priority="5118"/>
    <cfRule type="duplicateValues" dxfId="4020" priority="5119"/>
    <cfRule type="duplicateValues" dxfId="4019" priority="5120"/>
    <cfRule type="duplicateValues" dxfId="4018" priority="5121"/>
    <cfRule type="duplicateValues" dxfId="4017" priority="5122"/>
    <cfRule type="duplicateValues" dxfId="4016" priority="5123"/>
    <cfRule type="duplicateValues" dxfId="4015" priority="5124"/>
    <cfRule type="duplicateValues" dxfId="4014" priority="5125"/>
    <cfRule type="duplicateValues" dxfId="4013" priority="5126"/>
    <cfRule type="duplicateValues" dxfId="4012" priority="5127"/>
    <cfRule type="duplicateValues" dxfId="4011" priority="5128"/>
    <cfRule type="duplicateValues" dxfId="4010" priority="5129"/>
    <cfRule type="duplicateValues" dxfId="4009" priority="5130"/>
    <cfRule type="duplicateValues" dxfId="4008" priority="5131"/>
    <cfRule type="duplicateValues" dxfId="4007" priority="5132"/>
    <cfRule type="duplicateValues" dxfId="4006" priority="5133"/>
    <cfRule type="duplicateValues" dxfId="4005" priority="5134"/>
    <cfRule type="duplicateValues" dxfId="4004" priority="5135"/>
    <cfRule type="duplicateValues" dxfId="4003" priority="5136"/>
    <cfRule type="duplicateValues" dxfId="4002" priority="5137"/>
    <cfRule type="duplicateValues" dxfId="4001" priority="5138"/>
    <cfRule type="duplicateValues" dxfId="4000" priority="5139"/>
    <cfRule type="duplicateValues" dxfId="3999" priority="5140"/>
    <cfRule type="duplicateValues" dxfId="3998" priority="5141"/>
    <cfRule type="duplicateValues" dxfId="3997" priority="5142"/>
    <cfRule type="duplicateValues" dxfId="3996" priority="5143"/>
    <cfRule type="duplicateValues" dxfId="3995" priority="5144"/>
    <cfRule type="duplicateValues" dxfId="3994" priority="5145"/>
    <cfRule type="duplicateValues" dxfId="3993" priority="5146"/>
    <cfRule type="duplicateValues" dxfId="3992" priority="5147"/>
    <cfRule type="duplicateValues" dxfId="3991" priority="5148"/>
    <cfRule type="duplicateValues" dxfId="3990" priority="5149"/>
    <cfRule type="duplicateValues" dxfId="3989" priority="5150"/>
    <cfRule type="duplicateValues" dxfId="3988" priority="5151"/>
    <cfRule type="duplicateValues" dxfId="3987" priority="5152"/>
    <cfRule type="duplicateValues" dxfId="3986" priority="5153"/>
    <cfRule type="duplicateValues" dxfId="3985" priority="5154"/>
    <cfRule type="duplicateValues" dxfId="3984" priority="5155"/>
    <cfRule type="duplicateValues" dxfId="3983" priority="5156"/>
    <cfRule type="duplicateValues" dxfId="3982" priority="5157"/>
    <cfRule type="duplicateValues" dxfId="3981" priority="5158"/>
    <cfRule type="duplicateValues" dxfId="3980" priority="5159"/>
    <cfRule type="duplicateValues" dxfId="3979" priority="5160"/>
    <cfRule type="duplicateValues" dxfId="3978" priority="5161"/>
    <cfRule type="duplicateValues" dxfId="3977" priority="5162"/>
    <cfRule type="duplicateValues" dxfId="3976" priority="5163"/>
    <cfRule type="duplicateValues" dxfId="3975" priority="5164"/>
    <cfRule type="duplicateValues" dxfId="3974" priority="5165"/>
    <cfRule type="duplicateValues" dxfId="3973" priority="5166"/>
    <cfRule type="duplicateValues" dxfId="3972" priority="5167"/>
  </conditionalFormatting>
  <conditionalFormatting sqref="C252">
    <cfRule type="duplicateValues" dxfId="3971" priority="4456"/>
    <cfRule type="duplicateValues" dxfId="3970" priority="4457"/>
    <cfRule type="duplicateValues" dxfId="3969" priority="4458"/>
    <cfRule type="duplicateValues" dxfId="3968" priority="4459"/>
    <cfRule type="duplicateValues" dxfId="3967" priority="4460"/>
    <cfRule type="duplicateValues" dxfId="3966" priority="4461"/>
    <cfRule type="duplicateValues" dxfId="3965" priority="4462"/>
    <cfRule type="duplicateValues" dxfId="3964" priority="4463"/>
    <cfRule type="duplicateValues" dxfId="3963" priority="4464"/>
    <cfRule type="duplicateValues" dxfId="3962" priority="4465"/>
    <cfRule type="duplicateValues" dxfId="3961" priority="4466"/>
    <cfRule type="duplicateValues" dxfId="3960" priority="4467"/>
    <cfRule type="duplicateValues" dxfId="3959" priority="4468"/>
    <cfRule type="duplicateValues" dxfId="3958" priority="4469"/>
    <cfRule type="duplicateValues" dxfId="3957" priority="4470"/>
    <cfRule type="duplicateValues" dxfId="3956" priority="4471"/>
    <cfRule type="duplicateValues" dxfId="3955" priority="4472"/>
    <cfRule type="duplicateValues" dxfId="3954" priority="4473"/>
    <cfRule type="duplicateValues" dxfId="3953" priority="4474"/>
    <cfRule type="duplicateValues" dxfId="3952" priority="4475"/>
    <cfRule type="duplicateValues" dxfId="3951" priority="4476"/>
    <cfRule type="duplicateValues" dxfId="3950" priority="4477"/>
    <cfRule type="duplicateValues" dxfId="3949" priority="4478"/>
    <cfRule type="duplicateValues" dxfId="3948" priority="4479"/>
    <cfRule type="duplicateValues" dxfId="3947" priority="4480"/>
    <cfRule type="duplicateValues" dxfId="3946" priority="4481"/>
    <cfRule type="duplicateValues" dxfId="3945" priority="4482"/>
    <cfRule type="duplicateValues" dxfId="3944" priority="4483"/>
    <cfRule type="duplicateValues" dxfId="3943" priority="4484"/>
    <cfRule type="duplicateValues" dxfId="3942" priority="4485"/>
    <cfRule type="duplicateValues" dxfId="3941" priority="4486"/>
    <cfRule type="duplicateValues" dxfId="3940" priority="4487"/>
    <cfRule type="duplicateValues" dxfId="3939" priority="4488"/>
    <cfRule type="duplicateValues" dxfId="3938" priority="4489"/>
    <cfRule type="duplicateValues" dxfId="3937" priority="4490"/>
    <cfRule type="duplicateValues" dxfId="3936" priority="4491"/>
    <cfRule type="duplicateValues" dxfId="3935" priority="4492"/>
    <cfRule type="duplicateValues" dxfId="3934" priority="4493"/>
    <cfRule type="duplicateValues" dxfId="3933" priority="4494"/>
    <cfRule type="duplicateValues" dxfId="3932" priority="4495"/>
    <cfRule type="duplicateValues" dxfId="3931" priority="4496"/>
    <cfRule type="duplicateValues" dxfId="3930" priority="4497"/>
    <cfRule type="duplicateValues" dxfId="3929" priority="4498"/>
    <cfRule type="duplicateValues" dxfId="3928" priority="4499"/>
    <cfRule type="duplicateValues" dxfId="3927" priority="4500"/>
    <cfRule type="duplicateValues" dxfId="3926" priority="4501"/>
    <cfRule type="duplicateValues" dxfId="3925" priority="4502"/>
    <cfRule type="duplicateValues" dxfId="3924" priority="4503"/>
    <cfRule type="duplicateValues" dxfId="3923" priority="4504"/>
    <cfRule type="duplicateValues" dxfId="3922" priority="4505"/>
    <cfRule type="duplicateValues" dxfId="3921" priority="4506"/>
    <cfRule type="duplicateValues" dxfId="3920" priority="4507"/>
    <cfRule type="duplicateValues" dxfId="3919" priority="4508"/>
    <cfRule type="duplicateValues" dxfId="3918" priority="4509"/>
    <cfRule type="duplicateValues" dxfId="3917" priority="4510"/>
    <cfRule type="duplicateValues" dxfId="3916" priority="4511"/>
    <cfRule type="duplicateValues" dxfId="3915" priority="4512"/>
    <cfRule type="duplicateValues" dxfId="3914" priority="4513"/>
    <cfRule type="duplicateValues" dxfId="3913" priority="4514"/>
    <cfRule type="duplicateValues" dxfId="3912" priority="4515"/>
    <cfRule type="duplicateValues" dxfId="3911" priority="4516"/>
    <cfRule type="duplicateValues" dxfId="3910" priority="4517"/>
    <cfRule type="duplicateValues" dxfId="3909" priority="4518"/>
    <cfRule type="duplicateValues" dxfId="3908" priority="4519"/>
    <cfRule type="duplicateValues" dxfId="3907" priority="4520"/>
    <cfRule type="duplicateValues" dxfId="3906" priority="4521"/>
    <cfRule type="duplicateValues" dxfId="3905" priority="4522"/>
    <cfRule type="duplicateValues" dxfId="3904" priority="4523"/>
    <cfRule type="duplicateValues" dxfId="3903" priority="4524"/>
    <cfRule type="duplicateValues" dxfId="3902" priority="4525"/>
    <cfRule type="duplicateValues" dxfId="3901" priority="4526"/>
    <cfRule type="duplicateValues" dxfId="3900" priority="4527"/>
    <cfRule type="duplicateValues" dxfId="3899" priority="4528"/>
    <cfRule type="duplicateValues" dxfId="3898" priority="4529"/>
    <cfRule type="duplicateValues" dxfId="3897" priority="4530"/>
    <cfRule type="duplicateValues" dxfId="3896" priority="4531"/>
    <cfRule type="duplicateValues" dxfId="3895" priority="4532"/>
    <cfRule type="duplicateValues" dxfId="3894" priority="4533"/>
    <cfRule type="duplicateValues" dxfId="3893" priority="4534"/>
    <cfRule type="duplicateValues" dxfId="3892" priority="4535"/>
    <cfRule type="duplicateValues" dxfId="3891" priority="4536"/>
    <cfRule type="duplicateValues" dxfId="3890" priority="4537"/>
    <cfRule type="duplicateValues" dxfId="3889" priority="4538"/>
    <cfRule type="duplicateValues" dxfId="3888" priority="4539"/>
    <cfRule type="duplicateValues" dxfId="3887" priority="4540"/>
    <cfRule type="duplicateValues" dxfId="3886" priority="4541"/>
    <cfRule type="duplicateValues" dxfId="3885" priority="4542"/>
    <cfRule type="duplicateValues" dxfId="3884" priority="4543"/>
    <cfRule type="duplicateValues" dxfId="3883" priority="4544"/>
    <cfRule type="duplicateValues" dxfId="3882" priority="4545"/>
    <cfRule type="duplicateValues" dxfId="3881" priority="4546"/>
    <cfRule type="duplicateValues" dxfId="3880" priority="4547"/>
    <cfRule type="duplicateValues" dxfId="3879" priority="4548"/>
    <cfRule type="duplicateValues" dxfId="3878" priority="4549"/>
    <cfRule type="duplicateValues" dxfId="3877" priority="4550"/>
    <cfRule type="duplicateValues" dxfId="3876" priority="4551"/>
    <cfRule type="duplicateValues" dxfId="3875" priority="4552"/>
    <cfRule type="duplicateValues" dxfId="3874" priority="4553"/>
    <cfRule type="duplicateValues" dxfId="3873" priority="4554"/>
    <cfRule type="duplicateValues" dxfId="3872" priority="4555"/>
    <cfRule type="duplicateValues" dxfId="3871" priority="4556"/>
    <cfRule type="duplicateValues" dxfId="3870" priority="4557"/>
    <cfRule type="duplicateValues" dxfId="3869" priority="4558"/>
    <cfRule type="duplicateValues" dxfId="3868" priority="4559"/>
    <cfRule type="duplicateValues" dxfId="3867" priority="4560"/>
    <cfRule type="duplicateValues" dxfId="3866" priority="4561"/>
    <cfRule type="duplicateValues" dxfId="3865" priority="4562"/>
    <cfRule type="duplicateValues" dxfId="3864" priority="4563"/>
    <cfRule type="duplicateValues" dxfId="3863" priority="4564"/>
    <cfRule type="duplicateValues" dxfId="3862" priority="4565"/>
    <cfRule type="duplicateValues" dxfId="3861" priority="4566"/>
    <cfRule type="duplicateValues" dxfId="3860" priority="4567"/>
    <cfRule type="duplicateValues" dxfId="3859" priority="4568"/>
    <cfRule type="duplicateValues" dxfId="3858" priority="4569"/>
    <cfRule type="duplicateValues" dxfId="3857" priority="4570"/>
    <cfRule type="duplicateValues" dxfId="3856" priority="4571"/>
    <cfRule type="duplicateValues" dxfId="3855" priority="4572"/>
    <cfRule type="duplicateValues" dxfId="3854" priority="4573"/>
    <cfRule type="duplicateValues" dxfId="3853" priority="4574"/>
    <cfRule type="duplicateValues" dxfId="3852" priority="4575"/>
    <cfRule type="duplicateValues" dxfId="3851" priority="4576"/>
    <cfRule type="duplicateValues" dxfId="3850" priority="4577"/>
    <cfRule type="duplicateValues" dxfId="3849" priority="4578"/>
    <cfRule type="duplicateValues" dxfId="3848" priority="4579"/>
    <cfRule type="duplicateValues" dxfId="3847" priority="4580"/>
    <cfRule type="duplicateValues" dxfId="3846" priority="4581"/>
    <cfRule type="duplicateValues" dxfId="3845" priority="4582"/>
    <cfRule type="duplicateValues" dxfId="3844" priority="4583"/>
    <cfRule type="duplicateValues" dxfId="3843" priority="4584"/>
    <cfRule type="duplicateValues" dxfId="3842" priority="4585"/>
    <cfRule type="duplicateValues" dxfId="3841" priority="4586"/>
    <cfRule type="duplicateValues" dxfId="3840" priority="4587"/>
    <cfRule type="duplicateValues" dxfId="3839" priority="4588"/>
    <cfRule type="duplicateValues" dxfId="3838" priority="4589"/>
    <cfRule type="duplicateValues" dxfId="3837" priority="4590"/>
    <cfRule type="duplicateValues" dxfId="3836" priority="4591"/>
    <cfRule type="duplicateValues" dxfId="3835" priority="4592"/>
    <cfRule type="duplicateValues" dxfId="3834" priority="4593"/>
    <cfRule type="duplicateValues" dxfId="3833" priority="4594"/>
    <cfRule type="duplicateValues" dxfId="3832" priority="4595"/>
    <cfRule type="duplicateValues" dxfId="3831" priority="4596"/>
    <cfRule type="duplicateValues" dxfId="3830" priority="4597"/>
    <cfRule type="duplicateValues" dxfId="3829" priority="4598"/>
    <cfRule type="duplicateValues" dxfId="3828" priority="4599"/>
    <cfRule type="duplicateValues" dxfId="3827" priority="4600"/>
    <cfRule type="duplicateValues" dxfId="3826" priority="4601"/>
    <cfRule type="duplicateValues" dxfId="3825" priority="4602"/>
    <cfRule type="duplicateValues" dxfId="3824" priority="4603"/>
    <cfRule type="duplicateValues" dxfId="3823" priority="4604"/>
    <cfRule type="duplicateValues" dxfId="3822" priority="4605"/>
    <cfRule type="duplicateValues" dxfId="3821" priority="4606"/>
    <cfRule type="duplicateValues" dxfId="3820" priority="4607"/>
    <cfRule type="duplicateValues" dxfId="3819" priority="4608"/>
    <cfRule type="duplicateValues" dxfId="3818" priority="4609"/>
    <cfRule type="duplicateValues" dxfId="3817" priority="4610"/>
    <cfRule type="duplicateValues" dxfId="3816" priority="4611"/>
    <cfRule type="duplicateValues" dxfId="3815" priority="4612"/>
    <cfRule type="duplicateValues" dxfId="3814" priority="4613"/>
    <cfRule type="duplicateValues" dxfId="3813" priority="4614"/>
    <cfRule type="duplicateValues" dxfId="3812" priority="4615"/>
    <cfRule type="duplicateValues" dxfId="3811" priority="4616"/>
    <cfRule type="duplicateValues" dxfId="3810" priority="4617"/>
    <cfRule type="duplicateValues" dxfId="3809" priority="4618"/>
    <cfRule type="duplicateValues" dxfId="3808" priority="4619"/>
    <cfRule type="duplicateValues" dxfId="3807" priority="4620"/>
    <cfRule type="duplicateValues" dxfId="3806" priority="4621"/>
    <cfRule type="duplicateValues" dxfId="3805" priority="4622"/>
    <cfRule type="duplicateValues" dxfId="3804" priority="4623"/>
    <cfRule type="duplicateValues" dxfId="3803" priority="4624"/>
    <cfRule type="duplicateValues" dxfId="3802" priority="4625"/>
    <cfRule type="duplicateValues" dxfId="3801" priority="4626"/>
    <cfRule type="duplicateValues" dxfId="3800" priority="4627"/>
    <cfRule type="duplicateValues" dxfId="3799" priority="4628"/>
    <cfRule type="duplicateValues" dxfId="3798" priority="4629"/>
    <cfRule type="duplicateValues" dxfId="3797" priority="4630"/>
    <cfRule type="duplicateValues" dxfId="3796" priority="4631"/>
    <cfRule type="duplicateValues" dxfId="3795" priority="4632"/>
    <cfRule type="duplicateValues" dxfId="3794" priority="4633"/>
    <cfRule type="duplicateValues" dxfId="3793" priority="4634"/>
    <cfRule type="duplicateValues" dxfId="3792" priority="4635"/>
    <cfRule type="duplicateValues" dxfId="3791" priority="4636"/>
    <cfRule type="duplicateValues" dxfId="3790" priority="4637"/>
    <cfRule type="duplicateValues" dxfId="3789" priority="4638"/>
    <cfRule type="duplicateValues" dxfId="3788" priority="4639"/>
    <cfRule type="duplicateValues" dxfId="3787" priority="4640"/>
    <cfRule type="duplicateValues" dxfId="3786" priority="4641"/>
    <cfRule type="duplicateValues" dxfId="3785" priority="4642"/>
    <cfRule type="duplicateValues" dxfId="3784" priority="4643"/>
    <cfRule type="duplicateValues" dxfId="3783" priority="4644"/>
    <cfRule type="duplicateValues" dxfId="3782" priority="4645"/>
    <cfRule type="duplicateValues" dxfId="3781" priority="4646"/>
    <cfRule type="duplicateValues" dxfId="3780" priority="4647"/>
    <cfRule type="duplicateValues" dxfId="3779" priority="4648"/>
    <cfRule type="duplicateValues" dxfId="3778" priority="4649"/>
    <cfRule type="duplicateValues" dxfId="3777" priority="4650"/>
    <cfRule type="duplicateValues" dxfId="3776" priority="4651"/>
    <cfRule type="duplicateValues" dxfId="3775" priority="4652"/>
    <cfRule type="duplicateValues" dxfId="3774" priority="4653"/>
    <cfRule type="duplicateValues" dxfId="3773" priority="4654"/>
    <cfRule type="duplicateValues" dxfId="3772" priority="4655"/>
    <cfRule type="duplicateValues" dxfId="3771" priority="4656"/>
    <cfRule type="duplicateValues" dxfId="3770" priority="4657"/>
    <cfRule type="duplicateValues" dxfId="3769" priority="4658"/>
    <cfRule type="duplicateValues" dxfId="3768" priority="4659"/>
    <cfRule type="duplicateValues" dxfId="3767" priority="4660"/>
    <cfRule type="duplicateValues" dxfId="3766" priority="4661"/>
    <cfRule type="duplicateValues" dxfId="3765" priority="4662"/>
    <cfRule type="duplicateValues" dxfId="3764" priority="4663"/>
    <cfRule type="duplicateValues" dxfId="3763" priority="4664"/>
    <cfRule type="duplicateValues" dxfId="3762" priority="4665"/>
    <cfRule type="duplicateValues" dxfId="3761" priority="4666"/>
    <cfRule type="duplicateValues" dxfId="3760" priority="4667"/>
    <cfRule type="duplicateValues" dxfId="3759" priority="4668"/>
    <cfRule type="duplicateValues" dxfId="3758" priority="4669"/>
    <cfRule type="duplicateValues" dxfId="3757" priority="4670"/>
    <cfRule type="duplicateValues" dxfId="3756" priority="4671"/>
    <cfRule type="duplicateValues" dxfId="3755" priority="4672"/>
    <cfRule type="duplicateValues" dxfId="3754" priority="4673"/>
    <cfRule type="duplicateValues" dxfId="3753" priority="4674"/>
    <cfRule type="duplicateValues" dxfId="3752" priority="4675"/>
    <cfRule type="duplicateValues" dxfId="3751" priority="4676"/>
    <cfRule type="duplicateValues" dxfId="3750" priority="4677"/>
    <cfRule type="duplicateValues" dxfId="3749" priority="4678"/>
    <cfRule type="duplicateValues" dxfId="3748" priority="4679"/>
    <cfRule type="duplicateValues" dxfId="3747" priority="4680"/>
    <cfRule type="duplicateValues" dxfId="3746" priority="4681"/>
    <cfRule type="duplicateValues" dxfId="3745" priority="4682"/>
    <cfRule type="duplicateValues" dxfId="3744" priority="4683"/>
    <cfRule type="duplicateValues" dxfId="3743" priority="4684"/>
    <cfRule type="duplicateValues" dxfId="3742" priority="4685"/>
    <cfRule type="duplicateValues" dxfId="3741" priority="4686"/>
    <cfRule type="duplicateValues" dxfId="3740" priority="4687"/>
    <cfRule type="duplicateValues" dxfId="3739" priority="4688"/>
    <cfRule type="duplicateValues" dxfId="3738" priority="4689"/>
    <cfRule type="duplicateValues" dxfId="3737" priority="4690"/>
    <cfRule type="duplicateValues" dxfId="3736" priority="4691"/>
    <cfRule type="duplicateValues" dxfId="3735" priority="4692"/>
    <cfRule type="duplicateValues" dxfId="3734" priority="4693"/>
    <cfRule type="duplicateValues" dxfId="3733" priority="4694"/>
    <cfRule type="duplicateValues" dxfId="3732" priority="4695"/>
    <cfRule type="duplicateValues" dxfId="3731" priority="4696"/>
    <cfRule type="duplicateValues" dxfId="3730" priority="4697"/>
    <cfRule type="duplicateValues" dxfId="3729" priority="4698"/>
    <cfRule type="duplicateValues" dxfId="3728" priority="4699"/>
    <cfRule type="duplicateValues" dxfId="3727" priority="4700"/>
    <cfRule type="duplicateValues" dxfId="3726" priority="4701"/>
    <cfRule type="duplicateValues" dxfId="3725" priority="4702"/>
    <cfRule type="duplicateValues" dxfId="3724" priority="4703"/>
    <cfRule type="duplicateValues" dxfId="3723" priority="4704"/>
    <cfRule type="duplicateValues" dxfId="3722" priority="4705"/>
    <cfRule type="duplicateValues" dxfId="3721" priority="4706"/>
    <cfRule type="duplicateValues" dxfId="3720" priority="4707"/>
    <cfRule type="duplicateValues" dxfId="3719" priority="4708"/>
    <cfRule type="duplicateValues" dxfId="3718" priority="4709"/>
    <cfRule type="duplicateValues" dxfId="3717" priority="4710"/>
    <cfRule type="duplicateValues" dxfId="3716" priority="4711"/>
    <cfRule type="duplicateValues" dxfId="3715" priority="4712"/>
    <cfRule type="duplicateValues" dxfId="3714" priority="4713"/>
    <cfRule type="duplicateValues" dxfId="3713" priority="4714"/>
    <cfRule type="duplicateValues" dxfId="3712" priority="4715"/>
    <cfRule type="duplicateValues" dxfId="3711" priority="4716"/>
    <cfRule type="duplicateValues" dxfId="3710" priority="4717"/>
    <cfRule type="duplicateValues" dxfId="3709" priority="4718"/>
    <cfRule type="duplicateValues" dxfId="3708" priority="4719"/>
    <cfRule type="duplicateValues" dxfId="3707" priority="4720"/>
    <cfRule type="duplicateValues" dxfId="3706" priority="4721"/>
    <cfRule type="duplicateValues" dxfId="3705" priority="4722"/>
    <cfRule type="duplicateValues" dxfId="3704" priority="4723"/>
    <cfRule type="duplicateValues" dxfId="3703" priority="4724"/>
    <cfRule type="duplicateValues" dxfId="3702" priority="4725"/>
    <cfRule type="duplicateValues" dxfId="3701" priority="4726"/>
    <cfRule type="duplicateValues" dxfId="3700" priority="4727"/>
    <cfRule type="duplicateValues" dxfId="3699" priority="4728"/>
    <cfRule type="duplicateValues" dxfId="3698" priority="4729"/>
    <cfRule type="duplicateValues" dxfId="3697" priority="4730"/>
    <cfRule type="duplicateValues" dxfId="3696" priority="4731"/>
    <cfRule type="duplicateValues" dxfId="3695" priority="4732"/>
    <cfRule type="duplicateValues" dxfId="3694" priority="4733"/>
    <cfRule type="duplicateValues" dxfId="3693" priority="4734"/>
    <cfRule type="duplicateValues" dxfId="3692" priority="4735"/>
    <cfRule type="duplicateValues" dxfId="3691" priority="4736"/>
    <cfRule type="duplicateValues" dxfId="3690" priority="4737"/>
    <cfRule type="duplicateValues" dxfId="3689" priority="4738"/>
    <cfRule type="duplicateValues" dxfId="3688" priority="4739"/>
    <cfRule type="duplicateValues" dxfId="3687" priority="4740"/>
    <cfRule type="duplicateValues" dxfId="3686" priority="4741"/>
    <cfRule type="duplicateValues" dxfId="3685" priority="4742"/>
    <cfRule type="duplicateValues" dxfId="3684" priority="4743"/>
    <cfRule type="duplicateValues" dxfId="3683" priority="4744"/>
    <cfRule type="duplicateValues" dxfId="3682" priority="4745"/>
    <cfRule type="duplicateValues" dxfId="3681" priority="4746"/>
    <cfRule type="duplicateValues" dxfId="3680" priority="4747"/>
    <cfRule type="duplicateValues" dxfId="3679" priority="4748"/>
    <cfRule type="duplicateValues" dxfId="3678" priority="4749"/>
    <cfRule type="duplicateValues" dxfId="3677" priority="4750"/>
    <cfRule type="duplicateValues" dxfId="3676" priority="4751"/>
    <cfRule type="duplicateValues" dxfId="3675" priority="4752"/>
    <cfRule type="duplicateValues" dxfId="3674" priority="4753"/>
    <cfRule type="duplicateValues" dxfId="3673" priority="4754"/>
    <cfRule type="duplicateValues" dxfId="3672" priority="4755"/>
    <cfRule type="duplicateValues" dxfId="3671" priority="4756"/>
    <cfRule type="duplicateValues" dxfId="3670" priority="4757"/>
    <cfRule type="duplicateValues" dxfId="3669" priority="4758"/>
    <cfRule type="duplicateValues" dxfId="3668" priority="4759"/>
    <cfRule type="duplicateValues" dxfId="3667" priority="4760"/>
    <cfRule type="duplicateValues" dxfId="3666" priority="4761"/>
    <cfRule type="duplicateValues" dxfId="3665" priority="4762"/>
    <cfRule type="duplicateValues" dxfId="3664" priority="4763"/>
    <cfRule type="duplicateValues" dxfId="3663" priority="4764"/>
    <cfRule type="duplicateValues" dxfId="3662" priority="4765"/>
    <cfRule type="duplicateValues" dxfId="3661" priority="4766"/>
    <cfRule type="duplicateValues" dxfId="3660" priority="4767"/>
    <cfRule type="duplicateValues" dxfId="3659" priority="4768"/>
    <cfRule type="duplicateValues" dxfId="3658" priority="4769"/>
    <cfRule type="duplicateValues" dxfId="3657" priority="4770"/>
    <cfRule type="duplicateValues" dxfId="3656" priority="4771"/>
    <cfRule type="duplicateValues" dxfId="3655" priority="4772"/>
    <cfRule type="duplicateValues" dxfId="3654" priority="4773"/>
    <cfRule type="duplicateValues" dxfId="3653" priority="4774"/>
    <cfRule type="duplicateValues" dxfId="3652" priority="4775"/>
    <cfRule type="duplicateValues" dxfId="3651" priority="4776"/>
    <cfRule type="duplicateValues" dxfId="3650" priority="4777"/>
    <cfRule type="duplicateValues" dxfId="3649" priority="4778"/>
    <cfRule type="duplicateValues" dxfId="3648" priority="4779"/>
    <cfRule type="duplicateValues" dxfId="3647" priority="4780"/>
    <cfRule type="duplicateValues" dxfId="3646" priority="4781"/>
    <cfRule type="duplicateValues" dxfId="3645" priority="4782"/>
    <cfRule type="duplicateValues" dxfId="3644" priority="4783"/>
    <cfRule type="duplicateValues" dxfId="3643" priority="4784"/>
    <cfRule type="duplicateValues" dxfId="3642" priority="4785"/>
    <cfRule type="duplicateValues" dxfId="3641" priority="4786"/>
    <cfRule type="duplicateValues" dxfId="3640" priority="4787"/>
    <cfRule type="duplicateValues" dxfId="3639" priority="4788"/>
    <cfRule type="duplicateValues" dxfId="3638" priority="4789"/>
    <cfRule type="duplicateValues" dxfId="3637" priority="4790"/>
    <cfRule type="duplicateValues" dxfId="3636" priority="4791"/>
    <cfRule type="duplicateValues" dxfId="3635" priority="4792"/>
    <cfRule type="duplicateValues" dxfId="3634" priority="4793"/>
    <cfRule type="duplicateValues" dxfId="3633" priority="4794"/>
    <cfRule type="duplicateValues" dxfId="3632" priority="4795"/>
    <cfRule type="duplicateValues" dxfId="3631" priority="4796"/>
    <cfRule type="duplicateValues" dxfId="3630" priority="4797"/>
    <cfRule type="duplicateValues" dxfId="3629" priority="4798"/>
    <cfRule type="duplicateValues" dxfId="3628" priority="4799"/>
    <cfRule type="duplicateValues" dxfId="3627" priority="4800"/>
    <cfRule type="duplicateValues" dxfId="3626" priority="4801"/>
    <cfRule type="duplicateValues" dxfId="3625" priority="4802"/>
    <cfRule type="duplicateValues" dxfId="3624" priority="4803"/>
    <cfRule type="duplicateValues" dxfId="3623" priority="4804"/>
    <cfRule type="duplicateValues" dxfId="3622" priority="4805"/>
    <cfRule type="duplicateValues" dxfId="3621" priority="4806"/>
    <cfRule type="duplicateValues" dxfId="3620" priority="4807"/>
    <cfRule type="duplicateValues" dxfId="3619" priority="4808"/>
    <cfRule type="duplicateValues" dxfId="3618" priority="4809"/>
    <cfRule type="duplicateValues" dxfId="3617" priority="4810"/>
    <cfRule type="duplicateValues" dxfId="3616" priority="4811"/>
  </conditionalFormatting>
  <conditionalFormatting sqref="C253:C255">
    <cfRule type="duplicateValues" dxfId="3615" priority="4098"/>
    <cfRule type="duplicateValues" dxfId="3614" priority="4099"/>
    <cfRule type="duplicateValues" dxfId="3613" priority="4100"/>
    <cfRule type="duplicateValues" dxfId="3612" priority="4101"/>
    <cfRule type="duplicateValues" dxfId="3611" priority="4102"/>
    <cfRule type="duplicateValues" dxfId="3610" priority="4103"/>
    <cfRule type="duplicateValues" dxfId="3609" priority="4104"/>
    <cfRule type="duplicateValues" dxfId="3608" priority="4105"/>
    <cfRule type="duplicateValues" dxfId="3607" priority="4106"/>
    <cfRule type="duplicateValues" dxfId="3606" priority="4107"/>
    <cfRule type="duplicateValues" dxfId="3605" priority="4108"/>
    <cfRule type="duplicateValues" dxfId="3604" priority="4109"/>
    <cfRule type="duplicateValues" dxfId="3603" priority="4110"/>
    <cfRule type="duplicateValues" dxfId="3602" priority="4111"/>
    <cfRule type="duplicateValues" dxfId="3601" priority="4112"/>
    <cfRule type="duplicateValues" dxfId="3600" priority="4113"/>
    <cfRule type="duplicateValues" dxfId="3599" priority="4114"/>
    <cfRule type="duplicateValues" dxfId="3598" priority="4115"/>
    <cfRule type="duplicateValues" dxfId="3597" priority="4116"/>
    <cfRule type="duplicateValues" dxfId="3596" priority="4117"/>
    <cfRule type="duplicateValues" dxfId="3595" priority="4118"/>
    <cfRule type="duplicateValues" dxfId="3594" priority="4119"/>
    <cfRule type="duplicateValues" dxfId="3593" priority="4120"/>
    <cfRule type="duplicateValues" dxfId="3592" priority="4121"/>
    <cfRule type="duplicateValues" dxfId="3591" priority="4122"/>
    <cfRule type="duplicateValues" dxfId="3590" priority="4123"/>
    <cfRule type="duplicateValues" dxfId="3589" priority="4124"/>
    <cfRule type="duplicateValues" dxfId="3588" priority="4125"/>
    <cfRule type="duplicateValues" dxfId="3587" priority="4126"/>
    <cfRule type="duplicateValues" dxfId="3586" priority="4127"/>
    <cfRule type="duplicateValues" dxfId="3585" priority="4128"/>
    <cfRule type="duplicateValues" dxfId="3584" priority="4129"/>
    <cfRule type="duplicateValues" dxfId="3583" priority="4130"/>
    <cfRule type="duplicateValues" dxfId="3582" priority="4131"/>
    <cfRule type="duplicateValues" dxfId="3581" priority="4132"/>
    <cfRule type="duplicateValues" dxfId="3580" priority="4133"/>
    <cfRule type="duplicateValues" dxfId="3579" priority="4134"/>
    <cfRule type="duplicateValues" dxfId="3578" priority="4135"/>
    <cfRule type="duplicateValues" dxfId="3577" priority="4136"/>
    <cfRule type="duplicateValues" dxfId="3576" priority="4137"/>
    <cfRule type="duplicateValues" dxfId="3575" priority="4138"/>
    <cfRule type="duplicateValues" dxfId="3574" priority="4139"/>
    <cfRule type="duplicateValues" dxfId="3573" priority="4140"/>
    <cfRule type="duplicateValues" dxfId="3572" priority="4141"/>
    <cfRule type="duplicateValues" dxfId="3571" priority="4142"/>
    <cfRule type="duplicateValues" dxfId="3570" priority="4143"/>
    <cfRule type="duplicateValues" dxfId="3569" priority="4144"/>
    <cfRule type="duplicateValues" dxfId="3568" priority="4145"/>
    <cfRule type="duplicateValues" dxfId="3567" priority="4146"/>
    <cfRule type="duplicateValues" dxfId="3566" priority="4147"/>
    <cfRule type="duplicateValues" dxfId="3565" priority="4148"/>
    <cfRule type="duplicateValues" dxfId="3564" priority="4149"/>
    <cfRule type="duplicateValues" dxfId="3563" priority="4150"/>
    <cfRule type="duplicateValues" dxfId="3562" priority="4151"/>
    <cfRule type="duplicateValues" dxfId="3561" priority="4152"/>
    <cfRule type="duplicateValues" dxfId="3560" priority="4153"/>
    <cfRule type="duplicateValues" dxfId="3559" priority="4154"/>
    <cfRule type="duplicateValues" dxfId="3558" priority="4155"/>
    <cfRule type="duplicateValues" dxfId="3557" priority="4156"/>
    <cfRule type="duplicateValues" dxfId="3556" priority="4157"/>
    <cfRule type="duplicateValues" dxfId="3555" priority="4158"/>
    <cfRule type="duplicateValues" dxfId="3554" priority="4159"/>
    <cfRule type="duplicateValues" dxfId="3553" priority="4160"/>
    <cfRule type="duplicateValues" dxfId="3552" priority="4161"/>
    <cfRule type="duplicateValues" dxfId="3551" priority="4162"/>
    <cfRule type="duplicateValues" dxfId="3550" priority="4163"/>
    <cfRule type="duplicateValues" dxfId="3549" priority="4164"/>
    <cfRule type="duplicateValues" dxfId="3548" priority="4165"/>
    <cfRule type="duplicateValues" dxfId="3547" priority="4166"/>
    <cfRule type="duplicateValues" dxfId="3546" priority="4167"/>
    <cfRule type="duplicateValues" dxfId="3545" priority="4168"/>
    <cfRule type="duplicateValues" dxfId="3544" priority="4169"/>
    <cfRule type="duplicateValues" dxfId="3543" priority="4170"/>
    <cfRule type="duplicateValues" dxfId="3542" priority="4171"/>
    <cfRule type="duplicateValues" dxfId="3541" priority="4172"/>
    <cfRule type="duplicateValues" dxfId="3540" priority="4173"/>
    <cfRule type="duplicateValues" dxfId="3539" priority="4174"/>
    <cfRule type="duplicateValues" dxfId="3538" priority="4175"/>
    <cfRule type="duplicateValues" dxfId="3537" priority="4176"/>
    <cfRule type="duplicateValues" dxfId="3536" priority="4177"/>
    <cfRule type="duplicateValues" dxfId="3535" priority="4178"/>
    <cfRule type="duplicateValues" dxfId="3534" priority="4179"/>
    <cfRule type="duplicateValues" dxfId="3533" priority="4180"/>
    <cfRule type="duplicateValues" dxfId="3532" priority="4181"/>
    <cfRule type="duplicateValues" dxfId="3531" priority="4182"/>
    <cfRule type="duplicateValues" dxfId="3530" priority="4183"/>
    <cfRule type="duplicateValues" dxfId="3529" priority="4184"/>
    <cfRule type="duplicateValues" dxfId="3528" priority="4185"/>
    <cfRule type="duplicateValues" dxfId="3527" priority="4186"/>
    <cfRule type="duplicateValues" dxfId="3526" priority="4187"/>
    <cfRule type="duplicateValues" dxfId="3525" priority="4188"/>
    <cfRule type="duplicateValues" dxfId="3524" priority="4189"/>
    <cfRule type="duplicateValues" dxfId="3523" priority="4190"/>
    <cfRule type="duplicateValues" dxfId="3522" priority="4191"/>
    <cfRule type="duplicateValues" dxfId="3521" priority="4192"/>
    <cfRule type="duplicateValues" dxfId="3520" priority="4193"/>
    <cfRule type="duplicateValues" dxfId="3519" priority="4194"/>
    <cfRule type="duplicateValues" dxfId="3518" priority="4195"/>
    <cfRule type="duplicateValues" dxfId="3517" priority="4196"/>
    <cfRule type="duplicateValues" dxfId="3516" priority="4197"/>
    <cfRule type="duplicateValues" dxfId="3515" priority="4198"/>
    <cfRule type="duplicateValues" dxfId="3514" priority="4199"/>
    <cfRule type="duplicateValues" dxfId="3513" priority="4200"/>
    <cfRule type="duplicateValues" dxfId="3512" priority="4201"/>
    <cfRule type="duplicateValues" dxfId="3511" priority="4202"/>
    <cfRule type="duplicateValues" dxfId="3510" priority="4203"/>
    <cfRule type="duplicateValues" dxfId="3509" priority="4204"/>
    <cfRule type="duplicateValues" dxfId="3508" priority="4205"/>
    <cfRule type="duplicateValues" dxfId="3507" priority="4206"/>
    <cfRule type="duplicateValues" dxfId="3506" priority="4207"/>
    <cfRule type="duplicateValues" dxfId="3505" priority="4208"/>
    <cfRule type="duplicateValues" dxfId="3504" priority="4209"/>
    <cfRule type="duplicateValues" dxfId="3503" priority="4210"/>
    <cfRule type="duplicateValues" dxfId="3502" priority="4211"/>
    <cfRule type="duplicateValues" dxfId="3501" priority="4212"/>
    <cfRule type="duplicateValues" dxfId="3500" priority="4213"/>
    <cfRule type="duplicateValues" dxfId="3499" priority="4214"/>
    <cfRule type="duplicateValues" dxfId="3498" priority="4215"/>
    <cfRule type="duplicateValues" dxfId="3497" priority="4216"/>
    <cfRule type="duplicateValues" dxfId="3496" priority="4217"/>
    <cfRule type="duplicateValues" dxfId="3495" priority="4218"/>
    <cfRule type="duplicateValues" dxfId="3494" priority="4219"/>
    <cfRule type="duplicateValues" dxfId="3493" priority="4220"/>
    <cfRule type="duplicateValues" dxfId="3492" priority="4221"/>
    <cfRule type="duplicateValues" dxfId="3491" priority="4222"/>
    <cfRule type="duplicateValues" dxfId="3490" priority="4223"/>
    <cfRule type="duplicateValues" dxfId="3489" priority="4224"/>
    <cfRule type="duplicateValues" dxfId="3488" priority="4225"/>
    <cfRule type="duplicateValues" dxfId="3487" priority="4226"/>
    <cfRule type="duplicateValues" dxfId="3486" priority="4227"/>
    <cfRule type="duplicateValues" dxfId="3485" priority="4228"/>
    <cfRule type="duplicateValues" dxfId="3484" priority="4229"/>
    <cfRule type="duplicateValues" dxfId="3483" priority="4230"/>
    <cfRule type="duplicateValues" dxfId="3482" priority="4231"/>
    <cfRule type="duplicateValues" dxfId="3481" priority="4232"/>
    <cfRule type="duplicateValues" dxfId="3480" priority="4233"/>
    <cfRule type="duplicateValues" dxfId="3479" priority="4234"/>
    <cfRule type="duplicateValues" dxfId="3478" priority="4235"/>
    <cfRule type="duplicateValues" dxfId="3477" priority="4236"/>
    <cfRule type="duplicateValues" dxfId="3476" priority="4237"/>
    <cfRule type="duplicateValues" dxfId="3475" priority="4238"/>
    <cfRule type="duplicateValues" dxfId="3474" priority="4239"/>
    <cfRule type="duplicateValues" dxfId="3473" priority="4240"/>
    <cfRule type="duplicateValues" dxfId="3472" priority="4241"/>
    <cfRule type="duplicateValues" dxfId="3471" priority="4242"/>
    <cfRule type="duplicateValues" dxfId="3470" priority="4243"/>
    <cfRule type="duplicateValues" dxfId="3469" priority="4244"/>
    <cfRule type="duplicateValues" dxfId="3468" priority="4245"/>
    <cfRule type="duplicateValues" dxfId="3467" priority="4246"/>
    <cfRule type="duplicateValues" dxfId="3466" priority="4247"/>
    <cfRule type="duplicateValues" dxfId="3465" priority="4248"/>
    <cfRule type="duplicateValues" dxfId="3464" priority="4249"/>
    <cfRule type="duplicateValues" dxfId="3463" priority="4250"/>
    <cfRule type="duplicateValues" dxfId="3462" priority="4251"/>
    <cfRule type="duplicateValues" dxfId="3461" priority="4252"/>
    <cfRule type="duplicateValues" dxfId="3460" priority="4253"/>
    <cfRule type="duplicateValues" dxfId="3459" priority="4254"/>
    <cfRule type="duplicateValues" dxfId="3458" priority="4255"/>
    <cfRule type="duplicateValues" dxfId="3457" priority="4256"/>
    <cfRule type="duplicateValues" dxfId="3456" priority="4257"/>
    <cfRule type="duplicateValues" dxfId="3455" priority="4258"/>
    <cfRule type="duplicateValues" dxfId="3454" priority="4259"/>
    <cfRule type="duplicateValues" dxfId="3453" priority="4260"/>
    <cfRule type="duplicateValues" dxfId="3452" priority="4261"/>
    <cfRule type="duplicateValues" dxfId="3451" priority="4262"/>
    <cfRule type="duplicateValues" dxfId="3450" priority="4263"/>
    <cfRule type="duplicateValues" dxfId="3449" priority="4264"/>
    <cfRule type="duplicateValues" dxfId="3448" priority="4265"/>
    <cfRule type="duplicateValues" dxfId="3447" priority="4266"/>
    <cfRule type="duplicateValues" dxfId="3446" priority="4267"/>
    <cfRule type="duplicateValues" dxfId="3445" priority="4268"/>
    <cfRule type="duplicateValues" dxfId="3444" priority="4269"/>
    <cfRule type="duplicateValues" dxfId="3443" priority="4270"/>
    <cfRule type="duplicateValues" dxfId="3442" priority="4271"/>
    <cfRule type="duplicateValues" dxfId="3441" priority="4272"/>
    <cfRule type="duplicateValues" dxfId="3440" priority="4273"/>
    <cfRule type="duplicateValues" dxfId="3439" priority="4274"/>
    <cfRule type="duplicateValues" dxfId="3438" priority="4275"/>
    <cfRule type="duplicateValues" dxfId="3437" priority="4276"/>
    <cfRule type="duplicateValues" dxfId="3436" priority="4277"/>
    <cfRule type="duplicateValues" dxfId="3435" priority="4278"/>
    <cfRule type="duplicateValues" dxfId="3434" priority="4279"/>
    <cfRule type="duplicateValues" dxfId="3433" priority="4280"/>
    <cfRule type="duplicateValues" dxfId="3432" priority="4281"/>
    <cfRule type="duplicateValues" dxfId="3431" priority="4282"/>
    <cfRule type="duplicateValues" dxfId="3430" priority="4283"/>
    <cfRule type="duplicateValues" dxfId="3429" priority="4284"/>
    <cfRule type="duplicateValues" dxfId="3428" priority="4285"/>
    <cfRule type="duplicateValues" dxfId="3427" priority="4286"/>
    <cfRule type="duplicateValues" dxfId="3426" priority="4287"/>
    <cfRule type="duplicateValues" dxfId="3425" priority="4288"/>
    <cfRule type="duplicateValues" dxfId="3424" priority="4289"/>
    <cfRule type="duplicateValues" dxfId="3423" priority="4290"/>
    <cfRule type="duplicateValues" dxfId="3422" priority="4291"/>
    <cfRule type="duplicateValues" dxfId="3421" priority="4292"/>
    <cfRule type="duplicateValues" dxfId="3420" priority="4293"/>
    <cfRule type="duplicateValues" dxfId="3419" priority="4294"/>
    <cfRule type="duplicateValues" dxfId="3418" priority="4295"/>
    <cfRule type="duplicateValues" dxfId="3417" priority="4296"/>
    <cfRule type="duplicateValues" dxfId="3416" priority="4297"/>
    <cfRule type="duplicateValues" dxfId="3415" priority="4298"/>
    <cfRule type="duplicateValues" dxfId="3414" priority="4299"/>
    <cfRule type="duplicateValues" dxfId="3413" priority="4300"/>
    <cfRule type="duplicateValues" dxfId="3412" priority="4301"/>
    <cfRule type="duplicateValues" dxfId="3411" priority="4302"/>
    <cfRule type="duplicateValues" dxfId="3410" priority="4303"/>
    <cfRule type="duplicateValues" dxfId="3409" priority="4304"/>
    <cfRule type="duplicateValues" dxfId="3408" priority="4305"/>
    <cfRule type="duplicateValues" dxfId="3407" priority="4306"/>
    <cfRule type="duplicateValues" dxfId="3406" priority="4307"/>
    <cfRule type="duplicateValues" dxfId="3405" priority="4308"/>
    <cfRule type="duplicateValues" dxfId="3404" priority="4309"/>
    <cfRule type="duplicateValues" dxfId="3403" priority="4310"/>
    <cfRule type="duplicateValues" dxfId="3402" priority="4311"/>
    <cfRule type="duplicateValues" dxfId="3401" priority="4312"/>
    <cfRule type="duplicateValues" dxfId="3400" priority="4313"/>
    <cfRule type="duplicateValues" dxfId="3399" priority="4314"/>
    <cfRule type="duplicateValues" dxfId="3398" priority="4315"/>
    <cfRule type="duplicateValues" dxfId="3397" priority="4316"/>
    <cfRule type="duplicateValues" dxfId="3396" priority="4317"/>
    <cfRule type="duplicateValues" dxfId="3395" priority="4318"/>
    <cfRule type="duplicateValues" dxfId="3394" priority="4319"/>
    <cfRule type="duplicateValues" dxfId="3393" priority="4320"/>
    <cfRule type="duplicateValues" dxfId="3392" priority="4321"/>
    <cfRule type="duplicateValues" dxfId="3391" priority="4322"/>
    <cfRule type="duplicateValues" dxfId="3390" priority="4323"/>
    <cfRule type="duplicateValues" dxfId="3389" priority="4324"/>
    <cfRule type="duplicateValues" dxfId="3388" priority="4325"/>
    <cfRule type="duplicateValues" dxfId="3387" priority="4326"/>
    <cfRule type="duplicateValues" dxfId="3386" priority="4327"/>
    <cfRule type="duplicateValues" dxfId="3385" priority="4328"/>
    <cfRule type="duplicateValues" dxfId="3384" priority="4329"/>
    <cfRule type="duplicateValues" dxfId="3383" priority="4330"/>
    <cfRule type="duplicateValues" dxfId="3382" priority="4331"/>
    <cfRule type="duplicateValues" dxfId="3381" priority="4332"/>
    <cfRule type="duplicateValues" dxfId="3380" priority="4333"/>
    <cfRule type="duplicateValues" dxfId="3379" priority="4334"/>
    <cfRule type="duplicateValues" dxfId="3378" priority="4335"/>
    <cfRule type="duplicateValues" dxfId="3377" priority="4336"/>
    <cfRule type="duplicateValues" dxfId="3376" priority="4337"/>
    <cfRule type="duplicateValues" dxfId="3375" priority="4338"/>
    <cfRule type="duplicateValues" dxfId="3374" priority="4339"/>
    <cfRule type="duplicateValues" dxfId="3373" priority="4340"/>
    <cfRule type="duplicateValues" dxfId="3372" priority="4341"/>
    <cfRule type="duplicateValues" dxfId="3371" priority="4342"/>
    <cfRule type="duplicateValues" dxfId="3370" priority="4343"/>
    <cfRule type="duplicateValues" dxfId="3369" priority="4344"/>
    <cfRule type="duplicateValues" dxfId="3368" priority="4345"/>
    <cfRule type="duplicateValues" dxfId="3367" priority="4346"/>
    <cfRule type="duplicateValues" dxfId="3366" priority="4347"/>
    <cfRule type="duplicateValues" dxfId="3365" priority="4348"/>
    <cfRule type="duplicateValues" dxfId="3364" priority="4349"/>
    <cfRule type="duplicateValues" dxfId="3363" priority="4350"/>
    <cfRule type="duplicateValues" dxfId="3362" priority="4351"/>
    <cfRule type="duplicateValues" dxfId="3361" priority="4352"/>
    <cfRule type="duplicateValues" dxfId="3360" priority="4353"/>
    <cfRule type="duplicateValues" dxfId="3359" priority="4354"/>
    <cfRule type="duplicateValues" dxfId="3358" priority="4355"/>
    <cfRule type="duplicateValues" dxfId="3357" priority="4356"/>
    <cfRule type="duplicateValues" dxfId="3356" priority="4357"/>
    <cfRule type="duplicateValues" dxfId="3355" priority="4358"/>
    <cfRule type="duplicateValues" dxfId="3354" priority="4359"/>
    <cfRule type="duplicateValues" dxfId="3353" priority="4360"/>
    <cfRule type="duplicateValues" dxfId="3352" priority="4361"/>
    <cfRule type="duplicateValues" dxfId="3351" priority="4362"/>
    <cfRule type="duplicateValues" dxfId="3350" priority="4363"/>
    <cfRule type="duplicateValues" dxfId="3349" priority="4364"/>
    <cfRule type="duplicateValues" dxfId="3348" priority="4365"/>
    <cfRule type="duplicateValues" dxfId="3347" priority="4366"/>
    <cfRule type="duplicateValues" dxfId="3346" priority="4367"/>
    <cfRule type="duplicateValues" dxfId="3345" priority="4368"/>
    <cfRule type="duplicateValues" dxfId="3344" priority="4369"/>
    <cfRule type="duplicateValues" dxfId="3343" priority="4370"/>
    <cfRule type="duplicateValues" dxfId="3342" priority="4371"/>
    <cfRule type="duplicateValues" dxfId="3341" priority="4372"/>
    <cfRule type="duplicateValues" dxfId="3340" priority="4373"/>
    <cfRule type="duplicateValues" dxfId="3339" priority="4374"/>
    <cfRule type="duplicateValues" dxfId="3338" priority="4375"/>
    <cfRule type="duplicateValues" dxfId="3337" priority="4376"/>
    <cfRule type="duplicateValues" dxfId="3336" priority="4377"/>
    <cfRule type="duplicateValues" dxfId="3335" priority="4378"/>
    <cfRule type="duplicateValues" dxfId="3334" priority="4379"/>
    <cfRule type="duplicateValues" dxfId="3333" priority="4380"/>
    <cfRule type="duplicateValues" dxfId="3332" priority="4381"/>
    <cfRule type="duplicateValues" dxfId="3331" priority="4382"/>
    <cfRule type="duplicateValues" dxfId="3330" priority="4383"/>
    <cfRule type="duplicateValues" dxfId="3329" priority="4384"/>
    <cfRule type="duplicateValues" dxfId="3328" priority="4385"/>
    <cfRule type="duplicateValues" dxfId="3327" priority="4386"/>
    <cfRule type="duplicateValues" dxfId="3326" priority="4387"/>
    <cfRule type="duplicateValues" dxfId="3325" priority="4388"/>
    <cfRule type="duplicateValues" dxfId="3324" priority="4389"/>
    <cfRule type="duplicateValues" dxfId="3323" priority="4390"/>
    <cfRule type="duplicateValues" dxfId="3322" priority="4391"/>
    <cfRule type="duplicateValues" dxfId="3321" priority="4392"/>
    <cfRule type="duplicateValues" dxfId="3320" priority="4393"/>
    <cfRule type="duplicateValues" dxfId="3319" priority="4394"/>
    <cfRule type="duplicateValues" dxfId="3318" priority="4395"/>
    <cfRule type="duplicateValues" dxfId="3317" priority="4396"/>
    <cfRule type="duplicateValues" dxfId="3316" priority="4397"/>
    <cfRule type="duplicateValues" dxfId="3315" priority="4398"/>
    <cfRule type="duplicateValues" dxfId="3314" priority="4399"/>
    <cfRule type="duplicateValues" dxfId="3313" priority="4400"/>
    <cfRule type="duplicateValues" dxfId="3312" priority="4401"/>
    <cfRule type="duplicateValues" dxfId="3311" priority="4402"/>
    <cfRule type="duplicateValues" dxfId="3310" priority="4403"/>
    <cfRule type="duplicateValues" dxfId="3309" priority="4404"/>
    <cfRule type="duplicateValues" dxfId="3308" priority="4405"/>
    <cfRule type="duplicateValues" dxfId="3307" priority="4406"/>
    <cfRule type="duplicateValues" dxfId="3306" priority="4407"/>
    <cfRule type="duplicateValues" dxfId="3305" priority="4408"/>
    <cfRule type="duplicateValues" dxfId="3304" priority="4409"/>
    <cfRule type="duplicateValues" dxfId="3303" priority="4410"/>
    <cfRule type="duplicateValues" dxfId="3302" priority="4411"/>
    <cfRule type="duplicateValues" dxfId="3301" priority="4412"/>
    <cfRule type="duplicateValues" dxfId="3300" priority="4413"/>
    <cfRule type="duplicateValues" dxfId="3299" priority="4414"/>
    <cfRule type="duplicateValues" dxfId="3298" priority="4415"/>
    <cfRule type="duplicateValues" dxfId="3297" priority="4416"/>
    <cfRule type="duplicateValues" dxfId="3296" priority="4417"/>
    <cfRule type="duplicateValues" dxfId="3295" priority="4418"/>
    <cfRule type="duplicateValues" dxfId="3294" priority="4419"/>
    <cfRule type="duplicateValues" dxfId="3293" priority="4420"/>
    <cfRule type="duplicateValues" dxfId="3292" priority="4421"/>
    <cfRule type="duplicateValues" dxfId="3291" priority="4422"/>
    <cfRule type="duplicateValues" dxfId="3290" priority="4423"/>
    <cfRule type="duplicateValues" dxfId="3289" priority="4424"/>
    <cfRule type="duplicateValues" dxfId="3288" priority="4425"/>
    <cfRule type="duplicateValues" dxfId="3287" priority="4426"/>
    <cfRule type="duplicateValues" dxfId="3286" priority="4427"/>
    <cfRule type="duplicateValues" dxfId="3285" priority="4428"/>
    <cfRule type="duplicateValues" dxfId="3284" priority="4429"/>
    <cfRule type="duplicateValues" dxfId="3283" priority="4430"/>
    <cfRule type="duplicateValues" dxfId="3282" priority="4431"/>
    <cfRule type="duplicateValues" dxfId="3281" priority="4432"/>
    <cfRule type="duplicateValues" dxfId="3280" priority="4433"/>
    <cfRule type="duplicateValues" dxfId="3279" priority="4434"/>
    <cfRule type="duplicateValues" dxfId="3278" priority="4435"/>
    <cfRule type="duplicateValues" dxfId="3277" priority="4436"/>
    <cfRule type="duplicateValues" dxfId="3276" priority="4437"/>
    <cfRule type="duplicateValues" dxfId="3275" priority="4438"/>
    <cfRule type="duplicateValues" dxfId="3274" priority="4439"/>
    <cfRule type="duplicateValues" dxfId="3273" priority="4440"/>
    <cfRule type="duplicateValues" dxfId="3272" priority="4441"/>
    <cfRule type="duplicateValues" dxfId="3271" priority="4442"/>
    <cfRule type="duplicateValues" dxfId="3270" priority="4443"/>
    <cfRule type="duplicateValues" dxfId="3269" priority="4444"/>
    <cfRule type="duplicateValues" dxfId="3268" priority="4445"/>
    <cfRule type="duplicateValues" dxfId="3267" priority="4446"/>
    <cfRule type="duplicateValues" dxfId="3266" priority="4447"/>
    <cfRule type="duplicateValues" dxfId="3265" priority="4448"/>
    <cfRule type="duplicateValues" dxfId="3264" priority="4449"/>
    <cfRule type="duplicateValues" dxfId="3263" priority="4450"/>
    <cfRule type="duplicateValues" dxfId="3262" priority="4451"/>
    <cfRule type="duplicateValues" dxfId="3261" priority="4452"/>
    <cfRule type="duplicateValues" dxfId="3260" priority="4453"/>
    <cfRule type="duplicateValues" dxfId="3259" priority="4454"/>
  </conditionalFormatting>
  <conditionalFormatting sqref="C254">
    <cfRule type="duplicateValues" dxfId="3258" priority="3739"/>
    <cfRule type="duplicateValues" dxfId="3257" priority="3740"/>
    <cfRule type="duplicateValues" dxfId="3256" priority="3741"/>
    <cfRule type="duplicateValues" dxfId="3255" priority="3742"/>
    <cfRule type="duplicateValues" dxfId="3254" priority="3743"/>
    <cfRule type="duplicateValues" dxfId="3253" priority="3744"/>
    <cfRule type="duplicateValues" dxfId="3252" priority="3745"/>
    <cfRule type="duplicateValues" dxfId="3251" priority="3746"/>
    <cfRule type="duplicateValues" dxfId="3250" priority="3747"/>
    <cfRule type="duplicateValues" dxfId="3249" priority="3748"/>
    <cfRule type="duplicateValues" dxfId="3248" priority="3749"/>
    <cfRule type="duplicateValues" dxfId="3247" priority="3750"/>
    <cfRule type="duplicateValues" dxfId="3246" priority="3751"/>
    <cfRule type="duplicateValues" dxfId="3245" priority="3752"/>
    <cfRule type="duplicateValues" dxfId="3244" priority="3753"/>
    <cfRule type="duplicateValues" dxfId="3243" priority="3754"/>
    <cfRule type="duplicateValues" dxfId="3242" priority="3755"/>
    <cfRule type="duplicateValues" dxfId="3241" priority="3756"/>
    <cfRule type="duplicateValues" dxfId="3240" priority="3757"/>
    <cfRule type="duplicateValues" dxfId="3239" priority="3758"/>
    <cfRule type="duplicateValues" dxfId="3238" priority="3759"/>
    <cfRule type="duplicateValues" dxfId="3237" priority="3760"/>
    <cfRule type="duplicateValues" dxfId="3236" priority="3761"/>
    <cfRule type="duplicateValues" dxfId="3235" priority="3762"/>
    <cfRule type="duplicateValues" dxfId="3234" priority="3763"/>
    <cfRule type="duplicateValues" dxfId="3233" priority="3764"/>
    <cfRule type="duplicateValues" dxfId="3232" priority="3765"/>
    <cfRule type="duplicateValues" dxfId="3231" priority="3766"/>
    <cfRule type="duplicateValues" dxfId="3230" priority="3767"/>
    <cfRule type="duplicateValues" dxfId="3229" priority="3768"/>
    <cfRule type="duplicateValues" dxfId="3228" priority="3769"/>
    <cfRule type="duplicateValues" dxfId="3227" priority="3770"/>
    <cfRule type="duplicateValues" dxfId="3226" priority="3771"/>
    <cfRule type="duplicateValues" dxfId="3225" priority="3772"/>
    <cfRule type="duplicateValues" dxfId="3224" priority="3773"/>
    <cfRule type="duplicateValues" dxfId="3223" priority="3774"/>
    <cfRule type="duplicateValues" dxfId="3222" priority="3775"/>
    <cfRule type="duplicateValues" dxfId="3221" priority="3776"/>
    <cfRule type="duplicateValues" dxfId="3220" priority="3777"/>
    <cfRule type="duplicateValues" dxfId="3219" priority="3778"/>
    <cfRule type="duplicateValues" dxfId="3218" priority="3779"/>
    <cfRule type="duplicateValues" dxfId="3217" priority="3780"/>
    <cfRule type="duplicateValues" dxfId="3216" priority="3781"/>
    <cfRule type="duplicateValues" dxfId="3215" priority="3782"/>
    <cfRule type="duplicateValues" dxfId="3214" priority="3783"/>
    <cfRule type="duplicateValues" dxfId="3213" priority="3784"/>
    <cfRule type="duplicateValues" dxfId="3212" priority="3785"/>
    <cfRule type="duplicateValues" dxfId="3211" priority="3786"/>
    <cfRule type="duplicateValues" dxfId="3210" priority="3787"/>
    <cfRule type="duplicateValues" dxfId="3209" priority="3788"/>
    <cfRule type="duplicateValues" dxfId="3208" priority="3789"/>
    <cfRule type="duplicateValues" dxfId="3207" priority="3790"/>
    <cfRule type="duplicateValues" dxfId="3206" priority="3791"/>
    <cfRule type="duplicateValues" dxfId="3205" priority="3792"/>
    <cfRule type="duplicateValues" dxfId="3204" priority="3793"/>
    <cfRule type="duplicateValues" dxfId="3203" priority="3794"/>
    <cfRule type="duplicateValues" dxfId="3202" priority="3795"/>
    <cfRule type="duplicateValues" dxfId="3201" priority="3796"/>
    <cfRule type="duplicateValues" dxfId="3200" priority="3797"/>
    <cfRule type="duplicateValues" dxfId="3199" priority="3798"/>
    <cfRule type="duplicateValues" dxfId="3198" priority="3799"/>
    <cfRule type="duplicateValues" dxfId="3197" priority="3800"/>
    <cfRule type="duplicateValues" dxfId="3196" priority="3801"/>
    <cfRule type="duplicateValues" dxfId="3195" priority="3802"/>
    <cfRule type="duplicateValues" dxfId="3194" priority="3803"/>
    <cfRule type="duplicateValues" dxfId="3193" priority="3804"/>
    <cfRule type="duplicateValues" dxfId="3192" priority="3805"/>
    <cfRule type="duplicateValues" dxfId="3191" priority="3806"/>
    <cfRule type="duplicateValues" dxfId="3190" priority="3807"/>
    <cfRule type="duplicateValues" dxfId="3189" priority="3808"/>
    <cfRule type="duplicateValues" dxfId="3188" priority="3809"/>
    <cfRule type="duplicateValues" dxfId="3187" priority="3810"/>
    <cfRule type="duplicateValues" dxfId="3186" priority="3811"/>
    <cfRule type="duplicateValues" dxfId="3185" priority="3812"/>
    <cfRule type="duplicateValues" dxfId="3184" priority="3813"/>
    <cfRule type="duplicateValues" dxfId="3183" priority="3814"/>
    <cfRule type="duplicateValues" dxfId="3182" priority="3815"/>
    <cfRule type="duplicateValues" dxfId="3181" priority="3816"/>
    <cfRule type="duplicateValues" dxfId="3180" priority="3817"/>
    <cfRule type="duplicateValues" dxfId="3179" priority="3818"/>
    <cfRule type="duplicateValues" dxfId="3178" priority="3819"/>
    <cfRule type="duplicateValues" dxfId="3177" priority="3820"/>
    <cfRule type="duplicateValues" dxfId="3176" priority="3821"/>
    <cfRule type="duplicateValues" dxfId="3175" priority="3822"/>
    <cfRule type="duplicateValues" dxfId="3174" priority="3823"/>
    <cfRule type="duplicateValues" dxfId="3173" priority="3824"/>
    <cfRule type="duplicateValues" dxfId="3172" priority="3825"/>
    <cfRule type="duplicateValues" dxfId="3171" priority="3826"/>
    <cfRule type="duplicateValues" dxfId="3170" priority="3827"/>
    <cfRule type="duplicateValues" dxfId="3169" priority="3828"/>
    <cfRule type="duplicateValues" dxfId="3168" priority="3829"/>
    <cfRule type="duplicateValues" dxfId="3167" priority="3830"/>
    <cfRule type="duplicateValues" dxfId="3166" priority="3831"/>
    <cfRule type="duplicateValues" dxfId="3165" priority="3832"/>
    <cfRule type="duplicateValues" dxfId="3164" priority="3833"/>
    <cfRule type="duplicateValues" dxfId="3163" priority="3834"/>
    <cfRule type="duplicateValues" dxfId="3162" priority="3835"/>
    <cfRule type="duplicateValues" dxfId="3161" priority="3836"/>
    <cfRule type="duplicateValues" dxfId="3160" priority="3837"/>
    <cfRule type="duplicateValues" dxfId="3159" priority="3838"/>
    <cfRule type="duplicateValues" dxfId="3158" priority="3839"/>
    <cfRule type="duplicateValues" dxfId="3157" priority="3840"/>
    <cfRule type="duplicateValues" dxfId="3156" priority="3841"/>
    <cfRule type="duplicateValues" dxfId="3155" priority="3842"/>
    <cfRule type="duplicateValues" dxfId="3154" priority="3843"/>
    <cfRule type="duplicateValues" dxfId="3153" priority="3844"/>
    <cfRule type="duplicateValues" dxfId="3152" priority="3845"/>
    <cfRule type="duplicateValues" dxfId="3151" priority="3846"/>
    <cfRule type="duplicateValues" dxfId="3150" priority="3847"/>
    <cfRule type="duplicateValues" dxfId="3149" priority="3848"/>
    <cfRule type="duplicateValues" dxfId="3148" priority="3849"/>
    <cfRule type="duplicateValues" dxfId="3147" priority="3850"/>
    <cfRule type="duplicateValues" dxfId="3146" priority="3851"/>
    <cfRule type="duplicateValues" dxfId="3145" priority="3852"/>
    <cfRule type="duplicateValues" dxfId="3144" priority="3853"/>
    <cfRule type="duplicateValues" dxfId="3143" priority="3854"/>
    <cfRule type="duplicateValues" dxfId="3142" priority="3855"/>
    <cfRule type="duplicateValues" dxfId="3141" priority="3856"/>
    <cfRule type="duplicateValues" dxfId="3140" priority="3857"/>
    <cfRule type="duplicateValues" dxfId="3139" priority="3858"/>
    <cfRule type="duplicateValues" dxfId="3138" priority="3859"/>
    <cfRule type="duplicateValues" dxfId="3137" priority="3860"/>
    <cfRule type="duplicateValues" dxfId="3136" priority="3861"/>
    <cfRule type="duplicateValues" dxfId="3135" priority="3862"/>
    <cfRule type="duplicateValues" dxfId="3134" priority="3863"/>
    <cfRule type="duplicateValues" dxfId="3133" priority="3864"/>
    <cfRule type="duplicateValues" dxfId="3132" priority="3865"/>
    <cfRule type="duplicateValues" dxfId="3131" priority="3866"/>
    <cfRule type="duplicateValues" dxfId="3130" priority="3867"/>
    <cfRule type="duplicateValues" dxfId="3129" priority="3868"/>
    <cfRule type="duplicateValues" dxfId="3128" priority="3869"/>
    <cfRule type="duplicateValues" dxfId="3127" priority="3870"/>
    <cfRule type="duplicateValues" dxfId="3126" priority="3871"/>
    <cfRule type="duplicateValues" dxfId="3125" priority="3872"/>
    <cfRule type="duplicateValues" dxfId="3124" priority="3873"/>
    <cfRule type="duplicateValues" dxfId="3123" priority="3874"/>
    <cfRule type="duplicateValues" dxfId="3122" priority="3875"/>
    <cfRule type="duplicateValues" dxfId="3121" priority="3876"/>
    <cfRule type="duplicateValues" dxfId="3120" priority="3877"/>
    <cfRule type="duplicateValues" dxfId="3119" priority="3878"/>
    <cfRule type="duplicateValues" dxfId="3118" priority="3879"/>
    <cfRule type="duplicateValues" dxfId="3117" priority="3880"/>
    <cfRule type="duplicateValues" dxfId="3116" priority="3881"/>
    <cfRule type="duplicateValues" dxfId="3115" priority="3882"/>
    <cfRule type="duplicateValues" dxfId="3114" priority="3883"/>
    <cfRule type="duplicateValues" dxfId="3113" priority="3884"/>
    <cfRule type="duplicateValues" dxfId="3112" priority="3885"/>
    <cfRule type="duplicateValues" dxfId="3111" priority="3886"/>
    <cfRule type="duplicateValues" dxfId="3110" priority="3887"/>
    <cfRule type="duplicateValues" dxfId="3109" priority="3888"/>
    <cfRule type="duplicateValues" dxfId="3108" priority="3889"/>
    <cfRule type="duplicateValues" dxfId="3107" priority="3890"/>
    <cfRule type="duplicateValues" dxfId="3106" priority="3891"/>
    <cfRule type="duplicateValues" dxfId="3105" priority="3892"/>
    <cfRule type="duplicateValues" dxfId="3104" priority="3893"/>
    <cfRule type="duplicateValues" dxfId="3103" priority="3894"/>
    <cfRule type="duplicateValues" dxfId="3102" priority="3895"/>
    <cfRule type="duplicateValues" dxfId="3101" priority="3896"/>
    <cfRule type="duplicateValues" dxfId="3100" priority="3897"/>
    <cfRule type="duplicateValues" dxfId="3099" priority="3898"/>
    <cfRule type="duplicateValues" dxfId="3098" priority="3899"/>
    <cfRule type="duplicateValues" dxfId="3097" priority="3900"/>
    <cfRule type="duplicateValues" dxfId="3096" priority="3901"/>
    <cfRule type="duplicateValues" dxfId="3095" priority="3902"/>
    <cfRule type="duplicateValues" dxfId="3094" priority="3903"/>
    <cfRule type="duplicateValues" dxfId="3093" priority="3904"/>
    <cfRule type="duplicateValues" dxfId="3092" priority="3905"/>
    <cfRule type="duplicateValues" dxfId="3091" priority="3906"/>
    <cfRule type="duplicateValues" dxfId="3090" priority="3907"/>
    <cfRule type="duplicateValues" dxfId="3089" priority="3908"/>
    <cfRule type="duplicateValues" dxfId="3088" priority="3909"/>
    <cfRule type="duplicateValues" dxfId="3087" priority="3910"/>
    <cfRule type="duplicateValues" dxfId="3086" priority="3911"/>
    <cfRule type="duplicateValues" dxfId="3085" priority="3912"/>
    <cfRule type="duplicateValues" dxfId="3084" priority="3913"/>
    <cfRule type="duplicateValues" dxfId="3083" priority="3914"/>
    <cfRule type="duplicateValues" dxfId="3082" priority="3915"/>
    <cfRule type="duplicateValues" dxfId="3081" priority="3916"/>
    <cfRule type="duplicateValues" dxfId="3080" priority="3917"/>
    <cfRule type="duplicateValues" dxfId="3079" priority="3918"/>
    <cfRule type="duplicateValues" dxfId="3078" priority="3919"/>
    <cfRule type="duplicateValues" dxfId="3077" priority="3920"/>
    <cfRule type="duplicateValues" dxfId="3076" priority="3921"/>
    <cfRule type="duplicateValues" dxfId="3075" priority="3922"/>
    <cfRule type="duplicateValues" dxfId="3074" priority="3923"/>
    <cfRule type="duplicateValues" dxfId="3073" priority="3924"/>
    <cfRule type="duplicateValues" dxfId="3072" priority="3925"/>
    <cfRule type="duplicateValues" dxfId="3071" priority="3926"/>
    <cfRule type="duplicateValues" dxfId="3070" priority="3927"/>
    <cfRule type="duplicateValues" dxfId="3069" priority="3928"/>
    <cfRule type="duplicateValues" dxfId="3068" priority="3929"/>
    <cfRule type="duplicateValues" dxfId="3067" priority="3930"/>
    <cfRule type="duplicateValues" dxfId="3066" priority="3931"/>
    <cfRule type="duplicateValues" dxfId="3065" priority="3932"/>
    <cfRule type="duplicateValues" dxfId="3064" priority="3933"/>
    <cfRule type="duplicateValues" dxfId="3063" priority="3934"/>
    <cfRule type="duplicateValues" dxfId="3062" priority="3935"/>
    <cfRule type="duplicateValues" dxfId="3061" priority="3936"/>
    <cfRule type="duplicateValues" dxfId="3060" priority="3937"/>
    <cfRule type="duplicateValues" dxfId="3059" priority="3938"/>
    <cfRule type="duplicateValues" dxfId="3058" priority="3939"/>
    <cfRule type="duplicateValues" dxfId="3057" priority="3940"/>
    <cfRule type="duplicateValues" dxfId="3056" priority="3941"/>
    <cfRule type="duplicateValues" dxfId="3055" priority="3942"/>
    <cfRule type="duplicateValues" dxfId="3054" priority="3943"/>
    <cfRule type="duplicateValues" dxfId="3053" priority="3944"/>
    <cfRule type="duplicateValues" dxfId="3052" priority="3945"/>
    <cfRule type="duplicateValues" dxfId="3051" priority="3946"/>
    <cfRule type="duplicateValues" dxfId="3050" priority="3947"/>
    <cfRule type="duplicateValues" dxfId="3049" priority="3948"/>
    <cfRule type="duplicateValues" dxfId="3048" priority="3949"/>
    <cfRule type="duplicateValues" dxfId="3047" priority="3950"/>
    <cfRule type="duplicateValues" dxfId="3046" priority="3951"/>
    <cfRule type="duplicateValues" dxfId="3045" priority="3952"/>
    <cfRule type="duplicateValues" dxfId="3044" priority="3953"/>
    <cfRule type="duplicateValues" dxfId="3043" priority="3954"/>
    <cfRule type="duplicateValues" dxfId="3042" priority="3955"/>
    <cfRule type="duplicateValues" dxfId="3041" priority="3956"/>
    <cfRule type="duplicateValues" dxfId="3040" priority="3957"/>
    <cfRule type="duplicateValues" dxfId="3039" priority="3958"/>
    <cfRule type="duplicateValues" dxfId="3038" priority="3959"/>
    <cfRule type="duplicateValues" dxfId="3037" priority="3960"/>
    <cfRule type="duplicateValues" dxfId="3036" priority="3961"/>
    <cfRule type="duplicateValues" dxfId="3035" priority="3962"/>
    <cfRule type="duplicateValues" dxfId="3034" priority="3963"/>
    <cfRule type="duplicateValues" dxfId="3033" priority="3964"/>
    <cfRule type="duplicateValues" dxfId="3032" priority="3965"/>
    <cfRule type="duplicateValues" dxfId="3031" priority="3966"/>
    <cfRule type="duplicateValues" dxfId="3030" priority="3967"/>
    <cfRule type="duplicateValues" dxfId="3029" priority="3968"/>
    <cfRule type="duplicateValues" dxfId="3028" priority="3969"/>
    <cfRule type="duplicateValues" dxfId="3027" priority="3970"/>
    <cfRule type="duplicateValues" dxfId="3026" priority="3971"/>
    <cfRule type="duplicateValues" dxfId="3025" priority="3972"/>
    <cfRule type="duplicateValues" dxfId="3024" priority="3973"/>
    <cfRule type="duplicateValues" dxfId="3023" priority="3974"/>
    <cfRule type="duplicateValues" dxfId="3022" priority="3975"/>
    <cfRule type="duplicateValues" dxfId="3021" priority="3976"/>
    <cfRule type="duplicateValues" dxfId="3020" priority="3977"/>
    <cfRule type="duplicateValues" dxfId="3019" priority="3978"/>
    <cfRule type="duplicateValues" dxfId="3018" priority="3979"/>
    <cfRule type="duplicateValues" dxfId="3017" priority="3980"/>
    <cfRule type="duplicateValues" dxfId="3016" priority="3981"/>
    <cfRule type="duplicateValues" dxfId="3015" priority="3982"/>
    <cfRule type="duplicateValues" dxfId="3014" priority="3983"/>
    <cfRule type="duplicateValues" dxfId="3013" priority="3984"/>
    <cfRule type="duplicateValues" dxfId="3012" priority="3985"/>
    <cfRule type="duplicateValues" dxfId="3011" priority="3986"/>
    <cfRule type="duplicateValues" dxfId="3010" priority="3987"/>
    <cfRule type="duplicateValues" dxfId="3009" priority="3988"/>
    <cfRule type="duplicateValues" dxfId="3008" priority="3989"/>
    <cfRule type="duplicateValues" dxfId="3007" priority="3990"/>
    <cfRule type="duplicateValues" dxfId="3006" priority="3991"/>
    <cfRule type="duplicateValues" dxfId="3005" priority="3992"/>
    <cfRule type="duplicateValues" dxfId="3004" priority="3993"/>
    <cfRule type="duplicateValues" dxfId="3003" priority="3994"/>
    <cfRule type="duplicateValues" dxfId="3002" priority="3995"/>
    <cfRule type="duplicateValues" dxfId="3001" priority="3996"/>
    <cfRule type="duplicateValues" dxfId="3000" priority="3997"/>
    <cfRule type="duplicateValues" dxfId="2999" priority="3998"/>
    <cfRule type="duplicateValues" dxfId="2998" priority="3999"/>
    <cfRule type="duplicateValues" dxfId="2997" priority="4000"/>
    <cfRule type="duplicateValues" dxfId="2996" priority="4001"/>
    <cfRule type="duplicateValues" dxfId="2995" priority="4002"/>
    <cfRule type="duplicateValues" dxfId="2994" priority="4003"/>
    <cfRule type="duplicateValues" dxfId="2993" priority="4004"/>
    <cfRule type="duplicateValues" dxfId="2992" priority="4005"/>
    <cfRule type="duplicateValues" dxfId="2991" priority="4006"/>
    <cfRule type="duplicateValues" dxfId="2990" priority="4007"/>
    <cfRule type="duplicateValues" dxfId="2989" priority="4008"/>
    <cfRule type="duplicateValues" dxfId="2988" priority="4009"/>
    <cfRule type="duplicateValues" dxfId="2987" priority="4010"/>
    <cfRule type="duplicateValues" dxfId="2986" priority="4011"/>
    <cfRule type="duplicateValues" dxfId="2985" priority="4012"/>
    <cfRule type="duplicateValues" dxfId="2984" priority="4013"/>
    <cfRule type="duplicateValues" dxfId="2983" priority="4014"/>
    <cfRule type="duplicateValues" dxfId="2982" priority="4015"/>
    <cfRule type="duplicateValues" dxfId="2981" priority="4016"/>
    <cfRule type="duplicateValues" dxfId="2980" priority="4017"/>
    <cfRule type="duplicateValues" dxfId="2979" priority="4018"/>
    <cfRule type="duplicateValues" dxfId="2978" priority="4019"/>
    <cfRule type="duplicateValues" dxfId="2977" priority="4020"/>
    <cfRule type="duplicateValues" dxfId="2976" priority="4021"/>
    <cfRule type="duplicateValues" dxfId="2975" priority="4022"/>
    <cfRule type="duplicateValues" dxfId="2974" priority="4023"/>
    <cfRule type="duplicateValues" dxfId="2973" priority="4024"/>
    <cfRule type="duplicateValues" dxfId="2972" priority="4025"/>
    <cfRule type="duplicateValues" dxfId="2971" priority="4026"/>
    <cfRule type="duplicateValues" dxfId="2970" priority="4027"/>
    <cfRule type="duplicateValues" dxfId="2969" priority="4028"/>
    <cfRule type="duplicateValues" dxfId="2968" priority="4029"/>
    <cfRule type="duplicateValues" dxfId="2967" priority="4030"/>
    <cfRule type="duplicateValues" dxfId="2966" priority="4031"/>
    <cfRule type="duplicateValues" dxfId="2965" priority="4032"/>
    <cfRule type="duplicateValues" dxfId="2964" priority="4033"/>
    <cfRule type="duplicateValues" dxfId="2963" priority="4034"/>
    <cfRule type="duplicateValues" dxfId="2962" priority="4035"/>
    <cfRule type="duplicateValues" dxfId="2961" priority="4036"/>
    <cfRule type="duplicateValues" dxfId="2960" priority="4037"/>
    <cfRule type="duplicateValues" dxfId="2959" priority="4038"/>
    <cfRule type="duplicateValues" dxfId="2958" priority="4039"/>
    <cfRule type="duplicateValues" dxfId="2957" priority="4040"/>
    <cfRule type="duplicateValues" dxfId="2956" priority="4041"/>
    <cfRule type="duplicateValues" dxfId="2955" priority="4042"/>
    <cfRule type="duplicateValues" dxfId="2954" priority="4043"/>
    <cfRule type="duplicateValues" dxfId="2953" priority="4044"/>
    <cfRule type="duplicateValues" dxfId="2952" priority="4045"/>
    <cfRule type="duplicateValues" dxfId="2951" priority="4046"/>
    <cfRule type="duplicateValues" dxfId="2950" priority="4047"/>
    <cfRule type="duplicateValues" dxfId="2949" priority="4048"/>
    <cfRule type="duplicateValues" dxfId="2948" priority="4049"/>
    <cfRule type="duplicateValues" dxfId="2947" priority="4050"/>
    <cfRule type="duplicateValues" dxfId="2946" priority="4051"/>
    <cfRule type="duplicateValues" dxfId="2945" priority="4052"/>
    <cfRule type="duplicateValues" dxfId="2944" priority="4053"/>
    <cfRule type="duplicateValues" dxfId="2943" priority="4054"/>
    <cfRule type="duplicateValues" dxfId="2942" priority="4055"/>
    <cfRule type="duplicateValues" dxfId="2941" priority="4056"/>
    <cfRule type="duplicateValues" dxfId="2940" priority="4057"/>
    <cfRule type="duplicateValues" dxfId="2939" priority="4058"/>
    <cfRule type="duplicateValues" dxfId="2938" priority="4059"/>
    <cfRule type="duplicateValues" dxfId="2937" priority="4060"/>
    <cfRule type="duplicateValues" dxfId="2936" priority="4061"/>
    <cfRule type="duplicateValues" dxfId="2935" priority="4062"/>
    <cfRule type="duplicateValues" dxfId="2934" priority="4063"/>
    <cfRule type="duplicateValues" dxfId="2933" priority="4064"/>
    <cfRule type="duplicateValues" dxfId="2932" priority="4065"/>
    <cfRule type="duplicateValues" dxfId="2931" priority="4066"/>
    <cfRule type="duplicateValues" dxfId="2930" priority="4067"/>
    <cfRule type="duplicateValues" dxfId="2929" priority="4068"/>
    <cfRule type="duplicateValues" dxfId="2928" priority="4069"/>
    <cfRule type="duplicateValues" dxfId="2927" priority="4070"/>
    <cfRule type="duplicateValues" dxfId="2926" priority="4071"/>
    <cfRule type="duplicateValues" dxfId="2925" priority="4072"/>
    <cfRule type="duplicateValues" dxfId="2924" priority="4073"/>
    <cfRule type="duplicateValues" dxfId="2923" priority="4074"/>
    <cfRule type="duplicateValues" dxfId="2922" priority="4075"/>
    <cfRule type="duplicateValues" dxfId="2921" priority="4076"/>
    <cfRule type="duplicateValues" dxfId="2920" priority="4077"/>
    <cfRule type="duplicateValues" dxfId="2919" priority="4078"/>
    <cfRule type="duplicateValues" dxfId="2918" priority="4079"/>
    <cfRule type="duplicateValues" dxfId="2917" priority="4080"/>
    <cfRule type="duplicateValues" dxfId="2916" priority="4081"/>
    <cfRule type="duplicateValues" dxfId="2915" priority="4082"/>
    <cfRule type="duplicateValues" dxfId="2914" priority="4083"/>
    <cfRule type="duplicateValues" dxfId="2913" priority="4084"/>
    <cfRule type="duplicateValues" dxfId="2912" priority="4085"/>
    <cfRule type="duplicateValues" dxfId="2911" priority="4086"/>
    <cfRule type="duplicateValues" dxfId="2910" priority="4087"/>
    <cfRule type="duplicateValues" dxfId="2909" priority="4088"/>
    <cfRule type="duplicateValues" dxfId="2908" priority="4089"/>
    <cfRule type="duplicateValues" dxfId="2907" priority="4090"/>
    <cfRule type="duplicateValues" dxfId="2906" priority="4091"/>
    <cfRule type="duplicateValues" dxfId="2905" priority="4092"/>
    <cfRule type="duplicateValues" dxfId="2904" priority="4093"/>
    <cfRule type="duplicateValues" dxfId="2903" priority="4094"/>
    <cfRule type="duplicateValues" dxfId="2902" priority="4095"/>
    <cfRule type="duplicateValues" dxfId="2901" priority="4096"/>
  </conditionalFormatting>
  <conditionalFormatting sqref="C256 C264:C274 C156:C235 C282:C283 C285 C287 C291 C293:C298 C301:C305 C311 C313:C318 C322:C323 C328:C332 C334 C336:C355">
    <cfRule type="duplicateValues" dxfId="2900" priority="9406"/>
  </conditionalFormatting>
  <conditionalFormatting sqref="C256 C264:C274 C156:C242 C282:C283 C285 C287 C291 C293:C298 C301:C305 C311 C313:C318 C322:C323 C328:C332 C334 C336:C355">
    <cfRule type="duplicateValues" dxfId="2899" priority="8331"/>
  </conditionalFormatting>
  <conditionalFormatting sqref="C256 C264:C274 C245:C246 C156:C243 C282:C283 C285 C287 C291 C293:C298 C301:C305 C311 C313:C318 C322:C323 C328:C332 C334 C336:C355">
    <cfRule type="duplicateValues" dxfId="2898" priority="6585"/>
  </conditionalFormatting>
  <conditionalFormatting sqref="C256 C264:C274 C245:C246 C282:C283 C285 C287 C291 C293:C298 C301:C305 C311 C156:C243 C313:C318 C322:C323 C328:C332 C334 C336:C355">
    <cfRule type="duplicateValues" dxfId="2897" priority="6584"/>
  </conditionalFormatting>
  <conditionalFormatting sqref="C256 C264:C274 C245:C247 C282:C283 C285 C287 C291 C293:C298 C301:C305 C311 C156:C243 C313:C318 C322:C323 C328:C332 C334 C336:C355">
    <cfRule type="duplicateValues" dxfId="2896" priority="6231"/>
  </conditionalFormatting>
  <conditionalFormatting sqref="C256 C264:C274 C245:C248 C282:C283 C285 C287 C291 C293:C298 C301:C305 C311 C156:C243 C313:C318 C322:C323 C328:C332 C334 C336:C355">
    <cfRule type="duplicateValues" dxfId="2895" priority="5877"/>
  </conditionalFormatting>
  <conditionalFormatting sqref="C256 C264:C274 C245:C250 C282:C283 C285 C287 C291 C293:C298 C301:C305 C311 C156:C243 C313:C318 C322:C323 C328:C332 C334 C336:C355">
    <cfRule type="duplicateValues" dxfId="2894" priority="5168"/>
  </conditionalFormatting>
  <conditionalFormatting sqref="C256 C264:C274 C245:C251 C282:C283 C285 C287 C291 C293:C298 C301:C305 C311 C156:C243 C313:C318 C322:C323 C328:C332 C334 C336:C355">
    <cfRule type="duplicateValues" dxfId="2893" priority="4812"/>
  </conditionalFormatting>
  <conditionalFormatting sqref="C256 C264:C274 C245:C252 C282:C283 C285 C287 C291 C293:C298 C301:C305 C311 C156:C243 C313:C318 C322:C323 C328:C332 C334 C336:C355">
    <cfRule type="duplicateValues" dxfId="2892" priority="4455"/>
  </conditionalFormatting>
  <conditionalFormatting sqref="C257">
    <cfRule type="duplicateValues" dxfId="2891" priority="3686"/>
    <cfRule type="duplicateValues" dxfId="2890" priority="3687"/>
    <cfRule type="duplicateValues" dxfId="2889" priority="3688"/>
    <cfRule type="duplicateValues" dxfId="2888" priority="3689"/>
    <cfRule type="duplicateValues" dxfId="2887" priority="3690"/>
    <cfRule type="duplicateValues" dxfId="2886" priority="3691"/>
    <cfRule type="duplicateValues" dxfId="2885" priority="3692"/>
    <cfRule type="duplicateValues" dxfId="2884" priority="3693"/>
    <cfRule type="duplicateValues" dxfId="2883" priority="3694"/>
    <cfRule type="duplicateValues" dxfId="2882" priority="3695"/>
    <cfRule type="duplicateValues" dxfId="2881" priority="3696"/>
    <cfRule type="duplicateValues" dxfId="2880" priority="3697"/>
    <cfRule type="duplicateValues" dxfId="2879" priority="3698"/>
    <cfRule type="duplicateValues" dxfId="2878" priority="3699"/>
    <cfRule type="duplicateValues" dxfId="2877" priority="3700"/>
    <cfRule type="duplicateValues" dxfId="2876" priority="3701"/>
    <cfRule type="duplicateValues" dxfId="2875" priority="3702"/>
    <cfRule type="duplicateValues" dxfId="2874" priority="3703"/>
    <cfRule type="duplicateValues" dxfId="2873" priority="3704"/>
    <cfRule type="duplicateValues" dxfId="2872" priority="3705"/>
    <cfRule type="duplicateValues" dxfId="2871" priority="3706"/>
    <cfRule type="duplicateValues" dxfId="2870" priority="3707"/>
    <cfRule type="duplicateValues" dxfId="2869" priority="3708"/>
    <cfRule type="duplicateValues" dxfId="2868" priority="3709"/>
    <cfRule type="duplicateValues" dxfId="2867" priority="3710"/>
    <cfRule type="duplicateValues" dxfId="2866" priority="3711"/>
    <cfRule type="duplicateValues" dxfId="2865" priority="3712"/>
    <cfRule type="duplicateValues" dxfId="2864" priority="3713"/>
    <cfRule type="duplicateValues" dxfId="2863" priority="3714"/>
    <cfRule type="duplicateValues" dxfId="2862" priority="3715"/>
    <cfRule type="duplicateValues" dxfId="2861" priority="3716"/>
    <cfRule type="duplicateValues" dxfId="2860" priority="3717"/>
    <cfRule type="duplicateValues" dxfId="2859" priority="3718"/>
    <cfRule type="duplicateValues" dxfId="2858" priority="3719"/>
    <cfRule type="duplicateValues" dxfId="2857" priority="3720"/>
    <cfRule type="duplicateValues" dxfId="2856" priority="3721"/>
    <cfRule type="duplicateValues" dxfId="2855" priority="3722"/>
    <cfRule type="duplicateValues" dxfId="2854" priority="3723"/>
    <cfRule type="duplicateValues" dxfId="2853" priority="3724"/>
    <cfRule type="duplicateValues" dxfId="2852" priority="3725"/>
    <cfRule type="duplicateValues" dxfId="2851" priority="3726"/>
    <cfRule type="duplicateValues" dxfId="2850" priority="3727"/>
    <cfRule type="duplicateValues" dxfId="2849" priority="3728"/>
    <cfRule type="duplicateValues" dxfId="2848" priority="3729"/>
    <cfRule type="duplicateValues" dxfId="2847" priority="3730"/>
    <cfRule type="duplicateValues" dxfId="2846" priority="3731"/>
    <cfRule type="duplicateValues" dxfId="2845" priority="3732"/>
    <cfRule type="duplicateValues" dxfId="2844" priority="3733"/>
    <cfRule type="duplicateValues" dxfId="2843" priority="3734"/>
    <cfRule type="duplicateValues" dxfId="2842" priority="3735"/>
    <cfRule type="duplicateValues" dxfId="2841" priority="3736"/>
    <cfRule type="duplicateValues" dxfId="2840" priority="3737"/>
  </conditionalFormatting>
  <conditionalFormatting sqref="C258">
    <cfRule type="duplicateValues" dxfId="2839" priority="3634"/>
    <cfRule type="duplicateValues" dxfId="2838" priority="3635"/>
    <cfRule type="duplicateValues" dxfId="2837" priority="3636"/>
    <cfRule type="duplicateValues" dxfId="2836" priority="3637"/>
    <cfRule type="duplicateValues" dxfId="2835" priority="3638"/>
    <cfRule type="duplicateValues" dxfId="2834" priority="3639"/>
    <cfRule type="duplicateValues" dxfId="2833" priority="3640"/>
    <cfRule type="duplicateValues" dxfId="2832" priority="3641"/>
    <cfRule type="duplicateValues" dxfId="2831" priority="3642"/>
    <cfRule type="duplicateValues" dxfId="2830" priority="3643"/>
    <cfRule type="duplicateValues" dxfId="2829" priority="3644"/>
    <cfRule type="duplicateValues" dxfId="2828" priority="3645"/>
    <cfRule type="duplicateValues" dxfId="2827" priority="3646"/>
    <cfRule type="duplicateValues" dxfId="2826" priority="3647"/>
    <cfRule type="duplicateValues" dxfId="2825" priority="3648"/>
    <cfRule type="duplicateValues" dxfId="2824" priority="3649"/>
    <cfRule type="duplicateValues" dxfId="2823" priority="3650"/>
    <cfRule type="duplicateValues" dxfId="2822" priority="3651"/>
    <cfRule type="duplicateValues" dxfId="2821" priority="3652"/>
    <cfRule type="duplicateValues" dxfId="2820" priority="3653"/>
    <cfRule type="duplicateValues" dxfId="2819" priority="3654"/>
    <cfRule type="duplicateValues" dxfId="2818" priority="3655"/>
    <cfRule type="duplicateValues" dxfId="2817" priority="3656"/>
    <cfRule type="duplicateValues" dxfId="2816" priority="3657"/>
    <cfRule type="duplicateValues" dxfId="2815" priority="3658"/>
    <cfRule type="duplicateValues" dxfId="2814" priority="3659"/>
    <cfRule type="duplicateValues" dxfId="2813" priority="3660"/>
    <cfRule type="duplicateValues" dxfId="2812" priority="3661"/>
    <cfRule type="duplicateValues" dxfId="2811" priority="3662"/>
    <cfRule type="duplicateValues" dxfId="2810" priority="3663"/>
    <cfRule type="duplicateValues" dxfId="2809" priority="3664"/>
    <cfRule type="duplicateValues" dxfId="2808" priority="3665"/>
    <cfRule type="duplicateValues" dxfId="2807" priority="3666"/>
    <cfRule type="duplicateValues" dxfId="2806" priority="3667"/>
    <cfRule type="duplicateValues" dxfId="2805" priority="3668"/>
    <cfRule type="duplicateValues" dxfId="2804" priority="3669"/>
    <cfRule type="duplicateValues" dxfId="2803" priority="3670"/>
    <cfRule type="duplicateValues" dxfId="2802" priority="3671"/>
    <cfRule type="duplicateValues" dxfId="2801" priority="3672"/>
    <cfRule type="duplicateValues" dxfId="2800" priority="3673"/>
    <cfRule type="duplicateValues" dxfId="2799" priority="3674"/>
    <cfRule type="duplicateValues" dxfId="2798" priority="3675"/>
    <cfRule type="duplicateValues" dxfId="2797" priority="3676"/>
    <cfRule type="duplicateValues" dxfId="2796" priority="3677"/>
    <cfRule type="duplicateValues" dxfId="2795" priority="3678"/>
    <cfRule type="duplicateValues" dxfId="2794" priority="3679"/>
    <cfRule type="duplicateValues" dxfId="2793" priority="3680"/>
    <cfRule type="duplicateValues" dxfId="2792" priority="3681"/>
    <cfRule type="duplicateValues" dxfId="2791" priority="3682"/>
    <cfRule type="duplicateValues" dxfId="2790" priority="3683"/>
    <cfRule type="duplicateValues" dxfId="2789" priority="3684"/>
    <cfRule type="duplicateValues" dxfId="2788" priority="3685"/>
  </conditionalFormatting>
  <conditionalFormatting sqref="C259">
    <cfRule type="duplicateValues" dxfId="2787" priority="3213"/>
    <cfRule type="duplicateValues" dxfId="2786" priority="3214"/>
    <cfRule type="duplicateValues" dxfId="2785" priority="3215"/>
    <cfRule type="duplicateValues" dxfId="2784" priority="3216"/>
    <cfRule type="duplicateValues" dxfId="2783" priority="3217"/>
    <cfRule type="duplicateValues" dxfId="2782" priority="3218"/>
    <cfRule type="duplicateValues" dxfId="2781" priority="3219"/>
    <cfRule type="duplicateValues" dxfId="2780" priority="3220"/>
    <cfRule type="duplicateValues" dxfId="2779" priority="3221"/>
    <cfRule type="duplicateValues" dxfId="2778" priority="3222"/>
    <cfRule type="duplicateValues" dxfId="2777" priority="3223"/>
    <cfRule type="duplicateValues" dxfId="2776" priority="3224"/>
    <cfRule type="duplicateValues" dxfId="2775" priority="3225"/>
    <cfRule type="duplicateValues" dxfId="2774" priority="3226"/>
    <cfRule type="duplicateValues" dxfId="2773" priority="3227"/>
    <cfRule type="duplicateValues" dxfId="2772" priority="3228"/>
    <cfRule type="duplicateValues" dxfId="2771" priority="3229"/>
    <cfRule type="duplicateValues" dxfId="2770" priority="3230"/>
    <cfRule type="duplicateValues" dxfId="2769" priority="3231"/>
    <cfRule type="duplicateValues" dxfId="2768" priority="3232"/>
    <cfRule type="duplicateValues" dxfId="2767" priority="3233"/>
    <cfRule type="duplicateValues" dxfId="2766" priority="3234"/>
    <cfRule type="duplicateValues" dxfId="2765" priority="3235"/>
    <cfRule type="duplicateValues" dxfId="2764" priority="3236"/>
    <cfRule type="duplicateValues" dxfId="2763" priority="3237"/>
    <cfRule type="duplicateValues" dxfId="2762" priority="3238"/>
    <cfRule type="duplicateValues" dxfId="2761" priority="3239"/>
    <cfRule type="duplicateValues" dxfId="2760" priority="3240"/>
    <cfRule type="duplicateValues" dxfId="2759" priority="3241"/>
    <cfRule type="duplicateValues" dxfId="2758" priority="3242"/>
    <cfRule type="duplicateValues" dxfId="2757" priority="3243"/>
    <cfRule type="duplicateValues" dxfId="2756" priority="3244"/>
    <cfRule type="duplicateValues" dxfId="2755" priority="3245"/>
    <cfRule type="duplicateValues" dxfId="2754" priority="3246"/>
    <cfRule type="duplicateValues" dxfId="2753" priority="3247"/>
    <cfRule type="duplicateValues" dxfId="2752" priority="3248"/>
    <cfRule type="duplicateValues" dxfId="2751" priority="3249"/>
    <cfRule type="duplicateValues" dxfId="2750" priority="3250"/>
    <cfRule type="duplicateValues" dxfId="2749" priority="3251"/>
    <cfRule type="duplicateValues" dxfId="2748" priority="3252"/>
    <cfRule type="duplicateValues" dxfId="2747" priority="3253"/>
    <cfRule type="duplicateValues" dxfId="2746" priority="3254"/>
    <cfRule type="duplicateValues" dxfId="2745" priority="3255"/>
    <cfRule type="duplicateValues" dxfId="2744" priority="3256"/>
    <cfRule type="duplicateValues" dxfId="2743" priority="3257"/>
    <cfRule type="duplicateValues" dxfId="2742" priority="3258"/>
    <cfRule type="duplicateValues" dxfId="2741" priority="3259"/>
    <cfRule type="duplicateValues" dxfId="2740" priority="3260"/>
    <cfRule type="duplicateValues" dxfId="2739" priority="3261"/>
    <cfRule type="duplicateValues" dxfId="2738" priority="3262"/>
    <cfRule type="duplicateValues" dxfId="2737" priority="3263"/>
    <cfRule type="duplicateValues" dxfId="2736" priority="3264"/>
    <cfRule type="duplicateValues" dxfId="2735" priority="3265"/>
    <cfRule type="duplicateValues" dxfId="2734" priority="3266"/>
    <cfRule type="duplicateValues" dxfId="2733" priority="3267"/>
    <cfRule type="duplicateValues" dxfId="2732" priority="3268"/>
  </conditionalFormatting>
  <conditionalFormatting sqref="C260">
    <cfRule type="duplicateValues" dxfId="2731" priority="3154"/>
    <cfRule type="duplicateValues" dxfId="2730" priority="3155"/>
    <cfRule type="duplicateValues" dxfId="2729" priority="3156"/>
    <cfRule type="duplicateValues" dxfId="2728" priority="3157"/>
    <cfRule type="duplicateValues" dxfId="2727" priority="3158"/>
    <cfRule type="duplicateValues" dxfId="2726" priority="3159"/>
    <cfRule type="duplicateValues" dxfId="2725" priority="3160"/>
    <cfRule type="duplicateValues" dxfId="2724" priority="3161"/>
    <cfRule type="duplicateValues" dxfId="2723" priority="3162"/>
    <cfRule type="duplicateValues" dxfId="2722" priority="3163"/>
    <cfRule type="duplicateValues" dxfId="2721" priority="3164"/>
    <cfRule type="duplicateValues" dxfId="2720" priority="3165"/>
    <cfRule type="duplicateValues" dxfId="2719" priority="3166"/>
    <cfRule type="duplicateValues" dxfId="2718" priority="3167"/>
    <cfRule type="duplicateValues" dxfId="2717" priority="3168"/>
    <cfRule type="duplicateValues" dxfId="2716" priority="3169"/>
    <cfRule type="duplicateValues" dxfId="2715" priority="3170"/>
    <cfRule type="duplicateValues" dxfId="2714" priority="3171"/>
    <cfRule type="duplicateValues" dxfId="2713" priority="3172"/>
    <cfRule type="duplicateValues" dxfId="2712" priority="3173"/>
    <cfRule type="duplicateValues" dxfId="2711" priority="3174"/>
    <cfRule type="duplicateValues" dxfId="2710" priority="3175"/>
    <cfRule type="duplicateValues" dxfId="2709" priority="3176"/>
    <cfRule type="duplicateValues" dxfId="2708" priority="3177"/>
    <cfRule type="duplicateValues" dxfId="2707" priority="3178"/>
    <cfRule type="duplicateValues" dxfId="2706" priority="3179"/>
    <cfRule type="duplicateValues" dxfId="2705" priority="3180"/>
    <cfRule type="duplicateValues" dxfId="2704" priority="3181"/>
    <cfRule type="duplicateValues" dxfId="2703" priority="3182"/>
    <cfRule type="duplicateValues" dxfId="2702" priority="3183"/>
    <cfRule type="duplicateValues" dxfId="2701" priority="3184"/>
    <cfRule type="duplicateValues" dxfId="2700" priority="3185"/>
    <cfRule type="duplicateValues" dxfId="2699" priority="3186"/>
    <cfRule type="duplicateValues" dxfId="2698" priority="3187"/>
    <cfRule type="duplicateValues" dxfId="2697" priority="3188"/>
    <cfRule type="duplicateValues" dxfId="2696" priority="3189"/>
    <cfRule type="duplicateValues" dxfId="2695" priority="3190"/>
    <cfRule type="duplicateValues" dxfId="2694" priority="3191"/>
    <cfRule type="duplicateValues" dxfId="2693" priority="3192"/>
    <cfRule type="duplicateValues" dxfId="2692" priority="3193"/>
    <cfRule type="duplicateValues" dxfId="2691" priority="3194"/>
    <cfRule type="duplicateValues" dxfId="2690" priority="3195"/>
    <cfRule type="duplicateValues" dxfId="2689" priority="3196"/>
    <cfRule type="duplicateValues" dxfId="2688" priority="3197"/>
    <cfRule type="duplicateValues" dxfId="2687" priority="3198"/>
    <cfRule type="duplicateValues" dxfId="2686" priority="3199"/>
    <cfRule type="duplicateValues" dxfId="2685" priority="3200"/>
    <cfRule type="duplicateValues" dxfId="2684" priority="3201"/>
    <cfRule type="duplicateValues" dxfId="2683" priority="3202"/>
    <cfRule type="duplicateValues" dxfId="2682" priority="3203"/>
    <cfRule type="duplicateValues" dxfId="2681" priority="3204"/>
    <cfRule type="duplicateValues" dxfId="2680" priority="3205"/>
    <cfRule type="duplicateValues" dxfId="2679" priority="3206"/>
    <cfRule type="duplicateValues" dxfId="2678" priority="3207"/>
    <cfRule type="duplicateValues" dxfId="2677" priority="3208"/>
    <cfRule type="duplicateValues" dxfId="2676" priority="3209"/>
    <cfRule type="duplicateValues" dxfId="2675" priority="3210"/>
    <cfRule type="duplicateValues" dxfId="2674" priority="3211"/>
  </conditionalFormatting>
  <conditionalFormatting sqref="C261">
    <cfRule type="duplicateValues" dxfId="2673" priority="3094"/>
    <cfRule type="duplicateValues" dxfId="2672" priority="3095"/>
    <cfRule type="duplicateValues" dxfId="2671" priority="3096"/>
    <cfRule type="duplicateValues" dxfId="2670" priority="3097"/>
    <cfRule type="duplicateValues" dxfId="2669" priority="3098"/>
    <cfRule type="duplicateValues" dxfId="2668" priority="3099"/>
    <cfRule type="duplicateValues" dxfId="2667" priority="3100"/>
    <cfRule type="duplicateValues" dxfId="2666" priority="3101"/>
    <cfRule type="duplicateValues" dxfId="2665" priority="3102"/>
    <cfRule type="duplicateValues" dxfId="2664" priority="3103"/>
    <cfRule type="duplicateValues" dxfId="2663" priority="3104"/>
    <cfRule type="duplicateValues" dxfId="2662" priority="3105"/>
    <cfRule type="duplicateValues" dxfId="2661" priority="3106"/>
    <cfRule type="duplicateValues" dxfId="2660" priority="3107"/>
    <cfRule type="duplicateValues" dxfId="2659" priority="3108"/>
    <cfRule type="duplicateValues" dxfId="2658" priority="3109"/>
    <cfRule type="duplicateValues" dxfId="2657" priority="3110"/>
    <cfRule type="duplicateValues" dxfId="2656" priority="3111"/>
    <cfRule type="duplicateValues" dxfId="2655" priority="3112"/>
    <cfRule type="duplicateValues" dxfId="2654" priority="3113"/>
    <cfRule type="duplicateValues" dxfId="2653" priority="3114"/>
    <cfRule type="duplicateValues" dxfId="2652" priority="3115"/>
    <cfRule type="duplicateValues" dxfId="2651" priority="3116"/>
    <cfRule type="duplicateValues" dxfId="2650" priority="3117"/>
    <cfRule type="duplicateValues" dxfId="2649" priority="3118"/>
    <cfRule type="duplicateValues" dxfId="2648" priority="3119"/>
    <cfRule type="duplicateValues" dxfId="2647" priority="3120"/>
    <cfRule type="duplicateValues" dxfId="2646" priority="3121"/>
    <cfRule type="duplicateValues" dxfId="2645" priority="3122"/>
    <cfRule type="duplicateValues" dxfId="2644" priority="3123"/>
    <cfRule type="duplicateValues" dxfId="2643" priority="3124"/>
    <cfRule type="duplicateValues" dxfId="2642" priority="3125"/>
    <cfRule type="duplicateValues" dxfId="2641" priority="3126"/>
    <cfRule type="duplicateValues" dxfId="2640" priority="3127"/>
    <cfRule type="duplicateValues" dxfId="2639" priority="3128"/>
    <cfRule type="duplicateValues" dxfId="2638" priority="3129"/>
    <cfRule type="duplicateValues" dxfId="2637" priority="3130"/>
    <cfRule type="duplicateValues" dxfId="2636" priority="3131"/>
    <cfRule type="duplicateValues" dxfId="2635" priority="3132"/>
    <cfRule type="duplicateValues" dxfId="2634" priority="3133"/>
    <cfRule type="duplicateValues" dxfId="2633" priority="3134"/>
    <cfRule type="duplicateValues" dxfId="2632" priority="3135"/>
    <cfRule type="duplicateValues" dxfId="2631" priority="3136"/>
    <cfRule type="duplicateValues" dxfId="2630" priority="3137"/>
    <cfRule type="duplicateValues" dxfId="2629" priority="3138"/>
    <cfRule type="duplicateValues" dxfId="2628" priority="3139"/>
    <cfRule type="duplicateValues" dxfId="2627" priority="3140"/>
    <cfRule type="duplicateValues" dxfId="2626" priority="3141"/>
    <cfRule type="duplicateValues" dxfId="2625" priority="3142"/>
    <cfRule type="duplicateValues" dxfId="2624" priority="3143"/>
    <cfRule type="duplicateValues" dxfId="2623" priority="3144"/>
    <cfRule type="duplicateValues" dxfId="2622" priority="3145"/>
    <cfRule type="duplicateValues" dxfId="2621" priority="3146"/>
    <cfRule type="duplicateValues" dxfId="2620" priority="3147"/>
    <cfRule type="duplicateValues" dxfId="2619" priority="3148"/>
    <cfRule type="duplicateValues" dxfId="2618" priority="3149"/>
    <cfRule type="duplicateValues" dxfId="2617" priority="3150"/>
    <cfRule type="duplicateValues" dxfId="2616" priority="3151"/>
    <cfRule type="duplicateValues" dxfId="2615" priority="3152"/>
  </conditionalFormatting>
  <conditionalFormatting sqref="C262">
    <cfRule type="duplicateValues" dxfId="2614" priority="3033"/>
    <cfRule type="duplicateValues" dxfId="2613" priority="3034"/>
    <cfRule type="duplicateValues" dxfId="2612" priority="3035"/>
    <cfRule type="duplicateValues" dxfId="2611" priority="3036"/>
    <cfRule type="duplicateValues" dxfId="2610" priority="3037"/>
    <cfRule type="duplicateValues" dxfId="2609" priority="3038"/>
    <cfRule type="duplicateValues" dxfId="2608" priority="3039"/>
    <cfRule type="duplicateValues" dxfId="2607" priority="3040"/>
    <cfRule type="duplicateValues" dxfId="2606" priority="3041"/>
    <cfRule type="duplicateValues" dxfId="2605" priority="3042"/>
    <cfRule type="duplicateValues" dxfId="2604" priority="3043"/>
    <cfRule type="duplicateValues" dxfId="2603" priority="3044"/>
    <cfRule type="duplicateValues" dxfId="2602" priority="3045"/>
    <cfRule type="duplicateValues" dxfId="2601" priority="3046"/>
    <cfRule type="duplicateValues" dxfId="2600" priority="3047"/>
    <cfRule type="duplicateValues" dxfId="2599" priority="3048"/>
    <cfRule type="duplicateValues" dxfId="2598" priority="3049"/>
    <cfRule type="duplicateValues" dxfId="2597" priority="3050"/>
    <cfRule type="duplicateValues" dxfId="2596" priority="3051"/>
    <cfRule type="duplicateValues" dxfId="2595" priority="3052"/>
    <cfRule type="duplicateValues" dxfId="2594" priority="3053"/>
    <cfRule type="duplicateValues" dxfId="2593" priority="3054"/>
    <cfRule type="duplicateValues" dxfId="2592" priority="3055"/>
    <cfRule type="duplicateValues" dxfId="2591" priority="3056"/>
    <cfRule type="duplicateValues" dxfId="2590" priority="3057"/>
    <cfRule type="duplicateValues" dxfId="2589" priority="3058"/>
    <cfRule type="duplicateValues" dxfId="2588" priority="3059"/>
    <cfRule type="duplicateValues" dxfId="2587" priority="3060"/>
    <cfRule type="duplicateValues" dxfId="2586" priority="3061"/>
    <cfRule type="duplicateValues" dxfId="2585" priority="3062"/>
    <cfRule type="duplicateValues" dxfId="2584" priority="3063"/>
    <cfRule type="duplicateValues" dxfId="2583" priority="3064"/>
    <cfRule type="duplicateValues" dxfId="2582" priority="3065"/>
    <cfRule type="duplicateValues" dxfId="2581" priority="3066"/>
    <cfRule type="duplicateValues" dxfId="2580" priority="3067"/>
    <cfRule type="duplicateValues" dxfId="2579" priority="3068"/>
    <cfRule type="duplicateValues" dxfId="2578" priority="3069"/>
    <cfRule type="duplicateValues" dxfId="2577" priority="3070"/>
    <cfRule type="duplicateValues" dxfId="2576" priority="3071"/>
    <cfRule type="duplicateValues" dxfId="2575" priority="3072"/>
    <cfRule type="duplicateValues" dxfId="2574" priority="3073"/>
    <cfRule type="duplicateValues" dxfId="2573" priority="3074"/>
    <cfRule type="duplicateValues" dxfId="2572" priority="3075"/>
    <cfRule type="duplicateValues" dxfId="2571" priority="3076"/>
    <cfRule type="duplicateValues" dxfId="2570" priority="3077"/>
    <cfRule type="duplicateValues" dxfId="2569" priority="3078"/>
    <cfRule type="duplicateValues" dxfId="2568" priority="3079"/>
    <cfRule type="duplicateValues" dxfId="2567" priority="3080"/>
    <cfRule type="duplicateValues" dxfId="2566" priority="3081"/>
    <cfRule type="duplicateValues" dxfId="2565" priority="3082"/>
    <cfRule type="duplicateValues" dxfId="2564" priority="3083"/>
    <cfRule type="duplicateValues" dxfId="2563" priority="3084"/>
    <cfRule type="duplicateValues" dxfId="2562" priority="3085"/>
    <cfRule type="duplicateValues" dxfId="2561" priority="3086"/>
    <cfRule type="duplicateValues" dxfId="2560" priority="3087"/>
    <cfRule type="duplicateValues" dxfId="2559" priority="3088"/>
    <cfRule type="duplicateValues" dxfId="2558" priority="3089"/>
    <cfRule type="duplicateValues" dxfId="2557" priority="3090"/>
    <cfRule type="duplicateValues" dxfId="2556" priority="3091"/>
    <cfRule type="duplicateValues" dxfId="2555" priority="3092"/>
  </conditionalFormatting>
  <conditionalFormatting sqref="C263">
    <cfRule type="duplicateValues" dxfId="2554" priority="2973"/>
    <cfRule type="duplicateValues" dxfId="2553" priority="2974"/>
    <cfRule type="duplicateValues" dxfId="2552" priority="2975"/>
    <cfRule type="duplicateValues" dxfId="2551" priority="2976"/>
    <cfRule type="duplicateValues" dxfId="2550" priority="2977"/>
    <cfRule type="duplicateValues" dxfId="2549" priority="2978"/>
    <cfRule type="duplicateValues" dxfId="2548" priority="2979"/>
    <cfRule type="duplicateValues" dxfId="2547" priority="2980"/>
    <cfRule type="duplicateValues" dxfId="2546" priority="2981"/>
    <cfRule type="duplicateValues" dxfId="2545" priority="2982"/>
    <cfRule type="duplicateValues" dxfId="2544" priority="2983"/>
    <cfRule type="duplicateValues" dxfId="2543" priority="2984"/>
    <cfRule type="duplicateValues" dxfId="2542" priority="2985"/>
    <cfRule type="duplicateValues" dxfId="2541" priority="2986"/>
    <cfRule type="duplicateValues" dxfId="2540" priority="2987"/>
    <cfRule type="duplicateValues" dxfId="2539" priority="2988"/>
    <cfRule type="duplicateValues" dxfId="2538" priority="2989"/>
    <cfRule type="duplicateValues" dxfId="2537" priority="2990"/>
    <cfRule type="duplicateValues" dxfId="2536" priority="2991"/>
    <cfRule type="duplicateValues" dxfId="2535" priority="2992"/>
    <cfRule type="duplicateValues" dxfId="2534" priority="2993"/>
    <cfRule type="duplicateValues" dxfId="2533" priority="2994"/>
    <cfRule type="duplicateValues" dxfId="2532" priority="2995"/>
    <cfRule type="duplicateValues" dxfId="2531" priority="2996"/>
    <cfRule type="duplicateValues" dxfId="2530" priority="2997"/>
    <cfRule type="duplicateValues" dxfId="2529" priority="2998"/>
    <cfRule type="duplicateValues" dxfId="2528" priority="2999"/>
    <cfRule type="duplicateValues" dxfId="2527" priority="3000"/>
    <cfRule type="duplicateValues" dxfId="2526" priority="3001"/>
    <cfRule type="duplicateValues" dxfId="2525" priority="3002"/>
    <cfRule type="duplicateValues" dxfId="2524" priority="3003"/>
    <cfRule type="duplicateValues" dxfId="2523" priority="3004"/>
    <cfRule type="duplicateValues" dxfId="2522" priority="3005"/>
    <cfRule type="duplicateValues" dxfId="2521" priority="3006"/>
    <cfRule type="duplicateValues" dxfId="2520" priority="3007"/>
    <cfRule type="duplicateValues" dxfId="2519" priority="3008"/>
    <cfRule type="duplicateValues" dxfId="2518" priority="3009"/>
    <cfRule type="duplicateValues" dxfId="2517" priority="3010"/>
    <cfRule type="duplicateValues" dxfId="2516" priority="3011"/>
    <cfRule type="duplicateValues" dxfId="2515" priority="3012"/>
    <cfRule type="duplicateValues" dxfId="2514" priority="3013"/>
    <cfRule type="duplicateValues" dxfId="2513" priority="3014"/>
    <cfRule type="duplicateValues" dxfId="2512" priority="3015"/>
    <cfRule type="duplicateValues" dxfId="2511" priority="3016"/>
    <cfRule type="duplicateValues" dxfId="2510" priority="3017"/>
    <cfRule type="duplicateValues" dxfId="2509" priority="3018"/>
    <cfRule type="duplicateValues" dxfId="2508" priority="3019"/>
    <cfRule type="duplicateValues" dxfId="2507" priority="3020"/>
    <cfRule type="duplicateValues" dxfId="2506" priority="3021"/>
    <cfRule type="duplicateValues" dxfId="2505" priority="3022"/>
    <cfRule type="duplicateValues" dxfId="2504" priority="3023"/>
    <cfRule type="duplicateValues" dxfId="2503" priority="3024"/>
    <cfRule type="duplicateValues" dxfId="2502" priority="3025"/>
    <cfRule type="duplicateValues" dxfId="2501" priority="3026"/>
    <cfRule type="duplicateValues" dxfId="2500" priority="3027"/>
    <cfRule type="duplicateValues" dxfId="2499" priority="3028"/>
    <cfRule type="duplicateValues" dxfId="2498" priority="3029"/>
    <cfRule type="duplicateValues" dxfId="2497" priority="3030"/>
    <cfRule type="duplicateValues" dxfId="2496" priority="3031"/>
    <cfRule type="duplicateValues" dxfId="2495" priority="3032"/>
  </conditionalFormatting>
  <conditionalFormatting sqref="C264:C274 C245:C256 C282:C283 C285 C287 C291 C293:C298 C301:C305 C311 C156:C243 C313:C318 C322:C323 C328:C332 C334 C336:C355">
    <cfRule type="duplicateValues" dxfId="2494" priority="3738"/>
    <cfRule type="duplicateValues" dxfId="2493" priority="4097"/>
  </conditionalFormatting>
  <conditionalFormatting sqref="C264:C274 C282:C283 C285 C287 C291 C293:C298 C301:C305 C311 C156:C258 C313:C318 C322:C323 C328:C332 C334 C336:C355">
    <cfRule type="duplicateValues" dxfId="2492" priority="3271"/>
  </conditionalFormatting>
  <conditionalFormatting sqref="C264:C274 C282:C283 C285 C287 C291 C293:C298 C301:C305 C311 C313:C318 C322:C323 C156:C258 C328:C332 C334 C336:C355">
    <cfRule type="duplicateValues" dxfId="2491" priority="3270"/>
  </conditionalFormatting>
  <conditionalFormatting sqref="C264:C274 C282:C283 C285 C287 C291 C293:C298 C301:C305 C311 C313:C318 C322:C323 C156:C259 C328:C332 C334 C336:C355">
    <cfRule type="duplicateValues" dxfId="2490" priority="3212"/>
    <cfRule type="duplicateValues" dxfId="2489" priority="3269"/>
  </conditionalFormatting>
  <conditionalFormatting sqref="C264:C274 C282:C283 C285 C287 C291 C293:C298 C301:C305 C311 C313:C318 C322:C323 C156:C260 C328:C332 C334 C336:C355">
    <cfRule type="duplicateValues" dxfId="2488" priority="3153"/>
  </conditionalFormatting>
  <conditionalFormatting sqref="C264:C274 C282:C283 C285 C287 C291 C293:C298 C301:C305 C311 C313:C318 C322:C323 C156:C261 C328:C332 C334 C336:C355">
    <cfRule type="duplicateValues" dxfId="2487" priority="3093"/>
  </conditionalFormatting>
  <conditionalFormatting sqref="C275">
    <cfRule type="duplicateValues" dxfId="2486" priority="2908"/>
    <cfRule type="duplicateValues" dxfId="2485" priority="2909"/>
    <cfRule type="duplicateValues" dxfId="2484" priority="2910"/>
    <cfRule type="duplicateValues" dxfId="2483" priority="2911"/>
    <cfRule type="duplicateValues" dxfId="2482" priority="2912"/>
    <cfRule type="duplicateValues" dxfId="2481" priority="2913"/>
    <cfRule type="duplicateValues" dxfId="2480" priority="2914"/>
    <cfRule type="duplicateValues" dxfId="2479" priority="2915"/>
    <cfRule type="duplicateValues" dxfId="2478" priority="2916"/>
    <cfRule type="duplicateValues" dxfId="2477" priority="2917"/>
    <cfRule type="duplicateValues" dxfId="2476" priority="2918"/>
    <cfRule type="duplicateValues" dxfId="2475" priority="2919"/>
    <cfRule type="duplicateValues" dxfId="2474" priority="2920"/>
    <cfRule type="duplicateValues" dxfId="2473" priority="2921"/>
    <cfRule type="duplicateValues" dxfId="2472" priority="2922"/>
    <cfRule type="duplicateValues" dxfId="2471" priority="2923"/>
    <cfRule type="duplicateValues" dxfId="2470" priority="2924"/>
    <cfRule type="duplicateValues" dxfId="2469" priority="2925"/>
    <cfRule type="duplicateValues" dxfId="2468" priority="2926"/>
    <cfRule type="duplicateValues" dxfId="2467" priority="2927"/>
    <cfRule type="duplicateValues" dxfId="2466" priority="2928"/>
    <cfRule type="duplicateValues" dxfId="2465" priority="2929"/>
    <cfRule type="duplicateValues" dxfId="2464" priority="2930"/>
    <cfRule type="duplicateValues" dxfId="2463" priority="2931"/>
    <cfRule type="duplicateValues" dxfId="2462" priority="2932"/>
    <cfRule type="duplicateValues" dxfId="2461" priority="2933"/>
    <cfRule type="duplicateValues" dxfId="2460" priority="2934"/>
    <cfRule type="duplicateValues" dxfId="2459" priority="2935"/>
    <cfRule type="duplicateValues" dxfId="2458" priority="2936"/>
    <cfRule type="duplicateValues" dxfId="2457" priority="2937"/>
    <cfRule type="duplicateValues" dxfId="2456" priority="2938"/>
    <cfRule type="duplicateValues" dxfId="2455" priority="2939"/>
    <cfRule type="duplicateValues" dxfId="2454" priority="2940"/>
    <cfRule type="duplicateValues" dxfId="2453" priority="2941"/>
    <cfRule type="duplicateValues" dxfId="2452" priority="2942"/>
    <cfRule type="duplicateValues" dxfId="2451" priority="2943"/>
    <cfRule type="duplicateValues" dxfId="2450" priority="2944"/>
    <cfRule type="duplicateValues" dxfId="2449" priority="2945"/>
    <cfRule type="duplicateValues" dxfId="2448" priority="2946"/>
    <cfRule type="duplicateValues" dxfId="2447" priority="2947"/>
    <cfRule type="duplicateValues" dxfId="2446" priority="2948"/>
    <cfRule type="duplicateValues" dxfId="2445" priority="2949"/>
    <cfRule type="duplicateValues" dxfId="2444" priority="2950"/>
    <cfRule type="duplicateValues" dxfId="2443" priority="2951"/>
    <cfRule type="duplicateValues" dxfId="2442" priority="2952"/>
    <cfRule type="duplicateValues" dxfId="2441" priority="2953"/>
    <cfRule type="duplicateValues" dxfId="2440" priority="2954"/>
    <cfRule type="duplicateValues" dxfId="2439" priority="2955"/>
    <cfRule type="duplicateValues" dxfId="2438" priority="2956"/>
    <cfRule type="duplicateValues" dxfId="2437" priority="2957"/>
    <cfRule type="duplicateValues" dxfId="2436" priority="2958"/>
    <cfRule type="duplicateValues" dxfId="2435" priority="2959"/>
    <cfRule type="duplicateValues" dxfId="2434" priority="2960"/>
    <cfRule type="duplicateValues" dxfId="2433" priority="2961"/>
    <cfRule type="duplicateValues" dxfId="2432" priority="2962"/>
    <cfRule type="duplicateValues" dxfId="2431" priority="2963"/>
    <cfRule type="duplicateValues" dxfId="2430" priority="2964"/>
    <cfRule type="duplicateValues" dxfId="2429" priority="2965"/>
    <cfRule type="duplicateValues" dxfId="2428" priority="2966"/>
    <cfRule type="duplicateValues" dxfId="2427" priority="2967"/>
    <cfRule type="duplicateValues" dxfId="2426" priority="2968"/>
  </conditionalFormatting>
  <conditionalFormatting sqref="C276">
    <cfRule type="duplicateValues" dxfId="2425" priority="2843"/>
    <cfRule type="duplicateValues" dxfId="2424" priority="2844"/>
    <cfRule type="duplicateValues" dxfId="2423" priority="2845"/>
    <cfRule type="duplicateValues" dxfId="2422" priority="2846"/>
    <cfRule type="duplicateValues" dxfId="2421" priority="2847"/>
    <cfRule type="duplicateValues" dxfId="2420" priority="2848"/>
    <cfRule type="duplicateValues" dxfId="2419" priority="2849"/>
    <cfRule type="duplicateValues" dxfId="2418" priority="2850"/>
    <cfRule type="duplicateValues" dxfId="2417" priority="2851"/>
    <cfRule type="duplicateValues" dxfId="2416" priority="2852"/>
    <cfRule type="duplicateValues" dxfId="2415" priority="2853"/>
    <cfRule type="duplicateValues" dxfId="2414" priority="2854"/>
    <cfRule type="duplicateValues" dxfId="2413" priority="2855"/>
    <cfRule type="duplicateValues" dxfId="2412" priority="2856"/>
    <cfRule type="duplicateValues" dxfId="2411" priority="2857"/>
    <cfRule type="duplicateValues" dxfId="2410" priority="2858"/>
    <cfRule type="duplicateValues" dxfId="2409" priority="2859"/>
    <cfRule type="duplicateValues" dxfId="2408" priority="2860"/>
    <cfRule type="duplicateValues" dxfId="2407" priority="2861"/>
    <cfRule type="duplicateValues" dxfId="2406" priority="2862"/>
    <cfRule type="duplicateValues" dxfId="2405" priority="2863"/>
    <cfRule type="duplicateValues" dxfId="2404" priority="2864"/>
    <cfRule type="duplicateValues" dxfId="2403" priority="2865"/>
    <cfRule type="duplicateValues" dxfId="2402" priority="2866"/>
    <cfRule type="duplicateValues" dxfId="2401" priority="2867"/>
    <cfRule type="duplicateValues" dxfId="2400" priority="2868"/>
    <cfRule type="duplicateValues" dxfId="2399" priority="2869"/>
    <cfRule type="duplicateValues" dxfId="2398" priority="2870"/>
    <cfRule type="duplicateValues" dxfId="2397" priority="2871"/>
    <cfRule type="duplicateValues" dxfId="2396" priority="2872"/>
    <cfRule type="duplicateValues" dxfId="2395" priority="2873"/>
    <cfRule type="duplicateValues" dxfId="2394" priority="2874"/>
    <cfRule type="duplicateValues" dxfId="2393" priority="2875"/>
    <cfRule type="duplicateValues" dxfId="2392" priority="2876"/>
    <cfRule type="duplicateValues" dxfId="2391" priority="2877"/>
    <cfRule type="duplicateValues" dxfId="2390" priority="2878"/>
    <cfRule type="duplicateValues" dxfId="2389" priority="2879"/>
    <cfRule type="duplicateValues" dxfId="2388" priority="2880"/>
    <cfRule type="duplicateValues" dxfId="2387" priority="2881"/>
    <cfRule type="duplicateValues" dxfId="2386" priority="2882"/>
    <cfRule type="duplicateValues" dxfId="2385" priority="2883"/>
    <cfRule type="duplicateValues" dxfId="2384" priority="2884"/>
    <cfRule type="duplicateValues" dxfId="2383" priority="2885"/>
    <cfRule type="duplicateValues" dxfId="2382" priority="2886"/>
    <cfRule type="duplicateValues" dxfId="2381" priority="2887"/>
    <cfRule type="duplicateValues" dxfId="2380" priority="2888"/>
    <cfRule type="duplicateValues" dxfId="2379" priority="2889"/>
    <cfRule type="duplicateValues" dxfId="2378" priority="2890"/>
    <cfRule type="duplicateValues" dxfId="2377" priority="2891"/>
    <cfRule type="duplicateValues" dxfId="2376" priority="2892"/>
    <cfRule type="duplicateValues" dxfId="2375" priority="2893"/>
    <cfRule type="duplicateValues" dxfId="2374" priority="2894"/>
    <cfRule type="duplicateValues" dxfId="2373" priority="2895"/>
    <cfRule type="duplicateValues" dxfId="2372" priority="2896"/>
    <cfRule type="duplicateValues" dxfId="2371" priority="2897"/>
    <cfRule type="duplicateValues" dxfId="2370" priority="2898"/>
    <cfRule type="duplicateValues" dxfId="2369" priority="2899"/>
    <cfRule type="duplicateValues" dxfId="2368" priority="2900"/>
    <cfRule type="duplicateValues" dxfId="2367" priority="2901"/>
    <cfRule type="duplicateValues" dxfId="2366" priority="2902"/>
    <cfRule type="duplicateValues" dxfId="2365" priority="2903"/>
    <cfRule type="duplicateValues" dxfId="2364" priority="2904"/>
    <cfRule type="duplicateValues" dxfId="2363" priority="2905"/>
  </conditionalFormatting>
  <conditionalFormatting sqref="C277">
    <cfRule type="duplicateValues" dxfId="2362" priority="2778"/>
    <cfRule type="duplicateValues" dxfId="2361" priority="2779"/>
    <cfRule type="duplicateValues" dxfId="2360" priority="2780"/>
    <cfRule type="duplicateValues" dxfId="2359" priority="2781"/>
    <cfRule type="duplicateValues" dxfId="2358" priority="2782"/>
    <cfRule type="duplicateValues" dxfId="2357" priority="2783"/>
    <cfRule type="duplicateValues" dxfId="2356" priority="2784"/>
    <cfRule type="duplicateValues" dxfId="2355" priority="2785"/>
    <cfRule type="duplicateValues" dxfId="2354" priority="2786"/>
    <cfRule type="duplicateValues" dxfId="2353" priority="2787"/>
    <cfRule type="duplicateValues" dxfId="2352" priority="2788"/>
    <cfRule type="duplicateValues" dxfId="2351" priority="2789"/>
    <cfRule type="duplicateValues" dxfId="2350" priority="2790"/>
    <cfRule type="duplicateValues" dxfId="2349" priority="2791"/>
    <cfRule type="duplicateValues" dxfId="2348" priority="2792"/>
    <cfRule type="duplicateValues" dxfId="2347" priority="2793"/>
    <cfRule type="duplicateValues" dxfId="2346" priority="2794"/>
    <cfRule type="duplicateValues" dxfId="2345" priority="2795"/>
    <cfRule type="duplicateValues" dxfId="2344" priority="2796"/>
    <cfRule type="duplicateValues" dxfId="2343" priority="2797"/>
    <cfRule type="duplicateValues" dxfId="2342" priority="2798"/>
    <cfRule type="duplicateValues" dxfId="2341" priority="2799"/>
    <cfRule type="duplicateValues" dxfId="2340" priority="2800"/>
    <cfRule type="duplicateValues" dxfId="2339" priority="2801"/>
    <cfRule type="duplicateValues" dxfId="2338" priority="2802"/>
    <cfRule type="duplicateValues" dxfId="2337" priority="2803"/>
    <cfRule type="duplicateValues" dxfId="2336" priority="2804"/>
    <cfRule type="duplicateValues" dxfId="2335" priority="2805"/>
    <cfRule type="duplicateValues" dxfId="2334" priority="2806"/>
    <cfRule type="duplicateValues" dxfId="2333" priority="2807"/>
    <cfRule type="duplicateValues" dxfId="2332" priority="2808"/>
    <cfRule type="duplicateValues" dxfId="2331" priority="2809"/>
    <cfRule type="duplicateValues" dxfId="2330" priority="2810"/>
    <cfRule type="duplicateValues" dxfId="2329" priority="2811"/>
    <cfRule type="duplicateValues" dxfId="2328" priority="2812"/>
    <cfRule type="duplicateValues" dxfId="2327" priority="2813"/>
    <cfRule type="duplicateValues" dxfId="2326" priority="2814"/>
    <cfRule type="duplicateValues" dxfId="2325" priority="2815"/>
    <cfRule type="duplicateValues" dxfId="2324" priority="2816"/>
    <cfRule type="duplicateValues" dxfId="2323" priority="2817"/>
    <cfRule type="duplicateValues" dxfId="2322" priority="2818"/>
    <cfRule type="duplicateValues" dxfId="2321" priority="2819"/>
    <cfRule type="duplicateValues" dxfId="2320" priority="2820"/>
    <cfRule type="duplicateValues" dxfId="2319" priority="2821"/>
    <cfRule type="duplicateValues" dxfId="2318" priority="2822"/>
    <cfRule type="duplicateValues" dxfId="2317" priority="2823"/>
    <cfRule type="duplicateValues" dxfId="2316" priority="2824"/>
    <cfRule type="duplicateValues" dxfId="2315" priority="2825"/>
    <cfRule type="duplicateValues" dxfId="2314" priority="2826"/>
    <cfRule type="duplicateValues" dxfId="2313" priority="2827"/>
    <cfRule type="duplicateValues" dxfId="2312" priority="2828"/>
    <cfRule type="duplicateValues" dxfId="2311" priority="2829"/>
    <cfRule type="duplicateValues" dxfId="2310" priority="2830"/>
    <cfRule type="duplicateValues" dxfId="2309" priority="2831"/>
    <cfRule type="duplicateValues" dxfId="2308" priority="2832"/>
    <cfRule type="duplicateValues" dxfId="2307" priority="2833"/>
    <cfRule type="duplicateValues" dxfId="2306" priority="2834"/>
    <cfRule type="duplicateValues" dxfId="2305" priority="2835"/>
    <cfRule type="duplicateValues" dxfId="2304" priority="2836"/>
    <cfRule type="duplicateValues" dxfId="2303" priority="2837"/>
    <cfRule type="duplicateValues" dxfId="2302" priority="2838"/>
    <cfRule type="duplicateValues" dxfId="2301" priority="2839"/>
    <cfRule type="duplicateValues" dxfId="2300" priority="2840"/>
    <cfRule type="duplicateValues" dxfId="2299" priority="2841"/>
  </conditionalFormatting>
  <conditionalFormatting sqref="C278">
    <cfRule type="duplicateValues" dxfId="2298" priority="2714"/>
    <cfRule type="duplicateValues" dxfId="2297" priority="2715"/>
    <cfRule type="duplicateValues" dxfId="2296" priority="2716"/>
    <cfRule type="duplicateValues" dxfId="2295" priority="2717"/>
    <cfRule type="duplicateValues" dxfId="2294" priority="2718"/>
    <cfRule type="duplicateValues" dxfId="2293" priority="2719"/>
    <cfRule type="duplicateValues" dxfId="2292" priority="2720"/>
    <cfRule type="duplicateValues" dxfId="2291" priority="2721"/>
    <cfRule type="duplicateValues" dxfId="2290" priority="2722"/>
    <cfRule type="duplicateValues" dxfId="2289" priority="2723"/>
    <cfRule type="duplicateValues" dxfId="2288" priority="2724"/>
    <cfRule type="duplicateValues" dxfId="2287" priority="2725"/>
    <cfRule type="duplicateValues" dxfId="2286" priority="2726"/>
    <cfRule type="duplicateValues" dxfId="2285" priority="2727"/>
    <cfRule type="duplicateValues" dxfId="2284" priority="2728"/>
    <cfRule type="duplicateValues" dxfId="2283" priority="2729"/>
    <cfRule type="duplicateValues" dxfId="2282" priority="2730"/>
    <cfRule type="duplicateValues" dxfId="2281" priority="2731"/>
    <cfRule type="duplicateValues" dxfId="2280" priority="2732"/>
    <cfRule type="duplicateValues" dxfId="2279" priority="2733"/>
    <cfRule type="duplicateValues" dxfId="2278" priority="2734"/>
    <cfRule type="duplicateValues" dxfId="2277" priority="2735"/>
    <cfRule type="duplicateValues" dxfId="2276" priority="2736"/>
    <cfRule type="duplicateValues" dxfId="2275" priority="2737"/>
    <cfRule type="duplicateValues" dxfId="2274" priority="2738"/>
    <cfRule type="duplicateValues" dxfId="2273" priority="2739"/>
    <cfRule type="duplicateValues" dxfId="2272" priority="2740"/>
    <cfRule type="duplicateValues" dxfId="2271" priority="2741"/>
    <cfRule type="duplicateValues" dxfId="2270" priority="2742"/>
    <cfRule type="duplicateValues" dxfId="2269" priority="2743"/>
    <cfRule type="duplicateValues" dxfId="2268" priority="2744"/>
    <cfRule type="duplicateValues" dxfId="2267" priority="2745"/>
    <cfRule type="duplicateValues" dxfId="2266" priority="2746"/>
    <cfRule type="duplicateValues" dxfId="2265" priority="2747"/>
    <cfRule type="duplicateValues" dxfId="2264" priority="2748"/>
    <cfRule type="duplicateValues" dxfId="2263" priority="2749"/>
    <cfRule type="duplicateValues" dxfId="2262" priority="2750"/>
    <cfRule type="duplicateValues" dxfId="2261" priority="2751"/>
    <cfRule type="duplicateValues" dxfId="2260" priority="2752"/>
    <cfRule type="duplicateValues" dxfId="2259" priority="2753"/>
    <cfRule type="duplicateValues" dxfId="2258" priority="2754"/>
    <cfRule type="duplicateValues" dxfId="2257" priority="2755"/>
    <cfRule type="duplicateValues" dxfId="2256" priority="2756"/>
    <cfRule type="duplicateValues" dxfId="2255" priority="2757"/>
    <cfRule type="duplicateValues" dxfId="2254" priority="2758"/>
    <cfRule type="duplicateValues" dxfId="2253" priority="2759"/>
    <cfRule type="duplicateValues" dxfId="2252" priority="2760"/>
    <cfRule type="duplicateValues" dxfId="2251" priority="2761"/>
    <cfRule type="duplicateValues" dxfId="2250" priority="2762"/>
    <cfRule type="duplicateValues" dxfId="2249" priority="2763"/>
    <cfRule type="duplicateValues" dxfId="2248" priority="2764"/>
    <cfRule type="duplicateValues" dxfId="2247" priority="2765"/>
    <cfRule type="duplicateValues" dxfId="2246" priority="2766"/>
    <cfRule type="duplicateValues" dxfId="2245" priority="2767"/>
    <cfRule type="duplicateValues" dxfId="2244" priority="2768"/>
    <cfRule type="duplicateValues" dxfId="2243" priority="2769"/>
    <cfRule type="duplicateValues" dxfId="2242" priority="2770"/>
    <cfRule type="duplicateValues" dxfId="2241" priority="2771"/>
    <cfRule type="duplicateValues" dxfId="2240" priority="2772"/>
    <cfRule type="duplicateValues" dxfId="2239" priority="2773"/>
    <cfRule type="duplicateValues" dxfId="2238" priority="2774"/>
    <cfRule type="duplicateValues" dxfId="2237" priority="2775"/>
    <cfRule type="duplicateValues" dxfId="2236" priority="2776"/>
    <cfRule type="duplicateValues" dxfId="2235" priority="2777"/>
  </conditionalFormatting>
  <conditionalFormatting sqref="C279">
    <cfRule type="duplicateValues" dxfId="2234" priority="2650"/>
    <cfRule type="duplicateValues" dxfId="2233" priority="2651"/>
    <cfRule type="duplicateValues" dxfId="2232" priority="2652"/>
    <cfRule type="duplicateValues" dxfId="2231" priority="2653"/>
    <cfRule type="duplicateValues" dxfId="2230" priority="2654"/>
    <cfRule type="duplicateValues" dxfId="2229" priority="2655"/>
    <cfRule type="duplicateValues" dxfId="2228" priority="2656"/>
    <cfRule type="duplicateValues" dxfId="2227" priority="2657"/>
    <cfRule type="duplicateValues" dxfId="2226" priority="2658"/>
    <cfRule type="duplicateValues" dxfId="2225" priority="2659"/>
    <cfRule type="duplicateValues" dxfId="2224" priority="2660"/>
    <cfRule type="duplicateValues" dxfId="2223" priority="2661"/>
    <cfRule type="duplicateValues" dxfId="2222" priority="2662"/>
    <cfRule type="duplicateValues" dxfId="2221" priority="2663"/>
    <cfRule type="duplicateValues" dxfId="2220" priority="2664"/>
    <cfRule type="duplicateValues" dxfId="2219" priority="2665"/>
    <cfRule type="duplicateValues" dxfId="2218" priority="2666"/>
    <cfRule type="duplicateValues" dxfId="2217" priority="2667"/>
    <cfRule type="duplicateValues" dxfId="2216" priority="2668"/>
    <cfRule type="duplicateValues" dxfId="2215" priority="2669"/>
    <cfRule type="duplicateValues" dxfId="2214" priority="2670"/>
    <cfRule type="duplicateValues" dxfId="2213" priority="2671"/>
    <cfRule type="duplicateValues" dxfId="2212" priority="2672"/>
    <cfRule type="duplicateValues" dxfId="2211" priority="2673"/>
    <cfRule type="duplicateValues" dxfId="2210" priority="2674"/>
    <cfRule type="duplicateValues" dxfId="2209" priority="2675"/>
    <cfRule type="duplicateValues" dxfId="2208" priority="2676"/>
    <cfRule type="duplicateValues" dxfId="2207" priority="2677"/>
    <cfRule type="duplicateValues" dxfId="2206" priority="2678"/>
    <cfRule type="duplicateValues" dxfId="2205" priority="2679"/>
    <cfRule type="duplicateValues" dxfId="2204" priority="2680"/>
    <cfRule type="duplicateValues" dxfId="2203" priority="2681"/>
    <cfRule type="duplicateValues" dxfId="2202" priority="2682"/>
    <cfRule type="duplicateValues" dxfId="2201" priority="2683"/>
    <cfRule type="duplicateValues" dxfId="2200" priority="2684"/>
    <cfRule type="duplicateValues" dxfId="2199" priority="2685"/>
    <cfRule type="duplicateValues" dxfId="2198" priority="2686"/>
    <cfRule type="duplicateValues" dxfId="2197" priority="2687"/>
    <cfRule type="duplicateValues" dxfId="2196" priority="2688"/>
    <cfRule type="duplicateValues" dxfId="2195" priority="2689"/>
    <cfRule type="duplicateValues" dxfId="2194" priority="2690"/>
    <cfRule type="duplicateValues" dxfId="2193" priority="2691"/>
    <cfRule type="duplicateValues" dxfId="2192" priority="2692"/>
    <cfRule type="duplicateValues" dxfId="2191" priority="2693"/>
    <cfRule type="duplicateValues" dxfId="2190" priority="2694"/>
    <cfRule type="duplicateValues" dxfId="2189" priority="2695"/>
    <cfRule type="duplicateValues" dxfId="2188" priority="2696"/>
    <cfRule type="duplicateValues" dxfId="2187" priority="2697"/>
    <cfRule type="duplicateValues" dxfId="2186" priority="2698"/>
    <cfRule type="duplicateValues" dxfId="2185" priority="2699"/>
    <cfRule type="duplicateValues" dxfId="2184" priority="2700"/>
    <cfRule type="duplicateValues" dxfId="2183" priority="2701"/>
    <cfRule type="duplicateValues" dxfId="2182" priority="2702"/>
    <cfRule type="duplicateValues" dxfId="2181" priority="2703"/>
    <cfRule type="duplicateValues" dxfId="2180" priority="2704"/>
    <cfRule type="duplicateValues" dxfId="2179" priority="2705"/>
    <cfRule type="duplicateValues" dxfId="2178" priority="2706"/>
    <cfRule type="duplicateValues" dxfId="2177" priority="2707"/>
    <cfRule type="duplicateValues" dxfId="2176" priority="2708"/>
    <cfRule type="duplicateValues" dxfId="2175" priority="2709"/>
    <cfRule type="duplicateValues" dxfId="2174" priority="2710"/>
    <cfRule type="duplicateValues" dxfId="2173" priority="2711"/>
    <cfRule type="duplicateValues" dxfId="2172" priority="2712"/>
    <cfRule type="duplicateValues" dxfId="2171" priority="2713"/>
  </conditionalFormatting>
  <conditionalFormatting sqref="C280">
    <cfRule type="duplicateValues" dxfId="2170" priority="2584"/>
    <cfRule type="duplicateValues" dxfId="2169" priority="2585"/>
    <cfRule type="duplicateValues" dxfId="2168" priority="2586"/>
    <cfRule type="duplicateValues" dxfId="2167" priority="2587"/>
    <cfRule type="duplicateValues" dxfId="2166" priority="2588"/>
    <cfRule type="duplicateValues" dxfId="2165" priority="2589"/>
    <cfRule type="duplicateValues" dxfId="2164" priority="2590"/>
    <cfRule type="duplicateValues" dxfId="2163" priority="2591"/>
    <cfRule type="duplicateValues" dxfId="2162" priority="2592"/>
    <cfRule type="duplicateValues" dxfId="2161" priority="2593"/>
    <cfRule type="duplicateValues" dxfId="2160" priority="2594"/>
    <cfRule type="duplicateValues" dxfId="2159" priority="2595"/>
    <cfRule type="duplicateValues" dxfId="2158" priority="2596"/>
    <cfRule type="duplicateValues" dxfId="2157" priority="2597"/>
    <cfRule type="duplicateValues" dxfId="2156" priority="2598"/>
    <cfRule type="duplicateValues" dxfId="2155" priority="2599"/>
    <cfRule type="duplicateValues" dxfId="2154" priority="2600"/>
    <cfRule type="duplicateValues" dxfId="2153" priority="2601"/>
    <cfRule type="duplicateValues" dxfId="2152" priority="2602"/>
    <cfRule type="duplicateValues" dxfId="2151" priority="2603"/>
    <cfRule type="duplicateValues" dxfId="2150" priority="2604"/>
    <cfRule type="duplicateValues" dxfId="2149" priority="2605"/>
    <cfRule type="duplicateValues" dxfId="2148" priority="2606"/>
    <cfRule type="duplicateValues" dxfId="2147" priority="2607"/>
    <cfRule type="duplicateValues" dxfId="2146" priority="2608"/>
    <cfRule type="duplicateValues" dxfId="2145" priority="2609"/>
    <cfRule type="duplicateValues" dxfId="2144" priority="2610"/>
    <cfRule type="duplicateValues" dxfId="2143" priority="2611"/>
    <cfRule type="duplicateValues" dxfId="2142" priority="2612"/>
    <cfRule type="duplicateValues" dxfId="2141" priority="2613"/>
    <cfRule type="duplicateValues" dxfId="2140" priority="2614"/>
    <cfRule type="duplicateValues" dxfId="2139" priority="2615"/>
    <cfRule type="duplicateValues" dxfId="2138" priority="2616"/>
    <cfRule type="duplicateValues" dxfId="2137" priority="2617"/>
    <cfRule type="duplicateValues" dxfId="2136" priority="2618"/>
    <cfRule type="duplicateValues" dxfId="2135" priority="2619"/>
    <cfRule type="duplicateValues" dxfId="2134" priority="2620"/>
    <cfRule type="duplicateValues" dxfId="2133" priority="2621"/>
    <cfRule type="duplicateValues" dxfId="2132" priority="2622"/>
    <cfRule type="duplicateValues" dxfId="2131" priority="2623"/>
    <cfRule type="duplicateValues" dxfId="2130" priority="2624"/>
    <cfRule type="duplicateValues" dxfId="2129" priority="2625"/>
    <cfRule type="duplicateValues" dxfId="2128" priority="2626"/>
    <cfRule type="duplicateValues" dxfId="2127" priority="2627"/>
    <cfRule type="duplicateValues" dxfId="2126" priority="2628"/>
    <cfRule type="duplicateValues" dxfId="2125" priority="2629"/>
    <cfRule type="duplicateValues" dxfId="2124" priority="2630"/>
    <cfRule type="duplicateValues" dxfId="2123" priority="2631"/>
    <cfRule type="duplicateValues" dxfId="2122" priority="2632"/>
    <cfRule type="duplicateValues" dxfId="2121" priority="2633"/>
    <cfRule type="duplicateValues" dxfId="2120" priority="2634"/>
    <cfRule type="duplicateValues" dxfId="2119" priority="2635"/>
    <cfRule type="duplicateValues" dxfId="2118" priority="2636"/>
    <cfRule type="duplicateValues" dxfId="2117" priority="2637"/>
    <cfRule type="duplicateValues" dxfId="2116" priority="2638"/>
    <cfRule type="duplicateValues" dxfId="2115" priority="2639"/>
    <cfRule type="duplicateValues" dxfId="2114" priority="2640"/>
    <cfRule type="duplicateValues" dxfId="2113" priority="2641"/>
    <cfRule type="duplicateValues" dxfId="2112" priority="2642"/>
    <cfRule type="duplicateValues" dxfId="2111" priority="2643"/>
    <cfRule type="duplicateValues" dxfId="2110" priority="2644"/>
    <cfRule type="duplicateValues" dxfId="2109" priority="2645"/>
    <cfRule type="duplicateValues" dxfId="2108" priority="2646"/>
    <cfRule type="duplicateValues" dxfId="2107" priority="2647"/>
    <cfRule type="duplicateValues" dxfId="2106" priority="2648"/>
  </conditionalFormatting>
  <conditionalFormatting sqref="C281">
    <cfRule type="duplicateValues" dxfId="2105" priority="2519"/>
    <cfRule type="duplicateValues" dxfId="2104" priority="2520"/>
    <cfRule type="duplicateValues" dxfId="2103" priority="2521"/>
    <cfRule type="duplicateValues" dxfId="2102" priority="2522"/>
    <cfRule type="duplicateValues" dxfId="2101" priority="2523"/>
    <cfRule type="duplicateValues" dxfId="2100" priority="2524"/>
    <cfRule type="duplicateValues" dxfId="2099" priority="2525"/>
    <cfRule type="duplicateValues" dxfId="2098" priority="2526"/>
    <cfRule type="duplicateValues" dxfId="2097" priority="2527"/>
    <cfRule type="duplicateValues" dxfId="2096" priority="2528"/>
    <cfRule type="duplicateValues" dxfId="2095" priority="2529"/>
    <cfRule type="duplicateValues" dxfId="2094" priority="2530"/>
    <cfRule type="duplicateValues" dxfId="2093" priority="2531"/>
    <cfRule type="duplicateValues" dxfId="2092" priority="2532"/>
    <cfRule type="duplicateValues" dxfId="2091" priority="2533"/>
    <cfRule type="duplicateValues" dxfId="2090" priority="2534"/>
    <cfRule type="duplicateValues" dxfId="2089" priority="2535"/>
    <cfRule type="duplicateValues" dxfId="2088" priority="2536"/>
    <cfRule type="duplicateValues" dxfId="2087" priority="2537"/>
    <cfRule type="duplicateValues" dxfId="2086" priority="2538"/>
    <cfRule type="duplicateValues" dxfId="2085" priority="2539"/>
    <cfRule type="duplicateValues" dxfId="2084" priority="2540"/>
    <cfRule type="duplicateValues" dxfId="2083" priority="2541"/>
    <cfRule type="duplicateValues" dxfId="2082" priority="2542"/>
    <cfRule type="duplicateValues" dxfId="2081" priority="2543"/>
    <cfRule type="duplicateValues" dxfId="2080" priority="2544"/>
    <cfRule type="duplicateValues" dxfId="2079" priority="2545"/>
    <cfRule type="duplicateValues" dxfId="2078" priority="2546"/>
    <cfRule type="duplicateValues" dxfId="2077" priority="2547"/>
    <cfRule type="duplicateValues" dxfId="2076" priority="2548"/>
    <cfRule type="duplicateValues" dxfId="2075" priority="2549"/>
    <cfRule type="duplicateValues" dxfId="2074" priority="2550"/>
    <cfRule type="duplicateValues" dxfId="2073" priority="2551"/>
    <cfRule type="duplicateValues" dxfId="2072" priority="2552"/>
    <cfRule type="duplicateValues" dxfId="2071" priority="2553"/>
    <cfRule type="duplicateValues" dxfId="2070" priority="2554"/>
    <cfRule type="duplicateValues" dxfId="2069" priority="2555"/>
    <cfRule type="duplicateValues" dxfId="2068" priority="2556"/>
    <cfRule type="duplicateValues" dxfId="2067" priority="2557"/>
    <cfRule type="duplicateValues" dxfId="2066" priority="2558"/>
    <cfRule type="duplicateValues" dxfId="2065" priority="2559"/>
    <cfRule type="duplicateValues" dxfId="2064" priority="2560"/>
    <cfRule type="duplicateValues" dxfId="2063" priority="2561"/>
    <cfRule type="duplicateValues" dxfId="2062" priority="2562"/>
    <cfRule type="duplicateValues" dxfId="2061" priority="2563"/>
    <cfRule type="duplicateValues" dxfId="2060" priority="2564"/>
    <cfRule type="duplicateValues" dxfId="2059" priority="2565"/>
    <cfRule type="duplicateValues" dxfId="2058" priority="2566"/>
    <cfRule type="duplicateValues" dxfId="2057" priority="2567"/>
    <cfRule type="duplicateValues" dxfId="2056" priority="2568"/>
    <cfRule type="duplicateValues" dxfId="2055" priority="2569"/>
    <cfRule type="duplicateValues" dxfId="2054" priority="2570"/>
    <cfRule type="duplicateValues" dxfId="2053" priority="2571"/>
    <cfRule type="duplicateValues" dxfId="2052" priority="2572"/>
    <cfRule type="duplicateValues" dxfId="2051" priority="2573"/>
    <cfRule type="duplicateValues" dxfId="2050" priority="2574"/>
    <cfRule type="duplicateValues" dxfId="2049" priority="2575"/>
    <cfRule type="duplicateValues" dxfId="2048" priority="2576"/>
    <cfRule type="duplicateValues" dxfId="2047" priority="2577"/>
    <cfRule type="duplicateValues" dxfId="2046" priority="2578"/>
    <cfRule type="duplicateValues" dxfId="2045" priority="2579"/>
    <cfRule type="duplicateValues" dxfId="2044" priority="2580"/>
    <cfRule type="duplicateValues" dxfId="2043" priority="2581"/>
    <cfRule type="duplicateValues" dxfId="2042" priority="2582"/>
    <cfRule type="duplicateValues" dxfId="2041" priority="2583"/>
  </conditionalFormatting>
  <conditionalFormatting sqref="C282:C283 C285 C287 C291 C293:C298 C301:C305 C311 C313:C318 C322:C323 C156:C274 C328:C332 C334 C336:C355">
    <cfRule type="duplicateValues" dxfId="2040" priority="2972"/>
  </conditionalFormatting>
  <conditionalFormatting sqref="C282:C283 C285 C287 C291 C293:C298 C301:C305 C311 C313:C318 C322:C323 C156:C275 C328:C332 C334 C336:C355">
    <cfRule type="duplicateValues" dxfId="2039" priority="2906"/>
    <cfRule type="duplicateValues" dxfId="2038" priority="2907"/>
  </conditionalFormatting>
  <conditionalFormatting sqref="C282:C283 C285 C287 C291 C293:C298 C301:C305 C311 C313:C318 C322:C323 C156:C276 C328:C332 C334 C336:C355">
    <cfRule type="duplicateValues" dxfId="2037" priority="2842"/>
  </conditionalFormatting>
  <conditionalFormatting sqref="C282:C283 C285 C287 C291 C293:C298 C301:C305 C311 C313:C318 C322:C323 C156:C279 C328:C332 C334 C336:C355">
    <cfRule type="duplicateValues" dxfId="2036" priority="2649"/>
  </conditionalFormatting>
  <conditionalFormatting sqref="C284">
    <cfRule type="duplicateValues" dxfId="2035" priority="2452"/>
    <cfRule type="duplicateValues" dxfId="2034" priority="2453"/>
    <cfRule type="duplicateValues" dxfId="2033" priority="2454"/>
    <cfRule type="duplicateValues" dxfId="2032" priority="2455"/>
    <cfRule type="duplicateValues" dxfId="2031" priority="2456"/>
    <cfRule type="duplicateValues" dxfId="2030" priority="2457"/>
    <cfRule type="duplicateValues" dxfId="2029" priority="2458"/>
    <cfRule type="duplicateValues" dxfId="2028" priority="2459"/>
    <cfRule type="duplicateValues" dxfId="2027" priority="2460"/>
    <cfRule type="duplicateValues" dxfId="2026" priority="2461"/>
    <cfRule type="duplicateValues" dxfId="2025" priority="2462"/>
    <cfRule type="duplicateValues" dxfId="2024" priority="2463"/>
    <cfRule type="duplicateValues" dxfId="2023" priority="2464"/>
    <cfRule type="duplicateValues" dxfId="2022" priority="2465"/>
    <cfRule type="duplicateValues" dxfId="2021" priority="2466"/>
    <cfRule type="duplicateValues" dxfId="2020" priority="2467"/>
    <cfRule type="duplicateValues" dxfId="2019" priority="2468"/>
    <cfRule type="duplicateValues" dxfId="2018" priority="2469"/>
    <cfRule type="duplicateValues" dxfId="2017" priority="2470"/>
    <cfRule type="duplicateValues" dxfId="2016" priority="2471"/>
    <cfRule type="duplicateValues" dxfId="2015" priority="2472"/>
    <cfRule type="duplicateValues" dxfId="2014" priority="2473"/>
    <cfRule type="duplicateValues" dxfId="2013" priority="2474"/>
    <cfRule type="duplicateValues" dxfId="2012" priority="2475"/>
    <cfRule type="duplicateValues" dxfId="2011" priority="2476"/>
    <cfRule type="duplicateValues" dxfId="2010" priority="2477"/>
    <cfRule type="duplicateValues" dxfId="2009" priority="2478"/>
    <cfRule type="duplicateValues" dxfId="2008" priority="2479"/>
    <cfRule type="duplicateValues" dxfId="2007" priority="2480"/>
    <cfRule type="duplicateValues" dxfId="2006" priority="2481"/>
    <cfRule type="duplicateValues" dxfId="2005" priority="2482"/>
    <cfRule type="duplicateValues" dxfId="2004" priority="2483"/>
    <cfRule type="duplicateValues" dxfId="2003" priority="2484"/>
    <cfRule type="duplicateValues" dxfId="2002" priority="2485"/>
    <cfRule type="duplicateValues" dxfId="2001" priority="2486"/>
    <cfRule type="duplicateValues" dxfId="2000" priority="2487"/>
    <cfRule type="duplicateValues" dxfId="1999" priority="2488"/>
    <cfRule type="duplicateValues" dxfId="1998" priority="2489"/>
    <cfRule type="duplicateValues" dxfId="1997" priority="2490"/>
    <cfRule type="duplicateValues" dxfId="1996" priority="2491"/>
    <cfRule type="duplicateValues" dxfId="1995" priority="2492"/>
    <cfRule type="duplicateValues" dxfId="1994" priority="2493"/>
    <cfRule type="duplicateValues" dxfId="1993" priority="2494"/>
    <cfRule type="duplicateValues" dxfId="1992" priority="2495"/>
    <cfRule type="duplicateValues" dxfId="1991" priority="2496"/>
    <cfRule type="duplicateValues" dxfId="1990" priority="2497"/>
    <cfRule type="duplicateValues" dxfId="1989" priority="2498"/>
    <cfRule type="duplicateValues" dxfId="1988" priority="2499"/>
    <cfRule type="duplicateValues" dxfId="1987" priority="2500"/>
    <cfRule type="duplicateValues" dxfId="1986" priority="2501"/>
    <cfRule type="duplicateValues" dxfId="1985" priority="2502"/>
    <cfRule type="duplicateValues" dxfId="1984" priority="2503"/>
    <cfRule type="duplicateValues" dxfId="1983" priority="2504"/>
    <cfRule type="duplicateValues" dxfId="1982" priority="2505"/>
    <cfRule type="duplicateValues" dxfId="1981" priority="2506"/>
    <cfRule type="duplicateValues" dxfId="1980" priority="2507"/>
    <cfRule type="duplicateValues" dxfId="1979" priority="2508"/>
    <cfRule type="duplicateValues" dxfId="1978" priority="2509"/>
    <cfRule type="duplicateValues" dxfId="1977" priority="2510"/>
    <cfRule type="duplicateValues" dxfId="1976" priority="2511"/>
    <cfRule type="duplicateValues" dxfId="1975" priority="2512"/>
    <cfRule type="duplicateValues" dxfId="1974" priority="2513"/>
    <cfRule type="duplicateValues" dxfId="1973" priority="2514"/>
    <cfRule type="duplicateValues" dxfId="1972" priority="2515"/>
    <cfRule type="duplicateValues" dxfId="1971" priority="2516"/>
    <cfRule type="duplicateValues" dxfId="1970" priority="2517"/>
  </conditionalFormatting>
  <conditionalFormatting sqref="C285 C287 C291 C293:C298 C301:C305 C311 C313:C318 C322:C323 C156:C283 C328:C332 C334 C336:C355">
    <cfRule type="duplicateValues" dxfId="1969" priority="2518"/>
  </conditionalFormatting>
  <conditionalFormatting sqref="C286">
    <cfRule type="duplicateValues" dxfId="1968" priority="2382"/>
    <cfRule type="duplicateValues" dxfId="1967" priority="2383"/>
    <cfRule type="duplicateValues" dxfId="1966" priority="2384"/>
    <cfRule type="duplicateValues" dxfId="1965" priority="2385"/>
    <cfRule type="duplicateValues" dxfId="1964" priority="2386"/>
    <cfRule type="duplicateValues" dxfId="1963" priority="2387"/>
    <cfRule type="duplicateValues" dxfId="1962" priority="2388"/>
    <cfRule type="duplicateValues" dxfId="1961" priority="2389"/>
    <cfRule type="duplicateValues" dxfId="1960" priority="2390"/>
    <cfRule type="duplicateValues" dxfId="1959" priority="2391"/>
    <cfRule type="duplicateValues" dxfId="1958" priority="2392"/>
    <cfRule type="duplicateValues" dxfId="1957" priority="2393"/>
    <cfRule type="duplicateValues" dxfId="1956" priority="2394"/>
    <cfRule type="duplicateValues" dxfId="1955" priority="2395"/>
    <cfRule type="duplicateValues" dxfId="1954" priority="2396"/>
    <cfRule type="duplicateValues" dxfId="1953" priority="2397"/>
    <cfRule type="duplicateValues" dxfId="1952" priority="2398"/>
    <cfRule type="duplicateValues" dxfId="1951" priority="2399"/>
    <cfRule type="duplicateValues" dxfId="1950" priority="2400"/>
    <cfRule type="duplicateValues" dxfId="1949" priority="2401"/>
    <cfRule type="duplicateValues" dxfId="1948" priority="2402"/>
    <cfRule type="duplicateValues" dxfId="1947" priority="2403"/>
    <cfRule type="duplicateValues" dxfId="1946" priority="2404"/>
    <cfRule type="duplicateValues" dxfId="1945" priority="2405"/>
    <cfRule type="duplicateValues" dxfId="1944" priority="2406"/>
    <cfRule type="duplicateValues" dxfId="1943" priority="2407"/>
    <cfRule type="duplicateValues" dxfId="1942" priority="2408"/>
    <cfRule type="duplicateValues" dxfId="1941" priority="2409"/>
    <cfRule type="duplicateValues" dxfId="1940" priority="2410"/>
    <cfRule type="duplicateValues" dxfId="1939" priority="2411"/>
    <cfRule type="duplicateValues" dxfId="1938" priority="2412"/>
    <cfRule type="duplicateValues" dxfId="1937" priority="2413"/>
    <cfRule type="duplicateValues" dxfId="1936" priority="2414"/>
    <cfRule type="duplicateValues" dxfId="1935" priority="2415"/>
    <cfRule type="duplicateValues" dxfId="1934" priority="2416"/>
    <cfRule type="duplicateValues" dxfId="1933" priority="2417"/>
    <cfRule type="duplicateValues" dxfId="1932" priority="2418"/>
    <cfRule type="duplicateValues" dxfId="1931" priority="2419"/>
    <cfRule type="duplicateValues" dxfId="1930" priority="2420"/>
    <cfRule type="duplicateValues" dxfId="1929" priority="2421"/>
    <cfRule type="duplicateValues" dxfId="1928" priority="2422"/>
    <cfRule type="duplicateValues" dxfId="1927" priority="2423"/>
    <cfRule type="duplicateValues" dxfId="1926" priority="2424"/>
    <cfRule type="duplicateValues" dxfId="1925" priority="2425"/>
    <cfRule type="duplicateValues" dxfId="1924" priority="2426"/>
    <cfRule type="duplicateValues" dxfId="1923" priority="2427"/>
    <cfRule type="duplicateValues" dxfId="1922" priority="2428"/>
    <cfRule type="duplicateValues" dxfId="1921" priority="2429"/>
    <cfRule type="duplicateValues" dxfId="1920" priority="2430"/>
    <cfRule type="duplicateValues" dxfId="1919" priority="2431"/>
    <cfRule type="duplicateValues" dxfId="1918" priority="2432"/>
    <cfRule type="duplicateValues" dxfId="1917" priority="2433"/>
    <cfRule type="duplicateValues" dxfId="1916" priority="2434"/>
    <cfRule type="duplicateValues" dxfId="1915" priority="2435"/>
    <cfRule type="duplicateValues" dxfId="1914" priority="2436"/>
    <cfRule type="duplicateValues" dxfId="1913" priority="2437"/>
    <cfRule type="duplicateValues" dxfId="1912" priority="2438"/>
    <cfRule type="duplicateValues" dxfId="1911" priority="2439"/>
    <cfRule type="duplicateValues" dxfId="1910" priority="2440"/>
    <cfRule type="duplicateValues" dxfId="1909" priority="2441"/>
    <cfRule type="duplicateValues" dxfId="1908" priority="2442"/>
    <cfRule type="duplicateValues" dxfId="1907" priority="2443"/>
    <cfRule type="duplicateValues" dxfId="1906" priority="2444"/>
    <cfRule type="duplicateValues" dxfId="1905" priority="2445"/>
    <cfRule type="duplicateValues" dxfId="1904" priority="2446"/>
    <cfRule type="duplicateValues" dxfId="1903" priority="2447"/>
    <cfRule type="duplicateValues" dxfId="1902" priority="2448"/>
    <cfRule type="duplicateValues" dxfId="1901" priority="2449"/>
  </conditionalFormatting>
  <conditionalFormatting sqref="C287 C291 C293:C298 C301:C305 C311 C313:C318 C322:C323 C156:C285 C328:C332 C334 C336:C355">
    <cfRule type="duplicateValues" dxfId="1900" priority="2450"/>
    <cfRule type="duplicateValues" dxfId="1899" priority="2451"/>
  </conditionalFormatting>
  <conditionalFormatting sqref="C288">
    <cfRule type="duplicateValues" dxfId="1898" priority="2312"/>
    <cfRule type="duplicateValues" dxfId="1897" priority="2313"/>
    <cfRule type="duplicateValues" dxfId="1896" priority="2314"/>
    <cfRule type="duplicateValues" dxfId="1895" priority="2315"/>
    <cfRule type="duplicateValues" dxfId="1894" priority="2316"/>
    <cfRule type="duplicateValues" dxfId="1893" priority="2317"/>
    <cfRule type="duplicateValues" dxfId="1892" priority="2318"/>
    <cfRule type="duplicateValues" dxfId="1891" priority="2319"/>
    <cfRule type="duplicateValues" dxfId="1890" priority="2320"/>
    <cfRule type="duplicateValues" dxfId="1889" priority="2321"/>
    <cfRule type="duplicateValues" dxfId="1888" priority="2322"/>
    <cfRule type="duplicateValues" dxfId="1887" priority="2323"/>
    <cfRule type="duplicateValues" dxfId="1886" priority="2324"/>
    <cfRule type="duplicateValues" dxfId="1885" priority="2325"/>
    <cfRule type="duplicateValues" dxfId="1884" priority="2326"/>
    <cfRule type="duplicateValues" dxfId="1883" priority="2327"/>
    <cfRule type="duplicateValues" dxfId="1882" priority="2328"/>
    <cfRule type="duplicateValues" dxfId="1881" priority="2329"/>
    <cfRule type="duplicateValues" dxfId="1880" priority="2330"/>
    <cfRule type="duplicateValues" dxfId="1879" priority="2331"/>
    <cfRule type="duplicateValues" dxfId="1878" priority="2332"/>
    <cfRule type="duplicateValues" dxfId="1877" priority="2333"/>
    <cfRule type="duplicateValues" dxfId="1876" priority="2334"/>
    <cfRule type="duplicateValues" dxfId="1875" priority="2335"/>
    <cfRule type="duplicateValues" dxfId="1874" priority="2336"/>
    <cfRule type="duplicateValues" dxfId="1873" priority="2337"/>
    <cfRule type="duplicateValues" dxfId="1872" priority="2338"/>
    <cfRule type="duplicateValues" dxfId="1871" priority="2339"/>
    <cfRule type="duplicateValues" dxfId="1870" priority="2340"/>
    <cfRule type="duplicateValues" dxfId="1869" priority="2341"/>
    <cfRule type="duplicateValues" dxfId="1868" priority="2342"/>
    <cfRule type="duplicateValues" dxfId="1867" priority="2343"/>
    <cfRule type="duplicateValues" dxfId="1866" priority="2344"/>
    <cfRule type="duplicateValues" dxfId="1865" priority="2345"/>
    <cfRule type="duplicateValues" dxfId="1864" priority="2346"/>
    <cfRule type="duplicateValues" dxfId="1863" priority="2347"/>
    <cfRule type="duplicateValues" dxfId="1862" priority="2348"/>
    <cfRule type="duplicateValues" dxfId="1861" priority="2349"/>
    <cfRule type="duplicateValues" dxfId="1860" priority="2350"/>
    <cfRule type="duplicateValues" dxfId="1859" priority="2351"/>
    <cfRule type="duplicateValues" dxfId="1858" priority="2352"/>
    <cfRule type="duplicateValues" dxfId="1857" priority="2353"/>
    <cfRule type="duplicateValues" dxfId="1856" priority="2354"/>
    <cfRule type="duplicateValues" dxfId="1855" priority="2355"/>
    <cfRule type="duplicateValues" dxfId="1854" priority="2356"/>
    <cfRule type="duplicateValues" dxfId="1853" priority="2357"/>
    <cfRule type="duplicateValues" dxfId="1852" priority="2358"/>
    <cfRule type="duplicateValues" dxfId="1851" priority="2359"/>
    <cfRule type="duplicateValues" dxfId="1850" priority="2360"/>
    <cfRule type="duplicateValues" dxfId="1849" priority="2361"/>
    <cfRule type="duplicateValues" dxfId="1848" priority="2362"/>
    <cfRule type="duplicateValues" dxfId="1847" priority="2363"/>
    <cfRule type="duplicateValues" dxfId="1846" priority="2364"/>
    <cfRule type="duplicateValues" dxfId="1845" priority="2365"/>
    <cfRule type="duplicateValues" dxfId="1844" priority="2366"/>
    <cfRule type="duplicateValues" dxfId="1843" priority="2367"/>
    <cfRule type="duplicateValues" dxfId="1842" priority="2368"/>
    <cfRule type="duplicateValues" dxfId="1841" priority="2369"/>
    <cfRule type="duplicateValues" dxfId="1840" priority="2370"/>
    <cfRule type="duplicateValues" dxfId="1839" priority="2371"/>
    <cfRule type="duplicateValues" dxfId="1838" priority="2372"/>
    <cfRule type="duplicateValues" dxfId="1837" priority="2373"/>
    <cfRule type="duplicateValues" dxfId="1836" priority="2374"/>
    <cfRule type="duplicateValues" dxfId="1835" priority="2375"/>
    <cfRule type="duplicateValues" dxfId="1834" priority="2376"/>
    <cfRule type="duplicateValues" dxfId="1833" priority="2377"/>
    <cfRule type="duplicateValues" dxfId="1832" priority="2378"/>
    <cfRule type="duplicateValues" dxfId="1831" priority="2379"/>
    <cfRule type="duplicateValues" dxfId="1830" priority="2380"/>
  </conditionalFormatting>
  <conditionalFormatting sqref="C289">
    <cfRule type="duplicateValues" dxfId="1829" priority="2243"/>
    <cfRule type="duplicateValues" dxfId="1828" priority="2244"/>
    <cfRule type="duplicateValues" dxfId="1827" priority="2245"/>
    <cfRule type="duplicateValues" dxfId="1826" priority="2246"/>
    <cfRule type="duplicateValues" dxfId="1825" priority="2247"/>
    <cfRule type="duplicateValues" dxfId="1824" priority="2248"/>
    <cfRule type="duplicateValues" dxfId="1823" priority="2249"/>
    <cfRule type="duplicateValues" dxfId="1822" priority="2250"/>
    <cfRule type="duplicateValues" dxfId="1821" priority="2251"/>
    <cfRule type="duplicateValues" dxfId="1820" priority="2252"/>
    <cfRule type="duplicateValues" dxfId="1819" priority="2253"/>
    <cfRule type="duplicateValues" dxfId="1818" priority="2254"/>
    <cfRule type="duplicateValues" dxfId="1817" priority="2255"/>
    <cfRule type="duplicateValues" dxfId="1816" priority="2256"/>
    <cfRule type="duplicateValues" dxfId="1815" priority="2257"/>
    <cfRule type="duplicateValues" dxfId="1814" priority="2258"/>
    <cfRule type="duplicateValues" dxfId="1813" priority="2259"/>
    <cfRule type="duplicateValues" dxfId="1812" priority="2260"/>
    <cfRule type="duplicateValues" dxfId="1811" priority="2261"/>
    <cfRule type="duplicateValues" dxfId="1810" priority="2262"/>
    <cfRule type="duplicateValues" dxfId="1809" priority="2263"/>
    <cfRule type="duplicateValues" dxfId="1808" priority="2264"/>
    <cfRule type="duplicateValues" dxfId="1807" priority="2265"/>
    <cfRule type="duplicateValues" dxfId="1806" priority="2266"/>
    <cfRule type="duplicateValues" dxfId="1805" priority="2267"/>
    <cfRule type="duplicateValues" dxfId="1804" priority="2268"/>
    <cfRule type="duplicateValues" dxfId="1803" priority="2269"/>
    <cfRule type="duplicateValues" dxfId="1802" priority="2270"/>
    <cfRule type="duplicateValues" dxfId="1801" priority="2271"/>
    <cfRule type="duplicateValues" dxfId="1800" priority="2272"/>
    <cfRule type="duplicateValues" dxfId="1799" priority="2273"/>
    <cfRule type="duplicateValues" dxfId="1798" priority="2274"/>
    <cfRule type="duplicateValues" dxfId="1797" priority="2275"/>
    <cfRule type="duplicateValues" dxfId="1796" priority="2276"/>
    <cfRule type="duplicateValues" dxfId="1795" priority="2277"/>
    <cfRule type="duplicateValues" dxfId="1794" priority="2278"/>
    <cfRule type="duplicateValues" dxfId="1793" priority="2279"/>
    <cfRule type="duplicateValues" dxfId="1792" priority="2280"/>
    <cfRule type="duplicateValues" dxfId="1791" priority="2281"/>
    <cfRule type="duplicateValues" dxfId="1790" priority="2282"/>
    <cfRule type="duplicateValues" dxfId="1789" priority="2283"/>
    <cfRule type="duplicateValues" dxfId="1788" priority="2284"/>
    <cfRule type="duplicateValues" dxfId="1787" priority="2285"/>
    <cfRule type="duplicateValues" dxfId="1786" priority="2286"/>
    <cfRule type="duplicateValues" dxfId="1785" priority="2287"/>
    <cfRule type="duplicateValues" dxfId="1784" priority="2288"/>
    <cfRule type="duplicateValues" dxfId="1783" priority="2289"/>
    <cfRule type="duplicateValues" dxfId="1782" priority="2290"/>
    <cfRule type="duplicateValues" dxfId="1781" priority="2291"/>
    <cfRule type="duplicateValues" dxfId="1780" priority="2292"/>
    <cfRule type="duplicateValues" dxfId="1779" priority="2293"/>
    <cfRule type="duplicateValues" dxfId="1778" priority="2294"/>
    <cfRule type="duplicateValues" dxfId="1777" priority="2295"/>
    <cfRule type="duplicateValues" dxfId="1776" priority="2296"/>
    <cfRule type="duplicateValues" dxfId="1775" priority="2297"/>
    <cfRule type="duplicateValues" dxfId="1774" priority="2298"/>
    <cfRule type="duplicateValues" dxfId="1773" priority="2299"/>
    <cfRule type="duplicateValues" dxfId="1772" priority="2300"/>
    <cfRule type="duplicateValues" dxfId="1771" priority="2301"/>
    <cfRule type="duplicateValues" dxfId="1770" priority="2302"/>
    <cfRule type="duplicateValues" dxfId="1769" priority="2303"/>
    <cfRule type="duplicateValues" dxfId="1768" priority="2304"/>
    <cfRule type="duplicateValues" dxfId="1767" priority="2305"/>
    <cfRule type="duplicateValues" dxfId="1766" priority="2306"/>
    <cfRule type="duplicateValues" dxfId="1765" priority="2307"/>
    <cfRule type="duplicateValues" dxfId="1764" priority="2308"/>
    <cfRule type="duplicateValues" dxfId="1763" priority="2309"/>
    <cfRule type="duplicateValues" dxfId="1762" priority="2310"/>
    <cfRule type="duplicateValues" dxfId="1761" priority="2311"/>
  </conditionalFormatting>
  <conditionalFormatting sqref="C290">
    <cfRule type="duplicateValues" dxfId="1760" priority="2174"/>
    <cfRule type="duplicateValues" dxfId="1759" priority="2175"/>
    <cfRule type="duplicateValues" dxfId="1758" priority="2176"/>
    <cfRule type="duplicateValues" dxfId="1757" priority="2177"/>
    <cfRule type="duplicateValues" dxfId="1756" priority="2178"/>
    <cfRule type="duplicateValues" dxfId="1755" priority="2179"/>
    <cfRule type="duplicateValues" dxfId="1754" priority="2180"/>
    <cfRule type="duplicateValues" dxfId="1753" priority="2181"/>
    <cfRule type="duplicateValues" dxfId="1752" priority="2182"/>
    <cfRule type="duplicateValues" dxfId="1751" priority="2183"/>
    <cfRule type="duplicateValues" dxfId="1750" priority="2184"/>
    <cfRule type="duplicateValues" dxfId="1749" priority="2185"/>
    <cfRule type="duplicateValues" dxfId="1748" priority="2186"/>
    <cfRule type="duplicateValues" dxfId="1747" priority="2187"/>
    <cfRule type="duplicateValues" dxfId="1746" priority="2188"/>
    <cfRule type="duplicateValues" dxfId="1745" priority="2189"/>
    <cfRule type="duplicateValues" dxfId="1744" priority="2190"/>
    <cfRule type="duplicateValues" dxfId="1743" priority="2191"/>
    <cfRule type="duplicateValues" dxfId="1742" priority="2192"/>
    <cfRule type="duplicateValues" dxfId="1741" priority="2193"/>
    <cfRule type="duplicateValues" dxfId="1740" priority="2194"/>
    <cfRule type="duplicateValues" dxfId="1739" priority="2195"/>
    <cfRule type="duplicateValues" dxfId="1738" priority="2196"/>
    <cfRule type="duplicateValues" dxfId="1737" priority="2197"/>
    <cfRule type="duplicateValues" dxfId="1736" priority="2198"/>
    <cfRule type="duplicateValues" dxfId="1735" priority="2199"/>
    <cfRule type="duplicateValues" dxfId="1734" priority="2200"/>
    <cfRule type="duplicateValues" dxfId="1733" priority="2201"/>
    <cfRule type="duplicateValues" dxfId="1732" priority="2202"/>
    <cfRule type="duplicateValues" dxfId="1731" priority="2203"/>
    <cfRule type="duplicateValues" dxfId="1730" priority="2204"/>
    <cfRule type="duplicateValues" dxfId="1729" priority="2205"/>
    <cfRule type="duplicateValues" dxfId="1728" priority="2206"/>
    <cfRule type="duplicateValues" dxfId="1727" priority="2207"/>
    <cfRule type="duplicateValues" dxfId="1726" priority="2208"/>
    <cfRule type="duplicateValues" dxfId="1725" priority="2209"/>
    <cfRule type="duplicateValues" dxfId="1724" priority="2210"/>
    <cfRule type="duplicateValues" dxfId="1723" priority="2211"/>
    <cfRule type="duplicateValues" dxfId="1722" priority="2212"/>
    <cfRule type="duplicateValues" dxfId="1721" priority="2213"/>
    <cfRule type="duplicateValues" dxfId="1720" priority="2214"/>
    <cfRule type="duplicateValues" dxfId="1719" priority="2215"/>
    <cfRule type="duplicateValues" dxfId="1718" priority="2216"/>
    <cfRule type="duplicateValues" dxfId="1717" priority="2217"/>
    <cfRule type="duplicateValues" dxfId="1716" priority="2218"/>
    <cfRule type="duplicateValues" dxfId="1715" priority="2219"/>
    <cfRule type="duplicateValues" dxfId="1714" priority="2220"/>
    <cfRule type="duplicateValues" dxfId="1713" priority="2221"/>
    <cfRule type="duplicateValues" dxfId="1712" priority="2222"/>
    <cfRule type="duplicateValues" dxfId="1711" priority="2223"/>
    <cfRule type="duplicateValues" dxfId="1710" priority="2224"/>
    <cfRule type="duplicateValues" dxfId="1709" priority="2225"/>
    <cfRule type="duplicateValues" dxfId="1708" priority="2226"/>
    <cfRule type="duplicateValues" dxfId="1707" priority="2227"/>
    <cfRule type="duplicateValues" dxfId="1706" priority="2228"/>
    <cfRule type="duplicateValues" dxfId="1705" priority="2229"/>
    <cfRule type="duplicateValues" dxfId="1704" priority="2230"/>
    <cfRule type="duplicateValues" dxfId="1703" priority="2231"/>
    <cfRule type="duplicateValues" dxfId="1702" priority="2232"/>
    <cfRule type="duplicateValues" dxfId="1701" priority="2233"/>
    <cfRule type="duplicateValues" dxfId="1700" priority="2234"/>
    <cfRule type="duplicateValues" dxfId="1699" priority="2235"/>
    <cfRule type="duplicateValues" dxfId="1698" priority="2236"/>
    <cfRule type="duplicateValues" dxfId="1697" priority="2237"/>
    <cfRule type="duplicateValues" dxfId="1696" priority="2238"/>
    <cfRule type="duplicateValues" dxfId="1695" priority="2239"/>
    <cfRule type="duplicateValues" dxfId="1694" priority="2240"/>
    <cfRule type="duplicateValues" dxfId="1693" priority="2241"/>
    <cfRule type="duplicateValues" dxfId="1692" priority="2242"/>
  </conditionalFormatting>
  <conditionalFormatting sqref="C291 C293:C298 C301:C305 C311 C313:C318 C322:C323 C156:C287 C328:C332 C334 C336:C355">
    <cfRule type="duplicateValues" dxfId="1691" priority="2381"/>
  </conditionalFormatting>
  <conditionalFormatting sqref="C292">
    <cfRule type="duplicateValues" dxfId="1690" priority="2103"/>
    <cfRule type="duplicateValues" dxfId="1689" priority="2104"/>
    <cfRule type="duplicateValues" dxfId="1688" priority="2105"/>
    <cfRule type="duplicateValues" dxfId="1687" priority="2106"/>
    <cfRule type="duplicateValues" dxfId="1686" priority="2107"/>
    <cfRule type="duplicateValues" dxfId="1685" priority="2108"/>
    <cfRule type="duplicateValues" dxfId="1684" priority="2109"/>
    <cfRule type="duplicateValues" dxfId="1683" priority="2110"/>
    <cfRule type="duplicateValues" dxfId="1682" priority="2111"/>
    <cfRule type="duplicateValues" dxfId="1681" priority="2112"/>
    <cfRule type="duplicateValues" dxfId="1680" priority="2113"/>
    <cfRule type="duplicateValues" dxfId="1679" priority="2114"/>
    <cfRule type="duplicateValues" dxfId="1678" priority="2115"/>
    <cfRule type="duplicateValues" dxfId="1677" priority="2116"/>
    <cfRule type="duplicateValues" dxfId="1676" priority="2117"/>
    <cfRule type="duplicateValues" dxfId="1675" priority="2118"/>
    <cfRule type="duplicateValues" dxfId="1674" priority="2119"/>
    <cfRule type="duplicateValues" dxfId="1673" priority="2120"/>
    <cfRule type="duplicateValues" dxfId="1672" priority="2121"/>
    <cfRule type="duplicateValues" dxfId="1671" priority="2122"/>
    <cfRule type="duplicateValues" dxfId="1670" priority="2123"/>
    <cfRule type="duplicateValues" dxfId="1669" priority="2124"/>
    <cfRule type="duplicateValues" dxfId="1668" priority="2125"/>
    <cfRule type="duplicateValues" dxfId="1667" priority="2126"/>
    <cfRule type="duplicateValues" dxfId="1666" priority="2127"/>
    <cfRule type="duplicateValues" dxfId="1665" priority="2128"/>
    <cfRule type="duplicateValues" dxfId="1664" priority="2129"/>
    <cfRule type="duplicateValues" dxfId="1663" priority="2130"/>
    <cfRule type="duplicateValues" dxfId="1662" priority="2131"/>
    <cfRule type="duplicateValues" dxfId="1661" priority="2132"/>
    <cfRule type="duplicateValues" dxfId="1660" priority="2133"/>
    <cfRule type="duplicateValues" dxfId="1659" priority="2134"/>
    <cfRule type="duplicateValues" dxfId="1658" priority="2135"/>
    <cfRule type="duplicateValues" dxfId="1657" priority="2136"/>
    <cfRule type="duplicateValues" dxfId="1656" priority="2137"/>
    <cfRule type="duplicateValues" dxfId="1655" priority="2138"/>
    <cfRule type="duplicateValues" dxfId="1654" priority="2139"/>
    <cfRule type="duplicateValues" dxfId="1653" priority="2140"/>
    <cfRule type="duplicateValues" dxfId="1652" priority="2141"/>
    <cfRule type="duplicateValues" dxfId="1651" priority="2142"/>
    <cfRule type="duplicateValues" dxfId="1650" priority="2143"/>
    <cfRule type="duplicateValues" dxfId="1649" priority="2144"/>
    <cfRule type="duplicateValues" dxfId="1648" priority="2145"/>
    <cfRule type="duplicateValues" dxfId="1647" priority="2146"/>
    <cfRule type="duplicateValues" dxfId="1646" priority="2147"/>
    <cfRule type="duplicateValues" dxfId="1645" priority="2148"/>
    <cfRule type="duplicateValues" dxfId="1644" priority="2149"/>
    <cfRule type="duplicateValues" dxfId="1643" priority="2150"/>
    <cfRule type="duplicateValues" dxfId="1642" priority="2151"/>
    <cfRule type="duplicateValues" dxfId="1641" priority="2152"/>
    <cfRule type="duplicateValues" dxfId="1640" priority="2153"/>
    <cfRule type="duplicateValues" dxfId="1639" priority="2154"/>
    <cfRule type="duplicateValues" dxfId="1638" priority="2155"/>
    <cfRule type="duplicateValues" dxfId="1637" priority="2156"/>
    <cfRule type="duplicateValues" dxfId="1636" priority="2157"/>
    <cfRule type="duplicateValues" dxfId="1635" priority="2158"/>
    <cfRule type="duplicateValues" dxfId="1634" priority="2159"/>
    <cfRule type="duplicateValues" dxfId="1633" priority="2160"/>
    <cfRule type="duplicateValues" dxfId="1632" priority="2161"/>
    <cfRule type="duplicateValues" dxfId="1631" priority="2162"/>
    <cfRule type="duplicateValues" dxfId="1630" priority="2163"/>
    <cfRule type="duplicateValues" dxfId="1629" priority="2164"/>
    <cfRule type="duplicateValues" dxfId="1628" priority="2165"/>
    <cfRule type="duplicateValues" dxfId="1627" priority="2166"/>
    <cfRule type="duplicateValues" dxfId="1626" priority="2167"/>
    <cfRule type="duplicateValues" dxfId="1625" priority="2168"/>
    <cfRule type="duplicateValues" dxfId="1624" priority="2169"/>
    <cfRule type="duplicateValues" dxfId="1623" priority="2170"/>
    <cfRule type="duplicateValues" dxfId="1622" priority="2171"/>
    <cfRule type="duplicateValues" dxfId="1621" priority="2172"/>
  </conditionalFormatting>
  <conditionalFormatting sqref="C293:C298 C301:C305 C311 C313:C318 C322:C323 C156:C291 C328:C332 C334 C336:C355">
    <cfRule type="duplicateValues" dxfId="1620" priority="2173"/>
  </conditionalFormatting>
  <conditionalFormatting sqref="C296">
    <cfRule type="duplicateValues" dxfId="1619" priority="2033"/>
    <cfRule type="duplicateValues" dxfId="1618" priority="2034"/>
    <cfRule type="duplicateValues" dxfId="1617" priority="2035"/>
    <cfRule type="duplicateValues" dxfId="1616" priority="2036"/>
    <cfRule type="duplicateValues" dxfId="1615" priority="2037"/>
    <cfRule type="duplicateValues" dxfId="1614" priority="2038"/>
    <cfRule type="duplicateValues" dxfId="1613" priority="2039"/>
    <cfRule type="duplicateValues" dxfId="1612" priority="2040"/>
    <cfRule type="duplicateValues" dxfId="1611" priority="2041"/>
    <cfRule type="duplicateValues" dxfId="1610" priority="2042"/>
    <cfRule type="duplicateValues" dxfId="1609" priority="2043"/>
    <cfRule type="duplicateValues" dxfId="1608" priority="2044"/>
    <cfRule type="duplicateValues" dxfId="1607" priority="2045"/>
    <cfRule type="duplicateValues" dxfId="1606" priority="2046"/>
    <cfRule type="duplicateValues" dxfId="1605" priority="2047"/>
    <cfRule type="duplicateValues" dxfId="1604" priority="2048"/>
    <cfRule type="duplicateValues" dxfId="1603" priority="2049"/>
    <cfRule type="duplicateValues" dxfId="1602" priority="2050"/>
    <cfRule type="duplicateValues" dxfId="1601" priority="2051"/>
    <cfRule type="duplicateValues" dxfId="1600" priority="2052"/>
    <cfRule type="duplicateValues" dxfId="1599" priority="2053"/>
    <cfRule type="duplicateValues" dxfId="1598" priority="2054"/>
    <cfRule type="duplicateValues" dxfId="1597" priority="2055"/>
    <cfRule type="duplicateValues" dxfId="1596" priority="2056"/>
    <cfRule type="duplicateValues" dxfId="1595" priority="2057"/>
    <cfRule type="duplicateValues" dxfId="1594" priority="2058"/>
    <cfRule type="duplicateValues" dxfId="1593" priority="2059"/>
    <cfRule type="duplicateValues" dxfId="1592" priority="2060"/>
    <cfRule type="duplicateValues" dxfId="1591" priority="2061"/>
    <cfRule type="duplicateValues" dxfId="1590" priority="2062"/>
    <cfRule type="duplicateValues" dxfId="1589" priority="2063"/>
    <cfRule type="duplicateValues" dxfId="1588" priority="2064"/>
    <cfRule type="duplicateValues" dxfId="1587" priority="2065"/>
    <cfRule type="duplicateValues" dxfId="1586" priority="2066"/>
    <cfRule type="duplicateValues" dxfId="1585" priority="2067"/>
    <cfRule type="duplicateValues" dxfId="1584" priority="2068"/>
    <cfRule type="duplicateValues" dxfId="1583" priority="2069"/>
    <cfRule type="duplicateValues" dxfId="1582" priority="2070"/>
    <cfRule type="duplicateValues" dxfId="1581" priority="2071"/>
    <cfRule type="duplicateValues" dxfId="1580" priority="2072"/>
    <cfRule type="duplicateValues" dxfId="1579" priority="2073"/>
    <cfRule type="duplicateValues" dxfId="1578" priority="2074"/>
    <cfRule type="duplicateValues" dxfId="1577" priority="2075"/>
    <cfRule type="duplicateValues" dxfId="1576" priority="2076"/>
    <cfRule type="duplicateValues" dxfId="1575" priority="2077"/>
    <cfRule type="duplicateValues" dxfId="1574" priority="2078"/>
    <cfRule type="duplicateValues" dxfId="1573" priority="2079"/>
    <cfRule type="duplicateValues" dxfId="1572" priority="2080"/>
    <cfRule type="duplicateValues" dxfId="1571" priority="2081"/>
    <cfRule type="duplicateValues" dxfId="1570" priority="2082"/>
    <cfRule type="duplicateValues" dxfId="1569" priority="2083"/>
    <cfRule type="duplicateValues" dxfId="1568" priority="2084"/>
    <cfRule type="duplicateValues" dxfId="1567" priority="2085"/>
    <cfRule type="duplicateValues" dxfId="1566" priority="2086"/>
    <cfRule type="duplicateValues" dxfId="1565" priority="2087"/>
    <cfRule type="duplicateValues" dxfId="1564" priority="2088"/>
    <cfRule type="duplicateValues" dxfId="1563" priority="2089"/>
    <cfRule type="duplicateValues" dxfId="1562" priority="2090"/>
    <cfRule type="duplicateValues" dxfId="1561" priority="2091"/>
    <cfRule type="duplicateValues" dxfId="1560" priority="2092"/>
    <cfRule type="duplicateValues" dxfId="1559" priority="2093"/>
    <cfRule type="duplicateValues" dxfId="1558" priority="2094"/>
    <cfRule type="duplicateValues" dxfId="1557" priority="2095"/>
    <cfRule type="duplicateValues" dxfId="1556" priority="2096"/>
    <cfRule type="duplicateValues" dxfId="1555" priority="2097"/>
    <cfRule type="duplicateValues" dxfId="1554" priority="2098"/>
    <cfRule type="duplicateValues" dxfId="1553" priority="2099"/>
    <cfRule type="duplicateValues" dxfId="1552" priority="2100"/>
    <cfRule type="duplicateValues" dxfId="1551" priority="2101"/>
    <cfRule type="duplicateValues" dxfId="1550" priority="2102"/>
  </conditionalFormatting>
  <conditionalFormatting sqref="C299">
    <cfRule type="duplicateValues" dxfId="1549" priority="1959"/>
    <cfRule type="duplicateValues" dxfId="1548" priority="1960"/>
    <cfRule type="duplicateValues" dxfId="1547" priority="1961"/>
    <cfRule type="duplicateValues" dxfId="1546" priority="1962"/>
    <cfRule type="duplicateValues" dxfId="1545" priority="1963"/>
    <cfRule type="duplicateValues" dxfId="1544" priority="1964"/>
    <cfRule type="duplicateValues" dxfId="1543" priority="1965"/>
    <cfRule type="duplicateValues" dxfId="1542" priority="1966"/>
    <cfRule type="duplicateValues" dxfId="1541" priority="1967"/>
    <cfRule type="duplicateValues" dxfId="1540" priority="1968"/>
    <cfRule type="duplicateValues" dxfId="1539" priority="1969"/>
    <cfRule type="duplicateValues" dxfId="1538" priority="1970"/>
    <cfRule type="duplicateValues" dxfId="1537" priority="1971"/>
    <cfRule type="duplicateValues" dxfId="1536" priority="1972"/>
    <cfRule type="duplicateValues" dxfId="1535" priority="1973"/>
    <cfRule type="duplicateValues" dxfId="1534" priority="1974"/>
    <cfRule type="duplicateValues" dxfId="1533" priority="1975"/>
    <cfRule type="duplicateValues" dxfId="1532" priority="1976"/>
    <cfRule type="duplicateValues" dxfId="1531" priority="1977"/>
    <cfRule type="duplicateValues" dxfId="1530" priority="1978"/>
    <cfRule type="duplicateValues" dxfId="1529" priority="1979"/>
    <cfRule type="duplicateValues" dxfId="1528" priority="1980"/>
    <cfRule type="duplicateValues" dxfId="1527" priority="1981"/>
    <cfRule type="duplicateValues" dxfId="1526" priority="1982"/>
    <cfRule type="duplicateValues" dxfId="1525" priority="1983"/>
    <cfRule type="duplicateValues" dxfId="1524" priority="1984"/>
    <cfRule type="duplicateValues" dxfId="1523" priority="1985"/>
    <cfRule type="duplicateValues" dxfId="1522" priority="1986"/>
    <cfRule type="duplicateValues" dxfId="1521" priority="1987"/>
    <cfRule type="duplicateValues" dxfId="1520" priority="1988"/>
    <cfRule type="duplicateValues" dxfId="1519" priority="1989"/>
    <cfRule type="duplicateValues" dxfId="1518" priority="1990"/>
    <cfRule type="duplicateValues" dxfId="1517" priority="1991"/>
    <cfRule type="duplicateValues" dxfId="1516" priority="1992"/>
    <cfRule type="duplicateValues" dxfId="1515" priority="1993"/>
    <cfRule type="duplicateValues" dxfId="1514" priority="1994"/>
    <cfRule type="duplicateValues" dxfId="1513" priority="1995"/>
    <cfRule type="duplicateValues" dxfId="1512" priority="1996"/>
    <cfRule type="duplicateValues" dxfId="1511" priority="1997"/>
    <cfRule type="duplicateValues" dxfId="1510" priority="1998"/>
    <cfRule type="duplicateValues" dxfId="1509" priority="1999"/>
    <cfRule type="duplicateValues" dxfId="1508" priority="2000"/>
    <cfRule type="duplicateValues" dxfId="1507" priority="2001"/>
    <cfRule type="duplicateValues" dxfId="1506" priority="2002"/>
    <cfRule type="duplicateValues" dxfId="1505" priority="2003"/>
    <cfRule type="duplicateValues" dxfId="1504" priority="2004"/>
    <cfRule type="duplicateValues" dxfId="1503" priority="2005"/>
    <cfRule type="duplicateValues" dxfId="1502" priority="2006"/>
    <cfRule type="duplicateValues" dxfId="1501" priority="2007"/>
    <cfRule type="duplicateValues" dxfId="1500" priority="2008"/>
    <cfRule type="duplicateValues" dxfId="1499" priority="2009"/>
    <cfRule type="duplicateValues" dxfId="1498" priority="2010"/>
    <cfRule type="duplicateValues" dxfId="1497" priority="2011"/>
    <cfRule type="duplicateValues" dxfId="1496" priority="2012"/>
    <cfRule type="duplicateValues" dxfId="1495" priority="2013"/>
    <cfRule type="duplicateValues" dxfId="1494" priority="2014"/>
    <cfRule type="duplicateValues" dxfId="1493" priority="2015"/>
    <cfRule type="duplicateValues" dxfId="1492" priority="2016"/>
    <cfRule type="duplicateValues" dxfId="1491" priority="2017"/>
    <cfRule type="duplicateValues" dxfId="1490" priority="2018"/>
    <cfRule type="duplicateValues" dxfId="1489" priority="2019"/>
    <cfRule type="duplicateValues" dxfId="1488" priority="2020"/>
    <cfRule type="duplicateValues" dxfId="1487" priority="2021"/>
    <cfRule type="duplicateValues" dxfId="1486" priority="2022"/>
    <cfRule type="duplicateValues" dxfId="1485" priority="2023"/>
    <cfRule type="duplicateValues" dxfId="1484" priority="2024"/>
    <cfRule type="duplicateValues" dxfId="1483" priority="2025"/>
    <cfRule type="duplicateValues" dxfId="1482" priority="2026"/>
    <cfRule type="duplicateValues" dxfId="1481" priority="2027"/>
    <cfRule type="duplicateValues" dxfId="1480" priority="2028"/>
    <cfRule type="duplicateValues" dxfId="1479" priority="2029"/>
    <cfRule type="duplicateValues" dxfId="1478" priority="2030"/>
  </conditionalFormatting>
  <conditionalFormatting sqref="C300">
    <cfRule type="duplicateValues" dxfId="1477" priority="1885"/>
    <cfRule type="duplicateValues" dxfId="1476" priority="1886"/>
    <cfRule type="duplicateValues" dxfId="1475" priority="1887"/>
    <cfRule type="duplicateValues" dxfId="1474" priority="1888"/>
    <cfRule type="duplicateValues" dxfId="1473" priority="1889"/>
    <cfRule type="duplicateValues" dxfId="1472" priority="1890"/>
    <cfRule type="duplicateValues" dxfId="1471" priority="1891"/>
    <cfRule type="duplicateValues" dxfId="1470" priority="1892"/>
    <cfRule type="duplicateValues" dxfId="1469" priority="1893"/>
    <cfRule type="duplicateValues" dxfId="1468" priority="1894"/>
    <cfRule type="duplicateValues" dxfId="1467" priority="1895"/>
    <cfRule type="duplicateValues" dxfId="1466" priority="1896"/>
    <cfRule type="duplicateValues" dxfId="1465" priority="1897"/>
    <cfRule type="duplicateValues" dxfId="1464" priority="1898"/>
    <cfRule type="duplicateValues" dxfId="1463" priority="1899"/>
    <cfRule type="duplicateValues" dxfId="1462" priority="1900"/>
    <cfRule type="duplicateValues" dxfId="1461" priority="1901"/>
    <cfRule type="duplicateValues" dxfId="1460" priority="1902"/>
    <cfRule type="duplicateValues" dxfId="1459" priority="1903"/>
    <cfRule type="duplicateValues" dxfId="1458" priority="1904"/>
    <cfRule type="duplicateValues" dxfId="1457" priority="1905"/>
    <cfRule type="duplicateValues" dxfId="1456" priority="1906"/>
    <cfRule type="duplicateValues" dxfId="1455" priority="1907"/>
    <cfRule type="duplicateValues" dxfId="1454" priority="1908"/>
    <cfRule type="duplicateValues" dxfId="1453" priority="1909"/>
    <cfRule type="duplicateValues" dxfId="1452" priority="1910"/>
    <cfRule type="duplicateValues" dxfId="1451" priority="1911"/>
    <cfRule type="duplicateValues" dxfId="1450" priority="1912"/>
    <cfRule type="duplicateValues" dxfId="1449" priority="1913"/>
    <cfRule type="duplicateValues" dxfId="1448" priority="1914"/>
    <cfRule type="duplicateValues" dxfId="1447" priority="1915"/>
    <cfRule type="duplicateValues" dxfId="1446" priority="1916"/>
    <cfRule type="duplicateValues" dxfId="1445" priority="1917"/>
    <cfRule type="duplicateValues" dxfId="1444" priority="1918"/>
    <cfRule type="duplicateValues" dxfId="1443" priority="1919"/>
    <cfRule type="duplicateValues" dxfId="1442" priority="1920"/>
    <cfRule type="duplicateValues" dxfId="1441" priority="1921"/>
    <cfRule type="duplicateValues" dxfId="1440" priority="1922"/>
    <cfRule type="duplicateValues" dxfId="1439" priority="1923"/>
    <cfRule type="duplicateValues" dxfId="1438" priority="1924"/>
    <cfRule type="duplicateValues" dxfId="1437" priority="1925"/>
    <cfRule type="duplicateValues" dxfId="1436" priority="1926"/>
    <cfRule type="duplicateValues" dxfId="1435" priority="1927"/>
    <cfRule type="duplicateValues" dxfId="1434" priority="1928"/>
    <cfRule type="duplicateValues" dxfId="1433" priority="1929"/>
    <cfRule type="duplicateValues" dxfId="1432" priority="1930"/>
    <cfRule type="duplicateValues" dxfId="1431" priority="1931"/>
    <cfRule type="duplicateValues" dxfId="1430" priority="1932"/>
    <cfRule type="duplicateValues" dxfId="1429" priority="1933"/>
    <cfRule type="duplicateValues" dxfId="1428" priority="1934"/>
    <cfRule type="duplicateValues" dxfId="1427" priority="1935"/>
    <cfRule type="duplicateValues" dxfId="1426" priority="1936"/>
    <cfRule type="duplicateValues" dxfId="1425" priority="1937"/>
    <cfRule type="duplicateValues" dxfId="1424" priority="1938"/>
    <cfRule type="duplicateValues" dxfId="1423" priority="1939"/>
    <cfRule type="duplicateValues" dxfId="1422" priority="1940"/>
    <cfRule type="duplicateValues" dxfId="1421" priority="1941"/>
    <cfRule type="duplicateValues" dxfId="1420" priority="1942"/>
    <cfRule type="duplicateValues" dxfId="1419" priority="1943"/>
    <cfRule type="duplicateValues" dxfId="1418" priority="1944"/>
    <cfRule type="duplicateValues" dxfId="1417" priority="1945"/>
    <cfRule type="duplicateValues" dxfId="1416" priority="1946"/>
    <cfRule type="duplicateValues" dxfId="1415" priority="1947"/>
    <cfRule type="duplicateValues" dxfId="1414" priority="1948"/>
    <cfRule type="duplicateValues" dxfId="1413" priority="1949"/>
    <cfRule type="duplicateValues" dxfId="1412" priority="1950"/>
    <cfRule type="duplicateValues" dxfId="1411" priority="1951"/>
    <cfRule type="duplicateValues" dxfId="1410" priority="1952"/>
    <cfRule type="duplicateValues" dxfId="1409" priority="1953"/>
    <cfRule type="duplicateValues" dxfId="1408" priority="1954"/>
    <cfRule type="duplicateValues" dxfId="1407" priority="1955"/>
    <cfRule type="duplicateValues" dxfId="1406" priority="1956"/>
    <cfRule type="duplicateValues" dxfId="1405" priority="1957"/>
  </conditionalFormatting>
  <conditionalFormatting sqref="C301:C305 C311 C313:C318 C322:C323 C156:C298 C328:C332 C334 C336:C355">
    <cfRule type="duplicateValues" dxfId="1404" priority="2031"/>
    <cfRule type="duplicateValues" dxfId="1403" priority="2032"/>
  </conditionalFormatting>
  <conditionalFormatting sqref="C301:C305 C311 C313:C318 C322:C323 C156:C299 C328:C332 C334 C336:C355">
    <cfRule type="duplicateValues" dxfId="1402" priority="1958"/>
  </conditionalFormatting>
  <conditionalFormatting sqref="C306">
    <cfRule type="duplicateValues" dxfId="1401" priority="1812"/>
    <cfRule type="duplicateValues" dxfId="1400" priority="1813"/>
    <cfRule type="duplicateValues" dxfId="1399" priority="1814"/>
    <cfRule type="duplicateValues" dxfId="1398" priority="1815"/>
    <cfRule type="duplicateValues" dxfId="1397" priority="1816"/>
    <cfRule type="duplicateValues" dxfId="1396" priority="1817"/>
    <cfRule type="duplicateValues" dxfId="1395" priority="1818"/>
    <cfRule type="duplicateValues" dxfId="1394" priority="1819"/>
    <cfRule type="duplicateValues" dxfId="1393" priority="1820"/>
    <cfRule type="duplicateValues" dxfId="1392" priority="1821"/>
    <cfRule type="duplicateValues" dxfId="1391" priority="1822"/>
    <cfRule type="duplicateValues" dxfId="1390" priority="1823"/>
    <cfRule type="duplicateValues" dxfId="1389" priority="1824"/>
    <cfRule type="duplicateValues" dxfId="1388" priority="1825"/>
    <cfRule type="duplicateValues" dxfId="1387" priority="1826"/>
    <cfRule type="duplicateValues" dxfId="1386" priority="1827"/>
    <cfRule type="duplicateValues" dxfId="1385" priority="1828"/>
    <cfRule type="duplicateValues" dxfId="1384" priority="1829"/>
    <cfRule type="duplicateValues" dxfId="1383" priority="1830"/>
    <cfRule type="duplicateValues" dxfId="1382" priority="1831"/>
    <cfRule type="duplicateValues" dxfId="1381" priority="1832"/>
    <cfRule type="duplicateValues" dxfId="1380" priority="1833"/>
    <cfRule type="duplicateValues" dxfId="1379" priority="1834"/>
    <cfRule type="duplicateValues" dxfId="1378" priority="1835"/>
    <cfRule type="duplicateValues" dxfId="1377" priority="1836"/>
    <cfRule type="duplicateValues" dxfId="1376" priority="1837"/>
    <cfRule type="duplicateValues" dxfId="1375" priority="1838"/>
    <cfRule type="duplicateValues" dxfId="1374" priority="1839"/>
    <cfRule type="duplicateValues" dxfId="1373" priority="1840"/>
    <cfRule type="duplicateValues" dxfId="1372" priority="1841"/>
    <cfRule type="duplicateValues" dxfId="1371" priority="1842"/>
    <cfRule type="duplicateValues" dxfId="1370" priority="1843"/>
    <cfRule type="duplicateValues" dxfId="1369" priority="1844"/>
    <cfRule type="duplicateValues" dxfId="1368" priority="1845"/>
    <cfRule type="duplicateValues" dxfId="1367" priority="1846"/>
    <cfRule type="duplicateValues" dxfId="1366" priority="1847"/>
    <cfRule type="duplicateValues" dxfId="1365" priority="1848"/>
    <cfRule type="duplicateValues" dxfId="1364" priority="1849"/>
    <cfRule type="duplicateValues" dxfId="1363" priority="1850"/>
    <cfRule type="duplicateValues" dxfId="1362" priority="1851"/>
    <cfRule type="duplicateValues" dxfId="1361" priority="1852"/>
    <cfRule type="duplicateValues" dxfId="1360" priority="1853"/>
    <cfRule type="duplicateValues" dxfId="1359" priority="1854"/>
    <cfRule type="duplicateValues" dxfId="1358" priority="1855"/>
    <cfRule type="duplicateValues" dxfId="1357" priority="1856"/>
    <cfRule type="duplicateValues" dxfId="1356" priority="1857"/>
    <cfRule type="duplicateValues" dxfId="1355" priority="1858"/>
    <cfRule type="duplicateValues" dxfId="1354" priority="1859"/>
    <cfRule type="duplicateValues" dxfId="1353" priority="1860"/>
    <cfRule type="duplicateValues" dxfId="1352" priority="1861"/>
    <cfRule type="duplicateValues" dxfId="1351" priority="1862"/>
    <cfRule type="duplicateValues" dxfId="1350" priority="1863"/>
    <cfRule type="duplicateValues" dxfId="1349" priority="1864"/>
    <cfRule type="duplicateValues" dxfId="1348" priority="1865"/>
    <cfRule type="duplicateValues" dxfId="1347" priority="1866"/>
    <cfRule type="duplicateValues" dxfId="1346" priority="1867"/>
    <cfRule type="duplicateValues" dxfId="1345" priority="1868"/>
    <cfRule type="duplicateValues" dxfId="1344" priority="1869"/>
    <cfRule type="duplicateValues" dxfId="1343" priority="1870"/>
    <cfRule type="duplicateValues" dxfId="1342" priority="1871"/>
    <cfRule type="duplicateValues" dxfId="1341" priority="1872"/>
    <cfRule type="duplicateValues" dxfId="1340" priority="1873"/>
    <cfRule type="duplicateValues" dxfId="1339" priority="1874"/>
    <cfRule type="duplicateValues" dxfId="1338" priority="1875"/>
    <cfRule type="duplicateValues" dxfId="1337" priority="1876"/>
    <cfRule type="duplicateValues" dxfId="1336" priority="1877"/>
    <cfRule type="duplicateValues" dxfId="1335" priority="1878"/>
    <cfRule type="duplicateValues" dxfId="1334" priority="1879"/>
    <cfRule type="duplicateValues" dxfId="1333" priority="1880"/>
    <cfRule type="duplicateValues" dxfId="1332" priority="1881"/>
    <cfRule type="duplicateValues" dxfId="1331" priority="1882"/>
    <cfRule type="duplicateValues" dxfId="1330" priority="1883"/>
    <cfRule type="duplicateValues" dxfId="1329" priority="1884"/>
  </conditionalFormatting>
  <conditionalFormatting sqref="C307">
    <cfRule type="duplicateValues" dxfId="1328" priority="1739"/>
    <cfRule type="duplicateValues" dxfId="1327" priority="1740"/>
    <cfRule type="duplicateValues" dxfId="1326" priority="1741"/>
    <cfRule type="duplicateValues" dxfId="1325" priority="1742"/>
    <cfRule type="duplicateValues" dxfId="1324" priority="1743"/>
    <cfRule type="duplicateValues" dxfId="1323" priority="1744"/>
    <cfRule type="duplicateValues" dxfId="1322" priority="1745"/>
    <cfRule type="duplicateValues" dxfId="1321" priority="1746"/>
    <cfRule type="duplicateValues" dxfId="1320" priority="1747"/>
    <cfRule type="duplicateValues" dxfId="1319" priority="1748"/>
    <cfRule type="duplicateValues" dxfId="1318" priority="1749"/>
    <cfRule type="duplicateValues" dxfId="1317" priority="1750"/>
    <cfRule type="duplicateValues" dxfId="1316" priority="1751"/>
    <cfRule type="duplicateValues" dxfId="1315" priority="1752"/>
    <cfRule type="duplicateValues" dxfId="1314" priority="1753"/>
    <cfRule type="duplicateValues" dxfId="1313" priority="1754"/>
    <cfRule type="duplicateValues" dxfId="1312" priority="1755"/>
    <cfRule type="duplicateValues" dxfId="1311" priority="1756"/>
    <cfRule type="duplicateValues" dxfId="1310" priority="1757"/>
    <cfRule type="duplicateValues" dxfId="1309" priority="1758"/>
    <cfRule type="duplicateValues" dxfId="1308" priority="1759"/>
    <cfRule type="duplicateValues" dxfId="1307" priority="1760"/>
    <cfRule type="duplicateValues" dxfId="1306" priority="1761"/>
    <cfRule type="duplicateValues" dxfId="1305" priority="1762"/>
    <cfRule type="duplicateValues" dxfId="1304" priority="1763"/>
    <cfRule type="duplicateValues" dxfId="1303" priority="1764"/>
    <cfRule type="duplicateValues" dxfId="1302" priority="1765"/>
    <cfRule type="duplicateValues" dxfId="1301" priority="1766"/>
    <cfRule type="duplicateValues" dxfId="1300" priority="1767"/>
    <cfRule type="duplicateValues" dxfId="1299" priority="1768"/>
    <cfRule type="duplicateValues" dxfId="1298" priority="1769"/>
    <cfRule type="duplicateValues" dxfId="1297" priority="1770"/>
    <cfRule type="duplicateValues" dxfId="1296" priority="1771"/>
    <cfRule type="duplicateValues" dxfId="1295" priority="1772"/>
    <cfRule type="duplicateValues" dxfId="1294" priority="1773"/>
    <cfRule type="duplicateValues" dxfId="1293" priority="1774"/>
    <cfRule type="duplicateValues" dxfId="1292" priority="1775"/>
    <cfRule type="duplicateValues" dxfId="1291" priority="1776"/>
    <cfRule type="duplicateValues" dxfId="1290" priority="1777"/>
    <cfRule type="duplicateValues" dxfId="1289" priority="1778"/>
    <cfRule type="duplicateValues" dxfId="1288" priority="1779"/>
    <cfRule type="duplicateValues" dxfId="1287" priority="1780"/>
    <cfRule type="duplicateValues" dxfId="1286" priority="1781"/>
    <cfRule type="duplicateValues" dxfId="1285" priority="1782"/>
    <cfRule type="duplicateValues" dxfId="1284" priority="1783"/>
    <cfRule type="duplicateValues" dxfId="1283" priority="1784"/>
    <cfRule type="duplicateValues" dxfId="1282" priority="1785"/>
    <cfRule type="duplicateValues" dxfId="1281" priority="1786"/>
    <cfRule type="duplicateValues" dxfId="1280" priority="1787"/>
    <cfRule type="duplicateValues" dxfId="1279" priority="1788"/>
    <cfRule type="duplicateValues" dxfId="1278" priority="1789"/>
    <cfRule type="duplicateValues" dxfId="1277" priority="1790"/>
    <cfRule type="duplicateValues" dxfId="1276" priority="1791"/>
    <cfRule type="duplicateValues" dxfId="1275" priority="1792"/>
    <cfRule type="duplicateValues" dxfId="1274" priority="1793"/>
    <cfRule type="duplicateValues" dxfId="1273" priority="1794"/>
    <cfRule type="duplicateValues" dxfId="1272" priority="1795"/>
    <cfRule type="duplicateValues" dxfId="1271" priority="1796"/>
    <cfRule type="duplicateValues" dxfId="1270" priority="1797"/>
    <cfRule type="duplicateValues" dxfId="1269" priority="1798"/>
    <cfRule type="duplicateValues" dxfId="1268" priority="1799"/>
    <cfRule type="duplicateValues" dxfId="1267" priority="1800"/>
    <cfRule type="duplicateValues" dxfId="1266" priority="1801"/>
    <cfRule type="duplicateValues" dxfId="1265" priority="1802"/>
    <cfRule type="duplicateValues" dxfId="1264" priority="1803"/>
    <cfRule type="duplicateValues" dxfId="1263" priority="1804"/>
    <cfRule type="duplicateValues" dxfId="1262" priority="1805"/>
    <cfRule type="duplicateValues" dxfId="1261" priority="1806"/>
    <cfRule type="duplicateValues" dxfId="1260" priority="1807"/>
    <cfRule type="duplicateValues" dxfId="1259" priority="1808"/>
    <cfRule type="duplicateValues" dxfId="1258" priority="1809"/>
    <cfRule type="duplicateValues" dxfId="1257" priority="1810"/>
    <cfRule type="duplicateValues" dxfId="1256" priority="1811"/>
  </conditionalFormatting>
  <conditionalFormatting sqref="C308">
    <cfRule type="duplicateValues" dxfId="1255" priority="1664"/>
    <cfRule type="duplicateValues" dxfId="1254" priority="1665"/>
    <cfRule type="duplicateValues" dxfId="1253" priority="1666"/>
    <cfRule type="duplicateValues" dxfId="1252" priority="1667"/>
    <cfRule type="duplicateValues" dxfId="1251" priority="1668"/>
    <cfRule type="duplicateValues" dxfId="1250" priority="1669"/>
    <cfRule type="duplicateValues" dxfId="1249" priority="1670"/>
    <cfRule type="duplicateValues" dxfId="1248" priority="1671"/>
    <cfRule type="duplicateValues" dxfId="1247" priority="1672"/>
    <cfRule type="duplicateValues" dxfId="1246" priority="1673"/>
    <cfRule type="duplicateValues" dxfId="1245" priority="1674"/>
    <cfRule type="duplicateValues" dxfId="1244" priority="1675"/>
    <cfRule type="duplicateValues" dxfId="1243" priority="1676"/>
    <cfRule type="duplicateValues" dxfId="1242" priority="1677"/>
    <cfRule type="duplicateValues" dxfId="1241" priority="1678"/>
    <cfRule type="duplicateValues" dxfId="1240" priority="1679"/>
    <cfRule type="duplicateValues" dxfId="1239" priority="1680"/>
    <cfRule type="duplicateValues" dxfId="1238" priority="1681"/>
    <cfRule type="duplicateValues" dxfId="1237" priority="1682"/>
    <cfRule type="duplicateValues" dxfId="1236" priority="1683"/>
    <cfRule type="duplicateValues" dxfId="1235" priority="1684"/>
    <cfRule type="duplicateValues" dxfId="1234" priority="1685"/>
    <cfRule type="duplicateValues" dxfId="1233" priority="1686"/>
    <cfRule type="duplicateValues" dxfId="1232" priority="1687"/>
    <cfRule type="duplicateValues" dxfId="1231" priority="1688"/>
    <cfRule type="duplicateValues" dxfId="1230" priority="1689"/>
    <cfRule type="duplicateValues" dxfId="1229" priority="1690"/>
    <cfRule type="duplicateValues" dxfId="1228" priority="1691"/>
    <cfRule type="duplicateValues" dxfId="1227" priority="1692"/>
    <cfRule type="duplicateValues" dxfId="1226" priority="1693"/>
    <cfRule type="duplicateValues" dxfId="1225" priority="1694"/>
    <cfRule type="duplicateValues" dxfId="1224" priority="1695"/>
    <cfRule type="duplicateValues" dxfId="1223" priority="1696"/>
    <cfRule type="duplicateValues" dxfId="1222" priority="1697"/>
    <cfRule type="duplicateValues" dxfId="1221" priority="1698"/>
    <cfRule type="duplicateValues" dxfId="1220" priority="1699"/>
    <cfRule type="duplicateValues" dxfId="1219" priority="1700"/>
    <cfRule type="duplicateValues" dxfId="1218" priority="1701"/>
    <cfRule type="duplicateValues" dxfId="1217" priority="1702"/>
    <cfRule type="duplicateValues" dxfId="1216" priority="1703"/>
    <cfRule type="duplicateValues" dxfId="1215" priority="1704"/>
    <cfRule type="duplicateValues" dxfId="1214" priority="1705"/>
    <cfRule type="duplicateValues" dxfId="1213" priority="1706"/>
    <cfRule type="duplicateValues" dxfId="1212" priority="1707"/>
    <cfRule type="duplicateValues" dxfId="1211" priority="1708"/>
    <cfRule type="duplicateValues" dxfId="1210" priority="1709"/>
    <cfRule type="duplicateValues" dxfId="1209" priority="1710"/>
    <cfRule type="duplicateValues" dxfId="1208" priority="1711"/>
    <cfRule type="duplicateValues" dxfId="1207" priority="1712"/>
    <cfRule type="duplicateValues" dxfId="1206" priority="1713"/>
    <cfRule type="duplicateValues" dxfId="1205" priority="1714"/>
    <cfRule type="duplicateValues" dxfId="1204" priority="1715"/>
    <cfRule type="duplicateValues" dxfId="1203" priority="1716"/>
    <cfRule type="duplicateValues" dxfId="1202" priority="1717"/>
    <cfRule type="duplicateValues" dxfId="1201" priority="1718"/>
    <cfRule type="duplicateValues" dxfId="1200" priority="1719"/>
    <cfRule type="duplicateValues" dxfId="1199" priority="1720"/>
    <cfRule type="duplicateValues" dxfId="1198" priority="1721"/>
    <cfRule type="duplicateValues" dxfId="1197" priority="1722"/>
    <cfRule type="duplicateValues" dxfId="1196" priority="1723"/>
    <cfRule type="duplicateValues" dxfId="1195" priority="1724"/>
    <cfRule type="duplicateValues" dxfId="1194" priority="1725"/>
    <cfRule type="duplicateValues" dxfId="1193" priority="1726"/>
    <cfRule type="duplicateValues" dxfId="1192" priority="1727"/>
    <cfRule type="duplicateValues" dxfId="1191" priority="1728"/>
    <cfRule type="duplicateValues" dxfId="1190" priority="1729"/>
    <cfRule type="duplicateValues" dxfId="1189" priority="1730"/>
    <cfRule type="duplicateValues" dxfId="1188" priority="1731"/>
    <cfRule type="duplicateValues" dxfId="1187" priority="1732"/>
    <cfRule type="duplicateValues" dxfId="1186" priority="1733"/>
    <cfRule type="duplicateValues" dxfId="1185" priority="1734"/>
    <cfRule type="duplicateValues" dxfId="1184" priority="1735"/>
    <cfRule type="duplicateValues" dxfId="1183" priority="1736"/>
  </conditionalFormatting>
  <conditionalFormatting sqref="C309">
    <cfRule type="duplicateValues" dxfId="1182" priority="1591"/>
    <cfRule type="duplicateValues" dxfId="1181" priority="1592"/>
    <cfRule type="duplicateValues" dxfId="1180" priority="1593"/>
    <cfRule type="duplicateValues" dxfId="1179" priority="1594"/>
    <cfRule type="duplicateValues" dxfId="1178" priority="1595"/>
    <cfRule type="duplicateValues" dxfId="1177" priority="1596"/>
    <cfRule type="duplicateValues" dxfId="1176" priority="1597"/>
    <cfRule type="duplicateValues" dxfId="1175" priority="1598"/>
    <cfRule type="duplicateValues" dxfId="1174" priority="1599"/>
    <cfRule type="duplicateValues" dxfId="1173" priority="1600"/>
    <cfRule type="duplicateValues" dxfId="1172" priority="1601"/>
    <cfRule type="duplicateValues" dxfId="1171" priority="1602"/>
    <cfRule type="duplicateValues" dxfId="1170" priority="1603"/>
    <cfRule type="duplicateValues" dxfId="1169" priority="1604"/>
    <cfRule type="duplicateValues" dxfId="1168" priority="1605"/>
    <cfRule type="duplicateValues" dxfId="1167" priority="1606"/>
    <cfRule type="duplicateValues" dxfId="1166" priority="1607"/>
    <cfRule type="duplicateValues" dxfId="1165" priority="1608"/>
    <cfRule type="duplicateValues" dxfId="1164" priority="1609"/>
    <cfRule type="duplicateValues" dxfId="1163" priority="1610"/>
    <cfRule type="duplicateValues" dxfId="1162" priority="1611"/>
    <cfRule type="duplicateValues" dxfId="1161" priority="1612"/>
    <cfRule type="duplicateValues" dxfId="1160" priority="1613"/>
    <cfRule type="duplicateValues" dxfId="1159" priority="1614"/>
    <cfRule type="duplicateValues" dxfId="1158" priority="1615"/>
    <cfRule type="duplicateValues" dxfId="1157" priority="1616"/>
    <cfRule type="duplicateValues" dxfId="1156" priority="1617"/>
    <cfRule type="duplicateValues" dxfId="1155" priority="1618"/>
    <cfRule type="duplicateValues" dxfId="1154" priority="1619"/>
    <cfRule type="duplicateValues" dxfId="1153" priority="1620"/>
    <cfRule type="duplicateValues" dxfId="1152" priority="1621"/>
    <cfRule type="duplicateValues" dxfId="1151" priority="1622"/>
    <cfRule type="duplicateValues" dxfId="1150" priority="1623"/>
    <cfRule type="duplicateValues" dxfId="1149" priority="1624"/>
    <cfRule type="duplicateValues" dxfId="1148" priority="1625"/>
    <cfRule type="duplicateValues" dxfId="1147" priority="1626"/>
    <cfRule type="duplicateValues" dxfId="1146" priority="1627"/>
    <cfRule type="duplicateValues" dxfId="1145" priority="1628"/>
    <cfRule type="duplicateValues" dxfId="1144" priority="1629"/>
    <cfRule type="duplicateValues" dxfId="1143" priority="1630"/>
    <cfRule type="duplicateValues" dxfId="1142" priority="1631"/>
    <cfRule type="duplicateValues" dxfId="1141" priority="1632"/>
    <cfRule type="duplicateValues" dxfId="1140" priority="1633"/>
    <cfRule type="duplicateValues" dxfId="1139" priority="1634"/>
    <cfRule type="duplicateValues" dxfId="1138" priority="1635"/>
    <cfRule type="duplicateValues" dxfId="1137" priority="1636"/>
    <cfRule type="duplicateValues" dxfId="1136" priority="1637"/>
    <cfRule type="duplicateValues" dxfId="1135" priority="1638"/>
    <cfRule type="duplicateValues" dxfId="1134" priority="1639"/>
    <cfRule type="duplicateValues" dxfId="1133" priority="1640"/>
    <cfRule type="duplicateValues" dxfId="1132" priority="1641"/>
    <cfRule type="duplicateValues" dxfId="1131" priority="1642"/>
    <cfRule type="duplicateValues" dxfId="1130" priority="1643"/>
    <cfRule type="duplicateValues" dxfId="1129" priority="1644"/>
    <cfRule type="duplicateValues" dxfId="1128" priority="1645"/>
    <cfRule type="duplicateValues" dxfId="1127" priority="1646"/>
    <cfRule type="duplicateValues" dxfId="1126" priority="1647"/>
    <cfRule type="duplicateValues" dxfId="1125" priority="1648"/>
    <cfRule type="duplicateValues" dxfId="1124" priority="1649"/>
    <cfRule type="duplicateValues" dxfId="1123" priority="1650"/>
    <cfRule type="duplicateValues" dxfId="1122" priority="1651"/>
    <cfRule type="duplicateValues" dxfId="1121" priority="1652"/>
    <cfRule type="duplicateValues" dxfId="1120" priority="1653"/>
    <cfRule type="duplicateValues" dxfId="1119" priority="1654"/>
    <cfRule type="duplicateValues" dxfId="1118" priority="1655"/>
    <cfRule type="duplicateValues" dxfId="1117" priority="1656"/>
    <cfRule type="duplicateValues" dxfId="1116" priority="1657"/>
    <cfRule type="duplicateValues" dxfId="1115" priority="1658"/>
    <cfRule type="duplicateValues" dxfId="1114" priority="1659"/>
    <cfRule type="duplicateValues" dxfId="1113" priority="1660"/>
    <cfRule type="duplicateValues" dxfId="1112" priority="1661"/>
    <cfRule type="duplicateValues" dxfId="1111" priority="1662"/>
    <cfRule type="duplicateValues" dxfId="1110" priority="1663"/>
  </conditionalFormatting>
  <conditionalFormatting sqref="C310">
    <cfRule type="duplicateValues" dxfId="1109" priority="1514"/>
    <cfRule type="duplicateValues" dxfId="1108" priority="1515"/>
    <cfRule type="duplicateValues" dxfId="1107" priority="1516"/>
    <cfRule type="duplicateValues" dxfId="1106" priority="1517"/>
    <cfRule type="duplicateValues" dxfId="1105" priority="1518"/>
    <cfRule type="duplicateValues" dxfId="1104" priority="1519"/>
    <cfRule type="duplicateValues" dxfId="1103" priority="1520"/>
    <cfRule type="duplicateValues" dxfId="1102" priority="1521"/>
    <cfRule type="duplicateValues" dxfId="1101" priority="1522"/>
    <cfRule type="duplicateValues" dxfId="1100" priority="1523"/>
    <cfRule type="duplicateValues" dxfId="1099" priority="1524"/>
    <cfRule type="duplicateValues" dxfId="1098" priority="1525"/>
    <cfRule type="duplicateValues" dxfId="1097" priority="1526"/>
    <cfRule type="duplicateValues" dxfId="1096" priority="1527"/>
    <cfRule type="duplicateValues" dxfId="1095" priority="1528"/>
    <cfRule type="duplicateValues" dxfId="1094" priority="1529"/>
    <cfRule type="duplicateValues" dxfId="1093" priority="1530"/>
    <cfRule type="duplicateValues" dxfId="1092" priority="1531"/>
    <cfRule type="duplicateValues" dxfId="1091" priority="1532"/>
    <cfRule type="duplicateValues" dxfId="1090" priority="1533"/>
    <cfRule type="duplicateValues" dxfId="1089" priority="1534"/>
    <cfRule type="duplicateValues" dxfId="1088" priority="1535"/>
    <cfRule type="duplicateValues" dxfId="1087" priority="1536"/>
    <cfRule type="duplicateValues" dxfId="1086" priority="1537"/>
    <cfRule type="duplicateValues" dxfId="1085" priority="1538"/>
    <cfRule type="duplicateValues" dxfId="1084" priority="1539"/>
    <cfRule type="duplicateValues" dxfId="1083" priority="1540"/>
    <cfRule type="duplicateValues" dxfId="1082" priority="1541"/>
    <cfRule type="duplicateValues" dxfId="1081" priority="1542"/>
    <cfRule type="duplicateValues" dxfId="1080" priority="1543"/>
    <cfRule type="duplicateValues" dxfId="1079" priority="1544"/>
    <cfRule type="duplicateValues" dxfId="1078" priority="1545"/>
    <cfRule type="duplicateValues" dxfId="1077" priority="1546"/>
    <cfRule type="duplicateValues" dxfId="1076" priority="1547"/>
    <cfRule type="duplicateValues" dxfId="1075" priority="1548"/>
    <cfRule type="duplicateValues" dxfId="1074" priority="1549"/>
    <cfRule type="duplicateValues" dxfId="1073" priority="1550"/>
    <cfRule type="duplicateValues" dxfId="1072" priority="1551"/>
    <cfRule type="duplicateValues" dxfId="1071" priority="1552"/>
    <cfRule type="duplicateValues" dxfId="1070" priority="1553"/>
    <cfRule type="duplicateValues" dxfId="1069" priority="1554"/>
    <cfRule type="duplicateValues" dxfId="1068" priority="1555"/>
    <cfRule type="duplicateValues" dxfId="1067" priority="1556"/>
    <cfRule type="duplicateValues" dxfId="1066" priority="1557"/>
    <cfRule type="duplicateValues" dxfId="1065" priority="1558"/>
    <cfRule type="duplicateValues" dxfId="1064" priority="1559"/>
    <cfRule type="duplicateValues" dxfId="1063" priority="1560"/>
    <cfRule type="duplicateValues" dxfId="1062" priority="1561"/>
    <cfRule type="duplicateValues" dxfId="1061" priority="1562"/>
    <cfRule type="duplicateValues" dxfId="1060" priority="1563"/>
    <cfRule type="duplicateValues" dxfId="1059" priority="1564"/>
    <cfRule type="duplicateValues" dxfId="1058" priority="1565"/>
    <cfRule type="duplicateValues" dxfId="1057" priority="1566"/>
    <cfRule type="duplicateValues" dxfId="1056" priority="1567"/>
    <cfRule type="duplicateValues" dxfId="1055" priority="1568"/>
    <cfRule type="duplicateValues" dxfId="1054" priority="1569"/>
    <cfRule type="duplicateValues" dxfId="1053" priority="1570"/>
    <cfRule type="duplicateValues" dxfId="1052" priority="1571"/>
    <cfRule type="duplicateValues" dxfId="1051" priority="1572"/>
    <cfRule type="duplicateValues" dxfId="1050" priority="1573"/>
    <cfRule type="duplicateValues" dxfId="1049" priority="1574"/>
    <cfRule type="duplicateValues" dxfId="1048" priority="1575"/>
    <cfRule type="duplicateValues" dxfId="1047" priority="1576"/>
    <cfRule type="duplicateValues" dxfId="1046" priority="1577"/>
    <cfRule type="duplicateValues" dxfId="1045" priority="1578"/>
    <cfRule type="duplicateValues" dxfId="1044" priority="1579"/>
    <cfRule type="duplicateValues" dxfId="1043" priority="1580"/>
    <cfRule type="duplicateValues" dxfId="1042" priority="1581"/>
    <cfRule type="duplicateValues" dxfId="1041" priority="1582"/>
    <cfRule type="duplicateValues" dxfId="1040" priority="1583"/>
    <cfRule type="duplicateValues" dxfId="1039" priority="1584"/>
    <cfRule type="duplicateValues" dxfId="1038" priority="1585"/>
    <cfRule type="duplicateValues" dxfId="1037" priority="1586"/>
    <cfRule type="duplicateValues" dxfId="1036" priority="1587"/>
    <cfRule type="duplicateValues" dxfId="1035" priority="1588"/>
  </conditionalFormatting>
  <conditionalFormatting sqref="C311 C313:C318 C322:C323 C156:C309 C328:C332 C334 C336:C355">
    <cfRule type="duplicateValues" dxfId="1034" priority="1589"/>
    <cfRule type="duplicateValues" dxfId="1033" priority="1590"/>
  </conditionalFormatting>
  <conditionalFormatting sqref="C312">
    <cfRule type="duplicateValues" dxfId="1032" priority="1439"/>
    <cfRule type="duplicateValues" dxfId="1031" priority="1440"/>
    <cfRule type="duplicateValues" dxfId="1030" priority="1441"/>
    <cfRule type="duplicateValues" dxfId="1029" priority="1442"/>
    <cfRule type="duplicateValues" dxfId="1028" priority="1443"/>
    <cfRule type="duplicateValues" dxfId="1027" priority="1444"/>
    <cfRule type="duplicateValues" dxfId="1026" priority="1445"/>
    <cfRule type="duplicateValues" dxfId="1025" priority="1446"/>
    <cfRule type="duplicateValues" dxfId="1024" priority="1447"/>
    <cfRule type="duplicateValues" dxfId="1023" priority="1448"/>
    <cfRule type="duplicateValues" dxfId="1022" priority="1449"/>
    <cfRule type="duplicateValues" dxfId="1021" priority="1450"/>
    <cfRule type="duplicateValues" dxfId="1020" priority="1451"/>
    <cfRule type="duplicateValues" dxfId="1019" priority="1452"/>
    <cfRule type="duplicateValues" dxfId="1018" priority="1453"/>
    <cfRule type="duplicateValues" dxfId="1017" priority="1454"/>
    <cfRule type="duplicateValues" dxfId="1016" priority="1455"/>
    <cfRule type="duplicateValues" dxfId="1015" priority="1456"/>
    <cfRule type="duplicateValues" dxfId="1014" priority="1457"/>
    <cfRule type="duplicateValues" dxfId="1013" priority="1458"/>
    <cfRule type="duplicateValues" dxfId="1012" priority="1459"/>
    <cfRule type="duplicateValues" dxfId="1011" priority="1460"/>
    <cfRule type="duplicateValues" dxfId="1010" priority="1461"/>
    <cfRule type="duplicateValues" dxfId="1009" priority="1462"/>
    <cfRule type="duplicateValues" dxfId="1008" priority="1463"/>
    <cfRule type="duplicateValues" dxfId="1007" priority="1464"/>
    <cfRule type="duplicateValues" dxfId="1006" priority="1465"/>
    <cfRule type="duplicateValues" dxfId="1005" priority="1466"/>
    <cfRule type="duplicateValues" dxfId="1004" priority="1467"/>
    <cfRule type="duplicateValues" dxfId="1003" priority="1468"/>
    <cfRule type="duplicateValues" dxfId="1002" priority="1469"/>
    <cfRule type="duplicateValues" dxfId="1001" priority="1470"/>
    <cfRule type="duplicateValues" dxfId="1000" priority="1471"/>
    <cfRule type="duplicateValues" dxfId="999" priority="1472"/>
    <cfRule type="duplicateValues" dxfId="998" priority="1473"/>
    <cfRule type="duplicateValues" dxfId="997" priority="1474"/>
    <cfRule type="duplicateValues" dxfId="996" priority="1475"/>
    <cfRule type="duplicateValues" dxfId="995" priority="1476"/>
    <cfRule type="duplicateValues" dxfId="994" priority="1477"/>
    <cfRule type="duplicateValues" dxfId="993" priority="1478"/>
    <cfRule type="duplicateValues" dxfId="992" priority="1479"/>
    <cfRule type="duplicateValues" dxfId="991" priority="1480"/>
    <cfRule type="duplicateValues" dxfId="990" priority="1481"/>
    <cfRule type="duplicateValues" dxfId="989" priority="1482"/>
    <cfRule type="duplicateValues" dxfId="988" priority="1483"/>
    <cfRule type="duplicateValues" dxfId="987" priority="1484"/>
    <cfRule type="duplicateValues" dxfId="986" priority="1485"/>
    <cfRule type="duplicateValues" dxfId="985" priority="1486"/>
    <cfRule type="duplicateValues" dxfId="984" priority="1487"/>
    <cfRule type="duplicateValues" dxfId="983" priority="1488"/>
    <cfRule type="duplicateValues" dxfId="982" priority="1489"/>
    <cfRule type="duplicateValues" dxfId="981" priority="1490"/>
    <cfRule type="duplicateValues" dxfId="980" priority="1491"/>
    <cfRule type="duplicateValues" dxfId="979" priority="1492"/>
    <cfRule type="duplicateValues" dxfId="978" priority="1493"/>
    <cfRule type="duplicateValues" dxfId="977" priority="1494"/>
    <cfRule type="duplicateValues" dxfId="976" priority="1495"/>
    <cfRule type="duplicateValues" dxfId="975" priority="1496"/>
    <cfRule type="duplicateValues" dxfId="974" priority="1497"/>
    <cfRule type="duplicateValues" dxfId="973" priority="1498"/>
    <cfRule type="duplicateValues" dxfId="972" priority="1499"/>
    <cfRule type="duplicateValues" dxfId="971" priority="1500"/>
    <cfRule type="duplicateValues" dxfId="970" priority="1501"/>
    <cfRule type="duplicateValues" dxfId="969" priority="1502"/>
    <cfRule type="duplicateValues" dxfId="968" priority="1503"/>
    <cfRule type="duplicateValues" dxfId="967" priority="1504"/>
    <cfRule type="duplicateValues" dxfId="966" priority="1505"/>
    <cfRule type="duplicateValues" dxfId="965" priority="1506"/>
    <cfRule type="duplicateValues" dxfId="964" priority="1507"/>
    <cfRule type="duplicateValues" dxfId="963" priority="1508"/>
    <cfRule type="duplicateValues" dxfId="962" priority="1509"/>
    <cfRule type="duplicateValues" dxfId="961" priority="1510"/>
    <cfRule type="duplicateValues" dxfId="960" priority="1511"/>
    <cfRule type="duplicateValues" dxfId="959" priority="1512"/>
    <cfRule type="duplicateValues" dxfId="958" priority="1513"/>
  </conditionalFormatting>
  <conditionalFormatting sqref="C315">
    <cfRule type="duplicateValues" dxfId="957" priority="1362"/>
    <cfRule type="duplicateValues" dxfId="956" priority="1363"/>
    <cfRule type="duplicateValues" dxfId="955" priority="1364"/>
    <cfRule type="duplicateValues" dxfId="954" priority="1365"/>
    <cfRule type="duplicateValues" dxfId="953" priority="1366"/>
    <cfRule type="duplicateValues" dxfId="952" priority="1367"/>
    <cfRule type="duplicateValues" dxfId="951" priority="1368"/>
    <cfRule type="duplicateValues" dxfId="950" priority="1369"/>
    <cfRule type="duplicateValues" dxfId="949" priority="1370"/>
    <cfRule type="duplicateValues" dxfId="948" priority="1371"/>
    <cfRule type="duplicateValues" dxfId="947" priority="1372"/>
    <cfRule type="duplicateValues" dxfId="946" priority="1373"/>
    <cfRule type="duplicateValues" dxfId="945" priority="1374"/>
    <cfRule type="duplicateValues" dxfId="944" priority="1375"/>
    <cfRule type="duplicateValues" dxfId="943" priority="1376"/>
    <cfRule type="duplicateValues" dxfId="942" priority="1377"/>
    <cfRule type="duplicateValues" dxfId="941" priority="1378"/>
    <cfRule type="duplicateValues" dxfId="940" priority="1379"/>
    <cfRule type="duplicateValues" dxfId="939" priority="1380"/>
    <cfRule type="duplicateValues" dxfId="938" priority="1381"/>
    <cfRule type="duplicateValues" dxfId="937" priority="1382"/>
    <cfRule type="duplicateValues" dxfId="936" priority="1383"/>
    <cfRule type="duplicateValues" dxfId="935" priority="1384"/>
    <cfRule type="duplicateValues" dxfId="934" priority="1385"/>
    <cfRule type="duplicateValues" dxfId="933" priority="1386"/>
    <cfRule type="duplicateValues" dxfId="932" priority="1387"/>
    <cfRule type="duplicateValues" dxfId="931" priority="1388"/>
    <cfRule type="duplicateValues" dxfId="930" priority="1389"/>
    <cfRule type="duplicateValues" dxfId="929" priority="1390"/>
    <cfRule type="duplicateValues" dxfId="928" priority="1391"/>
    <cfRule type="duplicateValues" dxfId="927" priority="1392"/>
    <cfRule type="duplicateValues" dxfId="926" priority="1393"/>
    <cfRule type="duplicateValues" dxfId="925" priority="1394"/>
    <cfRule type="duplicateValues" dxfId="924" priority="1395"/>
    <cfRule type="duplicateValues" dxfId="923" priority="1396"/>
    <cfRule type="duplicateValues" dxfId="922" priority="1397"/>
    <cfRule type="duplicateValues" dxfId="921" priority="1398"/>
    <cfRule type="duplicateValues" dxfId="920" priority="1399"/>
    <cfRule type="duplicateValues" dxfId="919" priority="1400"/>
    <cfRule type="duplicateValues" dxfId="918" priority="1401"/>
    <cfRule type="duplicateValues" dxfId="917" priority="1402"/>
    <cfRule type="duplicateValues" dxfId="916" priority="1403"/>
    <cfRule type="duplicateValues" dxfId="915" priority="1404"/>
    <cfRule type="duplicateValues" dxfId="914" priority="1405"/>
    <cfRule type="duplicateValues" dxfId="913" priority="1406"/>
    <cfRule type="duplicateValues" dxfId="912" priority="1407"/>
    <cfRule type="duplicateValues" dxfId="911" priority="1408"/>
    <cfRule type="duplicateValues" dxfId="910" priority="1409"/>
    <cfRule type="duplicateValues" dxfId="909" priority="1410"/>
    <cfRule type="duplicateValues" dxfId="908" priority="1411"/>
    <cfRule type="duplicateValues" dxfId="907" priority="1412"/>
    <cfRule type="duplicateValues" dxfId="906" priority="1413"/>
    <cfRule type="duplicateValues" dxfId="905" priority="1414"/>
    <cfRule type="duplicateValues" dxfId="904" priority="1415"/>
    <cfRule type="duplicateValues" dxfId="903" priority="1416"/>
    <cfRule type="duplicateValues" dxfId="902" priority="1417"/>
    <cfRule type="duplicateValues" dxfId="901" priority="1418"/>
    <cfRule type="duplicateValues" dxfId="900" priority="1419"/>
    <cfRule type="duplicateValues" dxfId="899" priority="1420"/>
    <cfRule type="duplicateValues" dxfId="898" priority="1421"/>
    <cfRule type="duplicateValues" dxfId="897" priority="1422"/>
    <cfRule type="duplicateValues" dxfId="896" priority="1423"/>
    <cfRule type="duplicateValues" dxfId="895" priority="1424"/>
    <cfRule type="duplicateValues" dxfId="894" priority="1425"/>
    <cfRule type="duplicateValues" dxfId="893" priority="1426"/>
    <cfRule type="duplicateValues" dxfId="892" priority="1427"/>
    <cfRule type="duplicateValues" dxfId="891" priority="1428"/>
    <cfRule type="duplicateValues" dxfId="890" priority="1429"/>
    <cfRule type="duplicateValues" dxfId="889" priority="1430"/>
    <cfRule type="duplicateValues" dxfId="888" priority="1431"/>
    <cfRule type="duplicateValues" dxfId="887" priority="1432"/>
    <cfRule type="duplicateValues" dxfId="886" priority="1433"/>
    <cfRule type="duplicateValues" dxfId="885" priority="1434"/>
    <cfRule type="duplicateValues" dxfId="884" priority="1435"/>
    <cfRule type="duplicateValues" dxfId="883" priority="1436"/>
    <cfRule type="duplicateValues" dxfId="882" priority="1437"/>
  </conditionalFormatting>
  <conditionalFormatting sqref="C316">
    <cfRule type="duplicateValues" dxfId="881" priority="1286"/>
    <cfRule type="duplicateValues" dxfId="880" priority="1287"/>
    <cfRule type="duplicateValues" dxfId="879" priority="1288"/>
    <cfRule type="duplicateValues" dxfId="878" priority="1289"/>
    <cfRule type="duplicateValues" dxfId="877" priority="1290"/>
    <cfRule type="duplicateValues" dxfId="876" priority="1291"/>
    <cfRule type="duplicateValues" dxfId="875" priority="1292"/>
    <cfRule type="duplicateValues" dxfId="874" priority="1293"/>
    <cfRule type="duplicateValues" dxfId="873" priority="1294"/>
    <cfRule type="duplicateValues" dxfId="872" priority="1295"/>
    <cfRule type="duplicateValues" dxfId="871" priority="1296"/>
    <cfRule type="duplicateValues" dxfId="870" priority="1297"/>
    <cfRule type="duplicateValues" dxfId="869" priority="1298"/>
    <cfRule type="duplicateValues" dxfId="868" priority="1299"/>
    <cfRule type="duplicateValues" dxfId="867" priority="1300"/>
    <cfRule type="duplicateValues" dxfId="866" priority="1301"/>
    <cfRule type="duplicateValues" dxfId="865" priority="1302"/>
    <cfRule type="duplicateValues" dxfId="864" priority="1303"/>
    <cfRule type="duplicateValues" dxfId="863" priority="1304"/>
    <cfRule type="duplicateValues" dxfId="862" priority="1305"/>
    <cfRule type="duplicateValues" dxfId="861" priority="1306"/>
    <cfRule type="duplicateValues" dxfId="860" priority="1307"/>
    <cfRule type="duplicateValues" dxfId="859" priority="1308"/>
    <cfRule type="duplicateValues" dxfId="858" priority="1309"/>
    <cfRule type="duplicateValues" dxfId="857" priority="1310"/>
    <cfRule type="duplicateValues" dxfId="856" priority="1311"/>
    <cfRule type="duplicateValues" dxfId="855" priority="1312"/>
    <cfRule type="duplicateValues" dxfId="854" priority="1313"/>
    <cfRule type="duplicateValues" dxfId="853" priority="1314"/>
    <cfRule type="duplicateValues" dxfId="852" priority="1315"/>
    <cfRule type="duplicateValues" dxfId="851" priority="1316"/>
    <cfRule type="duplicateValues" dxfId="850" priority="1317"/>
    <cfRule type="duplicateValues" dxfId="849" priority="1318"/>
    <cfRule type="duplicateValues" dxfId="848" priority="1319"/>
    <cfRule type="duplicateValues" dxfId="847" priority="1320"/>
    <cfRule type="duplicateValues" dxfId="846" priority="1321"/>
    <cfRule type="duplicateValues" dxfId="845" priority="1322"/>
    <cfRule type="duplicateValues" dxfId="844" priority="1323"/>
    <cfRule type="duplicateValues" dxfId="843" priority="1324"/>
    <cfRule type="duplicateValues" dxfId="842" priority="1325"/>
    <cfRule type="duplicateValues" dxfId="841" priority="1326"/>
    <cfRule type="duplicateValues" dxfId="840" priority="1327"/>
    <cfRule type="duplicateValues" dxfId="839" priority="1328"/>
    <cfRule type="duplicateValues" dxfId="838" priority="1329"/>
    <cfRule type="duplicateValues" dxfId="837" priority="1330"/>
    <cfRule type="duplicateValues" dxfId="836" priority="1331"/>
    <cfRule type="duplicateValues" dxfId="835" priority="1332"/>
    <cfRule type="duplicateValues" dxfId="834" priority="1333"/>
    <cfRule type="duplicateValues" dxfId="833" priority="1334"/>
    <cfRule type="duplicateValues" dxfId="832" priority="1335"/>
    <cfRule type="duplicateValues" dxfId="831" priority="1336"/>
    <cfRule type="duplicateValues" dxfId="830" priority="1337"/>
    <cfRule type="duplicateValues" dxfId="829" priority="1338"/>
    <cfRule type="duplicateValues" dxfId="828" priority="1339"/>
    <cfRule type="duplicateValues" dxfId="827" priority="1340"/>
    <cfRule type="duplicateValues" dxfId="826" priority="1341"/>
    <cfRule type="duplicateValues" dxfId="825" priority="1342"/>
    <cfRule type="duplicateValues" dxfId="824" priority="1343"/>
    <cfRule type="duplicateValues" dxfId="823" priority="1344"/>
    <cfRule type="duplicateValues" dxfId="822" priority="1345"/>
    <cfRule type="duplicateValues" dxfId="821" priority="1346"/>
    <cfRule type="duplicateValues" dxfId="820" priority="1347"/>
    <cfRule type="duplicateValues" dxfId="819" priority="1348"/>
    <cfRule type="duplicateValues" dxfId="818" priority="1349"/>
    <cfRule type="duplicateValues" dxfId="817" priority="1350"/>
    <cfRule type="duplicateValues" dxfId="816" priority="1351"/>
    <cfRule type="duplicateValues" dxfId="815" priority="1352"/>
    <cfRule type="duplicateValues" dxfId="814" priority="1353"/>
    <cfRule type="duplicateValues" dxfId="813" priority="1354"/>
    <cfRule type="duplicateValues" dxfId="812" priority="1355"/>
    <cfRule type="duplicateValues" dxfId="811" priority="1356"/>
    <cfRule type="duplicateValues" dxfId="810" priority="1357"/>
    <cfRule type="duplicateValues" dxfId="809" priority="1358"/>
    <cfRule type="duplicateValues" dxfId="808" priority="1359"/>
    <cfRule type="duplicateValues" dxfId="807" priority="1360"/>
    <cfRule type="duplicateValues" dxfId="806" priority="1361"/>
  </conditionalFormatting>
  <conditionalFormatting sqref="C318">
    <cfRule type="duplicateValues" dxfId="805" priority="1210"/>
    <cfRule type="duplicateValues" dxfId="804" priority="1211"/>
    <cfRule type="duplicateValues" dxfId="803" priority="1212"/>
    <cfRule type="duplicateValues" dxfId="802" priority="1213"/>
    <cfRule type="duplicateValues" dxfId="801" priority="1214"/>
    <cfRule type="duplicateValues" dxfId="800" priority="1215"/>
    <cfRule type="duplicateValues" dxfId="799" priority="1216"/>
    <cfRule type="duplicateValues" dxfId="798" priority="1217"/>
    <cfRule type="duplicateValues" dxfId="797" priority="1218"/>
    <cfRule type="duplicateValues" dxfId="796" priority="1219"/>
    <cfRule type="duplicateValues" dxfId="795" priority="1220"/>
    <cfRule type="duplicateValues" dxfId="794" priority="1221"/>
    <cfRule type="duplicateValues" dxfId="793" priority="1222"/>
    <cfRule type="duplicateValues" dxfId="792" priority="1223"/>
    <cfRule type="duplicateValues" dxfId="791" priority="1224"/>
    <cfRule type="duplicateValues" dxfId="790" priority="1225"/>
    <cfRule type="duplicateValues" dxfId="789" priority="1226"/>
    <cfRule type="duplicateValues" dxfId="788" priority="1227"/>
    <cfRule type="duplicateValues" dxfId="787" priority="1228"/>
    <cfRule type="duplicateValues" dxfId="786" priority="1229"/>
    <cfRule type="duplicateValues" dxfId="785" priority="1230"/>
    <cfRule type="duplicateValues" dxfId="784" priority="1231"/>
    <cfRule type="duplicateValues" dxfId="783" priority="1232"/>
    <cfRule type="duplicateValues" dxfId="782" priority="1233"/>
    <cfRule type="duplicateValues" dxfId="781" priority="1234"/>
    <cfRule type="duplicateValues" dxfId="780" priority="1235"/>
    <cfRule type="duplicateValues" dxfId="779" priority="1236"/>
    <cfRule type="duplicateValues" dxfId="778" priority="1237"/>
    <cfRule type="duplicateValues" dxfId="777" priority="1238"/>
    <cfRule type="duplicateValues" dxfId="776" priority="1239"/>
    <cfRule type="duplicateValues" dxfId="775" priority="1240"/>
    <cfRule type="duplicateValues" dxfId="774" priority="1241"/>
    <cfRule type="duplicateValues" dxfId="773" priority="1242"/>
    <cfRule type="duplicateValues" dxfId="772" priority="1243"/>
    <cfRule type="duplicateValues" dxfId="771" priority="1244"/>
    <cfRule type="duplicateValues" dxfId="770" priority="1245"/>
    <cfRule type="duplicateValues" dxfId="769" priority="1246"/>
    <cfRule type="duplicateValues" dxfId="768" priority="1247"/>
    <cfRule type="duplicateValues" dxfId="767" priority="1248"/>
    <cfRule type="duplicateValues" dxfId="766" priority="1249"/>
    <cfRule type="duplicateValues" dxfId="765" priority="1250"/>
    <cfRule type="duplicateValues" dxfId="764" priority="1251"/>
    <cfRule type="duplicateValues" dxfId="763" priority="1252"/>
    <cfRule type="duplicateValues" dxfId="762" priority="1253"/>
    <cfRule type="duplicateValues" dxfId="761" priority="1254"/>
    <cfRule type="duplicateValues" dxfId="760" priority="1255"/>
    <cfRule type="duplicateValues" dxfId="759" priority="1256"/>
    <cfRule type="duplicateValues" dxfId="758" priority="1257"/>
    <cfRule type="duplicateValues" dxfId="757" priority="1258"/>
    <cfRule type="duplicateValues" dxfId="756" priority="1259"/>
    <cfRule type="duplicateValues" dxfId="755" priority="1260"/>
    <cfRule type="duplicateValues" dxfId="754" priority="1261"/>
    <cfRule type="duplicateValues" dxfId="753" priority="1262"/>
    <cfRule type="duplicateValues" dxfId="752" priority="1263"/>
    <cfRule type="duplicateValues" dxfId="751" priority="1264"/>
    <cfRule type="duplicateValues" dxfId="750" priority="1265"/>
    <cfRule type="duplicateValues" dxfId="749" priority="1266"/>
    <cfRule type="duplicateValues" dxfId="748" priority="1267"/>
    <cfRule type="duplicateValues" dxfId="747" priority="1268"/>
    <cfRule type="duplicateValues" dxfId="746" priority="1269"/>
    <cfRule type="duplicateValues" dxfId="745" priority="1270"/>
    <cfRule type="duplicateValues" dxfId="744" priority="1271"/>
    <cfRule type="duplicateValues" dxfId="743" priority="1272"/>
    <cfRule type="duplicateValues" dxfId="742" priority="1273"/>
    <cfRule type="duplicateValues" dxfId="741" priority="1274"/>
    <cfRule type="duplicateValues" dxfId="740" priority="1275"/>
    <cfRule type="duplicateValues" dxfId="739" priority="1276"/>
    <cfRule type="duplicateValues" dxfId="738" priority="1277"/>
    <cfRule type="duplicateValues" dxfId="737" priority="1278"/>
    <cfRule type="duplicateValues" dxfId="736" priority="1279"/>
    <cfRule type="duplicateValues" dxfId="735" priority="1280"/>
    <cfRule type="duplicateValues" dxfId="734" priority="1281"/>
    <cfRule type="duplicateValues" dxfId="733" priority="1282"/>
    <cfRule type="duplicateValues" dxfId="732" priority="1283"/>
    <cfRule type="duplicateValues" dxfId="731" priority="1284"/>
    <cfRule type="duplicateValues" dxfId="730" priority="1285"/>
  </conditionalFormatting>
  <conditionalFormatting sqref="C319">
    <cfRule type="duplicateValues" dxfId="729" priority="1141"/>
    <cfRule type="duplicateValues" dxfId="728" priority="1142"/>
    <cfRule type="duplicateValues" dxfId="727" priority="1143"/>
    <cfRule type="duplicateValues" dxfId="726" priority="1144"/>
    <cfRule type="duplicateValues" dxfId="725" priority="1145"/>
    <cfRule type="duplicateValues" dxfId="724" priority="1146"/>
    <cfRule type="duplicateValues" dxfId="723" priority="1147"/>
    <cfRule type="duplicateValues" dxfId="722" priority="1148"/>
    <cfRule type="duplicateValues" dxfId="721" priority="1149"/>
    <cfRule type="duplicateValues" dxfId="720" priority="1150"/>
    <cfRule type="duplicateValues" dxfId="719" priority="1151"/>
    <cfRule type="duplicateValues" dxfId="718" priority="1152"/>
    <cfRule type="duplicateValues" dxfId="717" priority="1153"/>
    <cfRule type="duplicateValues" dxfId="716" priority="1154"/>
    <cfRule type="duplicateValues" dxfId="715" priority="1155"/>
    <cfRule type="duplicateValues" dxfId="714" priority="1156"/>
    <cfRule type="duplicateValues" dxfId="713" priority="1157"/>
    <cfRule type="duplicateValues" dxfId="712" priority="1158"/>
    <cfRule type="duplicateValues" dxfId="711" priority="1159"/>
    <cfRule type="duplicateValues" dxfId="710" priority="1160"/>
    <cfRule type="duplicateValues" dxfId="709" priority="1161"/>
    <cfRule type="duplicateValues" dxfId="708" priority="1162"/>
    <cfRule type="duplicateValues" dxfId="707" priority="1163"/>
    <cfRule type="duplicateValues" dxfId="706" priority="1164"/>
    <cfRule type="duplicateValues" dxfId="705" priority="1165"/>
    <cfRule type="duplicateValues" dxfId="704" priority="1166"/>
    <cfRule type="duplicateValues" dxfId="703" priority="1167"/>
    <cfRule type="duplicateValues" dxfId="702" priority="1168"/>
    <cfRule type="duplicateValues" dxfId="701" priority="1169"/>
    <cfRule type="duplicateValues" dxfId="700" priority="1170"/>
    <cfRule type="duplicateValues" dxfId="699" priority="1171"/>
    <cfRule type="duplicateValues" dxfId="698" priority="1172"/>
    <cfRule type="duplicateValues" dxfId="697" priority="1173"/>
    <cfRule type="duplicateValues" dxfId="696" priority="1174"/>
    <cfRule type="duplicateValues" dxfId="695" priority="1175"/>
    <cfRule type="duplicateValues" dxfId="694" priority="1176"/>
    <cfRule type="duplicateValues" dxfId="693" priority="1177"/>
    <cfRule type="duplicateValues" dxfId="692" priority="1178"/>
    <cfRule type="duplicateValues" dxfId="691" priority="1179"/>
    <cfRule type="duplicateValues" dxfId="690" priority="1180"/>
    <cfRule type="duplicateValues" dxfId="689" priority="1181"/>
    <cfRule type="duplicateValues" dxfId="688" priority="1182"/>
    <cfRule type="duplicateValues" dxfId="687" priority="1183"/>
    <cfRule type="duplicateValues" dxfId="686" priority="1184"/>
    <cfRule type="duplicateValues" dxfId="685" priority="1185"/>
    <cfRule type="duplicateValues" dxfId="684" priority="1186"/>
    <cfRule type="duplicateValues" dxfId="683" priority="1187"/>
    <cfRule type="duplicateValues" dxfId="682" priority="1188"/>
    <cfRule type="duplicateValues" dxfId="681" priority="1189"/>
    <cfRule type="duplicateValues" dxfId="680" priority="1190"/>
    <cfRule type="duplicateValues" dxfId="679" priority="1191"/>
    <cfRule type="duplicateValues" dxfId="678" priority="1192"/>
    <cfRule type="duplicateValues" dxfId="677" priority="1193"/>
    <cfRule type="duplicateValues" dxfId="676" priority="1194"/>
    <cfRule type="duplicateValues" dxfId="675" priority="1195"/>
    <cfRule type="duplicateValues" dxfId="674" priority="1196"/>
    <cfRule type="duplicateValues" dxfId="673" priority="1197"/>
    <cfRule type="duplicateValues" dxfId="672" priority="1198"/>
    <cfRule type="duplicateValues" dxfId="671" priority="1199"/>
    <cfRule type="duplicateValues" dxfId="670" priority="1200"/>
    <cfRule type="duplicateValues" dxfId="669" priority="1201"/>
    <cfRule type="duplicateValues" dxfId="668" priority="1202"/>
    <cfRule type="duplicateValues" dxfId="667" priority="1203"/>
    <cfRule type="duplicateValues" dxfId="666" priority="1204"/>
    <cfRule type="duplicateValues" dxfId="665" priority="1205"/>
    <cfRule type="duplicateValues" dxfId="664" priority="1206"/>
    <cfRule type="duplicateValues" dxfId="663" priority="1207"/>
  </conditionalFormatting>
  <conditionalFormatting sqref="C320:C321">
    <cfRule type="duplicateValues" dxfId="662" priority="1072"/>
    <cfRule type="duplicateValues" dxfId="661" priority="1073"/>
    <cfRule type="duplicateValues" dxfId="660" priority="1074"/>
    <cfRule type="duplicateValues" dxfId="659" priority="1075"/>
    <cfRule type="duplicateValues" dxfId="658" priority="1076"/>
    <cfRule type="duplicateValues" dxfId="657" priority="1077"/>
    <cfRule type="duplicateValues" dxfId="656" priority="1078"/>
    <cfRule type="duplicateValues" dxfId="655" priority="1079"/>
    <cfRule type="duplicateValues" dxfId="654" priority="1080"/>
    <cfRule type="duplicateValues" dxfId="653" priority="1081"/>
    <cfRule type="duplicateValues" dxfId="652" priority="1082"/>
    <cfRule type="duplicateValues" dxfId="651" priority="1083"/>
    <cfRule type="duplicateValues" dxfId="650" priority="1084"/>
    <cfRule type="duplicateValues" dxfId="649" priority="1085"/>
    <cfRule type="duplicateValues" dxfId="648" priority="1086"/>
    <cfRule type="duplicateValues" dxfId="647" priority="1087"/>
    <cfRule type="duplicateValues" dxfId="646" priority="1088"/>
    <cfRule type="duplicateValues" dxfId="645" priority="1089"/>
    <cfRule type="duplicateValues" dxfId="644" priority="1090"/>
    <cfRule type="duplicateValues" dxfId="643" priority="1091"/>
    <cfRule type="duplicateValues" dxfId="642" priority="1092"/>
    <cfRule type="duplicateValues" dxfId="641" priority="1093"/>
    <cfRule type="duplicateValues" dxfId="640" priority="1094"/>
    <cfRule type="duplicateValues" dxfId="639" priority="1095"/>
    <cfRule type="duplicateValues" dxfId="638" priority="1096"/>
    <cfRule type="duplicateValues" dxfId="637" priority="1097"/>
    <cfRule type="duplicateValues" dxfId="636" priority="1098"/>
    <cfRule type="duplicateValues" dxfId="635" priority="1099"/>
    <cfRule type="duplicateValues" dxfId="634" priority="1100"/>
    <cfRule type="duplicateValues" dxfId="633" priority="1101"/>
    <cfRule type="duplicateValues" dxfId="632" priority="1102"/>
    <cfRule type="duplicateValues" dxfId="631" priority="1103"/>
    <cfRule type="duplicateValues" dxfId="630" priority="1104"/>
    <cfRule type="duplicateValues" dxfId="629" priority="1105"/>
    <cfRule type="duplicateValues" dxfId="628" priority="1106"/>
    <cfRule type="duplicateValues" dxfId="627" priority="1107"/>
    <cfRule type="duplicateValues" dxfId="626" priority="1108"/>
    <cfRule type="duplicateValues" dxfId="625" priority="1109"/>
    <cfRule type="duplicateValues" dxfId="624" priority="1110"/>
    <cfRule type="duplicateValues" dxfId="623" priority="1111"/>
    <cfRule type="duplicateValues" dxfId="622" priority="1112"/>
    <cfRule type="duplicateValues" dxfId="621" priority="1113"/>
    <cfRule type="duplicateValues" dxfId="620" priority="1114"/>
    <cfRule type="duplicateValues" dxfId="619" priority="1115"/>
    <cfRule type="duplicateValues" dxfId="618" priority="1116"/>
    <cfRule type="duplicateValues" dxfId="617" priority="1117"/>
    <cfRule type="duplicateValues" dxfId="616" priority="1118"/>
    <cfRule type="duplicateValues" dxfId="615" priority="1119"/>
    <cfRule type="duplicateValues" dxfId="614" priority="1120"/>
    <cfRule type="duplicateValues" dxfId="613" priority="1121"/>
    <cfRule type="duplicateValues" dxfId="612" priority="1122"/>
    <cfRule type="duplicateValues" dxfId="611" priority="1123"/>
    <cfRule type="duplicateValues" dxfId="610" priority="1124"/>
    <cfRule type="duplicateValues" dxfId="609" priority="1125"/>
    <cfRule type="duplicateValues" dxfId="608" priority="1126"/>
    <cfRule type="duplicateValues" dxfId="607" priority="1127"/>
    <cfRule type="duplicateValues" dxfId="606" priority="1128"/>
    <cfRule type="duplicateValues" dxfId="605" priority="1129"/>
    <cfRule type="duplicateValues" dxfId="604" priority="1130"/>
    <cfRule type="duplicateValues" dxfId="603" priority="1131"/>
    <cfRule type="duplicateValues" dxfId="602" priority="1132"/>
    <cfRule type="duplicateValues" dxfId="601" priority="1133"/>
    <cfRule type="duplicateValues" dxfId="600" priority="1134"/>
    <cfRule type="duplicateValues" dxfId="599" priority="1135"/>
    <cfRule type="duplicateValues" dxfId="598" priority="1136"/>
    <cfRule type="duplicateValues" dxfId="597" priority="1137"/>
    <cfRule type="duplicateValues" dxfId="596" priority="1138"/>
    <cfRule type="duplicateValues" dxfId="595" priority="1139"/>
  </conditionalFormatting>
  <conditionalFormatting sqref="C322:C323 C156:C318 C328:C332 C334 C336:C355">
    <cfRule type="duplicateValues" dxfId="594" priority="1208"/>
    <cfRule type="duplicateValues" dxfId="593" priority="1209"/>
    <cfRule type="duplicateValues" dxfId="592" priority="1438"/>
  </conditionalFormatting>
  <conditionalFormatting sqref="C322:C323 C156:C319 C328:C332 C334 C336:C355">
    <cfRule type="duplicateValues" dxfId="591" priority="1140"/>
  </conditionalFormatting>
  <conditionalFormatting sqref="C324">
    <cfRule type="duplicateValues" dxfId="590" priority="1007"/>
    <cfRule type="duplicateValues" dxfId="589" priority="1008"/>
    <cfRule type="duplicateValues" dxfId="588" priority="1009"/>
    <cfRule type="duplicateValues" dxfId="587" priority="1010"/>
    <cfRule type="duplicateValues" dxfId="586" priority="1011"/>
    <cfRule type="duplicateValues" dxfId="585" priority="1012"/>
    <cfRule type="duplicateValues" dxfId="584" priority="1013"/>
    <cfRule type="duplicateValues" dxfId="583" priority="1014"/>
    <cfRule type="duplicateValues" dxfId="582" priority="1015"/>
    <cfRule type="duplicateValues" dxfId="581" priority="1016"/>
    <cfRule type="duplicateValues" dxfId="580" priority="1017"/>
    <cfRule type="duplicateValues" dxfId="579" priority="1018"/>
    <cfRule type="duplicateValues" dxfId="578" priority="1019"/>
    <cfRule type="duplicateValues" dxfId="577" priority="1020"/>
    <cfRule type="duplicateValues" dxfId="576" priority="1021"/>
    <cfRule type="duplicateValues" dxfId="575" priority="1022"/>
    <cfRule type="duplicateValues" dxfId="574" priority="1023"/>
    <cfRule type="duplicateValues" dxfId="573" priority="1024"/>
    <cfRule type="duplicateValues" dxfId="572" priority="1025"/>
    <cfRule type="duplicateValues" dxfId="571" priority="1026"/>
    <cfRule type="duplicateValues" dxfId="570" priority="1027"/>
    <cfRule type="duplicateValues" dxfId="569" priority="1028"/>
    <cfRule type="duplicateValues" dxfId="568" priority="1029"/>
    <cfRule type="duplicateValues" dxfId="567" priority="1030"/>
    <cfRule type="duplicateValues" dxfId="566" priority="1031"/>
    <cfRule type="duplicateValues" dxfId="565" priority="1032"/>
    <cfRule type="duplicateValues" dxfId="564" priority="1033"/>
    <cfRule type="duplicateValues" dxfId="563" priority="1034"/>
    <cfRule type="duplicateValues" dxfId="562" priority="1035"/>
    <cfRule type="duplicateValues" dxfId="561" priority="1036"/>
    <cfRule type="duplicateValues" dxfId="560" priority="1037"/>
    <cfRule type="duplicateValues" dxfId="559" priority="1038"/>
    <cfRule type="duplicateValues" dxfId="558" priority="1039"/>
    <cfRule type="duplicateValues" dxfId="557" priority="1040"/>
    <cfRule type="duplicateValues" dxfId="556" priority="1041"/>
    <cfRule type="duplicateValues" dxfId="555" priority="1042"/>
    <cfRule type="duplicateValues" dxfId="554" priority="1043"/>
    <cfRule type="duplicateValues" dxfId="553" priority="1044"/>
    <cfRule type="duplicateValues" dxfId="552" priority="1045"/>
    <cfRule type="duplicateValues" dxfId="551" priority="1046"/>
    <cfRule type="duplicateValues" dxfId="550" priority="1047"/>
    <cfRule type="duplicateValues" dxfId="549" priority="1048"/>
    <cfRule type="duplicateValues" dxfId="548" priority="1049"/>
    <cfRule type="duplicateValues" dxfId="547" priority="1050"/>
    <cfRule type="duplicateValues" dxfId="546" priority="1051"/>
    <cfRule type="duplicateValues" dxfId="545" priority="1052"/>
    <cfRule type="duplicateValues" dxfId="544" priority="1053"/>
    <cfRule type="duplicateValues" dxfId="543" priority="1054"/>
    <cfRule type="duplicateValues" dxfId="542" priority="1055"/>
    <cfRule type="duplicateValues" dxfId="541" priority="1056"/>
    <cfRule type="duplicateValues" dxfId="540" priority="1057"/>
    <cfRule type="duplicateValues" dxfId="539" priority="1058"/>
    <cfRule type="duplicateValues" dxfId="538" priority="1059"/>
    <cfRule type="duplicateValues" dxfId="537" priority="1060"/>
    <cfRule type="duplicateValues" dxfId="536" priority="1061"/>
    <cfRule type="duplicateValues" dxfId="535" priority="1062"/>
    <cfRule type="duplicateValues" dxfId="534" priority="1063"/>
    <cfRule type="duplicateValues" dxfId="533" priority="1064"/>
    <cfRule type="duplicateValues" dxfId="532" priority="1065"/>
    <cfRule type="duplicateValues" dxfId="531" priority="1066"/>
    <cfRule type="duplicateValues" dxfId="530" priority="1067"/>
    <cfRule type="duplicateValues" dxfId="529" priority="1068"/>
    <cfRule type="duplicateValues" dxfId="528" priority="1069"/>
    <cfRule type="duplicateValues" dxfId="527" priority="1070"/>
    <cfRule type="duplicateValues" dxfId="526" priority="1071"/>
  </conditionalFormatting>
  <conditionalFormatting sqref="C325">
    <cfRule type="duplicateValues" dxfId="525" priority="941"/>
    <cfRule type="duplicateValues" dxfId="524" priority="942"/>
    <cfRule type="duplicateValues" dxfId="523" priority="943"/>
    <cfRule type="duplicateValues" dxfId="522" priority="944"/>
    <cfRule type="duplicateValues" dxfId="521" priority="945"/>
    <cfRule type="duplicateValues" dxfId="520" priority="946"/>
    <cfRule type="duplicateValues" dxfId="519" priority="947"/>
    <cfRule type="duplicateValues" dxfId="518" priority="948"/>
    <cfRule type="duplicateValues" dxfId="517" priority="949"/>
    <cfRule type="duplicateValues" dxfId="516" priority="950"/>
    <cfRule type="duplicateValues" dxfId="515" priority="951"/>
    <cfRule type="duplicateValues" dxfId="514" priority="952"/>
    <cfRule type="duplicateValues" dxfId="513" priority="953"/>
    <cfRule type="duplicateValues" dxfId="512" priority="954"/>
    <cfRule type="duplicateValues" dxfId="511" priority="955"/>
    <cfRule type="duplicateValues" dxfId="510" priority="956"/>
    <cfRule type="duplicateValues" dxfId="509" priority="957"/>
    <cfRule type="duplicateValues" dxfId="508" priority="958"/>
    <cfRule type="duplicateValues" dxfId="507" priority="959"/>
    <cfRule type="duplicateValues" dxfId="506" priority="960"/>
    <cfRule type="duplicateValues" dxfId="505" priority="961"/>
    <cfRule type="duplicateValues" dxfId="504" priority="962"/>
    <cfRule type="duplicateValues" dxfId="503" priority="963"/>
    <cfRule type="duplicateValues" dxfId="502" priority="964"/>
    <cfRule type="duplicateValues" dxfId="501" priority="965"/>
    <cfRule type="duplicateValues" dxfId="500" priority="966"/>
    <cfRule type="duplicateValues" dxfId="499" priority="967"/>
    <cfRule type="duplicateValues" dxfId="498" priority="968"/>
    <cfRule type="duplicateValues" dxfId="497" priority="969"/>
    <cfRule type="duplicateValues" dxfId="496" priority="970"/>
    <cfRule type="duplicateValues" dxfId="495" priority="971"/>
    <cfRule type="duplicateValues" dxfId="494" priority="972"/>
    <cfRule type="duplicateValues" dxfId="493" priority="973"/>
    <cfRule type="duplicateValues" dxfId="492" priority="974"/>
    <cfRule type="duplicateValues" dxfId="491" priority="975"/>
    <cfRule type="duplicateValues" dxfId="490" priority="976"/>
    <cfRule type="duplicateValues" dxfId="489" priority="977"/>
    <cfRule type="duplicateValues" dxfId="488" priority="978"/>
    <cfRule type="duplicateValues" dxfId="487" priority="979"/>
    <cfRule type="duplicateValues" dxfId="486" priority="980"/>
    <cfRule type="duplicateValues" dxfId="485" priority="981"/>
    <cfRule type="duplicateValues" dxfId="484" priority="982"/>
    <cfRule type="duplicateValues" dxfId="483" priority="983"/>
    <cfRule type="duplicateValues" dxfId="482" priority="984"/>
    <cfRule type="duplicateValues" dxfId="481" priority="985"/>
    <cfRule type="duplicateValues" dxfId="480" priority="986"/>
    <cfRule type="duplicateValues" dxfId="479" priority="987"/>
    <cfRule type="duplicateValues" dxfId="478" priority="988"/>
    <cfRule type="duplicateValues" dxfId="477" priority="989"/>
    <cfRule type="duplicateValues" dxfId="476" priority="990"/>
    <cfRule type="duplicateValues" dxfId="475" priority="991"/>
    <cfRule type="duplicateValues" dxfId="474" priority="992"/>
    <cfRule type="duplicateValues" dxfId="473" priority="993"/>
    <cfRule type="duplicateValues" dxfId="472" priority="994"/>
    <cfRule type="duplicateValues" dxfId="471" priority="995"/>
    <cfRule type="duplicateValues" dxfId="470" priority="996"/>
    <cfRule type="duplicateValues" dxfId="469" priority="997"/>
    <cfRule type="duplicateValues" dxfId="468" priority="998"/>
    <cfRule type="duplicateValues" dxfId="467" priority="999"/>
    <cfRule type="duplicateValues" dxfId="466" priority="1000"/>
    <cfRule type="duplicateValues" dxfId="465" priority="1001"/>
    <cfRule type="duplicateValues" dxfId="464" priority="1002"/>
    <cfRule type="duplicateValues" dxfId="463" priority="1003"/>
    <cfRule type="duplicateValues" dxfId="462" priority="1004"/>
    <cfRule type="duplicateValues" dxfId="461" priority="1005"/>
  </conditionalFormatting>
  <conditionalFormatting sqref="C326">
    <cfRule type="duplicateValues" dxfId="460" priority="875"/>
    <cfRule type="duplicateValues" dxfId="459" priority="876"/>
    <cfRule type="duplicateValues" dxfId="458" priority="877"/>
    <cfRule type="duplicateValues" dxfId="457" priority="878"/>
    <cfRule type="duplicateValues" dxfId="456" priority="879"/>
    <cfRule type="duplicateValues" dxfId="455" priority="880"/>
    <cfRule type="duplicateValues" dxfId="454" priority="881"/>
    <cfRule type="duplicateValues" dxfId="453" priority="882"/>
    <cfRule type="duplicateValues" dxfId="452" priority="883"/>
    <cfRule type="duplicateValues" dxfId="451" priority="884"/>
    <cfRule type="duplicateValues" dxfId="450" priority="885"/>
    <cfRule type="duplicateValues" dxfId="449" priority="886"/>
    <cfRule type="duplicateValues" dxfId="448" priority="887"/>
    <cfRule type="duplicateValues" dxfId="447" priority="888"/>
    <cfRule type="duplicateValues" dxfId="446" priority="889"/>
    <cfRule type="duplicateValues" dxfId="445" priority="890"/>
    <cfRule type="duplicateValues" dxfId="444" priority="891"/>
    <cfRule type="duplicateValues" dxfId="443" priority="892"/>
    <cfRule type="duplicateValues" dxfId="442" priority="893"/>
    <cfRule type="duplicateValues" dxfId="441" priority="894"/>
    <cfRule type="duplicateValues" dxfId="440" priority="895"/>
    <cfRule type="duplicateValues" dxfId="439" priority="896"/>
    <cfRule type="duplicateValues" dxfId="438" priority="897"/>
    <cfRule type="duplicateValues" dxfId="437" priority="898"/>
    <cfRule type="duplicateValues" dxfId="436" priority="899"/>
    <cfRule type="duplicateValues" dxfId="435" priority="900"/>
    <cfRule type="duplicateValues" dxfId="434" priority="901"/>
    <cfRule type="duplicateValues" dxfId="433" priority="902"/>
    <cfRule type="duplicateValues" dxfId="432" priority="903"/>
    <cfRule type="duplicateValues" dxfId="431" priority="904"/>
    <cfRule type="duplicateValues" dxfId="430" priority="905"/>
    <cfRule type="duplicateValues" dxfId="429" priority="906"/>
    <cfRule type="duplicateValues" dxfId="428" priority="907"/>
    <cfRule type="duplicateValues" dxfId="427" priority="908"/>
    <cfRule type="duplicateValues" dxfId="426" priority="909"/>
    <cfRule type="duplicateValues" dxfId="425" priority="910"/>
    <cfRule type="duplicateValues" dxfId="424" priority="911"/>
    <cfRule type="duplicateValues" dxfId="423" priority="912"/>
    <cfRule type="duplicateValues" dxfId="422" priority="913"/>
    <cfRule type="duplicateValues" dxfId="421" priority="914"/>
    <cfRule type="duplicateValues" dxfId="420" priority="915"/>
    <cfRule type="duplicateValues" dxfId="419" priority="916"/>
    <cfRule type="duplicateValues" dxfId="418" priority="917"/>
    <cfRule type="duplicateValues" dxfId="417" priority="918"/>
    <cfRule type="duplicateValues" dxfId="416" priority="919"/>
    <cfRule type="duplicateValues" dxfId="415" priority="920"/>
    <cfRule type="duplicateValues" dxfId="414" priority="921"/>
    <cfRule type="duplicateValues" dxfId="413" priority="922"/>
    <cfRule type="duplicateValues" dxfId="412" priority="923"/>
    <cfRule type="duplicateValues" dxfId="411" priority="924"/>
    <cfRule type="duplicateValues" dxfId="410" priority="925"/>
    <cfRule type="duplicateValues" dxfId="409" priority="926"/>
    <cfRule type="duplicateValues" dxfId="408" priority="927"/>
    <cfRule type="duplicateValues" dxfId="407" priority="928"/>
    <cfRule type="duplicateValues" dxfId="406" priority="929"/>
    <cfRule type="duplicateValues" dxfId="405" priority="930"/>
    <cfRule type="duplicateValues" dxfId="404" priority="931"/>
    <cfRule type="duplicateValues" dxfId="403" priority="932"/>
    <cfRule type="duplicateValues" dxfId="402" priority="933"/>
    <cfRule type="duplicateValues" dxfId="401" priority="934"/>
    <cfRule type="duplicateValues" dxfId="400" priority="935"/>
    <cfRule type="duplicateValues" dxfId="399" priority="936"/>
    <cfRule type="duplicateValues" dxfId="398" priority="937"/>
    <cfRule type="duplicateValues" dxfId="397" priority="938"/>
    <cfRule type="duplicateValues" dxfId="396" priority="939"/>
    <cfRule type="duplicateValues" dxfId="395" priority="940"/>
  </conditionalFormatting>
  <conditionalFormatting sqref="C327">
    <cfRule type="duplicateValues" dxfId="394" priority="808"/>
    <cfRule type="duplicateValues" dxfId="393" priority="809"/>
    <cfRule type="duplicateValues" dxfId="392" priority="810"/>
    <cfRule type="duplicateValues" dxfId="391" priority="811"/>
    <cfRule type="duplicateValues" dxfId="390" priority="812"/>
    <cfRule type="duplicateValues" dxfId="389" priority="813"/>
    <cfRule type="duplicateValues" dxfId="388" priority="814"/>
    <cfRule type="duplicateValues" dxfId="387" priority="815"/>
    <cfRule type="duplicateValues" dxfId="386" priority="816"/>
    <cfRule type="duplicateValues" dxfId="385" priority="817"/>
    <cfRule type="duplicateValues" dxfId="384" priority="818"/>
    <cfRule type="duplicateValues" dxfId="383" priority="819"/>
    <cfRule type="duplicateValues" dxfId="382" priority="820"/>
    <cfRule type="duplicateValues" dxfId="381" priority="821"/>
    <cfRule type="duplicateValues" dxfId="380" priority="822"/>
    <cfRule type="duplicateValues" dxfId="379" priority="823"/>
    <cfRule type="duplicateValues" dxfId="378" priority="824"/>
    <cfRule type="duplicateValues" dxfId="377" priority="825"/>
    <cfRule type="duplicateValues" dxfId="376" priority="826"/>
    <cfRule type="duplicateValues" dxfId="375" priority="827"/>
    <cfRule type="duplicateValues" dxfId="374" priority="828"/>
    <cfRule type="duplicateValues" dxfId="373" priority="829"/>
    <cfRule type="duplicateValues" dxfId="372" priority="830"/>
    <cfRule type="duplicateValues" dxfId="371" priority="831"/>
    <cfRule type="duplicateValues" dxfId="370" priority="832"/>
    <cfRule type="duplicateValues" dxfId="369" priority="833"/>
    <cfRule type="duplicateValues" dxfId="368" priority="834"/>
    <cfRule type="duplicateValues" dxfId="367" priority="835"/>
    <cfRule type="duplicateValues" dxfId="366" priority="836"/>
    <cfRule type="duplicateValues" dxfId="365" priority="837"/>
    <cfRule type="duplicateValues" dxfId="364" priority="838"/>
    <cfRule type="duplicateValues" dxfId="363" priority="839"/>
    <cfRule type="duplicateValues" dxfId="362" priority="840"/>
    <cfRule type="duplicateValues" dxfId="361" priority="841"/>
    <cfRule type="duplicateValues" dxfId="360" priority="842"/>
    <cfRule type="duplicateValues" dxfId="359" priority="843"/>
    <cfRule type="duplicateValues" dxfId="358" priority="844"/>
    <cfRule type="duplicateValues" dxfId="357" priority="845"/>
    <cfRule type="duplicateValues" dxfId="356" priority="846"/>
    <cfRule type="duplicateValues" dxfId="355" priority="847"/>
    <cfRule type="duplicateValues" dxfId="354" priority="848"/>
    <cfRule type="duplicateValues" dxfId="353" priority="849"/>
    <cfRule type="duplicateValues" dxfId="352" priority="850"/>
    <cfRule type="duplicateValues" dxfId="351" priority="851"/>
    <cfRule type="duplicateValues" dxfId="350" priority="852"/>
    <cfRule type="duplicateValues" dxfId="349" priority="853"/>
    <cfRule type="duplicateValues" dxfId="348" priority="854"/>
    <cfRule type="duplicateValues" dxfId="347" priority="855"/>
    <cfRule type="duplicateValues" dxfId="346" priority="856"/>
    <cfRule type="duplicateValues" dxfId="345" priority="857"/>
    <cfRule type="duplicateValues" dxfId="344" priority="858"/>
    <cfRule type="duplicateValues" dxfId="343" priority="859"/>
    <cfRule type="duplicateValues" dxfId="342" priority="860"/>
    <cfRule type="duplicateValues" dxfId="341" priority="861"/>
    <cfRule type="duplicateValues" dxfId="340" priority="862"/>
    <cfRule type="duplicateValues" dxfId="339" priority="863"/>
    <cfRule type="duplicateValues" dxfId="338" priority="864"/>
    <cfRule type="duplicateValues" dxfId="337" priority="865"/>
    <cfRule type="duplicateValues" dxfId="336" priority="866"/>
    <cfRule type="duplicateValues" dxfId="335" priority="867"/>
    <cfRule type="duplicateValues" dxfId="334" priority="868"/>
    <cfRule type="duplicateValues" dxfId="333" priority="869"/>
    <cfRule type="duplicateValues" dxfId="332" priority="870"/>
    <cfRule type="duplicateValues" dxfId="331" priority="871"/>
    <cfRule type="duplicateValues" dxfId="330" priority="872"/>
    <cfRule type="duplicateValues" dxfId="329" priority="873"/>
  </conditionalFormatting>
  <conditionalFormatting sqref="C328:C332 C156:C325 C334 C336:C355">
    <cfRule type="duplicateValues" dxfId="328" priority="1006"/>
  </conditionalFormatting>
  <conditionalFormatting sqref="C333">
    <cfRule type="duplicateValues" dxfId="327" priority="669"/>
    <cfRule type="duplicateValues" dxfId="326" priority="670"/>
    <cfRule type="duplicateValues" dxfId="325" priority="671"/>
    <cfRule type="duplicateValues" dxfId="324" priority="672"/>
    <cfRule type="duplicateValues" dxfId="323" priority="673"/>
    <cfRule type="duplicateValues" dxfId="322" priority="674"/>
    <cfRule type="duplicateValues" dxfId="321" priority="675"/>
    <cfRule type="duplicateValues" dxfId="320" priority="676"/>
    <cfRule type="duplicateValues" dxfId="319" priority="677"/>
    <cfRule type="duplicateValues" dxfId="318" priority="678"/>
    <cfRule type="duplicateValues" dxfId="317" priority="679"/>
    <cfRule type="duplicateValues" dxfId="316" priority="680"/>
    <cfRule type="duplicateValues" dxfId="315" priority="681"/>
    <cfRule type="duplicateValues" dxfId="314" priority="682"/>
    <cfRule type="duplicateValues" dxfId="313" priority="683"/>
    <cfRule type="duplicateValues" dxfId="312" priority="684"/>
    <cfRule type="duplicateValues" dxfId="311" priority="685"/>
    <cfRule type="duplicateValues" dxfId="310" priority="686"/>
    <cfRule type="duplicateValues" dxfId="309" priority="687"/>
    <cfRule type="duplicateValues" dxfId="308" priority="688"/>
    <cfRule type="duplicateValues" dxfId="307" priority="689"/>
    <cfRule type="duplicateValues" dxfId="306" priority="690"/>
    <cfRule type="duplicateValues" dxfId="305" priority="691"/>
    <cfRule type="duplicateValues" dxfId="304" priority="692"/>
    <cfRule type="duplicateValues" dxfId="303" priority="693"/>
    <cfRule type="duplicateValues" dxfId="302" priority="694"/>
    <cfRule type="duplicateValues" dxfId="301" priority="695"/>
    <cfRule type="duplicateValues" dxfId="300" priority="696"/>
    <cfRule type="duplicateValues" dxfId="299" priority="697"/>
    <cfRule type="duplicateValues" dxfId="298" priority="698"/>
    <cfRule type="duplicateValues" dxfId="297" priority="699"/>
    <cfRule type="duplicateValues" dxfId="296" priority="700"/>
    <cfRule type="duplicateValues" dxfId="295" priority="701"/>
    <cfRule type="duplicateValues" dxfId="294" priority="702"/>
    <cfRule type="duplicateValues" dxfId="293" priority="703"/>
    <cfRule type="duplicateValues" dxfId="292" priority="704"/>
    <cfRule type="duplicateValues" dxfId="291" priority="705"/>
    <cfRule type="duplicateValues" dxfId="290" priority="706"/>
    <cfRule type="duplicateValues" dxfId="289" priority="707"/>
    <cfRule type="duplicateValues" dxfId="288" priority="708"/>
    <cfRule type="duplicateValues" dxfId="287" priority="709"/>
    <cfRule type="duplicateValues" dxfId="286" priority="710"/>
    <cfRule type="duplicateValues" dxfId="285" priority="711"/>
    <cfRule type="duplicateValues" dxfId="284" priority="712"/>
    <cfRule type="duplicateValues" dxfId="283" priority="713"/>
    <cfRule type="duplicateValues" dxfId="282" priority="714"/>
    <cfRule type="duplicateValues" dxfId="281" priority="715"/>
    <cfRule type="duplicateValues" dxfId="280" priority="716"/>
    <cfRule type="duplicateValues" dxfId="279" priority="717"/>
    <cfRule type="duplicateValues" dxfId="278" priority="718"/>
    <cfRule type="duplicateValues" dxfId="277" priority="719"/>
    <cfRule type="duplicateValues" dxfId="276" priority="720"/>
    <cfRule type="duplicateValues" dxfId="275" priority="721"/>
    <cfRule type="duplicateValues" dxfId="274" priority="722"/>
    <cfRule type="duplicateValues" dxfId="273" priority="723"/>
    <cfRule type="duplicateValues" dxfId="272" priority="724"/>
    <cfRule type="duplicateValues" dxfId="271" priority="725"/>
    <cfRule type="duplicateValues" dxfId="270" priority="726"/>
    <cfRule type="duplicateValues" dxfId="269" priority="727"/>
    <cfRule type="duplicateValues" dxfId="268" priority="728"/>
    <cfRule type="duplicateValues" dxfId="267" priority="729"/>
    <cfRule type="duplicateValues" dxfId="266" priority="730"/>
    <cfRule type="duplicateValues" dxfId="265" priority="731"/>
    <cfRule type="duplicateValues" dxfId="264" priority="732"/>
    <cfRule type="duplicateValues" dxfId="263" priority="733"/>
    <cfRule type="duplicateValues" dxfId="262" priority="734"/>
    <cfRule type="duplicateValues" dxfId="261" priority="735"/>
    <cfRule type="duplicateValues" dxfId="260" priority="736"/>
    <cfRule type="duplicateValues" dxfId="259" priority="737"/>
    <cfRule type="duplicateValues" dxfId="258" priority="738"/>
    <cfRule type="duplicateValues" dxfId="257" priority="739"/>
    <cfRule type="duplicateValues" dxfId="256" priority="740"/>
    <cfRule type="duplicateValues" dxfId="255" priority="741"/>
    <cfRule type="duplicateValues" dxfId="254" priority="742"/>
    <cfRule type="duplicateValues" dxfId="253" priority="743"/>
    <cfRule type="duplicateValues" dxfId="252" priority="744"/>
    <cfRule type="duplicateValues" dxfId="251" priority="745"/>
    <cfRule type="duplicateValues" dxfId="250" priority="746"/>
    <cfRule type="duplicateValues" dxfId="249" priority="747"/>
    <cfRule type="duplicateValues" dxfId="248" priority="748"/>
    <cfRule type="duplicateValues" dxfId="247" priority="749"/>
    <cfRule type="duplicateValues" dxfId="246" priority="750"/>
    <cfRule type="duplicateValues" dxfId="245" priority="751"/>
    <cfRule type="duplicateValues" dxfId="244" priority="752"/>
    <cfRule type="duplicateValues" dxfId="243" priority="753"/>
    <cfRule type="duplicateValues" dxfId="242" priority="754"/>
    <cfRule type="duplicateValues" dxfId="241" priority="755"/>
    <cfRule type="duplicateValues" dxfId="240" priority="756"/>
    <cfRule type="duplicateValues" dxfId="239" priority="757"/>
    <cfRule type="duplicateValues" dxfId="238" priority="758"/>
    <cfRule type="duplicateValues" dxfId="237" priority="759"/>
    <cfRule type="duplicateValues" dxfId="236" priority="760"/>
    <cfRule type="duplicateValues" dxfId="235" priority="761"/>
    <cfRule type="duplicateValues" dxfId="234" priority="762"/>
    <cfRule type="duplicateValues" dxfId="233" priority="763"/>
    <cfRule type="duplicateValues" dxfId="232" priority="764"/>
    <cfRule type="duplicateValues" dxfId="231" priority="765"/>
    <cfRule type="duplicateValues" dxfId="230" priority="766"/>
    <cfRule type="duplicateValues" dxfId="229" priority="767"/>
    <cfRule type="duplicateValues" dxfId="228" priority="768"/>
    <cfRule type="duplicateValues" dxfId="227" priority="769"/>
    <cfRule type="duplicateValues" dxfId="226" priority="770"/>
    <cfRule type="duplicateValues" dxfId="225" priority="771"/>
    <cfRule type="duplicateValues" dxfId="224" priority="772"/>
    <cfRule type="duplicateValues" dxfId="223" priority="773"/>
    <cfRule type="duplicateValues" dxfId="222" priority="774"/>
    <cfRule type="duplicateValues" dxfId="221" priority="775"/>
    <cfRule type="duplicateValues" dxfId="220" priority="776"/>
    <cfRule type="duplicateValues" dxfId="219" priority="777"/>
    <cfRule type="duplicateValues" dxfId="218" priority="778"/>
    <cfRule type="duplicateValues" dxfId="217" priority="779"/>
    <cfRule type="duplicateValues" dxfId="216" priority="780"/>
    <cfRule type="duplicateValues" dxfId="215" priority="781"/>
    <cfRule type="duplicateValues" dxfId="214" priority="782"/>
    <cfRule type="duplicateValues" dxfId="213" priority="783"/>
    <cfRule type="duplicateValues" dxfId="212" priority="784"/>
    <cfRule type="duplicateValues" dxfId="211" priority="785"/>
    <cfRule type="duplicateValues" dxfId="210" priority="786"/>
    <cfRule type="duplicateValues" dxfId="209" priority="787"/>
    <cfRule type="duplicateValues" dxfId="208" priority="788"/>
    <cfRule type="duplicateValues" dxfId="207" priority="789"/>
    <cfRule type="duplicateValues" dxfId="206" priority="790"/>
    <cfRule type="duplicateValues" dxfId="205" priority="791"/>
    <cfRule type="duplicateValues" dxfId="204" priority="792"/>
    <cfRule type="duplicateValues" dxfId="203" priority="793"/>
    <cfRule type="duplicateValues" dxfId="202" priority="794"/>
    <cfRule type="duplicateValues" dxfId="201" priority="795"/>
    <cfRule type="duplicateValues" dxfId="200" priority="796"/>
    <cfRule type="duplicateValues" dxfId="199" priority="797"/>
    <cfRule type="duplicateValues" dxfId="198" priority="798"/>
    <cfRule type="duplicateValues" dxfId="197" priority="799"/>
    <cfRule type="duplicateValues" dxfId="196" priority="800"/>
    <cfRule type="duplicateValues" dxfId="195" priority="801"/>
    <cfRule type="duplicateValues" dxfId="194" priority="802"/>
    <cfRule type="duplicateValues" dxfId="193" priority="803"/>
    <cfRule type="duplicateValues" dxfId="192" priority="804"/>
    <cfRule type="duplicateValues" dxfId="191" priority="805"/>
  </conditionalFormatting>
  <conditionalFormatting sqref="C334 C156:C332 C336:C355">
    <cfRule type="duplicateValues" dxfId="190" priority="806"/>
  </conditionalFormatting>
  <conditionalFormatting sqref="C335">
    <cfRule type="duplicateValues" dxfId="189" priority="600"/>
    <cfRule type="duplicateValues" dxfId="188" priority="601"/>
    <cfRule type="duplicateValues" dxfId="187" priority="602"/>
    <cfRule type="duplicateValues" dxfId="186" priority="603"/>
    <cfRule type="duplicateValues" dxfId="185" priority="604"/>
    <cfRule type="duplicateValues" dxfId="184" priority="605"/>
    <cfRule type="duplicateValues" dxfId="183" priority="606"/>
    <cfRule type="duplicateValues" dxfId="182" priority="607"/>
    <cfRule type="duplicateValues" dxfId="181" priority="608"/>
    <cfRule type="duplicateValues" dxfId="180" priority="609"/>
    <cfRule type="duplicateValues" dxfId="179" priority="610"/>
    <cfRule type="duplicateValues" dxfId="178" priority="611"/>
    <cfRule type="duplicateValues" dxfId="177" priority="612"/>
    <cfRule type="duplicateValues" dxfId="176" priority="613"/>
    <cfRule type="duplicateValues" dxfId="175" priority="614"/>
    <cfRule type="duplicateValues" dxfId="174" priority="615"/>
    <cfRule type="duplicateValues" dxfId="173" priority="616"/>
    <cfRule type="duplicateValues" dxfId="172" priority="617"/>
    <cfRule type="duplicateValues" dxfId="171" priority="618"/>
    <cfRule type="duplicateValues" dxfId="170" priority="619"/>
    <cfRule type="duplicateValues" dxfId="169" priority="620"/>
    <cfRule type="duplicateValues" dxfId="168" priority="621"/>
    <cfRule type="duplicateValues" dxfId="167" priority="622"/>
    <cfRule type="duplicateValues" dxfId="166" priority="623"/>
    <cfRule type="duplicateValues" dxfId="165" priority="624"/>
    <cfRule type="duplicateValues" dxfId="164" priority="625"/>
    <cfRule type="duplicateValues" dxfId="163" priority="626"/>
    <cfRule type="duplicateValues" dxfId="162" priority="627"/>
    <cfRule type="duplicateValues" dxfId="161" priority="628"/>
    <cfRule type="duplicateValues" dxfId="160" priority="629"/>
    <cfRule type="duplicateValues" dxfId="159" priority="630"/>
    <cfRule type="duplicateValues" dxfId="158" priority="631"/>
    <cfRule type="duplicateValues" dxfId="157" priority="632"/>
    <cfRule type="duplicateValues" dxfId="156" priority="633"/>
    <cfRule type="duplicateValues" dxfId="155" priority="634"/>
    <cfRule type="duplicateValues" dxfId="154" priority="635"/>
    <cfRule type="duplicateValues" dxfId="153" priority="636"/>
    <cfRule type="duplicateValues" dxfId="152" priority="637"/>
    <cfRule type="duplicateValues" dxfId="151" priority="638"/>
    <cfRule type="duplicateValues" dxfId="150" priority="639"/>
    <cfRule type="duplicateValues" dxfId="149" priority="640"/>
    <cfRule type="duplicateValues" dxfId="148" priority="641"/>
    <cfRule type="duplicateValues" dxfId="147" priority="642"/>
    <cfRule type="duplicateValues" dxfId="146" priority="643"/>
    <cfRule type="duplicateValues" dxfId="145" priority="644"/>
    <cfRule type="duplicateValues" dxfId="144" priority="645"/>
    <cfRule type="duplicateValues" dxfId="143" priority="646"/>
    <cfRule type="duplicateValues" dxfId="142" priority="647"/>
    <cfRule type="duplicateValues" dxfId="141" priority="648"/>
    <cfRule type="duplicateValues" dxfId="140" priority="649"/>
    <cfRule type="duplicateValues" dxfId="139" priority="650"/>
    <cfRule type="duplicateValues" dxfId="138" priority="651"/>
    <cfRule type="duplicateValues" dxfId="137" priority="652"/>
    <cfRule type="duplicateValues" dxfId="136" priority="653"/>
    <cfRule type="duplicateValues" dxfId="135" priority="654"/>
    <cfRule type="duplicateValues" dxfId="134" priority="655"/>
    <cfRule type="duplicateValues" dxfId="133" priority="656"/>
    <cfRule type="duplicateValues" dxfId="132" priority="657"/>
    <cfRule type="duplicateValues" dxfId="131" priority="658"/>
    <cfRule type="duplicateValues" dxfId="130" priority="659"/>
    <cfRule type="duplicateValues" dxfId="129" priority="660"/>
    <cfRule type="duplicateValues" dxfId="128" priority="661"/>
    <cfRule type="duplicateValues" dxfId="127" priority="662"/>
    <cfRule type="duplicateValues" dxfId="126" priority="663"/>
    <cfRule type="duplicateValues" dxfId="125" priority="664"/>
    <cfRule type="duplicateValues" dxfId="124" priority="665"/>
    <cfRule type="duplicateValues" dxfId="123" priority="666"/>
    <cfRule type="duplicateValues" dxfId="122" priority="667"/>
  </conditionalFormatting>
  <conditionalFormatting sqref="C336:C355 C156:C334">
    <cfRule type="duplicateValues" dxfId="121" priority="668"/>
  </conditionalFormatting>
  <conditionalFormatting sqref="C356:C553">
    <cfRule type="duplicateValues" dxfId="120" priority="63855"/>
    <cfRule type="duplicateValues" dxfId="119" priority="63856"/>
    <cfRule type="duplicateValues" dxfId="118" priority="63857"/>
    <cfRule type="duplicateValues" dxfId="117" priority="63858"/>
    <cfRule type="duplicateValues" dxfId="116" priority="63859"/>
    <cfRule type="duplicateValues" dxfId="115" priority="63860"/>
    <cfRule type="duplicateValues" dxfId="114" priority="63861"/>
    <cfRule type="duplicateValues" dxfId="113" priority="63862"/>
    <cfRule type="duplicateValues" dxfId="112" priority="63863"/>
    <cfRule type="duplicateValues" dxfId="111" priority="63864"/>
    <cfRule type="duplicateValues" dxfId="110" priority="63865"/>
    <cfRule type="duplicateValues" dxfId="109" priority="63866"/>
    <cfRule type="duplicateValues" dxfId="108" priority="63867"/>
    <cfRule type="duplicateValues" dxfId="107" priority="63868"/>
    <cfRule type="duplicateValues" dxfId="106" priority="63869"/>
    <cfRule type="duplicateValues" dxfId="105" priority="63870"/>
  </conditionalFormatting>
  <conditionalFormatting sqref="C554:C668">
    <cfRule type="duplicateValues" dxfId="104" priority="66715"/>
    <cfRule type="duplicateValues" dxfId="103" priority="66716"/>
    <cfRule type="duplicateValues" dxfId="102" priority="66717"/>
    <cfRule type="duplicateValues" dxfId="101" priority="66718"/>
    <cfRule type="duplicateValues" dxfId="100" priority="66719"/>
    <cfRule type="duplicateValues" dxfId="99" priority="66720"/>
    <cfRule type="duplicateValues" dxfId="98" priority="66721"/>
    <cfRule type="duplicateValues" dxfId="97" priority="66722"/>
    <cfRule type="duplicateValues" dxfId="96" priority="66723"/>
    <cfRule type="duplicateValues" dxfId="95" priority="66724"/>
    <cfRule type="duplicateValues" dxfId="94" priority="66725"/>
    <cfRule type="duplicateValues" dxfId="93" priority="66726"/>
    <cfRule type="duplicateValues" dxfId="92" priority="66727"/>
    <cfRule type="duplicateValues" dxfId="91" priority="66728"/>
    <cfRule type="duplicateValues" dxfId="90" priority="66729"/>
    <cfRule type="duplicateValues" dxfId="89" priority="66730"/>
  </conditionalFormatting>
  <conditionalFormatting sqref="C669">
    <cfRule type="containsText" dxfId="88" priority="434" operator="containsText" text="PROXIMO A VENCER">
      <formula>NOT(ISERROR(SEARCH("PROXIMO A VENCER",C669)))</formula>
    </cfRule>
  </conditionalFormatting>
  <conditionalFormatting sqref="C669:C670">
    <cfRule type="containsText" dxfId="87" priority="399" operator="containsText" text="PENDIENTE FECHA">
      <formula>NOT(ISERROR(SEARCH("PENDIENTE FECHA",C669)))</formula>
    </cfRule>
    <cfRule type="containsText" dxfId="86" priority="400" operator="containsText" text="VIGENTE">
      <formula>NOT(ISERROR(SEARCH("VIGENTE",C669)))</formula>
    </cfRule>
    <cfRule type="containsText" dxfId="85" priority="401" operator="containsText" text="FINALIZADO">
      <formula>NOT(ISERROR(SEARCH("FINALIZADO",C669)))</formula>
    </cfRule>
    <cfRule type="containsText" dxfId="84" priority="402" operator="containsText" text="FIRMADO">
      <formula>NOT(ISERROR(SEARCH("FIRMADO",C669)))</formula>
    </cfRule>
    <cfRule type="containsText" dxfId="83" priority="403" operator="containsText" text="EN EJECUCIÓN">
      <formula>NOT(ISERROR(SEARCH("EN EJECUCIÓN",C669)))</formula>
    </cfRule>
  </conditionalFormatting>
  <conditionalFormatting sqref="C670">
    <cfRule type="containsText" dxfId="82" priority="397" operator="containsText" text="#N/D">
      <formula>NOT(ISERROR(SEARCH("#N/D",C670)))</formula>
    </cfRule>
    <cfRule type="containsText" dxfId="81" priority="398" operator="containsText" text="PROXIMO A VENCER">
      <formula>NOT(ISERROR(SEARCH("PROXIMO A VENCER",C670)))</formula>
    </cfRule>
  </conditionalFormatting>
  <conditionalFormatting sqref="C671:C675">
    <cfRule type="containsText" dxfId="80" priority="162" operator="containsText" text="#N/D">
      <formula>NOT(ISERROR(SEARCH("#N/D",C671)))</formula>
    </cfRule>
    <cfRule type="containsText" dxfId="79" priority="163" operator="containsText" text="#N/D">
      <formula>NOT(ISERROR(SEARCH("#N/D",C671)))</formula>
    </cfRule>
    <cfRule type="containsText" dxfId="78" priority="164" operator="containsText" text="PROXIMO A VENCER">
      <formula>NOT(ISERROR(SEARCH("PROXIMO A VENCER",C671)))</formula>
    </cfRule>
    <cfRule type="containsText" dxfId="77" priority="165" operator="containsText" text="PENDIENTE FECHA">
      <formula>NOT(ISERROR(SEARCH("PENDIENTE FECHA",C671)))</formula>
    </cfRule>
    <cfRule type="containsText" dxfId="76" priority="166" operator="containsText" text="VIGENTE">
      <formula>NOT(ISERROR(SEARCH("VIGENTE",C671)))</formula>
    </cfRule>
    <cfRule type="containsText" dxfId="75" priority="167" operator="containsText" text="FINALIZADO">
      <formula>NOT(ISERROR(SEARCH("FINALIZADO",C671)))</formula>
    </cfRule>
    <cfRule type="containsText" dxfId="74" priority="168" operator="containsText" text="FIRMADO">
      <formula>NOT(ISERROR(SEARCH("FIRMADO",C671)))</formula>
    </cfRule>
    <cfRule type="containsText" dxfId="73" priority="169" operator="containsText" text="EN EJECUCIÓN">
      <formula>NOT(ISERROR(SEARCH("EN EJECUCIÓN",C671)))</formula>
    </cfRule>
  </conditionalFormatting>
  <conditionalFormatting sqref="R670:S670">
    <cfRule type="containsText" dxfId="72" priority="394" operator="containsText" text="#N/D">
      <formula>NOT(ISERROR(SEARCH("#N/D",R670)))</formula>
    </cfRule>
  </conditionalFormatting>
  <conditionalFormatting sqref="D675">
    <cfRule type="containsText" dxfId="71" priority="155" operator="containsText" text="PENDIENTE FECHA">
      <formula>NOT(ISERROR(SEARCH("PENDIENTE FECHA",D675)))</formula>
    </cfRule>
    <cfRule type="containsText" dxfId="70" priority="156" operator="containsText" text="VIGENTE">
      <formula>NOT(ISERROR(SEARCH("VIGENTE",D675)))</formula>
    </cfRule>
    <cfRule type="containsText" dxfId="69" priority="157" operator="containsText" text="FINALIZADO">
      <formula>NOT(ISERROR(SEARCH("FINALIZADO",D675)))</formula>
    </cfRule>
    <cfRule type="containsText" dxfId="68" priority="158" operator="containsText" text="FIRMADO">
      <formula>NOT(ISERROR(SEARCH("FIRMADO",D675)))</formula>
    </cfRule>
    <cfRule type="containsText" dxfId="67" priority="159" operator="containsText" text="EN EJECUCIÓN">
      <formula>NOT(ISERROR(SEARCH("EN EJECUCIÓN",D675)))</formula>
    </cfRule>
    <cfRule type="containsText" dxfId="66" priority="161" operator="containsText" text="PROXIMO A VENCER">
      <formula>NOT(ISERROR(SEARCH("PROXIMO A VENCER",D675)))</formula>
    </cfRule>
  </conditionalFormatting>
  <conditionalFormatting sqref="D675:E675">
    <cfRule type="containsText" dxfId="65" priority="16" operator="containsText" text="#N/D">
      <formula>NOT(ISERROR(SEARCH("#N/D",D675)))</formula>
    </cfRule>
  </conditionalFormatting>
  <conditionalFormatting sqref="D675 G675 S674:U674 S671:S673 S675">
    <cfRule type="containsText" dxfId="64" priority="160" operator="containsText" text="#N/D">
      <formula>NOT(ISERROR(SEARCH("#N/D",D671)))</formula>
    </cfRule>
  </conditionalFormatting>
  <conditionalFormatting sqref="G675">
    <cfRule type="containsText" dxfId="63" priority="131" operator="containsText" text="#N/D">
      <formula>NOT(ISERROR(SEARCH("#N/D",G675)))</formula>
    </cfRule>
  </conditionalFormatting>
  <conditionalFormatting sqref="E4:E668">
    <cfRule type="duplicateValues" dxfId="62" priority="66747"/>
    <cfRule type="duplicateValues" dxfId="61" priority="66748"/>
  </conditionalFormatting>
  <conditionalFormatting sqref="E675">
    <cfRule type="duplicateValues" dxfId="60" priority="14"/>
    <cfRule type="duplicateValues" dxfId="59" priority="15"/>
  </conditionalFormatting>
  <conditionalFormatting sqref="E675">
    <cfRule type="containsText" dxfId="58" priority="17" operator="containsText" text="#N/D">
      <formula>NOT(ISERROR(SEARCH("#N/D",E675)))</formula>
    </cfRule>
  </conditionalFormatting>
  <conditionalFormatting sqref="H671:H675 K671:Q675">
    <cfRule type="containsText" dxfId="57" priority="315" operator="containsText" text="#N/D">
      <formula>NOT(ISERROR(SEARCH("#N/D",H671)))</formula>
    </cfRule>
    <cfRule type="containsText" dxfId="56" priority="316" operator="containsText" text="#N/D">
      <formula>NOT(ISERROR(SEARCH("#N/D",H671)))</formula>
    </cfRule>
  </conditionalFormatting>
  <conditionalFormatting sqref="H650 H652:H653 H656:H657 H660:H661 H664:H665 H667:H668 V671:W675">
    <cfRule type="containsText" dxfId="55" priority="466" operator="containsText" text="#N/D">
      <formula>NOT(ISERROR(SEARCH("#N/D",H650)))</formula>
    </cfRule>
    <cfRule type="containsText" dxfId="54" priority="467" operator="containsText" text="#N/D">
      <formula>NOT(ISERROR(SEARCH("#N/D",H650)))</formula>
    </cfRule>
  </conditionalFormatting>
  <conditionalFormatting sqref="I670">
    <cfRule type="containsText" dxfId="53" priority="368" operator="containsText" text="#N/D">
      <formula>NOT(ISERROR(SEARCH("#N/D",I670)))</formula>
    </cfRule>
    <cfRule type="containsText" dxfId="52" priority="369" operator="containsText" text="#N/D">
      <formula>NOT(ISERROR(SEARCH("#N/D",I670)))</formula>
    </cfRule>
  </conditionalFormatting>
  <conditionalFormatting sqref="J670">
    <cfRule type="containsText" dxfId="51" priority="313" operator="containsText" text="#N/D">
      <formula>NOT(ISERROR(SEARCH("#N/D",J670)))</formula>
    </cfRule>
  </conditionalFormatting>
  <conditionalFormatting sqref="K3">
    <cfRule type="duplicateValues" dxfId="50" priority="66767"/>
  </conditionalFormatting>
  <conditionalFormatting sqref="K4:K668">
    <cfRule type="duplicateValues" dxfId="49" priority="66790"/>
    <cfRule type="duplicateValues" dxfId="48" priority="66791"/>
  </conditionalFormatting>
  <conditionalFormatting sqref="R671:S673">
    <cfRule type="containsText" dxfId="47" priority="89" operator="containsText" text="#N/D">
      <formula>NOT(ISERROR(SEARCH("#N/D",R671)))</formula>
    </cfRule>
  </conditionalFormatting>
  <conditionalFormatting sqref="S675:T675">
    <cfRule type="containsText" dxfId="46" priority="11" operator="containsText" text="#N/D">
      <formula>NOT(ISERROR(SEARCH("#N/D",S675)))</formula>
    </cfRule>
  </conditionalFormatting>
  <conditionalFormatting sqref="S674:U674">
    <cfRule type="containsText" dxfId="45" priority="120" operator="containsText" text="#N/D">
      <formula>NOT(ISERROR(SEARCH("#N/D",S674)))</formula>
    </cfRule>
  </conditionalFormatting>
  <conditionalFormatting sqref="T675">
    <cfRule type="containsText" dxfId="44" priority="8" operator="containsText" text="#N/D">
      <formula>NOT(ISERROR(SEARCH("#N/D",T675)))</formula>
    </cfRule>
    <cfRule type="containsText" dxfId="43" priority="9" operator="containsText" text="#N/D">
      <formula>NOT(ISERROR(SEARCH("#N/D",T675)))</formula>
    </cfRule>
    <cfRule type="containsText" dxfId="42" priority="10" operator="containsText" text="#N/D">
      <formula>NOT(ISERROR(SEARCH("#N/D",T675)))</formula>
    </cfRule>
  </conditionalFormatting>
  <conditionalFormatting sqref="T670:U673">
    <cfRule type="containsText" dxfId="41" priority="307" operator="containsText" text="#N/D">
      <formula>NOT(ISERROR(SEARCH("#N/D",T670)))</formula>
    </cfRule>
    <cfRule type="containsText" dxfId="40" priority="308" operator="containsText" text="#N/D">
      <formula>NOT(ISERROR(SEARCH("#N/D",T670)))</formula>
    </cfRule>
  </conditionalFormatting>
  <conditionalFormatting sqref="U674">
    <cfRule type="containsText" dxfId="39" priority="171" operator="containsText" text="#N/D">
      <formula>NOT(ISERROR(SEARCH("#N/D",U674)))</formula>
    </cfRule>
  </conditionalFormatting>
  <conditionalFormatting sqref="U675">
    <cfRule type="containsText" dxfId="38" priority="7" operator="containsText" text="#N/D">
      <formula>NOT(ISERROR(SEARCH("#N/D",U675)))</formula>
    </cfRule>
  </conditionalFormatting>
  <conditionalFormatting sqref="V670:W670">
    <cfRule type="containsText" dxfId="37" priority="305" operator="containsText" text="#N/D">
      <formula>NOT(ISERROR(SEARCH("#N/D",V670)))</formula>
    </cfRule>
  </conditionalFormatting>
  <conditionalFormatting sqref="V670:W670">
    <cfRule type="containsText" dxfId="36" priority="306" operator="containsText" text="#N/D">
      <formula>NOT(ISERROR(SEARCH("#N/D",V670)))</formula>
    </cfRule>
  </conditionalFormatting>
  <conditionalFormatting sqref="X670:X673">
    <cfRule type="containsText" dxfId="35" priority="298" operator="containsText" text="#N/D">
      <formula>NOT(ISERROR(SEARCH("#N/D",X670)))</formula>
    </cfRule>
  </conditionalFormatting>
  <conditionalFormatting sqref="B4:B530 J4:J662 T663:T673 B666:B675 A6">
    <cfRule type="containsText" dxfId="34" priority="502" operator="containsText" text="#N/D">
      <formula>NOT(ISERROR(SEARCH("#N/D",A4)))</formula>
    </cfRule>
  </conditionalFormatting>
  <conditionalFormatting sqref="Z671:AA671">
    <cfRule type="containsText" dxfId="33" priority="201" operator="containsText" text="#N/D">
      <formula>NOT(ISERROR(SEARCH("#N/D",Z671)))</formula>
    </cfRule>
  </conditionalFormatting>
  <conditionalFormatting sqref="E671:E674">
    <cfRule type="duplicateValues" dxfId="32" priority="66868"/>
    <cfRule type="duplicateValues" dxfId="31" priority="66869"/>
    <cfRule type="duplicateValues" dxfId="30" priority="66870"/>
    <cfRule type="duplicateValues" dxfId="29" priority="66871"/>
    <cfRule type="duplicateValues" dxfId="28" priority="66872"/>
    <cfRule type="duplicateValues" dxfId="27" priority="66873"/>
    <cfRule type="duplicateValues" dxfId="26" priority="66874"/>
    <cfRule type="duplicateValues" dxfId="25" priority="66875"/>
    <cfRule type="duplicateValues" dxfId="24" priority="66876"/>
    <cfRule type="duplicateValues" dxfId="23" priority="66877"/>
    <cfRule type="duplicateValues" dxfId="22" priority="66878"/>
    <cfRule type="duplicateValues" dxfId="21" priority="66879"/>
    <cfRule type="duplicateValues" dxfId="20" priority="66880"/>
    <cfRule type="duplicateValues" dxfId="19" priority="66881"/>
    <cfRule type="duplicateValues" dxfId="18" priority="66882"/>
    <cfRule type="duplicateValues" dxfId="17" priority="66883"/>
    <cfRule type="duplicateValues" dxfId="16" priority="66884"/>
  </conditionalFormatting>
  <conditionalFormatting sqref="F671:F674">
    <cfRule type="duplicateValues" dxfId="15" priority="66885"/>
    <cfRule type="duplicateValues" dxfId="14" priority="66886"/>
  </conditionalFormatting>
  <hyperlinks>
    <hyperlink ref="G663" r:id="rId1" xr:uid="{FF61C3EA-8893-47D4-9492-1A0A60AA6110}"/>
    <hyperlink ref="G664" r:id="rId2" xr:uid="{34E42C05-795D-4CA9-A598-B981B92136CC}"/>
    <hyperlink ref="G670" r:id="rId3" xr:uid="{F9DCD7FB-86F4-44F9-9E10-2E3B6604957D}"/>
    <hyperlink ref="G669" r:id="rId4" xr:uid="{B12EBE3F-C69A-493C-AA3B-C55AD1167F37}"/>
    <hyperlink ref="G671" r:id="rId5" xr:uid="{F4469E2C-5A69-43E7-9965-9B10C1FCFFC9}"/>
    <hyperlink ref="G672" r:id="rId6" xr:uid="{E35EDE9B-B23D-4BF4-85D7-B97C7207F103}"/>
    <hyperlink ref="G673" r:id="rId7" xr:uid="{815DCF10-01B7-4D86-B9DF-63847EF73F91}"/>
    <hyperlink ref="G674" r:id="rId8" xr:uid="{A00EB01D-E012-4193-A95F-D4356B301784}"/>
    <hyperlink ref="G654" r:id="rId9" xr:uid="{0AD8EB7C-09FE-49BD-B6A7-8D7A26F702AA}"/>
    <hyperlink ref="G137" r:id="rId10" xr:uid="{679FC47B-D4EB-4346-B5D0-8F692C8DF766}"/>
    <hyperlink ref="G675" r:id="rId11" xr:uid="{9056D1CC-8805-457D-9F7B-6E70A4627B4C}"/>
  </hyperlinks>
  <pageMargins left="0.7" right="0.7" top="0.75" bottom="0.75" header="0.3" footer="0.3"/>
  <pageSetup orientation="portrait"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9A094-17C6-4543-BFFF-FA5E18E50E33}">
  <dimension ref="A1:D598"/>
  <sheetViews>
    <sheetView topLeftCell="A284" workbookViewId="0"/>
  </sheetViews>
  <sheetFormatPr defaultColWidth="11.42578125" defaultRowHeight="14.45"/>
  <cols>
    <col min="1" max="1" width="123.140625" customWidth="1"/>
  </cols>
  <sheetData>
    <row r="1" spans="1:2">
      <c r="A1" s="66" t="s">
        <v>7533</v>
      </c>
    </row>
    <row r="2" spans="1:2">
      <c r="A2" s="67" t="s">
        <v>7534</v>
      </c>
    </row>
    <row r="3" spans="1:2">
      <c r="A3" s="68" t="s">
        <v>7535</v>
      </c>
    </row>
    <row r="4" spans="1:2">
      <c r="A4" s="67" t="s">
        <v>7536</v>
      </c>
    </row>
    <row r="5" spans="1:2">
      <c r="A5" s="68" t="s">
        <v>7537</v>
      </c>
    </row>
    <row r="6" spans="1:2">
      <c r="A6" s="67" t="s">
        <v>7538</v>
      </c>
    </row>
    <row r="7" spans="1:2">
      <c r="A7" s="68" t="s">
        <v>7539</v>
      </c>
    </row>
    <row r="8" spans="1:2">
      <c r="A8" s="67" t="s">
        <v>7540</v>
      </c>
    </row>
    <row r="9" spans="1:2">
      <c r="A9" s="68" t="s">
        <v>7541</v>
      </c>
    </row>
    <row r="10" spans="1:2">
      <c r="A10" s="67" t="s">
        <v>7542</v>
      </c>
    </row>
    <row r="11" spans="1:2">
      <c r="A11" s="68" t="s">
        <v>7543</v>
      </c>
    </row>
    <row r="12" spans="1:2">
      <c r="A12" s="67" t="s">
        <v>7544</v>
      </c>
    </row>
    <row r="13" spans="1:2">
      <c r="A13" s="68" t="s">
        <v>7545</v>
      </c>
    </row>
    <row r="14" spans="1:2">
      <c r="A14" s="67" t="s">
        <v>7546</v>
      </c>
      <c r="B14" t="s">
        <v>7547</v>
      </c>
    </row>
    <row r="15" spans="1:2">
      <c r="A15" s="68" t="s">
        <v>7548</v>
      </c>
    </row>
    <row r="16" spans="1:2">
      <c r="A16" s="67" t="s">
        <v>7549</v>
      </c>
    </row>
    <row r="17" spans="1:2">
      <c r="A17" s="68" t="s">
        <v>7550</v>
      </c>
    </row>
    <row r="18" spans="1:2">
      <c r="A18" s="67" t="s">
        <v>7551</v>
      </c>
    </row>
    <row r="19" spans="1:2">
      <c r="A19" s="68" t="s">
        <v>7552</v>
      </c>
    </row>
    <row r="20" spans="1:2">
      <c r="A20" s="67" t="s">
        <v>7553</v>
      </c>
    </row>
    <row r="21" spans="1:2">
      <c r="A21" s="68" t="s">
        <v>7554</v>
      </c>
    </row>
    <row r="22" spans="1:2">
      <c r="A22" s="67" t="s">
        <v>7555</v>
      </c>
    </row>
    <row r="23" spans="1:2">
      <c r="A23" s="68" t="s">
        <v>7556</v>
      </c>
      <c r="B23" t="s">
        <v>7557</v>
      </c>
    </row>
    <row r="24" spans="1:2">
      <c r="A24" s="67" t="s">
        <v>7558</v>
      </c>
    </row>
    <row r="25" spans="1:2">
      <c r="A25" s="68" t="s">
        <v>7559</v>
      </c>
    </row>
    <row r="26" spans="1:2">
      <c r="A26" s="67" t="s">
        <v>7560</v>
      </c>
    </row>
    <row r="27" spans="1:2">
      <c r="A27" s="68" t="s">
        <v>7561</v>
      </c>
    </row>
    <row r="28" spans="1:2">
      <c r="A28" s="67" t="s">
        <v>7562</v>
      </c>
    </row>
    <row r="29" spans="1:2">
      <c r="A29" s="68" t="s">
        <v>7563</v>
      </c>
    </row>
    <row r="30" spans="1:2">
      <c r="A30" s="67" t="s">
        <v>7564</v>
      </c>
    </row>
    <row r="31" spans="1:2">
      <c r="A31" s="68" t="s">
        <v>7565</v>
      </c>
    </row>
    <row r="32" spans="1:2">
      <c r="A32" s="67" t="s">
        <v>7566</v>
      </c>
    </row>
    <row r="33" spans="1:2">
      <c r="A33" s="68" t="s">
        <v>7567</v>
      </c>
    </row>
    <row r="34" spans="1:2">
      <c r="A34" s="67" t="s">
        <v>7568</v>
      </c>
    </row>
    <row r="35" spans="1:2">
      <c r="A35" s="68" t="s">
        <v>7569</v>
      </c>
      <c r="B35" t="s">
        <v>7570</v>
      </c>
    </row>
    <row r="36" spans="1:2">
      <c r="A36" s="67" t="s">
        <v>7571</v>
      </c>
      <c r="B36" t="s">
        <v>7572</v>
      </c>
    </row>
    <row r="37" spans="1:2">
      <c r="A37" s="68" t="s">
        <v>7573</v>
      </c>
      <c r="B37" t="s">
        <v>7574</v>
      </c>
    </row>
    <row r="38" spans="1:2">
      <c r="A38" s="67" t="s">
        <v>7575</v>
      </c>
    </row>
    <row r="39" spans="1:2">
      <c r="A39" s="68" t="s">
        <v>7576</v>
      </c>
    </row>
    <row r="40" spans="1:2">
      <c r="A40" s="67" t="s">
        <v>7577</v>
      </c>
    </row>
    <row r="41" spans="1:2">
      <c r="A41" s="68" t="s">
        <v>7578</v>
      </c>
      <c r="B41" t="s">
        <v>7579</v>
      </c>
    </row>
    <row r="42" spans="1:2">
      <c r="A42" s="67" t="s">
        <v>7580</v>
      </c>
      <c r="B42" t="s">
        <v>7581</v>
      </c>
    </row>
    <row r="43" spans="1:2">
      <c r="A43" s="68" t="s">
        <v>7582</v>
      </c>
      <c r="B43" t="s">
        <v>7583</v>
      </c>
    </row>
    <row r="44" spans="1:2">
      <c r="A44" s="67" t="s">
        <v>7584</v>
      </c>
    </row>
    <row r="45" spans="1:2">
      <c r="A45" s="68" t="s">
        <v>7585</v>
      </c>
      <c r="B45" t="s">
        <v>7586</v>
      </c>
    </row>
    <row r="46" spans="1:2">
      <c r="A46" s="67" t="s">
        <v>7587</v>
      </c>
      <c r="B46" t="s">
        <v>7588</v>
      </c>
    </row>
    <row r="47" spans="1:2">
      <c r="A47" s="68" t="s">
        <v>7589</v>
      </c>
    </row>
    <row r="48" spans="1:2">
      <c r="A48" s="67" t="s">
        <v>7590</v>
      </c>
    </row>
    <row r="49" spans="1:2">
      <c r="A49" s="68" t="s">
        <v>7591</v>
      </c>
    </row>
    <row r="50" spans="1:2">
      <c r="A50" s="67" t="s">
        <v>7592</v>
      </c>
    </row>
    <row r="51" spans="1:2">
      <c r="A51" s="68" t="s">
        <v>7593</v>
      </c>
    </row>
    <row r="52" spans="1:2">
      <c r="A52" s="67" t="s">
        <v>7594</v>
      </c>
    </row>
    <row r="53" spans="1:2">
      <c r="A53" s="68" t="s">
        <v>7595</v>
      </c>
      <c r="B53" t="s">
        <v>7596</v>
      </c>
    </row>
    <row r="54" spans="1:2">
      <c r="A54" s="67" t="s">
        <v>7597</v>
      </c>
      <c r="B54" t="s">
        <v>7598</v>
      </c>
    </row>
    <row r="55" spans="1:2">
      <c r="A55" s="68" t="s">
        <v>7599</v>
      </c>
      <c r="B55" t="s">
        <v>7600</v>
      </c>
    </row>
    <row r="56" spans="1:2">
      <c r="A56" s="67" t="s">
        <v>7601</v>
      </c>
    </row>
    <row r="57" spans="1:2">
      <c r="A57" s="68" t="s">
        <v>7602</v>
      </c>
    </row>
    <row r="58" spans="1:2">
      <c r="A58" s="67" t="s">
        <v>7603</v>
      </c>
    </row>
    <row r="59" spans="1:2">
      <c r="A59" s="68" t="s">
        <v>7604</v>
      </c>
      <c r="B59" t="s">
        <v>7605</v>
      </c>
    </row>
    <row r="60" spans="1:2">
      <c r="A60" s="67" t="s">
        <v>7606</v>
      </c>
    </row>
    <row r="61" spans="1:2">
      <c r="A61" s="68" t="s">
        <v>7607</v>
      </c>
    </row>
    <row r="62" spans="1:2">
      <c r="A62" s="67" t="s">
        <v>7608</v>
      </c>
    </row>
    <row r="63" spans="1:2">
      <c r="A63" s="68" t="s">
        <v>7609</v>
      </c>
    </row>
    <row r="64" spans="1:2">
      <c r="A64" s="67" t="s">
        <v>7610</v>
      </c>
    </row>
    <row r="65" spans="1:2">
      <c r="A65" s="68" t="s">
        <v>7611</v>
      </c>
      <c r="B65" t="s">
        <v>7612</v>
      </c>
    </row>
    <row r="66" spans="1:2">
      <c r="A66" s="67" t="s">
        <v>7613</v>
      </c>
    </row>
    <row r="67" spans="1:2">
      <c r="A67" s="68" t="s">
        <v>7614</v>
      </c>
    </row>
    <row r="68" spans="1:2">
      <c r="A68" s="67" t="s">
        <v>7615</v>
      </c>
    </row>
    <row r="69" spans="1:2">
      <c r="A69" s="68" t="s">
        <v>7616</v>
      </c>
    </row>
    <row r="70" spans="1:2">
      <c r="A70" s="67" t="s">
        <v>7617</v>
      </c>
    </row>
    <row r="71" spans="1:2">
      <c r="A71" s="68" t="s">
        <v>7618</v>
      </c>
    </row>
    <row r="72" spans="1:2">
      <c r="A72" s="67" t="s">
        <v>7619</v>
      </c>
    </row>
    <row r="73" spans="1:2">
      <c r="A73" s="68" t="s">
        <v>7620</v>
      </c>
    </row>
    <row r="74" spans="1:2">
      <c r="A74" s="67" t="s">
        <v>7621</v>
      </c>
      <c r="B74" t="s">
        <v>7622</v>
      </c>
    </row>
    <row r="75" spans="1:2">
      <c r="A75" s="68" t="s">
        <v>7623</v>
      </c>
      <c r="B75" t="s">
        <v>7624</v>
      </c>
    </row>
    <row r="76" spans="1:2">
      <c r="A76" s="67" t="s">
        <v>7625</v>
      </c>
    </row>
    <row r="77" spans="1:2">
      <c r="A77" s="68" t="s">
        <v>7626</v>
      </c>
    </row>
    <row r="78" spans="1:2">
      <c r="A78" s="67" t="s">
        <v>7627</v>
      </c>
    </row>
    <row r="79" spans="1:2">
      <c r="A79" s="68" t="s">
        <v>7628</v>
      </c>
    </row>
    <row r="80" spans="1:2">
      <c r="A80" s="67" t="s">
        <v>7629</v>
      </c>
    </row>
    <row r="81" spans="1:1">
      <c r="A81" s="68" t="s">
        <v>7630</v>
      </c>
    </row>
    <row r="82" spans="1:1">
      <c r="A82" s="67" t="s">
        <v>7631</v>
      </c>
    </row>
    <row r="83" spans="1:1">
      <c r="A83" s="68" t="s">
        <v>7632</v>
      </c>
    </row>
    <row r="84" spans="1:1">
      <c r="A84" s="67" t="s">
        <v>7633</v>
      </c>
    </row>
    <row r="85" spans="1:1">
      <c r="A85" s="68" t="s">
        <v>7634</v>
      </c>
    </row>
    <row r="86" spans="1:1">
      <c r="A86" s="67" t="s">
        <v>7635</v>
      </c>
    </row>
    <row r="87" spans="1:1">
      <c r="A87" s="68" t="s">
        <v>7636</v>
      </c>
    </row>
    <row r="88" spans="1:1">
      <c r="A88" s="67" t="s">
        <v>7637</v>
      </c>
    </row>
    <row r="89" spans="1:1">
      <c r="A89" s="68" t="s">
        <v>7638</v>
      </c>
    </row>
    <row r="90" spans="1:1">
      <c r="A90" s="67" t="s">
        <v>7639</v>
      </c>
    </row>
    <row r="91" spans="1:1">
      <c r="A91" s="68" t="s">
        <v>7640</v>
      </c>
    </row>
    <row r="92" spans="1:1">
      <c r="A92" s="67" t="s">
        <v>7641</v>
      </c>
    </row>
    <row r="93" spans="1:1">
      <c r="A93" s="68" t="s">
        <v>7642</v>
      </c>
    </row>
    <row r="94" spans="1:1">
      <c r="A94" s="67" t="s">
        <v>7643</v>
      </c>
    </row>
    <row r="95" spans="1:1">
      <c r="A95" s="68" t="s">
        <v>7644</v>
      </c>
    </row>
    <row r="96" spans="1:1">
      <c r="A96" s="67" t="s">
        <v>7645</v>
      </c>
    </row>
    <row r="97" spans="1:1">
      <c r="A97" s="68" t="s">
        <v>7646</v>
      </c>
    </row>
    <row r="98" spans="1:1">
      <c r="A98" s="67" t="s">
        <v>7647</v>
      </c>
    </row>
    <row r="99" spans="1:1">
      <c r="A99" s="68" t="s">
        <v>7648</v>
      </c>
    </row>
    <row r="100" spans="1:1">
      <c r="A100" s="67" t="s">
        <v>7649</v>
      </c>
    </row>
    <row r="101" spans="1:1">
      <c r="A101" s="68" t="s">
        <v>7650</v>
      </c>
    </row>
    <row r="102" spans="1:1">
      <c r="A102" s="67" t="s">
        <v>7651</v>
      </c>
    </row>
    <row r="103" spans="1:1">
      <c r="A103" s="68" t="s">
        <v>7652</v>
      </c>
    </row>
    <row r="104" spans="1:1">
      <c r="A104" s="67" t="s">
        <v>7653</v>
      </c>
    </row>
    <row r="105" spans="1:1">
      <c r="A105" s="68" t="s">
        <v>7654</v>
      </c>
    </row>
    <row r="106" spans="1:1">
      <c r="A106" s="67" t="s">
        <v>7655</v>
      </c>
    </row>
    <row r="107" spans="1:1">
      <c r="A107" s="68" t="s">
        <v>7656</v>
      </c>
    </row>
    <row r="108" spans="1:1">
      <c r="A108" s="67" t="s">
        <v>7657</v>
      </c>
    </row>
    <row r="109" spans="1:1">
      <c r="A109" s="68" t="s">
        <v>7658</v>
      </c>
    </row>
    <row r="110" spans="1:1">
      <c r="A110" s="67" t="s">
        <v>7659</v>
      </c>
    </row>
    <row r="111" spans="1:1">
      <c r="A111" s="68" t="s">
        <v>7660</v>
      </c>
    </row>
    <row r="112" spans="1:1">
      <c r="A112" s="67" t="s">
        <v>7661</v>
      </c>
    </row>
    <row r="113" spans="1:2">
      <c r="A113" s="68" t="s">
        <v>7662</v>
      </c>
      <c r="B113" t="s">
        <v>7663</v>
      </c>
    </row>
    <row r="114" spans="1:2">
      <c r="A114" s="67" t="s">
        <v>7664</v>
      </c>
    </row>
    <row r="115" spans="1:2">
      <c r="A115" s="68" t="s">
        <v>7665</v>
      </c>
    </row>
    <row r="116" spans="1:2">
      <c r="A116" s="67" t="s">
        <v>7666</v>
      </c>
    </row>
    <row r="117" spans="1:2">
      <c r="A117" s="68" t="s">
        <v>7667</v>
      </c>
    </row>
    <row r="118" spans="1:2">
      <c r="A118" s="67" t="s">
        <v>7668</v>
      </c>
    </row>
    <row r="119" spans="1:2">
      <c r="A119" s="68" t="s">
        <v>7669</v>
      </c>
    </row>
    <row r="120" spans="1:2">
      <c r="A120" s="67" t="s">
        <v>7670</v>
      </c>
    </row>
    <row r="121" spans="1:2">
      <c r="A121" s="68" t="s">
        <v>7671</v>
      </c>
    </row>
    <row r="122" spans="1:2">
      <c r="A122" s="67" t="s">
        <v>7672</v>
      </c>
    </row>
    <row r="123" spans="1:2">
      <c r="A123" s="68" t="s">
        <v>7673</v>
      </c>
    </row>
    <row r="124" spans="1:2">
      <c r="A124" s="67" t="s">
        <v>7674</v>
      </c>
    </row>
    <row r="125" spans="1:2">
      <c r="A125" s="68" t="s">
        <v>7675</v>
      </c>
    </row>
    <row r="126" spans="1:2">
      <c r="A126" s="67" t="s">
        <v>7676</v>
      </c>
    </row>
    <row r="127" spans="1:2">
      <c r="A127" s="68" t="s">
        <v>7677</v>
      </c>
    </row>
    <row r="128" spans="1:2">
      <c r="A128" s="67" t="s">
        <v>7678</v>
      </c>
    </row>
    <row r="129" spans="1:3">
      <c r="A129" s="68" t="s">
        <v>7679</v>
      </c>
    </row>
    <row r="130" spans="1:3">
      <c r="A130" s="67" t="s">
        <v>7680</v>
      </c>
      <c r="B130" t="s">
        <v>7681</v>
      </c>
      <c r="C130" t="s">
        <v>7682</v>
      </c>
    </row>
    <row r="131" spans="1:3">
      <c r="A131" s="68" t="s">
        <v>7683</v>
      </c>
      <c r="B131" t="s">
        <v>7684</v>
      </c>
    </row>
    <row r="132" spans="1:3">
      <c r="A132" s="67" t="s">
        <v>7685</v>
      </c>
      <c r="B132" t="s">
        <v>7686</v>
      </c>
      <c r="C132" t="s">
        <v>7687</v>
      </c>
    </row>
    <row r="133" spans="1:3">
      <c r="A133" s="68" t="s">
        <v>7688</v>
      </c>
      <c r="B133" t="s">
        <v>7689</v>
      </c>
      <c r="C133" t="s">
        <v>7690</v>
      </c>
    </row>
    <row r="134" spans="1:3">
      <c r="A134" s="67" t="s">
        <v>7691</v>
      </c>
      <c r="B134" t="s">
        <v>7692</v>
      </c>
    </row>
    <row r="135" spans="1:3">
      <c r="A135" s="68" t="s">
        <v>7693</v>
      </c>
    </row>
    <row r="136" spans="1:3">
      <c r="A136" s="67" t="s">
        <v>7694</v>
      </c>
    </row>
    <row r="137" spans="1:3">
      <c r="A137" s="68" t="s">
        <v>7695</v>
      </c>
    </row>
    <row r="138" spans="1:3">
      <c r="A138" s="67" t="s">
        <v>7696</v>
      </c>
    </row>
    <row r="139" spans="1:3">
      <c r="A139" s="68" t="s">
        <v>7697</v>
      </c>
    </row>
    <row r="140" spans="1:3">
      <c r="A140" s="67" t="s">
        <v>7698</v>
      </c>
    </row>
    <row r="141" spans="1:3">
      <c r="A141" s="68" t="s">
        <v>7699</v>
      </c>
    </row>
    <row r="142" spans="1:3">
      <c r="A142" s="67" t="s">
        <v>7700</v>
      </c>
    </row>
    <row r="143" spans="1:3">
      <c r="A143" s="68" t="s">
        <v>7701</v>
      </c>
    </row>
    <row r="144" spans="1:3">
      <c r="A144" s="67" t="s">
        <v>7702</v>
      </c>
    </row>
    <row r="145" spans="1:2">
      <c r="A145" s="68" t="s">
        <v>7703</v>
      </c>
    </row>
    <row r="146" spans="1:2">
      <c r="A146" s="67" t="s">
        <v>7704</v>
      </c>
    </row>
    <row r="147" spans="1:2">
      <c r="A147" s="68" t="s">
        <v>7705</v>
      </c>
    </row>
    <row r="148" spans="1:2">
      <c r="A148" s="67" t="s">
        <v>7706</v>
      </c>
    </row>
    <row r="149" spans="1:2">
      <c r="A149" s="68" t="s">
        <v>7707</v>
      </c>
    </row>
    <row r="150" spans="1:2">
      <c r="A150" s="67" t="s">
        <v>7708</v>
      </c>
    </row>
    <row r="151" spans="1:2">
      <c r="A151" s="68" t="s">
        <v>7709</v>
      </c>
      <c r="B151" t="s">
        <v>7710</v>
      </c>
    </row>
    <row r="152" spans="1:2">
      <c r="A152" s="67" t="s">
        <v>7711</v>
      </c>
    </row>
    <row r="153" spans="1:2">
      <c r="A153" s="68" t="s">
        <v>7712</v>
      </c>
    </row>
    <row r="154" spans="1:2">
      <c r="A154" s="67" t="s">
        <v>7713</v>
      </c>
    </row>
    <row r="155" spans="1:2">
      <c r="A155" s="68" t="s">
        <v>7714</v>
      </c>
    </row>
    <row r="156" spans="1:2">
      <c r="A156" s="67" t="s">
        <v>7715</v>
      </c>
    </row>
    <row r="157" spans="1:2">
      <c r="A157" s="68" t="s">
        <v>7716</v>
      </c>
    </row>
    <row r="158" spans="1:2">
      <c r="A158" s="67" t="s">
        <v>7717</v>
      </c>
    </row>
    <row r="159" spans="1:2">
      <c r="A159" s="68" t="s">
        <v>7718</v>
      </c>
    </row>
    <row r="160" spans="1:2">
      <c r="A160" s="67" t="s">
        <v>7719</v>
      </c>
    </row>
    <row r="161" spans="1:1">
      <c r="A161" s="68" t="s">
        <v>7720</v>
      </c>
    </row>
    <row r="162" spans="1:1">
      <c r="A162" s="67" t="s">
        <v>7721</v>
      </c>
    </row>
    <row r="163" spans="1:1">
      <c r="A163" s="68" t="s">
        <v>7722</v>
      </c>
    </row>
    <row r="164" spans="1:1">
      <c r="A164" s="67" t="s">
        <v>7723</v>
      </c>
    </row>
    <row r="165" spans="1:1">
      <c r="A165" s="68" t="s">
        <v>7724</v>
      </c>
    </row>
    <row r="166" spans="1:1">
      <c r="A166" s="67" t="s">
        <v>7725</v>
      </c>
    </row>
    <row r="167" spans="1:1">
      <c r="A167" s="68" t="s">
        <v>7726</v>
      </c>
    </row>
    <row r="168" spans="1:1">
      <c r="A168" s="67" t="s">
        <v>7727</v>
      </c>
    </row>
    <row r="169" spans="1:1">
      <c r="A169" s="68" t="s">
        <v>7728</v>
      </c>
    </row>
    <row r="170" spans="1:1">
      <c r="A170" s="67" t="s">
        <v>7729</v>
      </c>
    </row>
    <row r="171" spans="1:1">
      <c r="A171" s="68" t="s">
        <v>7730</v>
      </c>
    </row>
    <row r="172" spans="1:1">
      <c r="A172" s="67" t="s">
        <v>7731</v>
      </c>
    </row>
    <row r="173" spans="1:1">
      <c r="A173" s="68" t="s">
        <v>7732</v>
      </c>
    </row>
    <row r="174" spans="1:1">
      <c r="A174" s="67" t="s">
        <v>7733</v>
      </c>
    </row>
    <row r="175" spans="1:1">
      <c r="A175" s="68" t="s">
        <v>7734</v>
      </c>
    </row>
    <row r="176" spans="1:1">
      <c r="A176" s="67" t="s">
        <v>7735</v>
      </c>
    </row>
    <row r="177" spans="1:2">
      <c r="A177" s="68" t="s">
        <v>7736</v>
      </c>
    </row>
    <row r="178" spans="1:2">
      <c r="A178" s="67" t="s">
        <v>7737</v>
      </c>
    </row>
    <row r="179" spans="1:2">
      <c r="A179" s="68" t="s">
        <v>7738</v>
      </c>
    </row>
    <row r="180" spans="1:2">
      <c r="A180" s="67" t="s">
        <v>7739</v>
      </c>
      <c r="B180" t="s">
        <v>7740</v>
      </c>
    </row>
    <row r="181" spans="1:2">
      <c r="A181" s="68" t="s">
        <v>7741</v>
      </c>
    </row>
    <row r="182" spans="1:2">
      <c r="A182" s="67" t="s">
        <v>7742</v>
      </c>
    </row>
    <row r="183" spans="1:2">
      <c r="A183" s="68" t="s">
        <v>7743</v>
      </c>
    </row>
    <row r="184" spans="1:2">
      <c r="A184" s="67" t="s">
        <v>7744</v>
      </c>
    </row>
    <row r="185" spans="1:2">
      <c r="A185" s="68" t="s">
        <v>7745</v>
      </c>
    </row>
    <row r="186" spans="1:2">
      <c r="A186" s="67" t="s">
        <v>7746</v>
      </c>
    </row>
    <row r="187" spans="1:2">
      <c r="A187" s="68" t="s">
        <v>7747</v>
      </c>
    </row>
    <row r="188" spans="1:2">
      <c r="A188" s="67" t="s">
        <v>7748</v>
      </c>
    </row>
    <row r="189" spans="1:2">
      <c r="A189" s="68" t="s">
        <v>7749</v>
      </c>
      <c r="B189" t="s">
        <v>7750</v>
      </c>
    </row>
    <row r="190" spans="1:2">
      <c r="A190" s="67" t="s">
        <v>7751</v>
      </c>
    </row>
    <row r="191" spans="1:2">
      <c r="A191" s="68" t="s">
        <v>7752</v>
      </c>
    </row>
    <row r="192" spans="1:2">
      <c r="A192" s="67" t="s">
        <v>7753</v>
      </c>
    </row>
    <row r="193" spans="1:2">
      <c r="A193" s="68" t="s">
        <v>7754</v>
      </c>
    </row>
    <row r="194" spans="1:2">
      <c r="A194" s="67" t="s">
        <v>7755</v>
      </c>
    </row>
    <row r="195" spans="1:2">
      <c r="A195" s="68" t="s">
        <v>7756</v>
      </c>
    </row>
    <row r="196" spans="1:2">
      <c r="A196" s="67" t="s">
        <v>7757</v>
      </c>
    </row>
    <row r="197" spans="1:2">
      <c r="A197" s="68" t="s">
        <v>7758</v>
      </c>
      <c r="B197" t="s">
        <v>7759</v>
      </c>
    </row>
    <row r="198" spans="1:2">
      <c r="A198" s="67" t="s">
        <v>7760</v>
      </c>
    </row>
    <row r="199" spans="1:2">
      <c r="A199" s="68" t="s">
        <v>7761</v>
      </c>
    </row>
    <row r="200" spans="1:2">
      <c r="A200" s="67" t="s">
        <v>7762</v>
      </c>
    </row>
    <row r="201" spans="1:2">
      <c r="A201" s="68" t="s">
        <v>7763</v>
      </c>
    </row>
    <row r="202" spans="1:2">
      <c r="A202" s="67" t="s">
        <v>7764</v>
      </c>
    </row>
    <row r="203" spans="1:2">
      <c r="A203" s="68" t="s">
        <v>7765</v>
      </c>
    </row>
    <row r="204" spans="1:2">
      <c r="A204" s="67" t="s">
        <v>7766</v>
      </c>
    </row>
    <row r="205" spans="1:2">
      <c r="A205" s="68" t="s">
        <v>7767</v>
      </c>
    </row>
    <row r="206" spans="1:2">
      <c r="A206" s="67" t="s">
        <v>7768</v>
      </c>
    </row>
    <row r="207" spans="1:2">
      <c r="A207" s="68" t="s">
        <v>7769</v>
      </c>
    </row>
    <row r="208" spans="1:2">
      <c r="A208" s="67" t="s">
        <v>7770</v>
      </c>
    </row>
    <row r="209" spans="1:1">
      <c r="A209" s="68" t="s">
        <v>7771</v>
      </c>
    </row>
    <row r="210" spans="1:1">
      <c r="A210" s="67" t="s">
        <v>7772</v>
      </c>
    </row>
    <row r="211" spans="1:1">
      <c r="A211" s="68" t="s">
        <v>7773</v>
      </c>
    </row>
    <row r="212" spans="1:1">
      <c r="A212" s="67" t="s">
        <v>7774</v>
      </c>
    </row>
    <row r="213" spans="1:1">
      <c r="A213" s="68" t="s">
        <v>7775</v>
      </c>
    </row>
    <row r="214" spans="1:1">
      <c r="A214" s="67" t="s">
        <v>7776</v>
      </c>
    </row>
    <row r="215" spans="1:1">
      <c r="A215" s="68" t="s">
        <v>7777</v>
      </c>
    </row>
    <row r="216" spans="1:1">
      <c r="A216" s="67" t="s">
        <v>7778</v>
      </c>
    </row>
    <row r="217" spans="1:1">
      <c r="A217" s="68" t="s">
        <v>7779</v>
      </c>
    </row>
    <row r="218" spans="1:1">
      <c r="A218" s="67" t="s">
        <v>7780</v>
      </c>
    </row>
    <row r="219" spans="1:1">
      <c r="A219" s="68" t="s">
        <v>7781</v>
      </c>
    </row>
    <row r="220" spans="1:1">
      <c r="A220" s="67" t="s">
        <v>7782</v>
      </c>
    </row>
    <row r="221" spans="1:1">
      <c r="A221" s="68" t="s">
        <v>7783</v>
      </c>
    </row>
    <row r="222" spans="1:1">
      <c r="A222" s="67" t="s">
        <v>7784</v>
      </c>
    </row>
    <row r="223" spans="1:1">
      <c r="A223" s="68" t="s">
        <v>7785</v>
      </c>
    </row>
    <row r="224" spans="1:1">
      <c r="A224" s="67" t="s">
        <v>7786</v>
      </c>
    </row>
    <row r="225" spans="1:1">
      <c r="A225" s="68" t="s">
        <v>7787</v>
      </c>
    </row>
    <row r="226" spans="1:1">
      <c r="A226" s="67" t="s">
        <v>7788</v>
      </c>
    </row>
    <row r="227" spans="1:1">
      <c r="A227" s="68" t="s">
        <v>7789</v>
      </c>
    </row>
    <row r="228" spans="1:1">
      <c r="A228" s="67" t="s">
        <v>7790</v>
      </c>
    </row>
    <row r="229" spans="1:1">
      <c r="A229" s="68" t="s">
        <v>7791</v>
      </c>
    </row>
    <row r="230" spans="1:1">
      <c r="A230" s="67" t="s">
        <v>7792</v>
      </c>
    </row>
    <row r="231" spans="1:1">
      <c r="A231" s="68" t="s">
        <v>7793</v>
      </c>
    </row>
    <row r="232" spans="1:1">
      <c r="A232" s="67" t="s">
        <v>7794</v>
      </c>
    </row>
    <row r="233" spans="1:1">
      <c r="A233" s="68" t="s">
        <v>7795</v>
      </c>
    </row>
    <row r="234" spans="1:1">
      <c r="A234" s="67" t="s">
        <v>7796</v>
      </c>
    </row>
    <row r="235" spans="1:1">
      <c r="A235" s="68" t="s">
        <v>7797</v>
      </c>
    </row>
    <row r="236" spans="1:1">
      <c r="A236" s="67" t="s">
        <v>7798</v>
      </c>
    </row>
    <row r="237" spans="1:1">
      <c r="A237" s="68" t="s">
        <v>7799</v>
      </c>
    </row>
    <row r="238" spans="1:1">
      <c r="A238" s="67" t="s">
        <v>7800</v>
      </c>
    </row>
    <row r="239" spans="1:1">
      <c r="A239" s="68" t="s">
        <v>7801</v>
      </c>
    </row>
    <row r="240" spans="1:1">
      <c r="A240" s="67" t="s">
        <v>7802</v>
      </c>
    </row>
    <row r="241" spans="1:3">
      <c r="A241" s="68" t="s">
        <v>7803</v>
      </c>
    </row>
    <row r="242" spans="1:3">
      <c r="A242" s="67" t="s">
        <v>7804</v>
      </c>
      <c r="B242" t="s">
        <v>7805</v>
      </c>
    </row>
    <row r="243" spans="1:3">
      <c r="A243" s="68" t="s">
        <v>7806</v>
      </c>
    </row>
    <row r="244" spans="1:3">
      <c r="A244" s="67" t="s">
        <v>7807</v>
      </c>
    </row>
    <row r="245" spans="1:3">
      <c r="A245" s="68" t="s">
        <v>7808</v>
      </c>
    </row>
    <row r="246" spans="1:3">
      <c r="A246" s="67" t="s">
        <v>7809</v>
      </c>
    </row>
    <row r="247" spans="1:3">
      <c r="A247" s="68" t="s">
        <v>7810</v>
      </c>
    </row>
    <row r="248" spans="1:3">
      <c r="A248" s="67" t="s">
        <v>7811</v>
      </c>
      <c r="B248" t="s">
        <v>7812</v>
      </c>
      <c r="C248" t="s">
        <v>7813</v>
      </c>
    </row>
    <row r="249" spans="1:3">
      <c r="A249" s="68" t="s">
        <v>7814</v>
      </c>
    </row>
    <row r="250" spans="1:3">
      <c r="A250" s="67" t="s">
        <v>7815</v>
      </c>
    </row>
    <row r="251" spans="1:3">
      <c r="A251" s="68" t="s">
        <v>7816</v>
      </c>
    </row>
    <row r="252" spans="1:3">
      <c r="A252" s="67" t="s">
        <v>7817</v>
      </c>
    </row>
    <row r="253" spans="1:3">
      <c r="A253" s="68" t="s">
        <v>7818</v>
      </c>
    </row>
    <row r="254" spans="1:3">
      <c r="A254" s="67" t="s">
        <v>7819</v>
      </c>
    </row>
    <row r="255" spans="1:3">
      <c r="A255" s="68" t="s">
        <v>7820</v>
      </c>
    </row>
    <row r="256" spans="1:3">
      <c r="A256" s="67" t="s">
        <v>7821</v>
      </c>
    </row>
    <row r="257" spans="1:1">
      <c r="A257" s="68" t="s">
        <v>7822</v>
      </c>
    </row>
    <row r="258" spans="1:1">
      <c r="A258" s="67" t="s">
        <v>7823</v>
      </c>
    </row>
    <row r="259" spans="1:1">
      <c r="A259" s="68" t="s">
        <v>7824</v>
      </c>
    </row>
    <row r="260" spans="1:1">
      <c r="A260" s="67" t="s">
        <v>7825</v>
      </c>
    </row>
    <row r="261" spans="1:1">
      <c r="A261" s="68" t="s">
        <v>7826</v>
      </c>
    </row>
    <row r="262" spans="1:1">
      <c r="A262" s="67" t="s">
        <v>7827</v>
      </c>
    </row>
    <row r="263" spans="1:1">
      <c r="A263" s="68" t="s">
        <v>7828</v>
      </c>
    </row>
    <row r="264" spans="1:1">
      <c r="A264" s="67" t="s">
        <v>7829</v>
      </c>
    </row>
    <row r="265" spans="1:1">
      <c r="A265" s="68" t="s">
        <v>7830</v>
      </c>
    </row>
    <row r="266" spans="1:1">
      <c r="A266" s="67" t="s">
        <v>7831</v>
      </c>
    </row>
    <row r="267" spans="1:1">
      <c r="A267" s="68" t="s">
        <v>7832</v>
      </c>
    </row>
    <row r="268" spans="1:1">
      <c r="A268" s="67" t="s">
        <v>7833</v>
      </c>
    </row>
    <row r="269" spans="1:1">
      <c r="A269" s="68" t="s">
        <v>7834</v>
      </c>
    </row>
    <row r="270" spans="1:1">
      <c r="A270" s="67" t="s">
        <v>7835</v>
      </c>
    </row>
    <row r="271" spans="1:1">
      <c r="A271" s="68" t="s">
        <v>7836</v>
      </c>
    </row>
    <row r="272" spans="1:1">
      <c r="A272" s="67" t="s">
        <v>7837</v>
      </c>
    </row>
    <row r="273" spans="1:1">
      <c r="A273" s="68" t="s">
        <v>7838</v>
      </c>
    </row>
    <row r="274" spans="1:1">
      <c r="A274" s="67" t="s">
        <v>7839</v>
      </c>
    </row>
    <row r="275" spans="1:1">
      <c r="A275" s="68" t="s">
        <v>7840</v>
      </c>
    </row>
    <row r="276" spans="1:1">
      <c r="A276" s="67" t="s">
        <v>7841</v>
      </c>
    </row>
    <row r="277" spans="1:1">
      <c r="A277" s="68" t="s">
        <v>7842</v>
      </c>
    </row>
    <row r="278" spans="1:1">
      <c r="A278" s="67" t="s">
        <v>7843</v>
      </c>
    </row>
    <row r="279" spans="1:1">
      <c r="A279" s="68" t="s">
        <v>7844</v>
      </c>
    </row>
    <row r="280" spans="1:1">
      <c r="A280" s="67" t="s">
        <v>7845</v>
      </c>
    </row>
    <row r="281" spans="1:1">
      <c r="A281" s="68" t="s">
        <v>7846</v>
      </c>
    </row>
    <row r="282" spans="1:1">
      <c r="A282" s="67" t="s">
        <v>7847</v>
      </c>
    </row>
    <row r="283" spans="1:1">
      <c r="A283" s="68" t="s">
        <v>7848</v>
      </c>
    </row>
    <row r="284" spans="1:1">
      <c r="A284" s="67" t="s">
        <v>7849</v>
      </c>
    </row>
    <row r="285" spans="1:1">
      <c r="A285" s="68" t="s">
        <v>7850</v>
      </c>
    </row>
    <row r="286" spans="1:1">
      <c r="A286" s="67" t="s">
        <v>7851</v>
      </c>
    </row>
    <row r="287" spans="1:1">
      <c r="A287" s="68" t="s">
        <v>7852</v>
      </c>
    </row>
    <row r="288" spans="1:1">
      <c r="A288" s="67" t="s">
        <v>7853</v>
      </c>
    </row>
    <row r="289" spans="1:1">
      <c r="A289" s="68" t="s">
        <v>7854</v>
      </c>
    </row>
    <row r="290" spans="1:1">
      <c r="A290" s="67" t="s">
        <v>7855</v>
      </c>
    </row>
    <row r="291" spans="1:1">
      <c r="A291" s="68" t="s">
        <v>7856</v>
      </c>
    </row>
    <row r="292" spans="1:1">
      <c r="A292" s="67" t="s">
        <v>7857</v>
      </c>
    </row>
    <row r="293" spans="1:1">
      <c r="A293" s="68" t="s">
        <v>7858</v>
      </c>
    </row>
    <row r="294" spans="1:1">
      <c r="A294" s="67" t="s">
        <v>7859</v>
      </c>
    </row>
    <row r="295" spans="1:1">
      <c r="A295" s="68" t="s">
        <v>7860</v>
      </c>
    </row>
    <row r="296" spans="1:1">
      <c r="A296" s="67" t="s">
        <v>7861</v>
      </c>
    </row>
    <row r="297" spans="1:1">
      <c r="A297" s="68" t="s">
        <v>7862</v>
      </c>
    </row>
    <row r="298" spans="1:1">
      <c r="A298" s="67" t="s">
        <v>7863</v>
      </c>
    </row>
    <row r="299" spans="1:1">
      <c r="A299" s="68" t="s">
        <v>7864</v>
      </c>
    </row>
    <row r="300" spans="1:1">
      <c r="A300" s="67" t="s">
        <v>7865</v>
      </c>
    </row>
    <row r="301" spans="1:1">
      <c r="A301" s="68" t="s">
        <v>7866</v>
      </c>
    </row>
    <row r="302" spans="1:1">
      <c r="A302" s="67" t="s">
        <v>7867</v>
      </c>
    </row>
    <row r="303" spans="1:1">
      <c r="A303" s="68" t="s">
        <v>7868</v>
      </c>
    </row>
    <row r="304" spans="1:1">
      <c r="A304" s="67" t="s">
        <v>7869</v>
      </c>
    </row>
    <row r="305" spans="1:1">
      <c r="A305" s="68" t="s">
        <v>7870</v>
      </c>
    </row>
    <row r="306" spans="1:1">
      <c r="A306" s="67" t="s">
        <v>7871</v>
      </c>
    </row>
    <row r="307" spans="1:1">
      <c r="A307" s="68" t="s">
        <v>7872</v>
      </c>
    </row>
    <row r="308" spans="1:1">
      <c r="A308" s="67" t="s">
        <v>7873</v>
      </c>
    </row>
    <row r="309" spans="1:1">
      <c r="A309" s="68" t="s">
        <v>7874</v>
      </c>
    </row>
    <row r="310" spans="1:1">
      <c r="A310" s="67" t="s">
        <v>7875</v>
      </c>
    </row>
    <row r="311" spans="1:1">
      <c r="A311" s="68" t="s">
        <v>7876</v>
      </c>
    </row>
    <row r="312" spans="1:1">
      <c r="A312" s="67" t="s">
        <v>7877</v>
      </c>
    </row>
    <row r="313" spans="1:1">
      <c r="A313" s="68" t="s">
        <v>7878</v>
      </c>
    </row>
    <row r="314" spans="1:1">
      <c r="A314" s="67" t="s">
        <v>7879</v>
      </c>
    </row>
    <row r="315" spans="1:1">
      <c r="A315" s="68" t="s">
        <v>7880</v>
      </c>
    </row>
    <row r="316" spans="1:1">
      <c r="A316" s="67" t="s">
        <v>7881</v>
      </c>
    </row>
    <row r="317" spans="1:1">
      <c r="A317" s="68" t="s">
        <v>7882</v>
      </c>
    </row>
    <row r="318" spans="1:1">
      <c r="A318" s="67" t="s">
        <v>7883</v>
      </c>
    </row>
    <row r="319" spans="1:1">
      <c r="A319" s="68" t="s">
        <v>7884</v>
      </c>
    </row>
    <row r="320" spans="1:1">
      <c r="A320" s="67" t="s">
        <v>7885</v>
      </c>
    </row>
    <row r="321" spans="1:2">
      <c r="A321" s="68" t="s">
        <v>7886</v>
      </c>
    </row>
    <row r="322" spans="1:2">
      <c r="A322" s="67" t="s">
        <v>7887</v>
      </c>
    </row>
    <row r="323" spans="1:2">
      <c r="A323" s="68" t="s">
        <v>7888</v>
      </c>
    </row>
    <row r="324" spans="1:2">
      <c r="A324" s="67" t="s">
        <v>7889</v>
      </c>
    </row>
    <row r="325" spans="1:2">
      <c r="A325" s="68" t="s">
        <v>7890</v>
      </c>
    </row>
    <row r="326" spans="1:2">
      <c r="A326" s="67" t="s">
        <v>7891</v>
      </c>
    </row>
    <row r="327" spans="1:2">
      <c r="A327" s="68" t="s">
        <v>7892</v>
      </c>
    </row>
    <row r="328" spans="1:2">
      <c r="A328" s="67" t="s">
        <v>7893</v>
      </c>
    </row>
    <row r="329" spans="1:2">
      <c r="A329" s="68" t="s">
        <v>7894</v>
      </c>
    </row>
    <row r="330" spans="1:2">
      <c r="A330" s="67" t="s">
        <v>7895</v>
      </c>
    </row>
    <row r="331" spans="1:2">
      <c r="A331" s="68" t="s">
        <v>7896</v>
      </c>
    </row>
    <row r="332" spans="1:2">
      <c r="A332" s="67" t="s">
        <v>7897</v>
      </c>
    </row>
    <row r="333" spans="1:2">
      <c r="A333" s="68" t="s">
        <v>7898</v>
      </c>
      <c r="B333" t="s">
        <v>7899</v>
      </c>
    </row>
    <row r="334" spans="1:2">
      <c r="A334" s="67" t="s">
        <v>7900</v>
      </c>
    </row>
    <row r="335" spans="1:2">
      <c r="A335" s="68" t="s">
        <v>7901</v>
      </c>
    </row>
    <row r="336" spans="1:2">
      <c r="A336" s="67" t="s">
        <v>7902</v>
      </c>
    </row>
    <row r="337" spans="1:2">
      <c r="A337" s="68" t="s">
        <v>7903</v>
      </c>
    </row>
    <row r="338" spans="1:2">
      <c r="A338" s="67" t="s">
        <v>7904</v>
      </c>
    </row>
    <row r="339" spans="1:2">
      <c r="A339" s="68" t="s">
        <v>7905</v>
      </c>
    </row>
    <row r="340" spans="1:2">
      <c r="A340" s="67" t="s">
        <v>7906</v>
      </c>
    </row>
    <row r="341" spans="1:2">
      <c r="A341" s="68" t="s">
        <v>7907</v>
      </c>
    </row>
    <row r="342" spans="1:2">
      <c r="A342" s="67" t="s">
        <v>7908</v>
      </c>
    </row>
    <row r="343" spans="1:2">
      <c r="A343" s="68" t="s">
        <v>7909</v>
      </c>
      <c r="B343" t="s">
        <v>7910</v>
      </c>
    </row>
    <row r="344" spans="1:2">
      <c r="A344" s="67" t="s">
        <v>7911</v>
      </c>
    </row>
    <row r="345" spans="1:2">
      <c r="A345" s="68" t="s">
        <v>7912</v>
      </c>
    </row>
    <row r="346" spans="1:2">
      <c r="A346" s="67" t="s">
        <v>7913</v>
      </c>
    </row>
    <row r="347" spans="1:2">
      <c r="A347" s="68" t="s">
        <v>7914</v>
      </c>
    </row>
    <row r="348" spans="1:2">
      <c r="A348" s="67" t="s">
        <v>7915</v>
      </c>
    </row>
    <row r="349" spans="1:2">
      <c r="A349" s="68" t="s">
        <v>7916</v>
      </c>
    </row>
    <row r="350" spans="1:2">
      <c r="A350" s="67" t="s">
        <v>7917</v>
      </c>
    </row>
    <row r="351" spans="1:2">
      <c r="A351" s="68" t="s">
        <v>7918</v>
      </c>
    </row>
    <row r="352" spans="1:2">
      <c r="A352" s="67" t="s">
        <v>7919</v>
      </c>
    </row>
    <row r="353" spans="1:2">
      <c r="A353" s="68" t="s">
        <v>7920</v>
      </c>
    </row>
    <row r="354" spans="1:2">
      <c r="A354" s="67" t="s">
        <v>7921</v>
      </c>
    </row>
    <row r="355" spans="1:2">
      <c r="A355" s="68" t="s">
        <v>7922</v>
      </c>
    </row>
    <row r="356" spans="1:2">
      <c r="A356" s="67" t="s">
        <v>7923</v>
      </c>
      <c r="B356" t="s">
        <v>7924</v>
      </c>
    </row>
    <row r="357" spans="1:2">
      <c r="A357" s="68" t="s">
        <v>7925</v>
      </c>
    </row>
    <row r="358" spans="1:2">
      <c r="A358" s="67" t="s">
        <v>7926</v>
      </c>
      <c r="B358" t="s">
        <v>7927</v>
      </c>
    </row>
    <row r="359" spans="1:2">
      <c r="A359" s="68" t="s">
        <v>7928</v>
      </c>
    </row>
    <row r="360" spans="1:2">
      <c r="A360" s="67" t="s">
        <v>7929</v>
      </c>
    </row>
    <row r="361" spans="1:2">
      <c r="A361" s="68" t="s">
        <v>7930</v>
      </c>
    </row>
    <row r="362" spans="1:2">
      <c r="A362" s="67" t="s">
        <v>7931</v>
      </c>
    </row>
    <row r="363" spans="1:2">
      <c r="A363" s="68" t="s">
        <v>7932</v>
      </c>
      <c r="B363" t="s">
        <v>7933</v>
      </c>
    </row>
    <row r="364" spans="1:2">
      <c r="A364" s="67" t="s">
        <v>7934</v>
      </c>
    </row>
    <row r="365" spans="1:2">
      <c r="A365" s="68" t="s">
        <v>7935</v>
      </c>
    </row>
    <row r="366" spans="1:2">
      <c r="A366" s="67" t="s">
        <v>7936</v>
      </c>
      <c r="B366" t="s">
        <v>7937</v>
      </c>
    </row>
    <row r="367" spans="1:2">
      <c r="A367" s="68" t="s">
        <v>7938</v>
      </c>
    </row>
    <row r="368" spans="1:2">
      <c r="A368" s="67" t="s">
        <v>7939</v>
      </c>
    </row>
    <row r="369" spans="1:2">
      <c r="A369" s="68" t="s">
        <v>7940</v>
      </c>
      <c r="B369" t="s">
        <v>7941</v>
      </c>
    </row>
    <row r="370" spans="1:2">
      <c r="A370" s="67" t="s">
        <v>7942</v>
      </c>
    </row>
    <row r="371" spans="1:2">
      <c r="A371" s="68" t="s">
        <v>7943</v>
      </c>
    </row>
    <row r="372" spans="1:2">
      <c r="A372" s="67" t="s">
        <v>7944</v>
      </c>
    </row>
    <row r="373" spans="1:2">
      <c r="A373" s="68" t="s">
        <v>7945</v>
      </c>
    </row>
    <row r="374" spans="1:2">
      <c r="A374" s="67" t="s">
        <v>7946</v>
      </c>
    </row>
    <row r="375" spans="1:2">
      <c r="A375" s="68" t="s">
        <v>7947</v>
      </c>
    </row>
    <row r="376" spans="1:2">
      <c r="A376" s="67" t="s">
        <v>7948</v>
      </c>
      <c r="B376" t="s">
        <v>7949</v>
      </c>
    </row>
    <row r="377" spans="1:2">
      <c r="A377" s="68" t="s">
        <v>7950</v>
      </c>
    </row>
    <row r="378" spans="1:2">
      <c r="A378" s="67" t="s">
        <v>7951</v>
      </c>
    </row>
    <row r="379" spans="1:2">
      <c r="A379" s="68" t="s">
        <v>7952</v>
      </c>
    </row>
    <row r="380" spans="1:2">
      <c r="A380" s="67" t="s">
        <v>7953</v>
      </c>
    </row>
    <row r="381" spans="1:2">
      <c r="A381" s="68" t="s">
        <v>7954</v>
      </c>
    </row>
    <row r="382" spans="1:2">
      <c r="A382" s="67" t="s">
        <v>7955</v>
      </c>
    </row>
    <row r="383" spans="1:2">
      <c r="A383" s="68" t="s">
        <v>7956</v>
      </c>
    </row>
    <row r="384" spans="1:2">
      <c r="A384" s="67" t="s">
        <v>7957</v>
      </c>
    </row>
    <row r="385" spans="1:2">
      <c r="A385" s="68" t="s">
        <v>7958</v>
      </c>
    </row>
    <row r="386" spans="1:2">
      <c r="A386" s="67" t="s">
        <v>7959</v>
      </c>
    </row>
    <row r="387" spans="1:2">
      <c r="A387" s="68" t="s">
        <v>7960</v>
      </c>
    </row>
    <row r="388" spans="1:2">
      <c r="A388" s="67" t="s">
        <v>7961</v>
      </c>
    </row>
    <row r="389" spans="1:2">
      <c r="A389" s="68" t="s">
        <v>7962</v>
      </c>
    </row>
    <row r="390" spans="1:2">
      <c r="A390" s="67" t="s">
        <v>7963</v>
      </c>
    </row>
    <row r="391" spans="1:2">
      <c r="A391" s="68" t="s">
        <v>7964</v>
      </c>
    </row>
    <row r="392" spans="1:2">
      <c r="A392" s="67" t="s">
        <v>7965</v>
      </c>
    </row>
    <row r="393" spans="1:2">
      <c r="A393" s="68" t="s">
        <v>7966</v>
      </c>
    </row>
    <row r="394" spans="1:2">
      <c r="A394" s="67" t="s">
        <v>7967</v>
      </c>
    </row>
    <row r="395" spans="1:2">
      <c r="A395" s="68" t="s">
        <v>7968</v>
      </c>
    </row>
    <row r="396" spans="1:2">
      <c r="A396" s="67" t="s">
        <v>7969</v>
      </c>
      <c r="B396" t="s">
        <v>7970</v>
      </c>
    </row>
    <row r="397" spans="1:2">
      <c r="A397" s="68" t="s">
        <v>7971</v>
      </c>
    </row>
    <row r="398" spans="1:2">
      <c r="A398" s="67" t="s">
        <v>7972</v>
      </c>
    </row>
    <row r="399" spans="1:2">
      <c r="A399" s="68" t="s">
        <v>7973</v>
      </c>
    </row>
    <row r="400" spans="1:2">
      <c r="A400" s="67" t="s">
        <v>7974</v>
      </c>
      <c r="B400" t="s">
        <v>7975</v>
      </c>
    </row>
    <row r="401" spans="1:2">
      <c r="A401" s="68" t="s">
        <v>7976</v>
      </c>
      <c r="B401" t="s">
        <v>7977</v>
      </c>
    </row>
    <row r="402" spans="1:2">
      <c r="A402" s="67" t="s">
        <v>7978</v>
      </c>
    </row>
    <row r="403" spans="1:2">
      <c r="A403" s="68" t="s">
        <v>7979</v>
      </c>
    </row>
    <row r="404" spans="1:2">
      <c r="A404" s="67" t="s">
        <v>7980</v>
      </c>
    </row>
    <row r="405" spans="1:2">
      <c r="A405" s="68" t="s">
        <v>7981</v>
      </c>
    </row>
    <row r="406" spans="1:2">
      <c r="A406" s="67" t="s">
        <v>7982</v>
      </c>
    </row>
    <row r="407" spans="1:2">
      <c r="A407" s="68" t="s">
        <v>7983</v>
      </c>
    </row>
    <row r="408" spans="1:2">
      <c r="A408" s="67" t="s">
        <v>7984</v>
      </c>
    </row>
    <row r="409" spans="1:2">
      <c r="A409" s="68" t="s">
        <v>7985</v>
      </c>
    </row>
    <row r="410" spans="1:2">
      <c r="A410" s="67" t="s">
        <v>7986</v>
      </c>
    </row>
    <row r="411" spans="1:2">
      <c r="A411" s="68" t="s">
        <v>7987</v>
      </c>
      <c r="B411" t="s">
        <v>7988</v>
      </c>
    </row>
    <row r="412" spans="1:2">
      <c r="A412" s="67" t="s">
        <v>7989</v>
      </c>
    </row>
    <row r="413" spans="1:2">
      <c r="A413" s="68" t="s">
        <v>7990</v>
      </c>
    </row>
    <row r="414" spans="1:2">
      <c r="A414" s="67" t="s">
        <v>7991</v>
      </c>
      <c r="B414" t="s">
        <v>7992</v>
      </c>
    </row>
    <row r="415" spans="1:2">
      <c r="A415" s="68" t="s">
        <v>7993</v>
      </c>
    </row>
    <row r="416" spans="1:2">
      <c r="A416" s="67" t="s">
        <v>7994</v>
      </c>
    </row>
    <row r="417" spans="1:2">
      <c r="A417" s="68" t="s">
        <v>7995</v>
      </c>
    </row>
    <row r="418" spans="1:2">
      <c r="A418" s="67" t="s">
        <v>7996</v>
      </c>
    </row>
    <row r="419" spans="1:2">
      <c r="A419" s="68" t="s">
        <v>7997</v>
      </c>
    </row>
    <row r="420" spans="1:2">
      <c r="A420" s="67" t="s">
        <v>7998</v>
      </c>
    </row>
    <row r="421" spans="1:2">
      <c r="A421" s="68" t="s">
        <v>7999</v>
      </c>
      <c r="B421" t="s">
        <v>8000</v>
      </c>
    </row>
    <row r="422" spans="1:2">
      <c r="A422" s="67" t="s">
        <v>8001</v>
      </c>
      <c r="B422" t="s">
        <v>8002</v>
      </c>
    </row>
    <row r="423" spans="1:2">
      <c r="A423" s="68" t="s">
        <v>8003</v>
      </c>
    </row>
    <row r="424" spans="1:2">
      <c r="A424" s="67" t="s">
        <v>8004</v>
      </c>
      <c r="B424" t="s">
        <v>8005</v>
      </c>
    </row>
    <row r="425" spans="1:2">
      <c r="A425" s="68" t="s">
        <v>8006</v>
      </c>
      <c r="B425" t="s">
        <v>8007</v>
      </c>
    </row>
    <row r="426" spans="1:2">
      <c r="A426" s="67" t="s">
        <v>8008</v>
      </c>
    </row>
    <row r="427" spans="1:2">
      <c r="A427" s="68" t="s">
        <v>8009</v>
      </c>
    </row>
    <row r="428" spans="1:2">
      <c r="A428" s="67" t="s">
        <v>8010</v>
      </c>
    </row>
    <row r="429" spans="1:2">
      <c r="A429" s="68" t="s">
        <v>8011</v>
      </c>
    </row>
    <row r="430" spans="1:2">
      <c r="A430" s="67" t="s">
        <v>8012</v>
      </c>
    </row>
    <row r="431" spans="1:2">
      <c r="A431" s="68" t="s">
        <v>8013</v>
      </c>
    </row>
    <row r="432" spans="1:2">
      <c r="A432" s="67" t="s">
        <v>8014</v>
      </c>
      <c r="B432" t="s">
        <v>8015</v>
      </c>
    </row>
    <row r="433" spans="1:3">
      <c r="A433" s="68" t="s">
        <v>8016</v>
      </c>
    </row>
    <row r="434" spans="1:3">
      <c r="A434" s="67" t="s">
        <v>8017</v>
      </c>
    </row>
    <row r="435" spans="1:3">
      <c r="A435" s="68" t="s">
        <v>8018</v>
      </c>
    </row>
    <row r="436" spans="1:3">
      <c r="A436" s="67" t="s">
        <v>8019</v>
      </c>
    </row>
    <row r="437" spans="1:3">
      <c r="A437" s="68" t="s">
        <v>8020</v>
      </c>
    </row>
    <row r="438" spans="1:3">
      <c r="A438" s="67" t="s">
        <v>8021</v>
      </c>
    </row>
    <row r="439" spans="1:3">
      <c r="A439" s="68" t="s">
        <v>8022</v>
      </c>
      <c r="B439" t="s">
        <v>8023</v>
      </c>
    </row>
    <row r="440" spans="1:3">
      <c r="A440" s="67" t="s">
        <v>8024</v>
      </c>
    </row>
    <row r="441" spans="1:3">
      <c r="A441" s="68" t="s">
        <v>8025</v>
      </c>
    </row>
    <row r="442" spans="1:3">
      <c r="A442" s="67" t="s">
        <v>8026</v>
      </c>
    </row>
    <row r="443" spans="1:3">
      <c r="A443" s="68" t="s">
        <v>8027</v>
      </c>
    </row>
    <row r="444" spans="1:3">
      <c r="A444" s="67" t="s">
        <v>8028</v>
      </c>
    </row>
    <row r="445" spans="1:3">
      <c r="A445" s="68" t="s">
        <v>8029</v>
      </c>
    </row>
    <row r="446" spans="1:3">
      <c r="A446" s="67" t="s">
        <v>8030</v>
      </c>
    </row>
    <row r="447" spans="1:3">
      <c r="A447" s="68" t="s">
        <v>8031</v>
      </c>
      <c r="B447" t="s">
        <v>8032</v>
      </c>
    </row>
    <row r="448" spans="1:3">
      <c r="A448" s="67" t="s">
        <v>8033</v>
      </c>
      <c r="B448" t="s">
        <v>8034</v>
      </c>
      <c r="C448" t="s">
        <v>8035</v>
      </c>
    </row>
    <row r="449" spans="1:2">
      <c r="A449" s="68" t="s">
        <v>8036</v>
      </c>
      <c r="B449" t="s">
        <v>8037</v>
      </c>
    </row>
    <row r="450" spans="1:2">
      <c r="A450" s="67" t="s">
        <v>8038</v>
      </c>
    </row>
    <row r="451" spans="1:2">
      <c r="A451" s="68" t="s">
        <v>8039</v>
      </c>
    </row>
    <row r="452" spans="1:2">
      <c r="A452" s="67" t="s">
        <v>8040</v>
      </c>
    </row>
    <row r="453" spans="1:2">
      <c r="A453" s="68" t="s">
        <v>8041</v>
      </c>
    </row>
    <row r="454" spans="1:2">
      <c r="A454" s="67" t="s">
        <v>8042</v>
      </c>
    </row>
    <row r="455" spans="1:2">
      <c r="A455" s="68" t="s">
        <v>8043</v>
      </c>
    </row>
    <row r="456" spans="1:2">
      <c r="A456" s="67" t="s">
        <v>8044</v>
      </c>
    </row>
    <row r="457" spans="1:2">
      <c r="A457" s="68" t="s">
        <v>8045</v>
      </c>
    </row>
    <row r="458" spans="1:2">
      <c r="A458" s="67" t="s">
        <v>8046</v>
      </c>
    </row>
    <row r="459" spans="1:2">
      <c r="A459" s="68" t="s">
        <v>8047</v>
      </c>
    </row>
    <row r="460" spans="1:2">
      <c r="A460" s="67" t="s">
        <v>8048</v>
      </c>
    </row>
    <row r="461" spans="1:2">
      <c r="A461" s="68" t="s">
        <v>8049</v>
      </c>
    </row>
    <row r="462" spans="1:2">
      <c r="A462" s="67" t="s">
        <v>8050</v>
      </c>
    </row>
    <row r="463" spans="1:2">
      <c r="A463" s="68" t="s">
        <v>8051</v>
      </c>
    </row>
    <row r="464" spans="1:2">
      <c r="A464" s="67" t="s">
        <v>8052</v>
      </c>
    </row>
    <row r="465" spans="1:2">
      <c r="A465" s="68" t="s">
        <v>8053</v>
      </c>
    </row>
    <row r="466" spans="1:2">
      <c r="A466" s="67" t="s">
        <v>8054</v>
      </c>
    </row>
    <row r="467" spans="1:2">
      <c r="A467" s="68" t="s">
        <v>8055</v>
      </c>
    </row>
    <row r="468" spans="1:2">
      <c r="A468" s="67" t="s">
        <v>8056</v>
      </c>
    </row>
    <row r="469" spans="1:2">
      <c r="A469" s="68" t="s">
        <v>8057</v>
      </c>
    </row>
    <row r="470" spans="1:2">
      <c r="A470" s="67" t="s">
        <v>8058</v>
      </c>
      <c r="B470" t="s">
        <v>8059</v>
      </c>
    </row>
    <row r="471" spans="1:2">
      <c r="A471" s="68" t="s">
        <v>8060</v>
      </c>
    </row>
    <row r="472" spans="1:2">
      <c r="A472" s="67" t="s">
        <v>8061</v>
      </c>
    </row>
    <row r="473" spans="1:2">
      <c r="A473" s="68" t="s">
        <v>8062</v>
      </c>
    </row>
    <row r="474" spans="1:2">
      <c r="A474" s="67" t="s">
        <v>8063</v>
      </c>
    </row>
    <row r="475" spans="1:2">
      <c r="A475" s="68" t="s">
        <v>8064</v>
      </c>
    </row>
    <row r="476" spans="1:2">
      <c r="A476" s="67" t="s">
        <v>8065</v>
      </c>
    </row>
    <row r="477" spans="1:2">
      <c r="A477" s="68" t="s">
        <v>8066</v>
      </c>
      <c r="B477" t="s">
        <v>8067</v>
      </c>
    </row>
    <row r="478" spans="1:2">
      <c r="A478" s="67" t="s">
        <v>8068</v>
      </c>
    </row>
    <row r="479" spans="1:2">
      <c r="A479" s="68" t="s">
        <v>8069</v>
      </c>
    </row>
    <row r="480" spans="1:2">
      <c r="A480" s="67" t="s">
        <v>8070</v>
      </c>
    </row>
    <row r="481" spans="1:2">
      <c r="A481" s="68" t="s">
        <v>8071</v>
      </c>
    </row>
    <row r="482" spans="1:2">
      <c r="A482" s="67" t="s">
        <v>8072</v>
      </c>
      <c r="B482" t="s">
        <v>8073</v>
      </c>
    </row>
    <row r="483" spans="1:2">
      <c r="A483" s="68" t="s">
        <v>8074</v>
      </c>
    </row>
    <row r="484" spans="1:2">
      <c r="A484" s="67" t="s">
        <v>8075</v>
      </c>
    </row>
    <row r="485" spans="1:2">
      <c r="A485" s="68" t="s">
        <v>8076</v>
      </c>
      <c r="B485" t="s">
        <v>8077</v>
      </c>
    </row>
    <row r="486" spans="1:2">
      <c r="A486" s="67" t="s">
        <v>8078</v>
      </c>
    </row>
    <row r="487" spans="1:2">
      <c r="A487" s="68" t="s">
        <v>8079</v>
      </c>
    </row>
    <row r="488" spans="1:2">
      <c r="A488" s="67" t="s">
        <v>8080</v>
      </c>
    </row>
    <row r="489" spans="1:2">
      <c r="A489" s="68" t="s">
        <v>8081</v>
      </c>
    </row>
    <row r="490" spans="1:2">
      <c r="A490" s="67" t="s">
        <v>8082</v>
      </c>
    </row>
    <row r="491" spans="1:2">
      <c r="A491" s="68" t="s">
        <v>8083</v>
      </c>
    </row>
    <row r="492" spans="1:2">
      <c r="A492" s="67" t="s">
        <v>8084</v>
      </c>
    </row>
    <row r="493" spans="1:2">
      <c r="A493" s="68" t="s">
        <v>8085</v>
      </c>
    </row>
    <row r="494" spans="1:2">
      <c r="A494" s="67" t="s">
        <v>8086</v>
      </c>
    </row>
    <row r="495" spans="1:2">
      <c r="A495" s="68" t="s">
        <v>8087</v>
      </c>
    </row>
    <row r="496" spans="1:2">
      <c r="A496" s="67" t="s">
        <v>8088</v>
      </c>
    </row>
    <row r="497" spans="1:2">
      <c r="A497" s="68" t="s">
        <v>8089</v>
      </c>
    </row>
    <row r="498" spans="1:2">
      <c r="A498" s="67" t="s">
        <v>8090</v>
      </c>
    </row>
    <row r="499" spans="1:2">
      <c r="A499" s="68" t="s">
        <v>8091</v>
      </c>
    </row>
    <row r="500" spans="1:2">
      <c r="A500" s="67" t="s">
        <v>8092</v>
      </c>
    </row>
    <row r="501" spans="1:2">
      <c r="A501" s="68" t="s">
        <v>8093</v>
      </c>
    </row>
    <row r="502" spans="1:2">
      <c r="A502" s="67" t="s">
        <v>8094</v>
      </c>
    </row>
    <row r="503" spans="1:2">
      <c r="A503" s="68" t="s">
        <v>8095</v>
      </c>
    </row>
    <row r="504" spans="1:2">
      <c r="A504" s="67" t="s">
        <v>8096</v>
      </c>
    </row>
    <row r="505" spans="1:2">
      <c r="A505" s="68" t="s">
        <v>8097</v>
      </c>
      <c r="B505" t="s">
        <v>8098</v>
      </c>
    </row>
    <row r="506" spans="1:2">
      <c r="A506" s="67" t="s">
        <v>8099</v>
      </c>
    </row>
    <row r="507" spans="1:2">
      <c r="A507" s="68" t="s">
        <v>8100</v>
      </c>
    </row>
    <row r="508" spans="1:2">
      <c r="A508" s="67" t="s">
        <v>8101</v>
      </c>
    </row>
    <row r="509" spans="1:2">
      <c r="A509" s="68" t="s">
        <v>8102</v>
      </c>
    </row>
    <row r="510" spans="1:2">
      <c r="A510" s="67" t="s">
        <v>8103</v>
      </c>
    </row>
    <row r="511" spans="1:2">
      <c r="A511" s="68" t="s">
        <v>8104</v>
      </c>
    </row>
    <row r="512" spans="1:2">
      <c r="A512" s="67" t="s">
        <v>8105</v>
      </c>
    </row>
    <row r="513" spans="1:1">
      <c r="A513" s="68" t="s">
        <v>8106</v>
      </c>
    </row>
    <row r="514" spans="1:1">
      <c r="A514" s="67" t="s">
        <v>8107</v>
      </c>
    </row>
    <row r="515" spans="1:1">
      <c r="A515" s="68" t="s">
        <v>8108</v>
      </c>
    </row>
    <row r="516" spans="1:1">
      <c r="A516" s="67" t="s">
        <v>8109</v>
      </c>
    </row>
    <row r="517" spans="1:1">
      <c r="A517" s="68" t="s">
        <v>8110</v>
      </c>
    </row>
    <row r="518" spans="1:1">
      <c r="A518" s="67" t="s">
        <v>8111</v>
      </c>
    </row>
    <row r="519" spans="1:1">
      <c r="A519" s="68" t="s">
        <v>8112</v>
      </c>
    </row>
    <row r="520" spans="1:1">
      <c r="A520" s="67" t="s">
        <v>8113</v>
      </c>
    </row>
    <row r="521" spans="1:1">
      <c r="A521" s="68" t="s">
        <v>8114</v>
      </c>
    </row>
    <row r="522" spans="1:1">
      <c r="A522" s="67" t="s">
        <v>8115</v>
      </c>
    </row>
    <row r="523" spans="1:1">
      <c r="A523" s="68" t="s">
        <v>8116</v>
      </c>
    </row>
    <row r="524" spans="1:1">
      <c r="A524" s="67" t="s">
        <v>8117</v>
      </c>
    </row>
    <row r="525" spans="1:1">
      <c r="A525" s="68" t="s">
        <v>8118</v>
      </c>
    </row>
    <row r="526" spans="1:1">
      <c r="A526" s="67" t="s">
        <v>8119</v>
      </c>
    </row>
    <row r="527" spans="1:1">
      <c r="A527" s="68" t="s">
        <v>8120</v>
      </c>
    </row>
    <row r="528" spans="1:1">
      <c r="A528" s="67" t="s">
        <v>8121</v>
      </c>
    </row>
    <row r="529" spans="1:4">
      <c r="A529" s="68" t="s">
        <v>8122</v>
      </c>
    </row>
    <row r="530" spans="1:4">
      <c r="A530" s="67" t="s">
        <v>8123</v>
      </c>
    </row>
    <row r="531" spans="1:4">
      <c r="A531" s="68" t="s">
        <v>8124</v>
      </c>
    </row>
    <row r="532" spans="1:4">
      <c r="A532" s="67" t="s">
        <v>8125</v>
      </c>
    </row>
    <row r="533" spans="1:4">
      <c r="A533" s="68" t="s">
        <v>8126</v>
      </c>
    </row>
    <row r="534" spans="1:4">
      <c r="A534" s="67" t="s">
        <v>8127</v>
      </c>
    </row>
    <row r="535" spans="1:4">
      <c r="A535" s="68" t="s">
        <v>8128</v>
      </c>
    </row>
    <row r="536" spans="1:4">
      <c r="A536" s="67" t="s">
        <v>8129</v>
      </c>
    </row>
    <row r="537" spans="1:4">
      <c r="A537" s="68" t="s">
        <v>8130</v>
      </c>
    </row>
    <row r="538" spans="1:4">
      <c r="A538" s="67" t="s">
        <v>8131</v>
      </c>
    </row>
    <row r="539" spans="1:4">
      <c r="A539" s="68" t="s">
        <v>8132</v>
      </c>
      <c r="B539" t="s">
        <v>8133</v>
      </c>
    </row>
    <row r="540" spans="1:4">
      <c r="A540" s="67" t="s">
        <v>8134</v>
      </c>
    </row>
    <row r="541" spans="1:4">
      <c r="A541" s="68" t="s">
        <v>8135</v>
      </c>
      <c r="B541" t="s">
        <v>8136</v>
      </c>
      <c r="C541" t="s">
        <v>8137</v>
      </c>
      <c r="D541" t="s">
        <v>8138</v>
      </c>
    </row>
    <row r="542" spans="1:4">
      <c r="A542" s="67" t="s">
        <v>8139</v>
      </c>
    </row>
    <row r="543" spans="1:4">
      <c r="A543" s="68" t="s">
        <v>8140</v>
      </c>
      <c r="B543" t="s">
        <v>8141</v>
      </c>
    </row>
    <row r="544" spans="1:4">
      <c r="A544" s="67" t="s">
        <v>8142</v>
      </c>
    </row>
    <row r="545" spans="1:2">
      <c r="A545" s="68" t="s">
        <v>8143</v>
      </c>
    </row>
    <row r="546" spans="1:2">
      <c r="A546" s="67" t="s">
        <v>8144</v>
      </c>
    </row>
    <row r="547" spans="1:2">
      <c r="A547" s="68" t="s">
        <v>8145</v>
      </c>
    </row>
    <row r="548" spans="1:2">
      <c r="A548" s="67" t="s">
        <v>8146</v>
      </c>
    </row>
    <row r="549" spans="1:2">
      <c r="A549" s="68" t="s">
        <v>8147</v>
      </c>
    </row>
    <row r="550" spans="1:2">
      <c r="A550" s="67" t="s">
        <v>8148</v>
      </c>
    </row>
    <row r="551" spans="1:2">
      <c r="A551" s="68" t="s">
        <v>8149</v>
      </c>
    </row>
    <row r="552" spans="1:2">
      <c r="A552" s="67" t="s">
        <v>8150</v>
      </c>
    </row>
    <row r="553" spans="1:2">
      <c r="A553" s="68" t="s">
        <v>8151</v>
      </c>
      <c r="B553" t="s">
        <v>8152</v>
      </c>
    </row>
    <row r="554" spans="1:2">
      <c r="A554" s="67" t="s">
        <v>8153</v>
      </c>
    </row>
    <row r="555" spans="1:2">
      <c r="A555" s="68" t="s">
        <v>8154</v>
      </c>
    </row>
    <row r="556" spans="1:2">
      <c r="A556" s="67" t="s">
        <v>8155</v>
      </c>
    </row>
    <row r="557" spans="1:2">
      <c r="A557" s="68" t="s">
        <v>8156</v>
      </c>
    </row>
    <row r="558" spans="1:2">
      <c r="A558" s="67" t="s">
        <v>8157</v>
      </c>
      <c r="B558" t="s">
        <v>8158</v>
      </c>
    </row>
    <row r="559" spans="1:2">
      <c r="A559" s="68" t="s">
        <v>8159</v>
      </c>
    </row>
    <row r="560" spans="1:2">
      <c r="A560" s="67" t="s">
        <v>8160</v>
      </c>
    </row>
    <row r="561" spans="1:2">
      <c r="A561" s="68" t="s">
        <v>8161</v>
      </c>
    </row>
    <row r="562" spans="1:2">
      <c r="A562" s="67" t="s">
        <v>8162</v>
      </c>
    </row>
    <row r="563" spans="1:2">
      <c r="A563" s="68" t="s">
        <v>8163</v>
      </c>
    </row>
    <row r="564" spans="1:2">
      <c r="A564" s="67" t="s">
        <v>8164</v>
      </c>
    </row>
    <row r="565" spans="1:2">
      <c r="A565" s="68" t="s">
        <v>8165</v>
      </c>
      <c r="B565" t="s">
        <v>8166</v>
      </c>
    </row>
    <row r="566" spans="1:2">
      <c r="A566" s="67" t="s">
        <v>8167</v>
      </c>
    </row>
    <row r="567" spans="1:2">
      <c r="A567" s="68" t="s">
        <v>8168</v>
      </c>
    </row>
    <row r="568" spans="1:2">
      <c r="A568" s="67" t="s">
        <v>8169</v>
      </c>
    </row>
    <row r="569" spans="1:2">
      <c r="A569" s="68" t="s">
        <v>8170</v>
      </c>
    </row>
    <row r="570" spans="1:2">
      <c r="A570" s="67" t="s">
        <v>8171</v>
      </c>
    </row>
    <row r="571" spans="1:2">
      <c r="A571" s="68" t="s">
        <v>8172</v>
      </c>
    </row>
    <row r="572" spans="1:2">
      <c r="A572" s="67" t="s">
        <v>8173</v>
      </c>
    </row>
    <row r="573" spans="1:2">
      <c r="A573" s="68" t="s">
        <v>8174</v>
      </c>
    </row>
    <row r="574" spans="1:2">
      <c r="A574" s="67" t="s">
        <v>8175</v>
      </c>
    </row>
    <row r="575" spans="1:2">
      <c r="A575" s="68" t="s">
        <v>8176</v>
      </c>
    </row>
    <row r="576" spans="1:2">
      <c r="A576" s="67" t="s">
        <v>8177</v>
      </c>
    </row>
    <row r="577" spans="1:1">
      <c r="A577" s="68" t="s">
        <v>8178</v>
      </c>
    </row>
    <row r="578" spans="1:1">
      <c r="A578" s="67" t="s">
        <v>8179</v>
      </c>
    </row>
    <row r="579" spans="1:1">
      <c r="A579" s="68" t="s">
        <v>8180</v>
      </c>
    </row>
    <row r="580" spans="1:1">
      <c r="A580" s="67" t="s">
        <v>8181</v>
      </c>
    </row>
    <row r="581" spans="1:1">
      <c r="A581" s="68" t="s">
        <v>8182</v>
      </c>
    </row>
    <row r="582" spans="1:1">
      <c r="A582" s="67" t="s">
        <v>8183</v>
      </c>
    </row>
    <row r="583" spans="1:1">
      <c r="A583" s="68" t="s">
        <v>8184</v>
      </c>
    </row>
    <row r="584" spans="1:1">
      <c r="A584" s="67" t="s">
        <v>8185</v>
      </c>
    </row>
    <row r="585" spans="1:1">
      <c r="A585" s="68" t="s">
        <v>8186</v>
      </c>
    </row>
    <row r="586" spans="1:1">
      <c r="A586" s="67" t="s">
        <v>8187</v>
      </c>
    </row>
    <row r="587" spans="1:1">
      <c r="A587" s="68" t="s">
        <v>8188</v>
      </c>
    </row>
    <row r="588" spans="1:1">
      <c r="A588" s="67" t="s">
        <v>8189</v>
      </c>
    </row>
    <row r="589" spans="1:1">
      <c r="A589" s="68" t="s">
        <v>8190</v>
      </c>
    </row>
    <row r="590" spans="1:1">
      <c r="A590" s="67" t="s">
        <v>8191</v>
      </c>
    </row>
    <row r="591" spans="1:1">
      <c r="A591" s="68" t="s">
        <v>8192</v>
      </c>
    </row>
    <row r="592" spans="1:1">
      <c r="A592" s="67" t="s">
        <v>8193</v>
      </c>
    </row>
    <row r="593" spans="1:1">
      <c r="A593" s="68" t="s">
        <v>8194</v>
      </c>
    </row>
    <row r="594" spans="1:1">
      <c r="A594" s="67" t="s">
        <v>8195</v>
      </c>
    </row>
    <row r="595" spans="1:1">
      <c r="A595" s="68" t="s">
        <v>8196</v>
      </c>
    </row>
    <row r="596" spans="1:1">
      <c r="A596" s="67" t="s">
        <v>8197</v>
      </c>
    </row>
    <row r="597" spans="1:1">
      <c r="A597" s="68" t="s">
        <v>8198</v>
      </c>
    </row>
    <row r="598" spans="1:1">
      <c r="A598" s="67" t="s">
        <v>8199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4789-22A5-4E22-BE6D-DA80A9278AA0}">
  <dimension ref="A1:B663"/>
  <sheetViews>
    <sheetView topLeftCell="A16" workbookViewId="0">
      <selection activeCell="D660" sqref="D660"/>
    </sheetView>
  </sheetViews>
  <sheetFormatPr defaultColWidth="11.42578125" defaultRowHeight="14.45"/>
  <sheetData>
    <row r="1" spans="1:2">
      <c r="A1" t="s">
        <v>128</v>
      </c>
      <c r="B1">
        <v>144866</v>
      </c>
    </row>
    <row r="2" spans="1:2">
      <c r="A2" t="s">
        <v>157</v>
      </c>
      <c r="B2">
        <v>145104</v>
      </c>
    </row>
    <row r="3" spans="1:2">
      <c r="A3" t="s">
        <v>179</v>
      </c>
      <c r="B3">
        <v>144874</v>
      </c>
    </row>
    <row r="4" spans="1:2">
      <c r="A4" t="s">
        <v>196</v>
      </c>
      <c r="B4">
        <v>144883</v>
      </c>
    </row>
    <row r="5" spans="1:2">
      <c r="A5" t="s">
        <v>211</v>
      </c>
      <c r="B5">
        <v>144898</v>
      </c>
    </row>
    <row r="6" spans="1:2">
      <c r="A6" t="s">
        <v>228</v>
      </c>
      <c r="B6">
        <v>144898</v>
      </c>
    </row>
    <row r="7" spans="1:2">
      <c r="A7" t="s">
        <v>238</v>
      </c>
      <c r="B7">
        <v>144898</v>
      </c>
    </row>
    <row r="8" spans="1:2">
      <c r="A8" t="s">
        <v>249</v>
      </c>
      <c r="B8">
        <v>144899</v>
      </c>
    </row>
    <row r="9" spans="1:2">
      <c r="A9" t="s">
        <v>264</v>
      </c>
      <c r="B9">
        <v>144899</v>
      </c>
    </row>
    <row r="10" spans="1:2">
      <c r="A10" t="s">
        <v>279</v>
      </c>
      <c r="B10">
        <v>144899</v>
      </c>
    </row>
    <row r="11" spans="1:2">
      <c r="A11" t="s">
        <v>295</v>
      </c>
      <c r="B11">
        <v>144899</v>
      </c>
    </row>
    <row r="12" spans="1:2">
      <c r="A12" t="s">
        <v>308</v>
      </c>
      <c r="B12">
        <v>144899</v>
      </c>
    </row>
    <row r="13" spans="1:2">
      <c r="A13" t="s">
        <v>317</v>
      </c>
      <c r="B13">
        <v>144899</v>
      </c>
    </row>
    <row r="14" spans="1:2">
      <c r="A14" t="s">
        <v>327</v>
      </c>
      <c r="B14">
        <v>144899</v>
      </c>
    </row>
    <row r="15" spans="1:2">
      <c r="A15" t="s">
        <v>336</v>
      </c>
      <c r="B15">
        <v>144899</v>
      </c>
    </row>
    <row r="16" spans="1:2">
      <c r="A16" t="s">
        <v>347</v>
      </c>
      <c r="B16">
        <v>144899</v>
      </c>
    </row>
    <row r="17" spans="1:2">
      <c r="A17" t="s">
        <v>356</v>
      </c>
      <c r="B17">
        <v>144899</v>
      </c>
    </row>
    <row r="18" spans="1:2">
      <c r="A18" t="s">
        <v>366</v>
      </c>
      <c r="B18">
        <v>144899</v>
      </c>
    </row>
    <row r="19" spans="1:2">
      <c r="A19" t="s">
        <v>376</v>
      </c>
      <c r="B19">
        <v>145021</v>
      </c>
    </row>
    <row r="20" spans="1:2">
      <c r="A20" t="s">
        <v>391</v>
      </c>
      <c r="B20">
        <v>145029</v>
      </c>
    </row>
    <row r="21" spans="1:2">
      <c r="A21" t="s">
        <v>405</v>
      </c>
      <c r="B21">
        <v>145029</v>
      </c>
    </row>
    <row r="22" spans="1:2">
      <c r="A22" t="s">
        <v>413</v>
      </c>
      <c r="B22">
        <v>145029</v>
      </c>
    </row>
    <row r="23" spans="1:2">
      <c r="A23" t="s">
        <v>422</v>
      </c>
      <c r="B23">
        <v>145029</v>
      </c>
    </row>
    <row r="24" spans="1:2">
      <c r="A24" t="s">
        <v>431</v>
      </c>
      <c r="B24">
        <v>145029</v>
      </c>
    </row>
    <row r="25" spans="1:2">
      <c r="A25" t="s">
        <v>440</v>
      </c>
      <c r="B25">
        <v>145036</v>
      </c>
    </row>
    <row r="26" spans="1:2">
      <c r="A26" t="s">
        <v>456</v>
      </c>
      <c r="B26">
        <v>145036</v>
      </c>
    </row>
    <row r="27" spans="1:2">
      <c r="A27" t="s">
        <v>467</v>
      </c>
      <c r="B27">
        <v>145036</v>
      </c>
    </row>
    <row r="28" spans="1:2">
      <c r="A28" t="s">
        <v>478</v>
      </c>
      <c r="B28">
        <v>145036</v>
      </c>
    </row>
    <row r="29" spans="1:2">
      <c r="A29" t="s">
        <v>490</v>
      </c>
      <c r="B29">
        <v>151815</v>
      </c>
    </row>
    <row r="30" spans="1:2">
      <c r="A30" t="s">
        <v>505</v>
      </c>
      <c r="B30">
        <v>145041</v>
      </c>
    </row>
    <row r="31" spans="1:2">
      <c r="A31" t="s">
        <v>519</v>
      </c>
      <c r="B31">
        <v>145047</v>
      </c>
    </row>
    <row r="32" spans="1:2">
      <c r="A32" t="s">
        <v>531</v>
      </c>
      <c r="B32">
        <v>145047</v>
      </c>
    </row>
    <row r="33" spans="1:2">
      <c r="A33" t="s">
        <v>540</v>
      </c>
      <c r="B33">
        <v>145544</v>
      </c>
    </row>
    <row r="34" spans="1:2">
      <c r="A34" t="s">
        <v>554</v>
      </c>
      <c r="B34">
        <v>145577</v>
      </c>
    </row>
    <row r="35" spans="1:2">
      <c r="A35" t="s">
        <v>568</v>
      </c>
      <c r="B35">
        <v>145593</v>
      </c>
    </row>
    <row r="36" spans="1:2">
      <c r="A36" t="s">
        <v>581</v>
      </c>
      <c r="B36">
        <v>145623</v>
      </c>
    </row>
    <row r="37" spans="1:2">
      <c r="A37" t="s">
        <v>596</v>
      </c>
      <c r="B37">
        <v>145638</v>
      </c>
    </row>
    <row r="38" spans="1:2">
      <c r="A38" t="s">
        <v>610</v>
      </c>
      <c r="B38">
        <v>145654</v>
      </c>
    </row>
    <row r="39" spans="1:2">
      <c r="A39" t="s">
        <v>624</v>
      </c>
      <c r="B39">
        <v>145654</v>
      </c>
    </row>
    <row r="40" spans="1:2">
      <c r="A40" t="s">
        <v>633</v>
      </c>
      <c r="B40">
        <v>145675</v>
      </c>
    </row>
    <row r="41" spans="1:2">
      <c r="A41" t="s">
        <v>647</v>
      </c>
      <c r="B41">
        <v>144831</v>
      </c>
    </row>
    <row r="42" spans="1:2">
      <c r="A42" t="s">
        <v>663</v>
      </c>
      <c r="B42">
        <v>144831</v>
      </c>
    </row>
    <row r="43" spans="1:2">
      <c r="A43" t="s">
        <v>672</v>
      </c>
      <c r="B43">
        <v>144831</v>
      </c>
    </row>
    <row r="44" spans="1:2">
      <c r="A44" t="s">
        <v>682</v>
      </c>
      <c r="B44">
        <v>144833</v>
      </c>
    </row>
    <row r="45" spans="1:2">
      <c r="A45" t="s">
        <v>696</v>
      </c>
      <c r="B45">
        <v>144841</v>
      </c>
    </row>
    <row r="46" spans="1:2">
      <c r="A46" t="s">
        <v>711</v>
      </c>
      <c r="B46">
        <v>144843</v>
      </c>
    </row>
    <row r="47" spans="1:2">
      <c r="A47" t="s">
        <v>724</v>
      </c>
      <c r="B47">
        <v>144850</v>
      </c>
    </row>
    <row r="48" spans="1:2">
      <c r="A48" t="s">
        <v>736</v>
      </c>
      <c r="B48">
        <v>144869</v>
      </c>
    </row>
    <row r="49" spans="1:2">
      <c r="A49" t="s">
        <v>750</v>
      </c>
      <c r="B49">
        <v>144872</v>
      </c>
    </row>
    <row r="50" spans="1:2">
      <c r="A50" t="s">
        <v>762</v>
      </c>
      <c r="B50">
        <v>144872</v>
      </c>
    </row>
    <row r="51" spans="1:2">
      <c r="A51" t="s">
        <v>770</v>
      </c>
      <c r="B51">
        <v>144872</v>
      </c>
    </row>
    <row r="52" spans="1:2">
      <c r="A52" t="s">
        <v>781</v>
      </c>
      <c r="B52">
        <v>144872</v>
      </c>
    </row>
    <row r="53" spans="1:2">
      <c r="A53" t="s">
        <v>789</v>
      </c>
      <c r="B53">
        <v>144872</v>
      </c>
    </row>
    <row r="54" spans="1:2">
      <c r="A54" t="s">
        <v>797</v>
      </c>
      <c r="B54">
        <v>144872</v>
      </c>
    </row>
    <row r="55" spans="1:2">
      <c r="A55" t="s">
        <v>807</v>
      </c>
      <c r="B55">
        <v>144872</v>
      </c>
    </row>
    <row r="56" spans="1:2">
      <c r="A56" t="s">
        <v>815</v>
      </c>
      <c r="B56">
        <v>144872</v>
      </c>
    </row>
    <row r="57" spans="1:2">
      <c r="A57" t="s">
        <v>825</v>
      </c>
      <c r="B57">
        <v>145101</v>
      </c>
    </row>
    <row r="58" spans="1:2">
      <c r="A58" t="s">
        <v>839</v>
      </c>
      <c r="B58">
        <v>145108</v>
      </c>
    </row>
    <row r="59" spans="1:2">
      <c r="A59" t="s">
        <v>855</v>
      </c>
      <c r="B59">
        <v>145381</v>
      </c>
    </row>
    <row r="60" spans="1:2">
      <c r="A60" t="s">
        <v>871</v>
      </c>
      <c r="B60">
        <v>145200</v>
      </c>
    </row>
    <row r="61" spans="1:2">
      <c r="A61" t="s">
        <v>885</v>
      </c>
      <c r="B61">
        <v>145457</v>
      </c>
    </row>
    <row r="62" spans="1:2">
      <c r="A62" t="s">
        <v>902</v>
      </c>
      <c r="B62">
        <v>145554</v>
      </c>
    </row>
    <row r="63" spans="1:2">
      <c r="A63" t="s">
        <v>917</v>
      </c>
      <c r="B63">
        <v>145537</v>
      </c>
    </row>
    <row r="64" spans="1:2">
      <c r="A64" t="s">
        <v>936</v>
      </c>
      <c r="B64">
        <v>145538</v>
      </c>
    </row>
    <row r="65" spans="1:2">
      <c r="A65" t="s">
        <v>950</v>
      </c>
      <c r="B65">
        <v>145538</v>
      </c>
    </row>
    <row r="66" spans="1:2">
      <c r="A66" t="s">
        <v>961</v>
      </c>
      <c r="B66">
        <v>145527</v>
      </c>
    </row>
    <row r="67" spans="1:2">
      <c r="A67" t="s">
        <v>975</v>
      </c>
      <c r="B67">
        <v>145523</v>
      </c>
    </row>
    <row r="68" spans="1:2">
      <c r="A68" t="s">
        <v>994</v>
      </c>
      <c r="B68">
        <v>145308</v>
      </c>
    </row>
    <row r="69" spans="1:2">
      <c r="A69" t="s">
        <v>1006</v>
      </c>
      <c r="B69">
        <v>145308</v>
      </c>
    </row>
    <row r="70" spans="1:2">
      <c r="A70" t="s">
        <v>1015</v>
      </c>
      <c r="B70">
        <v>145308</v>
      </c>
    </row>
    <row r="71" spans="1:2">
      <c r="A71" t="s">
        <v>1025</v>
      </c>
      <c r="B71">
        <v>145249</v>
      </c>
    </row>
    <row r="72" spans="1:2">
      <c r="A72" t="s">
        <v>1040</v>
      </c>
      <c r="B72">
        <v>144836</v>
      </c>
    </row>
    <row r="73" spans="1:2">
      <c r="A73" t="s">
        <v>1057</v>
      </c>
      <c r="B73">
        <v>144879</v>
      </c>
    </row>
    <row r="74" spans="1:2">
      <c r="A74" t="s">
        <v>1073</v>
      </c>
      <c r="B74">
        <v>144888</v>
      </c>
    </row>
    <row r="75" spans="1:2">
      <c r="A75" t="s">
        <v>1086</v>
      </c>
      <c r="B75">
        <v>145245</v>
      </c>
    </row>
    <row r="76" spans="1:2">
      <c r="A76" t="s">
        <v>1100</v>
      </c>
      <c r="B76">
        <v>145251</v>
      </c>
    </row>
    <row r="77" spans="1:2">
      <c r="A77" t="s">
        <v>1115</v>
      </c>
      <c r="B77">
        <v>145318</v>
      </c>
    </row>
    <row r="78" spans="1:2">
      <c r="A78" t="s">
        <v>1128</v>
      </c>
      <c r="B78">
        <v>145318</v>
      </c>
    </row>
    <row r="79" spans="1:2">
      <c r="A79" t="s">
        <v>1138</v>
      </c>
      <c r="B79">
        <v>145318</v>
      </c>
    </row>
    <row r="80" spans="1:2">
      <c r="A80" t="s">
        <v>1149</v>
      </c>
      <c r="B80">
        <v>145402</v>
      </c>
    </row>
    <row r="81" spans="1:2">
      <c r="A81" t="s">
        <v>1162</v>
      </c>
      <c r="B81">
        <v>145402</v>
      </c>
    </row>
    <row r="82" spans="1:2">
      <c r="A82" t="s">
        <v>1171</v>
      </c>
      <c r="B82">
        <v>145402</v>
      </c>
    </row>
    <row r="83" spans="1:2">
      <c r="A83" t="s">
        <v>1182</v>
      </c>
      <c r="B83">
        <v>145410</v>
      </c>
    </row>
    <row r="84" spans="1:2">
      <c r="A84" t="s">
        <v>1196</v>
      </c>
      <c r="B84">
        <v>145410</v>
      </c>
    </row>
    <row r="85" spans="1:2">
      <c r="A85" t="s">
        <v>1207</v>
      </c>
      <c r="B85">
        <v>145410</v>
      </c>
    </row>
    <row r="86" spans="1:2">
      <c r="A86" t="s">
        <v>1217</v>
      </c>
      <c r="B86">
        <v>145410</v>
      </c>
    </row>
    <row r="87" spans="1:2">
      <c r="A87" t="s">
        <v>1226</v>
      </c>
      <c r="B87">
        <v>145410</v>
      </c>
    </row>
    <row r="88" spans="1:2">
      <c r="A88" t="s">
        <v>1235</v>
      </c>
      <c r="B88">
        <v>145410</v>
      </c>
    </row>
    <row r="89" spans="1:2">
      <c r="A89" t="s">
        <v>1244</v>
      </c>
      <c r="B89">
        <v>145410</v>
      </c>
    </row>
    <row r="90" spans="1:2">
      <c r="A90" t="s">
        <v>1254</v>
      </c>
      <c r="B90">
        <v>145410</v>
      </c>
    </row>
    <row r="91" spans="1:2">
      <c r="A91" t="s">
        <v>1264</v>
      </c>
      <c r="B91">
        <v>145410</v>
      </c>
    </row>
    <row r="92" spans="1:2">
      <c r="A92" t="s">
        <v>1280</v>
      </c>
      <c r="B92">
        <v>145410</v>
      </c>
    </row>
    <row r="93" spans="1:2">
      <c r="A93" t="s">
        <v>1289</v>
      </c>
      <c r="B93">
        <v>145410</v>
      </c>
    </row>
    <row r="94" spans="1:2">
      <c r="A94" t="s">
        <v>1298</v>
      </c>
      <c r="B94">
        <v>145410</v>
      </c>
    </row>
    <row r="95" spans="1:2">
      <c r="A95" t="s">
        <v>1307</v>
      </c>
      <c r="B95">
        <v>145423</v>
      </c>
    </row>
    <row r="96" spans="1:2">
      <c r="A96" t="s">
        <v>1321</v>
      </c>
      <c r="B96">
        <v>145434</v>
      </c>
    </row>
    <row r="97" spans="1:2">
      <c r="A97" t="s">
        <v>1334</v>
      </c>
      <c r="B97">
        <v>150310</v>
      </c>
    </row>
    <row r="98" spans="1:2">
      <c r="A98" t="s">
        <v>1351</v>
      </c>
      <c r="B98">
        <v>147113</v>
      </c>
    </row>
    <row r="99" spans="1:2">
      <c r="A99" t="s">
        <v>1367</v>
      </c>
      <c r="B99">
        <v>147128</v>
      </c>
    </row>
    <row r="100" spans="1:2">
      <c r="A100" t="s">
        <v>1384</v>
      </c>
      <c r="B100">
        <v>147136</v>
      </c>
    </row>
    <row r="101" spans="1:2">
      <c r="A101" t="s">
        <v>1398</v>
      </c>
      <c r="B101">
        <v>147144</v>
      </c>
    </row>
    <row r="102" spans="1:2">
      <c r="A102" t="s">
        <v>1411</v>
      </c>
      <c r="B102">
        <v>147163</v>
      </c>
    </row>
    <row r="103" spans="1:2">
      <c r="A103" t="s">
        <v>1424</v>
      </c>
      <c r="B103">
        <v>147168</v>
      </c>
    </row>
    <row r="104" spans="1:2">
      <c r="A104" t="s">
        <v>1437</v>
      </c>
      <c r="B104">
        <v>147171</v>
      </c>
    </row>
    <row r="105" spans="1:2">
      <c r="A105" t="s">
        <v>1455</v>
      </c>
      <c r="B105">
        <v>147180</v>
      </c>
    </row>
    <row r="106" spans="1:2">
      <c r="A106" t="s">
        <v>1471</v>
      </c>
      <c r="B106">
        <v>147193</v>
      </c>
    </row>
    <row r="107" spans="1:2">
      <c r="A107" t="s">
        <v>1485</v>
      </c>
      <c r="B107">
        <v>147205</v>
      </c>
    </row>
    <row r="108" spans="1:2">
      <c r="A108" t="s">
        <v>1499</v>
      </c>
      <c r="B108">
        <v>147262</v>
      </c>
    </row>
    <row r="109" spans="1:2">
      <c r="A109" t="s">
        <v>1512</v>
      </c>
      <c r="B109">
        <v>147266</v>
      </c>
    </row>
    <row r="110" spans="1:2">
      <c r="A110" t="s">
        <v>1525</v>
      </c>
      <c r="B110">
        <v>147271</v>
      </c>
    </row>
    <row r="111" spans="1:2">
      <c r="A111" t="s">
        <v>1538</v>
      </c>
      <c r="B111">
        <v>147271</v>
      </c>
    </row>
    <row r="112" spans="1:2">
      <c r="A112" t="s">
        <v>1547</v>
      </c>
      <c r="B112">
        <v>147295</v>
      </c>
    </row>
    <row r="113" spans="1:2">
      <c r="A113" t="s">
        <v>1560</v>
      </c>
      <c r="B113">
        <v>147166</v>
      </c>
    </row>
    <row r="114" spans="1:2">
      <c r="A114" t="s">
        <v>1574</v>
      </c>
      <c r="B114">
        <v>147177</v>
      </c>
    </row>
    <row r="115" spans="1:2">
      <c r="A115" t="s">
        <v>1588</v>
      </c>
      <c r="B115">
        <v>147195</v>
      </c>
    </row>
    <row r="116" spans="1:2">
      <c r="A116" t="s">
        <v>1602</v>
      </c>
      <c r="B116">
        <v>147199</v>
      </c>
    </row>
    <row r="117" spans="1:2">
      <c r="A117" t="s">
        <v>1615</v>
      </c>
      <c r="B117">
        <v>144781</v>
      </c>
    </row>
    <row r="118" spans="1:2">
      <c r="A118" t="s">
        <v>1633</v>
      </c>
      <c r="B118">
        <v>144781</v>
      </c>
    </row>
    <row r="119" spans="1:2">
      <c r="A119" t="s">
        <v>1642</v>
      </c>
      <c r="B119">
        <v>144804</v>
      </c>
    </row>
    <row r="120" spans="1:2">
      <c r="A120" t="s">
        <v>1655</v>
      </c>
      <c r="B120">
        <v>144804</v>
      </c>
    </row>
    <row r="121" spans="1:2">
      <c r="A121" t="s">
        <v>1665</v>
      </c>
      <c r="B121">
        <v>145143</v>
      </c>
    </row>
    <row r="122" spans="1:2">
      <c r="A122" t="s">
        <v>1679</v>
      </c>
      <c r="B122">
        <v>144880</v>
      </c>
    </row>
    <row r="123" spans="1:2">
      <c r="A123" t="s">
        <v>1693</v>
      </c>
      <c r="B123">
        <v>144995</v>
      </c>
    </row>
    <row r="124" spans="1:2">
      <c r="A124" t="s">
        <v>1707</v>
      </c>
      <c r="B124">
        <v>144995</v>
      </c>
    </row>
    <row r="125" spans="1:2">
      <c r="A125" t="s">
        <v>1716</v>
      </c>
      <c r="B125">
        <v>144995</v>
      </c>
    </row>
    <row r="126" spans="1:2">
      <c r="A126" t="s">
        <v>1726</v>
      </c>
      <c r="B126">
        <v>145221</v>
      </c>
    </row>
    <row r="127" spans="1:2">
      <c r="A127" t="s">
        <v>1740</v>
      </c>
      <c r="B127">
        <v>145242</v>
      </c>
    </row>
    <row r="128" spans="1:2">
      <c r="A128" t="s">
        <v>1753</v>
      </c>
      <c r="B128">
        <v>145017</v>
      </c>
    </row>
    <row r="129" spans="1:2">
      <c r="A129" t="s">
        <v>1767</v>
      </c>
      <c r="B129">
        <v>145145</v>
      </c>
    </row>
    <row r="130" spans="1:2">
      <c r="A130" t="s">
        <v>1781</v>
      </c>
      <c r="B130">
        <v>144887</v>
      </c>
    </row>
    <row r="131" spans="1:2">
      <c r="A131" t="s">
        <v>1798</v>
      </c>
      <c r="B131">
        <v>144902</v>
      </c>
    </row>
    <row r="132" spans="1:2">
      <c r="A132" t="s">
        <v>1810</v>
      </c>
      <c r="B132">
        <v>144902</v>
      </c>
    </row>
    <row r="133" spans="1:2">
      <c r="A133" t="s">
        <v>1819</v>
      </c>
      <c r="B133">
        <v>144902</v>
      </c>
    </row>
    <row r="134" spans="1:2">
      <c r="A134" t="s">
        <v>1830</v>
      </c>
      <c r="B134">
        <v>144910</v>
      </c>
    </row>
    <row r="135" spans="1:2">
      <c r="A135" t="s">
        <v>1843</v>
      </c>
      <c r="B135">
        <v>144910</v>
      </c>
    </row>
    <row r="136" spans="1:2">
      <c r="A136" t="s">
        <v>1853</v>
      </c>
      <c r="B136">
        <v>146374</v>
      </c>
    </row>
    <row r="137" spans="1:2">
      <c r="A137" t="s">
        <v>1871</v>
      </c>
      <c r="B137">
        <v>146374</v>
      </c>
    </row>
    <row r="138" spans="1:2">
      <c r="A138" t="s">
        <v>1881</v>
      </c>
      <c r="B138">
        <v>146412</v>
      </c>
    </row>
    <row r="139" spans="1:2">
      <c r="A139" t="s">
        <v>1894</v>
      </c>
      <c r="B139">
        <v>146449</v>
      </c>
    </row>
    <row r="140" spans="1:2">
      <c r="A140" t="s">
        <v>1909</v>
      </c>
      <c r="B140">
        <v>146449</v>
      </c>
    </row>
    <row r="141" spans="1:2">
      <c r="A141" t="s">
        <v>1918</v>
      </c>
      <c r="B141">
        <v>146461</v>
      </c>
    </row>
    <row r="142" spans="1:2">
      <c r="A142" t="s">
        <v>1933</v>
      </c>
      <c r="B142">
        <v>146476</v>
      </c>
    </row>
    <row r="143" spans="1:2">
      <c r="A143" t="s">
        <v>1948</v>
      </c>
      <c r="B143">
        <v>146574</v>
      </c>
    </row>
    <row r="144" spans="1:2">
      <c r="A144" t="s">
        <v>1962</v>
      </c>
      <c r="B144">
        <v>146575</v>
      </c>
    </row>
    <row r="145" spans="1:2">
      <c r="A145" t="s">
        <v>1977</v>
      </c>
      <c r="B145">
        <v>147142</v>
      </c>
    </row>
    <row r="146" spans="1:2">
      <c r="A146" t="s">
        <v>1990</v>
      </c>
      <c r="B146">
        <v>147142</v>
      </c>
    </row>
    <row r="147" spans="1:2">
      <c r="A147" t="s">
        <v>1999</v>
      </c>
      <c r="B147">
        <v>147155</v>
      </c>
    </row>
    <row r="148" spans="1:2">
      <c r="A148" t="s">
        <v>2015</v>
      </c>
      <c r="B148">
        <v>147293</v>
      </c>
    </row>
    <row r="149" spans="1:2">
      <c r="A149" t="s">
        <v>2029</v>
      </c>
      <c r="B149">
        <v>147186</v>
      </c>
    </row>
    <row r="150" spans="1:2">
      <c r="A150" t="s">
        <v>2041</v>
      </c>
      <c r="B150">
        <v>147186</v>
      </c>
    </row>
    <row r="151" spans="1:2">
      <c r="A151" t="s">
        <v>2049</v>
      </c>
      <c r="B151">
        <v>147186</v>
      </c>
    </row>
    <row r="152" spans="1:2">
      <c r="A152" t="s">
        <v>2058</v>
      </c>
      <c r="B152">
        <v>147186</v>
      </c>
    </row>
    <row r="153" spans="1:2">
      <c r="A153" t="s">
        <v>2067</v>
      </c>
      <c r="B153">
        <v>147186</v>
      </c>
    </row>
    <row r="154" spans="1:2">
      <c r="A154" t="s">
        <v>2077</v>
      </c>
      <c r="B154">
        <v>147202</v>
      </c>
    </row>
    <row r="155" spans="1:2">
      <c r="A155" t="s">
        <v>2091</v>
      </c>
      <c r="B155">
        <v>147160</v>
      </c>
    </row>
    <row r="156" spans="1:2">
      <c r="A156" t="s">
        <v>2105</v>
      </c>
      <c r="B156">
        <v>147160</v>
      </c>
    </row>
    <row r="157" spans="1:2">
      <c r="A157" t="s">
        <v>2114</v>
      </c>
      <c r="B157">
        <v>147160</v>
      </c>
    </row>
    <row r="158" spans="1:2">
      <c r="A158" t="s">
        <v>2122</v>
      </c>
      <c r="B158">
        <v>147160</v>
      </c>
    </row>
    <row r="159" spans="1:2">
      <c r="A159" t="s">
        <v>2131</v>
      </c>
      <c r="B159">
        <v>147160</v>
      </c>
    </row>
    <row r="160" spans="1:2">
      <c r="A160" t="s">
        <v>2140</v>
      </c>
      <c r="B160">
        <v>147160</v>
      </c>
    </row>
    <row r="161" spans="1:2">
      <c r="A161" t="s">
        <v>2149</v>
      </c>
      <c r="B161">
        <v>147162</v>
      </c>
    </row>
    <row r="162" spans="1:2">
      <c r="A162" t="s">
        <v>2162</v>
      </c>
      <c r="B162">
        <v>147179</v>
      </c>
    </row>
    <row r="163" spans="1:2">
      <c r="A163" t="s">
        <v>2173</v>
      </c>
      <c r="B163">
        <v>145499</v>
      </c>
    </row>
    <row r="164" spans="1:2">
      <c r="A164" t="s">
        <v>2189</v>
      </c>
      <c r="B164">
        <v>145499</v>
      </c>
    </row>
    <row r="165" spans="1:2">
      <c r="A165" t="s">
        <v>2200</v>
      </c>
      <c r="B165">
        <v>145499</v>
      </c>
    </row>
    <row r="166" spans="1:2">
      <c r="A166" t="s">
        <v>2212</v>
      </c>
      <c r="B166">
        <v>145499</v>
      </c>
    </row>
    <row r="167" spans="1:2">
      <c r="A167" t="s">
        <v>2226</v>
      </c>
      <c r="B167">
        <v>145499</v>
      </c>
    </row>
    <row r="168" spans="1:2">
      <c r="A168" t="s">
        <v>2239</v>
      </c>
      <c r="B168">
        <v>145499</v>
      </c>
    </row>
    <row r="169" spans="1:2">
      <c r="A169" t="s">
        <v>2248</v>
      </c>
      <c r="B169">
        <v>145499</v>
      </c>
    </row>
    <row r="170" spans="1:2">
      <c r="A170" t="s">
        <v>2257</v>
      </c>
      <c r="B170">
        <v>145499</v>
      </c>
    </row>
    <row r="171" spans="1:2">
      <c r="A171" t="s">
        <v>2268</v>
      </c>
      <c r="B171">
        <v>145499</v>
      </c>
    </row>
    <row r="172" spans="1:2">
      <c r="A172" t="s">
        <v>2277</v>
      </c>
      <c r="B172">
        <v>145499</v>
      </c>
    </row>
    <row r="173" spans="1:2">
      <c r="A173" t="s">
        <v>2286</v>
      </c>
      <c r="B173">
        <v>145499</v>
      </c>
    </row>
    <row r="174" spans="1:2">
      <c r="A174" t="s">
        <v>2298</v>
      </c>
      <c r="B174">
        <v>145499</v>
      </c>
    </row>
    <row r="175" spans="1:2">
      <c r="A175" t="s">
        <v>2307</v>
      </c>
      <c r="B175">
        <v>145510</v>
      </c>
    </row>
    <row r="176" spans="1:2">
      <c r="A176" t="s">
        <v>2322</v>
      </c>
      <c r="B176">
        <v>145515</v>
      </c>
    </row>
    <row r="177" spans="1:2">
      <c r="A177" t="s">
        <v>2336</v>
      </c>
      <c r="B177">
        <v>145515</v>
      </c>
    </row>
    <row r="178" spans="1:2">
      <c r="A178" t="s">
        <v>2346</v>
      </c>
      <c r="B178">
        <v>145515</v>
      </c>
    </row>
    <row r="179" spans="1:2">
      <c r="A179" t="s">
        <v>2354</v>
      </c>
      <c r="B179">
        <v>145515</v>
      </c>
    </row>
    <row r="180" spans="1:2">
      <c r="A180" t="s">
        <v>2362</v>
      </c>
      <c r="B180">
        <v>145515</v>
      </c>
    </row>
    <row r="181" spans="1:2">
      <c r="A181" t="s">
        <v>2370</v>
      </c>
      <c r="B181">
        <v>145515</v>
      </c>
    </row>
    <row r="182" spans="1:2">
      <c r="A182" t="s">
        <v>2378</v>
      </c>
      <c r="B182">
        <v>145515</v>
      </c>
    </row>
    <row r="183" spans="1:2">
      <c r="A183" t="s">
        <v>2386</v>
      </c>
      <c r="B183">
        <v>145515</v>
      </c>
    </row>
    <row r="184" spans="1:2">
      <c r="A184" t="s">
        <v>2394</v>
      </c>
      <c r="B184">
        <v>145515</v>
      </c>
    </row>
    <row r="185" spans="1:2">
      <c r="A185" t="s">
        <v>2403</v>
      </c>
      <c r="B185">
        <v>145515</v>
      </c>
    </row>
    <row r="186" spans="1:2">
      <c r="A186" t="s">
        <v>2412</v>
      </c>
      <c r="B186">
        <v>145515</v>
      </c>
    </row>
    <row r="187" spans="1:2">
      <c r="A187" t="s">
        <v>2421</v>
      </c>
      <c r="B187">
        <v>145515</v>
      </c>
    </row>
    <row r="188" spans="1:2">
      <c r="A188" t="s">
        <v>2431</v>
      </c>
      <c r="B188">
        <v>145515</v>
      </c>
    </row>
    <row r="189" spans="1:2">
      <c r="A189" t="s">
        <v>2440</v>
      </c>
      <c r="B189">
        <v>145515</v>
      </c>
    </row>
    <row r="190" spans="1:2">
      <c r="A190" t="s">
        <v>2450</v>
      </c>
      <c r="B190">
        <v>145522</v>
      </c>
    </row>
    <row r="191" spans="1:2">
      <c r="A191" t="s">
        <v>2466</v>
      </c>
      <c r="B191">
        <v>145522</v>
      </c>
    </row>
    <row r="192" spans="1:2">
      <c r="A192" t="s">
        <v>2475</v>
      </c>
      <c r="B192">
        <v>145522</v>
      </c>
    </row>
    <row r="193" spans="1:2">
      <c r="A193" t="s">
        <v>2484</v>
      </c>
      <c r="B193">
        <v>145522</v>
      </c>
    </row>
    <row r="194" spans="1:2">
      <c r="A194" t="s">
        <v>2492</v>
      </c>
      <c r="B194">
        <v>145522</v>
      </c>
    </row>
    <row r="195" spans="1:2">
      <c r="A195" t="s">
        <v>2502</v>
      </c>
      <c r="B195">
        <v>145522</v>
      </c>
    </row>
    <row r="196" spans="1:2">
      <c r="A196" t="s">
        <v>2510</v>
      </c>
      <c r="B196">
        <v>145522</v>
      </c>
    </row>
    <row r="197" spans="1:2">
      <c r="A197" t="s">
        <v>2518</v>
      </c>
      <c r="B197">
        <v>145522</v>
      </c>
    </row>
    <row r="198" spans="1:2">
      <c r="A198" t="s">
        <v>2527</v>
      </c>
      <c r="B198">
        <v>145522</v>
      </c>
    </row>
    <row r="199" spans="1:2">
      <c r="A199" t="s">
        <v>2535</v>
      </c>
      <c r="B199">
        <v>145522</v>
      </c>
    </row>
    <row r="200" spans="1:2">
      <c r="A200" t="s">
        <v>2545</v>
      </c>
      <c r="B200">
        <v>145522</v>
      </c>
    </row>
    <row r="201" spans="1:2">
      <c r="A201" t="s">
        <v>2553</v>
      </c>
      <c r="B201">
        <v>145522</v>
      </c>
    </row>
    <row r="202" spans="1:2">
      <c r="A202" t="s">
        <v>2561</v>
      </c>
      <c r="B202">
        <v>145522</v>
      </c>
    </row>
    <row r="203" spans="1:2">
      <c r="A203" t="s">
        <v>2570</v>
      </c>
      <c r="B203">
        <v>145522</v>
      </c>
    </row>
    <row r="204" spans="1:2">
      <c r="A204" t="s">
        <v>2579</v>
      </c>
      <c r="B204">
        <v>145522</v>
      </c>
    </row>
    <row r="205" spans="1:2">
      <c r="A205" t="s">
        <v>2588</v>
      </c>
      <c r="B205">
        <v>145522</v>
      </c>
    </row>
    <row r="206" spans="1:2">
      <c r="A206" t="s">
        <v>2598</v>
      </c>
      <c r="B206">
        <v>145522</v>
      </c>
    </row>
    <row r="207" spans="1:2">
      <c r="A207" t="s">
        <v>2606</v>
      </c>
      <c r="B207">
        <v>145522</v>
      </c>
    </row>
    <row r="208" spans="1:2">
      <c r="A208" t="s">
        <v>2614</v>
      </c>
      <c r="B208">
        <v>145522</v>
      </c>
    </row>
    <row r="209" spans="1:2">
      <c r="A209" t="s">
        <v>2622</v>
      </c>
      <c r="B209">
        <v>145522</v>
      </c>
    </row>
    <row r="210" spans="1:2">
      <c r="A210" t="s">
        <v>2631</v>
      </c>
      <c r="B210">
        <v>145529</v>
      </c>
    </row>
    <row r="211" spans="1:2">
      <c r="A211" t="s">
        <v>2645</v>
      </c>
      <c r="B211">
        <v>145532</v>
      </c>
    </row>
    <row r="212" spans="1:2">
      <c r="A212" t="s">
        <v>2661</v>
      </c>
      <c r="B212">
        <v>145534</v>
      </c>
    </row>
    <row r="213" spans="1:2">
      <c r="A213" t="s">
        <v>2674</v>
      </c>
      <c r="B213">
        <v>145534</v>
      </c>
    </row>
    <row r="214" spans="1:2">
      <c r="A214" t="s">
        <v>2682</v>
      </c>
      <c r="B214">
        <v>145534</v>
      </c>
    </row>
    <row r="215" spans="1:2">
      <c r="A215" t="s">
        <v>2690</v>
      </c>
      <c r="B215">
        <v>145534</v>
      </c>
    </row>
    <row r="216" spans="1:2">
      <c r="A216" t="s">
        <v>2699</v>
      </c>
      <c r="B216">
        <v>145534</v>
      </c>
    </row>
    <row r="217" spans="1:2">
      <c r="A217" t="s">
        <v>2708</v>
      </c>
      <c r="B217">
        <v>145534</v>
      </c>
    </row>
    <row r="218" spans="1:2">
      <c r="A218" t="s">
        <v>2718</v>
      </c>
      <c r="B218">
        <v>145535</v>
      </c>
    </row>
    <row r="219" spans="1:2">
      <c r="A219" t="s">
        <v>2731</v>
      </c>
      <c r="B219">
        <v>145086</v>
      </c>
    </row>
    <row r="220" spans="1:2">
      <c r="A220" t="s">
        <v>2746</v>
      </c>
      <c r="B220">
        <v>145368</v>
      </c>
    </row>
    <row r="221" spans="1:2">
      <c r="A221" t="s">
        <v>2759</v>
      </c>
      <c r="B221">
        <v>145368</v>
      </c>
    </row>
    <row r="222" spans="1:2">
      <c r="A222" t="s">
        <v>2768</v>
      </c>
      <c r="B222">
        <v>145368</v>
      </c>
    </row>
    <row r="223" spans="1:2">
      <c r="A223" t="s">
        <v>2777</v>
      </c>
      <c r="B223">
        <v>145368</v>
      </c>
    </row>
    <row r="224" spans="1:2">
      <c r="A224" t="s">
        <v>2788</v>
      </c>
      <c r="B224">
        <v>145328</v>
      </c>
    </row>
    <row r="225" spans="1:2">
      <c r="A225" t="s">
        <v>2805</v>
      </c>
      <c r="B225">
        <v>146510</v>
      </c>
    </row>
    <row r="226" spans="1:2">
      <c r="A226" t="s">
        <v>2818</v>
      </c>
      <c r="B226">
        <v>144899</v>
      </c>
    </row>
    <row r="227" spans="1:2">
      <c r="A227" t="s">
        <v>2828</v>
      </c>
      <c r="B227">
        <v>147152</v>
      </c>
    </row>
    <row r="228" spans="1:2">
      <c r="A228" t="s">
        <v>2841</v>
      </c>
      <c r="B228">
        <v>146574</v>
      </c>
    </row>
    <row r="229" spans="1:2">
      <c r="A229" t="s">
        <v>2850</v>
      </c>
      <c r="B229">
        <v>145326</v>
      </c>
    </row>
    <row r="230" spans="1:2">
      <c r="A230" t="s">
        <v>2866</v>
      </c>
      <c r="B230">
        <v>147307</v>
      </c>
    </row>
    <row r="231" spans="1:2">
      <c r="A231" t="s">
        <v>2879</v>
      </c>
      <c r="B231">
        <v>147307</v>
      </c>
    </row>
    <row r="232" spans="1:2">
      <c r="A232" t="s">
        <v>2890</v>
      </c>
      <c r="B232">
        <v>147307</v>
      </c>
    </row>
    <row r="233" spans="1:2">
      <c r="A233" t="s">
        <v>2900</v>
      </c>
      <c r="B233">
        <v>147307</v>
      </c>
    </row>
    <row r="234" spans="1:2">
      <c r="A234" t="s">
        <v>2910</v>
      </c>
      <c r="B234">
        <v>144921</v>
      </c>
    </row>
    <row r="235" spans="1:2">
      <c r="A235" t="s">
        <v>2923</v>
      </c>
      <c r="B235">
        <v>145894</v>
      </c>
    </row>
    <row r="236" spans="1:2">
      <c r="A236" t="s">
        <v>2939</v>
      </c>
      <c r="B236">
        <v>145894</v>
      </c>
    </row>
    <row r="237" spans="1:2">
      <c r="A237" t="s">
        <v>2948</v>
      </c>
      <c r="B237">
        <v>145894</v>
      </c>
    </row>
    <row r="238" spans="1:2">
      <c r="A238" t="s">
        <v>2957</v>
      </c>
      <c r="B238">
        <v>145894</v>
      </c>
    </row>
    <row r="239" spans="1:2">
      <c r="A239" t="s">
        <v>2965</v>
      </c>
      <c r="B239">
        <v>145894</v>
      </c>
    </row>
    <row r="240" spans="1:2">
      <c r="A240" t="s">
        <v>2973</v>
      </c>
      <c r="B240">
        <v>145894</v>
      </c>
    </row>
    <row r="241" spans="1:2">
      <c r="A241" t="s">
        <v>2982</v>
      </c>
      <c r="B241">
        <v>146386</v>
      </c>
    </row>
    <row r="242" spans="1:2">
      <c r="A242" t="s">
        <v>2998</v>
      </c>
      <c r="B242">
        <v>146686</v>
      </c>
    </row>
    <row r="243" spans="1:2">
      <c r="A243" t="s">
        <v>3013</v>
      </c>
      <c r="B243">
        <v>146686</v>
      </c>
    </row>
    <row r="244" spans="1:2">
      <c r="A244" t="s">
        <v>3022</v>
      </c>
      <c r="B244">
        <v>146803</v>
      </c>
    </row>
    <row r="245" spans="1:2">
      <c r="A245" t="s">
        <v>3038</v>
      </c>
      <c r="B245">
        <v>146414</v>
      </c>
    </row>
    <row r="246" spans="1:2">
      <c r="A246" t="s">
        <v>3054</v>
      </c>
      <c r="B246">
        <v>146426</v>
      </c>
    </row>
    <row r="247" spans="1:2">
      <c r="A247" t="s">
        <v>3066</v>
      </c>
      <c r="B247">
        <v>146426</v>
      </c>
    </row>
    <row r="248" spans="1:2">
      <c r="A248" t="s">
        <v>3076</v>
      </c>
      <c r="B248">
        <v>150307</v>
      </c>
    </row>
    <row r="249" spans="1:2">
      <c r="A249" t="s">
        <v>3091</v>
      </c>
      <c r="B249">
        <v>146444</v>
      </c>
    </row>
    <row r="250" spans="1:2">
      <c r="A250" t="s">
        <v>3106</v>
      </c>
      <c r="B250">
        <v>146497</v>
      </c>
    </row>
    <row r="251" spans="1:2">
      <c r="A251" t="s">
        <v>3122</v>
      </c>
      <c r="B251">
        <v>146503</v>
      </c>
    </row>
    <row r="252" spans="1:2">
      <c r="A252" t="s">
        <v>3138</v>
      </c>
      <c r="B252">
        <v>146511</v>
      </c>
    </row>
    <row r="253" spans="1:2">
      <c r="A253" t="s">
        <v>3150</v>
      </c>
      <c r="B253">
        <v>146704</v>
      </c>
    </row>
    <row r="254" spans="1:2">
      <c r="A254" t="s">
        <v>3164</v>
      </c>
      <c r="B254">
        <v>146521</v>
      </c>
    </row>
    <row r="255" spans="1:2">
      <c r="A255" t="s">
        <v>3180</v>
      </c>
      <c r="B255">
        <v>146521</v>
      </c>
    </row>
    <row r="256" spans="1:2">
      <c r="A256" t="s">
        <v>3190</v>
      </c>
      <c r="B256">
        <v>146521</v>
      </c>
    </row>
    <row r="257" spans="1:2">
      <c r="A257" t="s">
        <v>3199</v>
      </c>
      <c r="B257">
        <v>146521</v>
      </c>
    </row>
    <row r="258" spans="1:2">
      <c r="A258" t="s">
        <v>3207</v>
      </c>
      <c r="B258">
        <v>146521</v>
      </c>
    </row>
    <row r="259" spans="1:2">
      <c r="A259" t="s">
        <v>3215</v>
      </c>
      <c r="B259">
        <v>146521</v>
      </c>
    </row>
    <row r="260" spans="1:2">
      <c r="A260" t="s">
        <v>3224</v>
      </c>
      <c r="B260">
        <v>146521</v>
      </c>
    </row>
    <row r="261" spans="1:2">
      <c r="A261" t="s">
        <v>3232</v>
      </c>
      <c r="B261">
        <v>146521</v>
      </c>
    </row>
    <row r="262" spans="1:2">
      <c r="A262" t="s">
        <v>3241</v>
      </c>
      <c r="B262">
        <v>146521</v>
      </c>
    </row>
    <row r="263" spans="1:2">
      <c r="A263" t="s">
        <v>3250</v>
      </c>
      <c r="B263">
        <v>146521</v>
      </c>
    </row>
    <row r="264" spans="1:2">
      <c r="A264" t="s">
        <v>3258</v>
      </c>
      <c r="B264">
        <v>146521</v>
      </c>
    </row>
    <row r="265" spans="1:2">
      <c r="A265" t="s">
        <v>3268</v>
      </c>
      <c r="B265">
        <v>146521</v>
      </c>
    </row>
    <row r="266" spans="1:2">
      <c r="A266" t="s">
        <v>3276</v>
      </c>
      <c r="B266">
        <v>146521</v>
      </c>
    </row>
    <row r="267" spans="1:2">
      <c r="A267" t="s">
        <v>3285</v>
      </c>
      <c r="B267">
        <v>146530</v>
      </c>
    </row>
    <row r="268" spans="1:2">
      <c r="A268" t="s">
        <v>3299</v>
      </c>
      <c r="B268">
        <v>146599</v>
      </c>
    </row>
    <row r="269" spans="1:2">
      <c r="A269" t="s">
        <v>3313</v>
      </c>
      <c r="B269">
        <v>146991</v>
      </c>
    </row>
    <row r="270" spans="1:2">
      <c r="A270" t="s">
        <v>3327</v>
      </c>
      <c r="B270">
        <v>146998</v>
      </c>
    </row>
    <row r="271" spans="1:2">
      <c r="A271" t="s">
        <v>3341</v>
      </c>
      <c r="B271">
        <v>146603</v>
      </c>
    </row>
    <row r="272" spans="1:2">
      <c r="A272" t="s">
        <v>3354</v>
      </c>
      <c r="B272">
        <v>146611</v>
      </c>
    </row>
    <row r="273" spans="1:2">
      <c r="A273" t="s">
        <v>3368</v>
      </c>
      <c r="B273">
        <v>146623</v>
      </c>
    </row>
    <row r="274" spans="1:2">
      <c r="A274" t="s">
        <v>3382</v>
      </c>
      <c r="B274">
        <v>146631</v>
      </c>
    </row>
    <row r="275" spans="1:2">
      <c r="A275" t="s">
        <v>3394</v>
      </c>
      <c r="B275">
        <v>146631</v>
      </c>
    </row>
    <row r="276" spans="1:2">
      <c r="A276" t="s">
        <v>3402</v>
      </c>
      <c r="B276">
        <v>146631</v>
      </c>
    </row>
    <row r="277" spans="1:2">
      <c r="A277" t="s">
        <v>3411</v>
      </c>
      <c r="B277">
        <v>146631</v>
      </c>
    </row>
    <row r="278" spans="1:2">
      <c r="A278" t="s">
        <v>3419</v>
      </c>
      <c r="B278">
        <v>146631</v>
      </c>
    </row>
    <row r="279" spans="1:2">
      <c r="A279" t="s">
        <v>3427</v>
      </c>
      <c r="B279">
        <v>146631</v>
      </c>
    </row>
    <row r="280" spans="1:2">
      <c r="A280" t="s">
        <v>3435</v>
      </c>
      <c r="B280">
        <v>146631</v>
      </c>
    </row>
    <row r="281" spans="1:2">
      <c r="A281" t="s">
        <v>3443</v>
      </c>
      <c r="B281">
        <v>146631</v>
      </c>
    </row>
    <row r="282" spans="1:2">
      <c r="A282" t="s">
        <v>3451</v>
      </c>
      <c r="B282">
        <v>146631</v>
      </c>
    </row>
    <row r="283" spans="1:2">
      <c r="A283" t="s">
        <v>3460</v>
      </c>
      <c r="B283">
        <v>146631</v>
      </c>
    </row>
    <row r="284" spans="1:2">
      <c r="A284" t="s">
        <v>3468</v>
      </c>
      <c r="B284">
        <v>146631</v>
      </c>
    </row>
    <row r="285" spans="1:2">
      <c r="A285" t="s">
        <v>3476</v>
      </c>
      <c r="B285">
        <v>146631</v>
      </c>
    </row>
    <row r="286" spans="1:2">
      <c r="A286" t="s">
        <v>3486</v>
      </c>
      <c r="B286">
        <v>146631</v>
      </c>
    </row>
    <row r="287" spans="1:2">
      <c r="A287" t="s">
        <v>3495</v>
      </c>
      <c r="B287">
        <v>146670</v>
      </c>
    </row>
    <row r="288" spans="1:2">
      <c r="A288" t="s">
        <v>3508</v>
      </c>
      <c r="B288">
        <v>146670</v>
      </c>
    </row>
    <row r="289" spans="1:2">
      <c r="A289" t="s">
        <v>3516</v>
      </c>
      <c r="B289">
        <v>146670</v>
      </c>
    </row>
    <row r="290" spans="1:2">
      <c r="A290" t="s">
        <v>3524</v>
      </c>
      <c r="B290">
        <v>146670</v>
      </c>
    </row>
    <row r="291" spans="1:2">
      <c r="A291" t="s">
        <v>3533</v>
      </c>
      <c r="B291">
        <v>146670</v>
      </c>
    </row>
    <row r="292" spans="1:2">
      <c r="A292" t="s">
        <v>3541</v>
      </c>
      <c r="B292">
        <v>146670</v>
      </c>
    </row>
    <row r="293" spans="1:2">
      <c r="A293" t="s">
        <v>3549</v>
      </c>
      <c r="B293">
        <v>146670</v>
      </c>
    </row>
    <row r="294" spans="1:2">
      <c r="A294" t="s">
        <v>3557</v>
      </c>
      <c r="B294">
        <v>146670</v>
      </c>
    </row>
    <row r="295" spans="1:2">
      <c r="A295" t="s">
        <v>3565</v>
      </c>
      <c r="B295">
        <v>146670</v>
      </c>
    </row>
    <row r="296" spans="1:2">
      <c r="A296" t="s">
        <v>3574</v>
      </c>
      <c r="B296">
        <v>146670</v>
      </c>
    </row>
    <row r="297" spans="1:2">
      <c r="A297" t="s">
        <v>3583</v>
      </c>
      <c r="B297">
        <v>146670</v>
      </c>
    </row>
    <row r="298" spans="1:2">
      <c r="A298" t="s">
        <v>3592</v>
      </c>
      <c r="B298">
        <v>146670</v>
      </c>
    </row>
    <row r="299" spans="1:2">
      <c r="A299" t="s">
        <v>3603</v>
      </c>
      <c r="B299">
        <v>146679</v>
      </c>
    </row>
    <row r="300" spans="1:2">
      <c r="A300" t="s">
        <v>3617</v>
      </c>
      <c r="B300">
        <v>146679</v>
      </c>
    </row>
    <row r="301" spans="1:2">
      <c r="A301" t="s">
        <v>3626</v>
      </c>
      <c r="B301">
        <v>146679</v>
      </c>
    </row>
    <row r="302" spans="1:2">
      <c r="A302" t="s">
        <v>3634</v>
      </c>
      <c r="B302">
        <v>146679</v>
      </c>
    </row>
    <row r="303" spans="1:2">
      <c r="A303" t="s">
        <v>3643</v>
      </c>
      <c r="B303">
        <v>147286</v>
      </c>
    </row>
    <row r="304" spans="1:2">
      <c r="A304" t="s">
        <v>3655</v>
      </c>
      <c r="B304">
        <v>147286</v>
      </c>
    </row>
    <row r="305" spans="1:2">
      <c r="A305" t="s">
        <v>3663</v>
      </c>
      <c r="B305">
        <v>144902</v>
      </c>
    </row>
    <row r="306" spans="1:2">
      <c r="A306" t="s">
        <v>3672</v>
      </c>
      <c r="B306">
        <v>147286</v>
      </c>
    </row>
    <row r="307" spans="1:2">
      <c r="A307" t="s">
        <v>3680</v>
      </c>
      <c r="B307">
        <v>145894</v>
      </c>
    </row>
    <row r="308" spans="1:2">
      <c r="A308" t="s">
        <v>3689</v>
      </c>
      <c r="B308">
        <v>147281</v>
      </c>
    </row>
    <row r="309" spans="1:2">
      <c r="A309" t="s">
        <v>3703</v>
      </c>
      <c r="B309">
        <v>152147</v>
      </c>
    </row>
    <row r="310" spans="1:2">
      <c r="A310" t="s">
        <v>3719</v>
      </c>
      <c r="B310">
        <v>147318</v>
      </c>
    </row>
    <row r="311" spans="1:2">
      <c r="A311" t="s">
        <v>3732</v>
      </c>
      <c r="B311">
        <v>147318</v>
      </c>
    </row>
    <row r="312" spans="1:2">
      <c r="A312" t="s">
        <v>3742</v>
      </c>
      <c r="B312">
        <v>147350</v>
      </c>
    </row>
    <row r="313" spans="1:2">
      <c r="A313" t="s">
        <v>3756</v>
      </c>
      <c r="B313">
        <v>147350</v>
      </c>
    </row>
    <row r="314" spans="1:2">
      <c r="A314" t="s">
        <v>3766</v>
      </c>
      <c r="B314">
        <v>147350</v>
      </c>
    </row>
    <row r="315" spans="1:2">
      <c r="A315" t="s">
        <v>3774</v>
      </c>
      <c r="B315">
        <v>147350</v>
      </c>
    </row>
    <row r="316" spans="1:2">
      <c r="A316" t="s">
        <v>3783</v>
      </c>
      <c r="B316">
        <v>147350</v>
      </c>
    </row>
    <row r="317" spans="1:2">
      <c r="A317" t="s">
        <v>3792</v>
      </c>
      <c r="B317">
        <v>147350</v>
      </c>
    </row>
    <row r="318" spans="1:2">
      <c r="A318" t="s">
        <v>3801</v>
      </c>
      <c r="B318">
        <v>147350</v>
      </c>
    </row>
    <row r="319" spans="1:2">
      <c r="A319" t="s">
        <v>3809</v>
      </c>
      <c r="B319">
        <v>147350</v>
      </c>
    </row>
    <row r="320" spans="1:2">
      <c r="A320" t="s">
        <v>3818</v>
      </c>
      <c r="B320">
        <v>147350</v>
      </c>
    </row>
    <row r="321" spans="1:2">
      <c r="A321" t="s">
        <v>3827</v>
      </c>
      <c r="B321">
        <v>147350</v>
      </c>
    </row>
    <row r="322" spans="1:2">
      <c r="A322" t="s">
        <v>3838</v>
      </c>
      <c r="B322">
        <v>147365</v>
      </c>
    </row>
    <row r="323" spans="1:2">
      <c r="A323" t="s">
        <v>3849</v>
      </c>
      <c r="B323">
        <v>147365</v>
      </c>
    </row>
    <row r="324" spans="1:2">
      <c r="A324" t="s">
        <v>3858</v>
      </c>
      <c r="B324">
        <v>147365</v>
      </c>
    </row>
    <row r="325" spans="1:2">
      <c r="A325" t="s">
        <v>3870</v>
      </c>
      <c r="B325">
        <v>147365</v>
      </c>
    </row>
    <row r="326" spans="1:2">
      <c r="A326" t="s">
        <v>3879</v>
      </c>
      <c r="B326">
        <v>147365</v>
      </c>
    </row>
    <row r="327" spans="1:2">
      <c r="A327" t="s">
        <v>3887</v>
      </c>
      <c r="B327">
        <v>147365</v>
      </c>
    </row>
    <row r="328" spans="1:2">
      <c r="A328" t="s">
        <v>3896</v>
      </c>
      <c r="B328">
        <v>147365</v>
      </c>
    </row>
    <row r="329" spans="1:2">
      <c r="A329" t="s">
        <v>3904</v>
      </c>
      <c r="B329">
        <v>147365</v>
      </c>
    </row>
    <row r="330" spans="1:2">
      <c r="A330" t="s">
        <v>3914</v>
      </c>
      <c r="B330">
        <v>147365</v>
      </c>
    </row>
    <row r="331" spans="1:2">
      <c r="A331" t="s">
        <v>3922</v>
      </c>
      <c r="B331">
        <v>147365</v>
      </c>
    </row>
    <row r="332" spans="1:2">
      <c r="A332" t="s">
        <v>3930</v>
      </c>
      <c r="B332">
        <v>147365</v>
      </c>
    </row>
    <row r="333" spans="1:2">
      <c r="A333" t="s">
        <v>3938</v>
      </c>
      <c r="B333">
        <v>147365</v>
      </c>
    </row>
    <row r="334" spans="1:2">
      <c r="A334" t="s">
        <v>3947</v>
      </c>
      <c r="B334">
        <v>147365</v>
      </c>
    </row>
    <row r="335" spans="1:2">
      <c r="A335" t="s">
        <v>3956</v>
      </c>
      <c r="B335">
        <v>147365</v>
      </c>
    </row>
    <row r="336" spans="1:2">
      <c r="A336" t="s">
        <v>3964</v>
      </c>
      <c r="B336">
        <v>147365</v>
      </c>
    </row>
    <row r="337" spans="1:2">
      <c r="A337" t="s">
        <v>3973</v>
      </c>
      <c r="B337">
        <v>147365</v>
      </c>
    </row>
    <row r="338" spans="1:2">
      <c r="A338" t="s">
        <v>3981</v>
      </c>
      <c r="B338">
        <v>147365</v>
      </c>
    </row>
    <row r="339" spans="1:2">
      <c r="A339" t="s">
        <v>3990</v>
      </c>
      <c r="B339">
        <v>147365</v>
      </c>
    </row>
    <row r="340" spans="1:2">
      <c r="A340" t="s">
        <v>3998</v>
      </c>
      <c r="B340">
        <v>147365</v>
      </c>
    </row>
    <row r="341" spans="1:2">
      <c r="A341" t="s">
        <v>4007</v>
      </c>
      <c r="B341">
        <v>147365</v>
      </c>
    </row>
    <row r="342" spans="1:2">
      <c r="A342" t="s">
        <v>4015</v>
      </c>
      <c r="B342">
        <v>147365</v>
      </c>
    </row>
    <row r="343" spans="1:2">
      <c r="A343" t="s">
        <v>4024</v>
      </c>
      <c r="B343">
        <v>147365</v>
      </c>
    </row>
    <row r="344" spans="1:2">
      <c r="A344" t="s">
        <v>4032</v>
      </c>
      <c r="B344">
        <v>147365</v>
      </c>
    </row>
    <row r="345" spans="1:2">
      <c r="A345" t="s">
        <v>4040</v>
      </c>
      <c r="B345">
        <v>147365</v>
      </c>
    </row>
    <row r="346" spans="1:2">
      <c r="A346" t="s">
        <v>4048</v>
      </c>
      <c r="B346">
        <v>147365</v>
      </c>
    </row>
    <row r="347" spans="1:2">
      <c r="A347" t="s">
        <v>4056</v>
      </c>
      <c r="B347">
        <v>147365</v>
      </c>
    </row>
    <row r="348" spans="1:2">
      <c r="A348" t="s">
        <v>4064</v>
      </c>
      <c r="B348">
        <v>147365</v>
      </c>
    </row>
    <row r="349" spans="1:2">
      <c r="A349" t="s">
        <v>4072</v>
      </c>
      <c r="B349">
        <v>147365</v>
      </c>
    </row>
    <row r="350" spans="1:2">
      <c r="A350" t="s">
        <v>4081</v>
      </c>
      <c r="B350">
        <v>147365</v>
      </c>
    </row>
    <row r="351" spans="1:2">
      <c r="A351" t="s">
        <v>4089</v>
      </c>
      <c r="B351">
        <v>147365</v>
      </c>
    </row>
    <row r="352" spans="1:2">
      <c r="A352" t="s">
        <v>4098</v>
      </c>
      <c r="B352">
        <v>147365</v>
      </c>
    </row>
    <row r="353" spans="1:2">
      <c r="A353" t="s">
        <v>4107</v>
      </c>
      <c r="B353">
        <v>147365</v>
      </c>
    </row>
    <row r="354" spans="1:2">
      <c r="A354" t="s">
        <v>4116</v>
      </c>
      <c r="B354">
        <v>147365</v>
      </c>
    </row>
    <row r="355" spans="1:2">
      <c r="A355" t="s">
        <v>4125</v>
      </c>
      <c r="B355">
        <v>147365</v>
      </c>
    </row>
    <row r="356" spans="1:2">
      <c r="A356" t="s">
        <v>4133</v>
      </c>
      <c r="B356">
        <v>147365</v>
      </c>
    </row>
    <row r="357" spans="1:2">
      <c r="A357" t="s">
        <v>4141</v>
      </c>
      <c r="B357">
        <v>147365</v>
      </c>
    </row>
    <row r="358" spans="1:2">
      <c r="A358" t="s">
        <v>4149</v>
      </c>
      <c r="B358">
        <v>147365</v>
      </c>
    </row>
    <row r="359" spans="1:2">
      <c r="A359" t="s">
        <v>4157</v>
      </c>
      <c r="B359">
        <v>147365</v>
      </c>
    </row>
    <row r="360" spans="1:2">
      <c r="A360" t="s">
        <v>4166</v>
      </c>
      <c r="B360">
        <v>147365</v>
      </c>
    </row>
    <row r="361" spans="1:2">
      <c r="A361" t="s">
        <v>4174</v>
      </c>
      <c r="B361">
        <v>147365</v>
      </c>
    </row>
    <row r="362" spans="1:2">
      <c r="A362" t="s">
        <v>4183</v>
      </c>
      <c r="B362">
        <v>147365</v>
      </c>
    </row>
    <row r="363" spans="1:2">
      <c r="A363" t="s">
        <v>4191</v>
      </c>
      <c r="B363">
        <v>147365</v>
      </c>
    </row>
    <row r="364" spans="1:2">
      <c r="A364" t="s">
        <v>4199</v>
      </c>
      <c r="B364">
        <v>147365</v>
      </c>
    </row>
    <row r="365" spans="1:2">
      <c r="A365" t="s">
        <v>4207</v>
      </c>
      <c r="B365">
        <v>147365</v>
      </c>
    </row>
    <row r="366" spans="1:2">
      <c r="A366" t="s">
        <v>4215</v>
      </c>
      <c r="B366">
        <v>147365</v>
      </c>
    </row>
    <row r="367" spans="1:2">
      <c r="A367" t="s">
        <v>4224</v>
      </c>
      <c r="B367">
        <v>147365</v>
      </c>
    </row>
    <row r="368" spans="1:2">
      <c r="A368" t="s">
        <v>4232</v>
      </c>
      <c r="B368">
        <v>147365</v>
      </c>
    </row>
    <row r="369" spans="1:2">
      <c r="A369" t="s">
        <v>4239</v>
      </c>
      <c r="B369">
        <v>147365</v>
      </c>
    </row>
    <row r="370" spans="1:2">
      <c r="A370" t="s">
        <v>4248</v>
      </c>
      <c r="B370">
        <v>147365</v>
      </c>
    </row>
    <row r="371" spans="1:2">
      <c r="A371" t="s">
        <v>4256</v>
      </c>
      <c r="B371">
        <v>147365</v>
      </c>
    </row>
    <row r="372" spans="1:2">
      <c r="A372" t="s">
        <v>4264</v>
      </c>
      <c r="B372">
        <v>147365</v>
      </c>
    </row>
    <row r="373" spans="1:2">
      <c r="A373" t="s">
        <v>4273</v>
      </c>
      <c r="B373">
        <v>147365</v>
      </c>
    </row>
    <row r="374" spans="1:2">
      <c r="A374" t="s">
        <v>4281</v>
      </c>
      <c r="B374">
        <v>147365</v>
      </c>
    </row>
    <row r="375" spans="1:2">
      <c r="A375" t="s">
        <v>4289</v>
      </c>
      <c r="B375">
        <v>147365</v>
      </c>
    </row>
    <row r="376" spans="1:2">
      <c r="A376" t="s">
        <v>4297</v>
      </c>
      <c r="B376">
        <v>147365</v>
      </c>
    </row>
    <row r="377" spans="1:2">
      <c r="A377" t="s">
        <v>4306</v>
      </c>
      <c r="B377">
        <v>147365</v>
      </c>
    </row>
    <row r="378" spans="1:2">
      <c r="A378" t="s">
        <v>4315</v>
      </c>
      <c r="B378">
        <v>147350</v>
      </c>
    </row>
    <row r="379" spans="1:2">
      <c r="A379" t="s">
        <v>4323</v>
      </c>
      <c r="B379">
        <v>147365</v>
      </c>
    </row>
    <row r="380" spans="1:2">
      <c r="A380" t="s">
        <v>4331</v>
      </c>
      <c r="B380">
        <v>147365</v>
      </c>
    </row>
    <row r="381" spans="1:2">
      <c r="A381" t="s">
        <v>4339</v>
      </c>
      <c r="B381">
        <v>147365</v>
      </c>
    </row>
    <row r="382" spans="1:2">
      <c r="A382" t="s">
        <v>4347</v>
      </c>
      <c r="B382">
        <v>147365</v>
      </c>
    </row>
    <row r="383" spans="1:2">
      <c r="A383" t="s">
        <v>4356</v>
      </c>
      <c r="B383">
        <v>147365</v>
      </c>
    </row>
    <row r="384" spans="1:2">
      <c r="A384" t="s">
        <v>4364</v>
      </c>
      <c r="B384">
        <v>147365</v>
      </c>
    </row>
    <row r="385" spans="1:2">
      <c r="A385" t="s">
        <v>4373</v>
      </c>
      <c r="B385">
        <v>147365</v>
      </c>
    </row>
    <row r="386" spans="1:2">
      <c r="A386" t="s">
        <v>4382</v>
      </c>
      <c r="B386">
        <v>147365</v>
      </c>
    </row>
    <row r="387" spans="1:2">
      <c r="A387" t="s">
        <v>4390</v>
      </c>
      <c r="B387">
        <v>145036</v>
      </c>
    </row>
    <row r="388" spans="1:2">
      <c r="A388" t="s">
        <v>4399</v>
      </c>
      <c r="B388">
        <v>146631</v>
      </c>
    </row>
    <row r="389" spans="1:2">
      <c r="A389" t="s">
        <v>4412</v>
      </c>
      <c r="B389">
        <v>147379</v>
      </c>
    </row>
    <row r="390" spans="1:2">
      <c r="A390" t="s">
        <v>4426</v>
      </c>
      <c r="B390">
        <v>147386</v>
      </c>
    </row>
    <row r="391" spans="1:2">
      <c r="A391" t="s">
        <v>4440</v>
      </c>
      <c r="B391">
        <v>147386</v>
      </c>
    </row>
    <row r="392" spans="1:2">
      <c r="A392" t="s">
        <v>4449</v>
      </c>
      <c r="B392">
        <v>146631</v>
      </c>
    </row>
    <row r="393" spans="1:2">
      <c r="A393" t="s">
        <v>4459</v>
      </c>
      <c r="B393">
        <v>147394</v>
      </c>
    </row>
    <row r="394" spans="1:2">
      <c r="A394" t="s">
        <v>4473</v>
      </c>
      <c r="B394">
        <v>147394</v>
      </c>
    </row>
    <row r="395" spans="1:2">
      <c r="A395" t="s">
        <v>4482</v>
      </c>
      <c r="B395">
        <v>147394</v>
      </c>
    </row>
    <row r="396" spans="1:2">
      <c r="A396" t="s">
        <v>4491</v>
      </c>
      <c r="B396">
        <v>147186</v>
      </c>
    </row>
    <row r="397" spans="1:2">
      <c r="A397" t="s">
        <v>4501</v>
      </c>
      <c r="B397">
        <v>147307</v>
      </c>
    </row>
    <row r="398" spans="1:2">
      <c r="A398" t="s">
        <v>4510</v>
      </c>
      <c r="B398">
        <v>147307</v>
      </c>
    </row>
    <row r="399" spans="1:2">
      <c r="A399" t="s">
        <v>4520</v>
      </c>
      <c r="B399">
        <v>146437</v>
      </c>
    </row>
    <row r="400" spans="1:2">
      <c r="A400" t="s">
        <v>4536</v>
      </c>
      <c r="B400">
        <v>146485</v>
      </c>
    </row>
    <row r="401" spans="1:2">
      <c r="A401" t="s">
        <v>4554</v>
      </c>
      <c r="B401">
        <v>146489</v>
      </c>
    </row>
    <row r="402" spans="1:2">
      <c r="A402" t="s">
        <v>4567</v>
      </c>
      <c r="B402">
        <v>146500</v>
      </c>
    </row>
    <row r="403" spans="1:2">
      <c r="A403" t="s">
        <v>4581</v>
      </c>
      <c r="B403">
        <v>146502</v>
      </c>
    </row>
    <row r="404" spans="1:2">
      <c r="A404" t="s">
        <v>4595</v>
      </c>
      <c r="B404">
        <v>146517</v>
      </c>
    </row>
    <row r="405" spans="1:2">
      <c r="A405" t="s">
        <v>4610</v>
      </c>
      <c r="B405">
        <v>146523</v>
      </c>
    </row>
    <row r="406" spans="1:2">
      <c r="A406" t="s">
        <v>4625</v>
      </c>
      <c r="B406">
        <v>146544</v>
      </c>
    </row>
    <row r="407" spans="1:2">
      <c r="A407" t="s">
        <v>4637</v>
      </c>
      <c r="B407">
        <v>145107</v>
      </c>
    </row>
    <row r="408" spans="1:2">
      <c r="A408" t="s">
        <v>4652</v>
      </c>
      <c r="B408">
        <v>145107</v>
      </c>
    </row>
    <row r="409" spans="1:2">
      <c r="A409" t="s">
        <v>4661</v>
      </c>
      <c r="B409">
        <v>150305</v>
      </c>
    </row>
    <row r="410" spans="1:2">
      <c r="A410" t="s">
        <v>4676</v>
      </c>
      <c r="B410">
        <v>152750</v>
      </c>
    </row>
    <row r="411" spans="1:2">
      <c r="A411" t="s">
        <v>4688</v>
      </c>
      <c r="B411">
        <v>145316</v>
      </c>
    </row>
    <row r="412" spans="1:2">
      <c r="A412" t="s">
        <v>4703</v>
      </c>
      <c r="B412">
        <v>145398</v>
      </c>
    </row>
    <row r="413" spans="1:2">
      <c r="A413" t="s">
        <v>4716</v>
      </c>
      <c r="B413">
        <v>145398</v>
      </c>
    </row>
    <row r="414" spans="1:2">
      <c r="A414" t="s">
        <v>4728</v>
      </c>
      <c r="B414">
        <v>145419</v>
      </c>
    </row>
    <row r="415" spans="1:2">
      <c r="A415" t="s">
        <v>4741</v>
      </c>
      <c r="B415">
        <v>145430</v>
      </c>
    </row>
    <row r="416" spans="1:2">
      <c r="A416" t="s">
        <v>4755</v>
      </c>
      <c r="B416">
        <v>145567</v>
      </c>
    </row>
    <row r="417" spans="1:2">
      <c r="A417" t="s">
        <v>4766</v>
      </c>
      <c r="B417">
        <v>151813</v>
      </c>
    </row>
    <row r="418" spans="1:2">
      <c r="A418" t="s">
        <v>4779</v>
      </c>
      <c r="B418">
        <v>150321</v>
      </c>
    </row>
    <row r="419" spans="1:2">
      <c r="A419" t="s">
        <v>4794</v>
      </c>
      <c r="B419">
        <v>150321</v>
      </c>
    </row>
    <row r="420" spans="1:2">
      <c r="A420" t="s">
        <v>4804</v>
      </c>
      <c r="B420">
        <v>145587</v>
      </c>
    </row>
    <row r="421" spans="1:2">
      <c r="A421" t="s">
        <v>4817</v>
      </c>
      <c r="B421">
        <v>146654</v>
      </c>
    </row>
    <row r="422" spans="1:2">
      <c r="A422" t="s">
        <v>4835</v>
      </c>
      <c r="B422">
        <v>146999</v>
      </c>
    </row>
    <row r="423" spans="1:2">
      <c r="A423" t="s">
        <v>4848</v>
      </c>
      <c r="B423">
        <v>147028</v>
      </c>
    </row>
    <row r="424" spans="1:2">
      <c r="A424" t="s">
        <v>4862</v>
      </c>
      <c r="B424">
        <v>147042</v>
      </c>
    </row>
    <row r="425" spans="1:2">
      <c r="A425" t="s">
        <v>4875</v>
      </c>
      <c r="B425">
        <v>147073</v>
      </c>
    </row>
    <row r="426" spans="1:2">
      <c r="A426" t="s">
        <v>4889</v>
      </c>
      <c r="B426">
        <v>147050</v>
      </c>
    </row>
    <row r="427" spans="1:2">
      <c r="A427" t="s">
        <v>4901</v>
      </c>
      <c r="B427">
        <v>147050</v>
      </c>
    </row>
    <row r="428" spans="1:2">
      <c r="A428" t="s">
        <v>4911</v>
      </c>
      <c r="B428">
        <v>147066</v>
      </c>
    </row>
    <row r="429" spans="1:2">
      <c r="A429" t="s">
        <v>4923</v>
      </c>
      <c r="B429">
        <v>147066</v>
      </c>
    </row>
    <row r="430" spans="1:2">
      <c r="A430" t="s">
        <v>4933</v>
      </c>
      <c r="B430">
        <v>147079</v>
      </c>
    </row>
    <row r="431" spans="1:2">
      <c r="A431" t="s">
        <v>4945</v>
      </c>
      <c r="B431">
        <v>147100</v>
      </c>
    </row>
    <row r="432" spans="1:2">
      <c r="A432" t="s">
        <v>4958</v>
      </c>
      <c r="B432">
        <v>147106</v>
      </c>
    </row>
    <row r="433" spans="1:2">
      <c r="A433" t="s">
        <v>4970</v>
      </c>
      <c r="B433">
        <v>147106</v>
      </c>
    </row>
    <row r="434" spans="1:2">
      <c r="A434" t="s">
        <v>4979</v>
      </c>
      <c r="B434">
        <v>151351</v>
      </c>
    </row>
    <row r="435" spans="1:2">
      <c r="A435" t="s">
        <v>4994</v>
      </c>
      <c r="B435">
        <v>147169</v>
      </c>
    </row>
    <row r="436" spans="1:2">
      <c r="A436" t="s">
        <v>5009</v>
      </c>
      <c r="B436">
        <v>147176</v>
      </c>
    </row>
    <row r="437" spans="1:2">
      <c r="A437" t="s">
        <v>5022</v>
      </c>
      <c r="B437">
        <v>147188</v>
      </c>
    </row>
    <row r="438" spans="1:2">
      <c r="A438" t="s">
        <v>5036</v>
      </c>
      <c r="B438">
        <v>147188</v>
      </c>
    </row>
    <row r="439" spans="1:2">
      <c r="A439" t="s">
        <v>5046</v>
      </c>
      <c r="B439">
        <v>147188</v>
      </c>
    </row>
    <row r="440" spans="1:2">
      <c r="A440" t="s">
        <v>5055</v>
      </c>
      <c r="B440">
        <v>147447</v>
      </c>
    </row>
    <row r="441" spans="1:2">
      <c r="A441" t="s">
        <v>5066</v>
      </c>
      <c r="B441">
        <v>147447</v>
      </c>
    </row>
    <row r="442" spans="1:2">
      <c r="A442" t="s">
        <v>5078</v>
      </c>
      <c r="B442">
        <v>144776</v>
      </c>
    </row>
    <row r="443" spans="1:2">
      <c r="A443" t="s">
        <v>5094</v>
      </c>
      <c r="B443">
        <v>144779</v>
      </c>
    </row>
    <row r="444" spans="1:2">
      <c r="A444" t="s">
        <v>5106</v>
      </c>
      <c r="B444">
        <v>144779</v>
      </c>
    </row>
    <row r="445" spans="1:2">
      <c r="A445" t="s">
        <v>5117</v>
      </c>
      <c r="B445">
        <v>144779</v>
      </c>
    </row>
    <row r="446" spans="1:2">
      <c r="A446" t="s">
        <v>5127</v>
      </c>
      <c r="B446">
        <v>144779</v>
      </c>
    </row>
    <row r="447" spans="1:2">
      <c r="A447" t="s">
        <v>5137</v>
      </c>
      <c r="B447">
        <v>144780</v>
      </c>
    </row>
    <row r="448" spans="1:2">
      <c r="A448" t="s">
        <v>5149</v>
      </c>
      <c r="B448">
        <v>144780</v>
      </c>
    </row>
    <row r="449" spans="1:2">
      <c r="A449" t="s">
        <v>5160</v>
      </c>
      <c r="B449">
        <v>144783</v>
      </c>
    </row>
    <row r="450" spans="1:2">
      <c r="A450" t="s">
        <v>5173</v>
      </c>
      <c r="B450">
        <v>144785</v>
      </c>
    </row>
    <row r="451" spans="1:2">
      <c r="A451" t="s">
        <v>5187</v>
      </c>
      <c r="B451">
        <v>145147</v>
      </c>
    </row>
    <row r="452" spans="1:2">
      <c r="A452" t="s">
        <v>5201</v>
      </c>
      <c r="B452">
        <v>145147</v>
      </c>
    </row>
    <row r="453" spans="1:2">
      <c r="A453" t="s">
        <v>5211</v>
      </c>
      <c r="B453">
        <v>145894</v>
      </c>
    </row>
    <row r="454" spans="1:2">
      <c r="A454" t="s">
        <v>5220</v>
      </c>
      <c r="B454">
        <v>146514</v>
      </c>
    </row>
    <row r="455" spans="1:2">
      <c r="A455" t="s">
        <v>5234</v>
      </c>
      <c r="B455">
        <v>144781</v>
      </c>
    </row>
    <row r="456" spans="1:2">
      <c r="A456" t="s">
        <v>5242</v>
      </c>
      <c r="B456">
        <v>144779</v>
      </c>
    </row>
    <row r="457" spans="1:2">
      <c r="A457" t="s">
        <v>5251</v>
      </c>
      <c r="B457">
        <v>144779</v>
      </c>
    </row>
    <row r="458" spans="1:2">
      <c r="A458" t="s">
        <v>5261</v>
      </c>
      <c r="B458">
        <v>144793</v>
      </c>
    </row>
    <row r="459" spans="1:2">
      <c r="A459" t="s">
        <v>5273</v>
      </c>
      <c r="B459">
        <v>144793</v>
      </c>
    </row>
    <row r="460" spans="1:2">
      <c r="A460" t="s">
        <v>5281</v>
      </c>
      <c r="B460">
        <v>144793</v>
      </c>
    </row>
    <row r="461" spans="1:2">
      <c r="A461" t="s">
        <v>5290</v>
      </c>
      <c r="B461">
        <v>144793</v>
      </c>
    </row>
    <row r="462" spans="1:2">
      <c r="A462" t="s">
        <v>5299</v>
      </c>
      <c r="B462">
        <v>144779</v>
      </c>
    </row>
    <row r="463" spans="1:2">
      <c r="A463" t="s">
        <v>5308</v>
      </c>
      <c r="B463">
        <v>147186</v>
      </c>
    </row>
    <row r="464" spans="1:2">
      <c r="A464" t="s">
        <v>5317</v>
      </c>
      <c r="B464">
        <v>153250</v>
      </c>
    </row>
    <row r="465" spans="1:2">
      <c r="A465" t="s">
        <v>5331</v>
      </c>
      <c r="B465">
        <v>146506</v>
      </c>
    </row>
    <row r="466" spans="1:2">
      <c r="A466" t="s">
        <v>5347</v>
      </c>
      <c r="B466">
        <v>146548</v>
      </c>
    </row>
    <row r="467" spans="1:2">
      <c r="A467" t="s">
        <v>5360</v>
      </c>
      <c r="B467">
        <v>146548</v>
      </c>
    </row>
    <row r="468" spans="1:2">
      <c r="A468" t="s">
        <v>5368</v>
      </c>
      <c r="B468">
        <v>146548</v>
      </c>
    </row>
    <row r="469" spans="1:2">
      <c r="A469" t="s">
        <v>5377</v>
      </c>
      <c r="B469">
        <v>146548</v>
      </c>
    </row>
    <row r="470" spans="1:2">
      <c r="A470" t="s">
        <v>5385</v>
      </c>
      <c r="B470">
        <v>146548</v>
      </c>
    </row>
    <row r="471" spans="1:2">
      <c r="A471" t="s">
        <v>5393</v>
      </c>
      <c r="B471">
        <v>146548</v>
      </c>
    </row>
    <row r="472" spans="1:2">
      <c r="A472" t="s">
        <v>5402</v>
      </c>
      <c r="B472">
        <v>146548</v>
      </c>
    </row>
    <row r="473" spans="1:2">
      <c r="A473" t="s">
        <v>5412</v>
      </c>
      <c r="B473">
        <v>146548</v>
      </c>
    </row>
    <row r="474" spans="1:2">
      <c r="A474" t="s">
        <v>5424</v>
      </c>
      <c r="B474">
        <v>146548</v>
      </c>
    </row>
    <row r="475" spans="1:2">
      <c r="A475" t="s">
        <v>5433</v>
      </c>
      <c r="B475">
        <v>146548</v>
      </c>
    </row>
    <row r="476" spans="1:2">
      <c r="A476" t="s">
        <v>5442</v>
      </c>
      <c r="B476">
        <v>146571</v>
      </c>
    </row>
    <row r="477" spans="1:2">
      <c r="A477" t="s">
        <v>5455</v>
      </c>
      <c r="B477">
        <v>146572</v>
      </c>
    </row>
    <row r="478" spans="1:2">
      <c r="A478" t="s">
        <v>5467</v>
      </c>
      <c r="B478">
        <v>146572</v>
      </c>
    </row>
    <row r="479" spans="1:2">
      <c r="A479" t="s">
        <v>5475</v>
      </c>
      <c r="B479">
        <v>146572</v>
      </c>
    </row>
    <row r="480" spans="1:2">
      <c r="A480" t="s">
        <v>5484</v>
      </c>
      <c r="B480">
        <v>146572</v>
      </c>
    </row>
    <row r="481" spans="1:2">
      <c r="A481" t="s">
        <v>5493</v>
      </c>
      <c r="B481">
        <v>145562</v>
      </c>
    </row>
    <row r="482" spans="1:2">
      <c r="A482" t="s">
        <v>5505</v>
      </c>
      <c r="B482">
        <v>146572</v>
      </c>
    </row>
    <row r="483" spans="1:2">
      <c r="A483" t="s">
        <v>5514</v>
      </c>
      <c r="B483">
        <v>145368</v>
      </c>
    </row>
    <row r="484" spans="1:2">
      <c r="A484" t="s">
        <v>5523</v>
      </c>
      <c r="B484">
        <v>145029</v>
      </c>
    </row>
    <row r="485" spans="1:2">
      <c r="A485" t="s">
        <v>5532</v>
      </c>
      <c r="B485">
        <v>145205</v>
      </c>
    </row>
    <row r="486" spans="1:2">
      <c r="A486" t="s">
        <v>5546</v>
      </c>
      <c r="B486">
        <v>145410</v>
      </c>
    </row>
    <row r="487" spans="1:2">
      <c r="A487" t="s">
        <v>5554</v>
      </c>
      <c r="B487">
        <v>149753</v>
      </c>
    </row>
    <row r="488" spans="1:2">
      <c r="A488" t="s">
        <v>5571</v>
      </c>
      <c r="B488">
        <v>147371</v>
      </c>
    </row>
    <row r="489" spans="1:2">
      <c r="A489" t="s">
        <v>5584</v>
      </c>
      <c r="B489">
        <v>147350</v>
      </c>
    </row>
    <row r="490" spans="1:2">
      <c r="A490" t="s">
        <v>5593</v>
      </c>
      <c r="B490">
        <v>147126</v>
      </c>
    </row>
    <row r="491" spans="1:2">
      <c r="A491" t="s">
        <v>5607</v>
      </c>
      <c r="B491">
        <v>146423</v>
      </c>
    </row>
    <row r="492" spans="1:2">
      <c r="A492" t="s">
        <v>5622</v>
      </c>
      <c r="B492">
        <v>146532</v>
      </c>
    </row>
    <row r="493" spans="1:2">
      <c r="A493" t="s">
        <v>5634</v>
      </c>
      <c r="B493">
        <v>146532</v>
      </c>
    </row>
    <row r="494" spans="1:2">
      <c r="A494" t="s">
        <v>5645</v>
      </c>
      <c r="B494">
        <v>146554</v>
      </c>
    </row>
    <row r="495" spans="1:2">
      <c r="A495" t="s">
        <v>5657</v>
      </c>
      <c r="B495">
        <v>146554</v>
      </c>
    </row>
    <row r="496" spans="1:2">
      <c r="A496" t="s">
        <v>5666</v>
      </c>
      <c r="B496">
        <v>146561</v>
      </c>
    </row>
    <row r="497" spans="1:2">
      <c r="A497" t="s">
        <v>5679</v>
      </c>
      <c r="B497">
        <v>146561</v>
      </c>
    </row>
    <row r="498" spans="1:2">
      <c r="A498" t="s">
        <v>5689</v>
      </c>
      <c r="B498">
        <v>146566</v>
      </c>
    </row>
    <row r="499" spans="1:2">
      <c r="A499" t="s">
        <v>5702</v>
      </c>
      <c r="B499">
        <v>152160</v>
      </c>
    </row>
    <row r="500" spans="1:2">
      <c r="A500" t="s">
        <v>5715</v>
      </c>
      <c r="B500">
        <v>152160</v>
      </c>
    </row>
    <row r="501" spans="1:2">
      <c r="A501" t="s">
        <v>5724</v>
      </c>
      <c r="B501">
        <v>152162</v>
      </c>
    </row>
    <row r="502" spans="1:2">
      <c r="A502" t="s">
        <v>5736</v>
      </c>
      <c r="B502">
        <v>151809</v>
      </c>
    </row>
    <row r="503" spans="1:2">
      <c r="A503" t="s">
        <v>5748</v>
      </c>
      <c r="B503">
        <v>146670</v>
      </c>
    </row>
    <row r="504" spans="1:2">
      <c r="A504" t="s">
        <v>5758</v>
      </c>
      <c r="B504">
        <v>149749</v>
      </c>
    </row>
    <row r="505" spans="1:2">
      <c r="A505" t="s">
        <v>5770</v>
      </c>
      <c r="B505">
        <v>144779</v>
      </c>
    </row>
    <row r="506" spans="1:2">
      <c r="A506" t="s">
        <v>5779</v>
      </c>
      <c r="B506">
        <v>147365</v>
      </c>
    </row>
    <row r="507" spans="1:2">
      <c r="A507" t="s">
        <v>5790</v>
      </c>
      <c r="B507">
        <v>145008</v>
      </c>
    </row>
    <row r="508" spans="1:2">
      <c r="A508" t="s">
        <v>5808</v>
      </c>
      <c r="B508">
        <v>147340</v>
      </c>
    </row>
    <row r="509" spans="1:2">
      <c r="A509" t="s">
        <v>5823</v>
      </c>
      <c r="B509">
        <v>152491</v>
      </c>
    </row>
    <row r="510" spans="1:2">
      <c r="A510" t="s">
        <v>5836</v>
      </c>
      <c r="B510">
        <v>145894</v>
      </c>
    </row>
    <row r="511" spans="1:2">
      <c r="A511" t="s">
        <v>5846</v>
      </c>
      <c r="B511">
        <v>145894</v>
      </c>
    </row>
    <row r="512" spans="1:2">
      <c r="A512" t="s">
        <v>5855</v>
      </c>
      <c r="B512">
        <v>146574</v>
      </c>
    </row>
    <row r="513" spans="1:2">
      <c r="A513" t="s">
        <v>5863</v>
      </c>
      <c r="B513">
        <v>147307</v>
      </c>
    </row>
    <row r="514" spans="1:2">
      <c r="A514" t="s">
        <v>5874</v>
      </c>
      <c r="B514">
        <v>145368</v>
      </c>
    </row>
    <row r="515" spans="1:2">
      <c r="A515" t="s">
        <v>5884</v>
      </c>
      <c r="B515">
        <v>145515</v>
      </c>
    </row>
    <row r="516" spans="1:2">
      <c r="A516" t="s">
        <v>5896</v>
      </c>
      <c r="B516">
        <v>147035</v>
      </c>
    </row>
    <row r="517" spans="1:2">
      <c r="A517" t="s">
        <v>5909</v>
      </c>
      <c r="B517">
        <v>147350</v>
      </c>
    </row>
    <row r="518" spans="1:2">
      <c r="A518" t="s">
        <v>5918</v>
      </c>
      <c r="B518">
        <v>147066</v>
      </c>
    </row>
    <row r="519" spans="1:2">
      <c r="A519" t="s">
        <v>5927</v>
      </c>
      <c r="B519">
        <v>147066</v>
      </c>
    </row>
    <row r="520" spans="1:2">
      <c r="A520" t="s">
        <v>5937</v>
      </c>
      <c r="B520">
        <v>147455</v>
      </c>
    </row>
    <row r="521" spans="1:2">
      <c r="A521" t="s">
        <v>5949</v>
      </c>
      <c r="B521">
        <v>144880</v>
      </c>
    </row>
    <row r="522" spans="1:2">
      <c r="A522" t="s">
        <v>5959</v>
      </c>
      <c r="B522">
        <v>147189</v>
      </c>
    </row>
    <row r="523" spans="1:2">
      <c r="A523" t="s">
        <v>5974</v>
      </c>
      <c r="B523">
        <v>147350</v>
      </c>
    </row>
    <row r="524" spans="1:2">
      <c r="A524" t="s">
        <v>5983</v>
      </c>
      <c r="B524">
        <v>147350</v>
      </c>
    </row>
    <row r="525" spans="1:2">
      <c r="A525" t="s">
        <v>5992</v>
      </c>
      <c r="B525">
        <v>145894</v>
      </c>
    </row>
    <row r="526" spans="1:2">
      <c r="A526" t="s">
        <v>6001</v>
      </c>
      <c r="B526">
        <v>145522</v>
      </c>
    </row>
    <row r="527" spans="1:2">
      <c r="A527" t="s">
        <v>6010</v>
      </c>
      <c r="B527">
        <v>145499</v>
      </c>
    </row>
    <row r="528" spans="1:2">
      <c r="A528" t="s">
        <v>6019</v>
      </c>
      <c r="B528">
        <v>147350</v>
      </c>
    </row>
    <row r="529" spans="1:2">
      <c r="A529" t="s">
        <v>6030</v>
      </c>
      <c r="B529">
        <v>145510</v>
      </c>
    </row>
    <row r="530" spans="1:2">
      <c r="A530" t="s">
        <v>6041</v>
      </c>
      <c r="B530">
        <v>146727</v>
      </c>
    </row>
    <row r="531" spans="1:2">
      <c r="A531" t="s">
        <v>6054</v>
      </c>
      <c r="B531">
        <v>147150</v>
      </c>
    </row>
    <row r="532" spans="1:2">
      <c r="A532" t="s">
        <v>6068</v>
      </c>
      <c r="B532">
        <v>147018</v>
      </c>
    </row>
    <row r="533" spans="1:2">
      <c r="A533" t="s">
        <v>6079</v>
      </c>
      <c r="B533">
        <v>145029</v>
      </c>
    </row>
    <row r="534" spans="1:2">
      <c r="A534" t="s">
        <v>6087</v>
      </c>
      <c r="B534">
        <v>144898</v>
      </c>
    </row>
    <row r="535" spans="1:2">
      <c r="A535" t="s">
        <v>6095</v>
      </c>
      <c r="B535">
        <v>146572</v>
      </c>
    </row>
    <row r="536" spans="1:2">
      <c r="A536" t="s">
        <v>6104</v>
      </c>
      <c r="B536">
        <v>146572</v>
      </c>
    </row>
    <row r="537" spans="1:2">
      <c r="A537" t="s">
        <v>6112</v>
      </c>
      <c r="B537">
        <v>146572</v>
      </c>
    </row>
    <row r="538" spans="1:2">
      <c r="A538" t="s">
        <v>6120</v>
      </c>
      <c r="B538">
        <v>145534</v>
      </c>
    </row>
    <row r="539" spans="1:2">
      <c r="A539" t="s">
        <v>6130</v>
      </c>
      <c r="B539">
        <v>147040</v>
      </c>
    </row>
    <row r="540" spans="1:2">
      <c r="A540" t="s">
        <v>6142</v>
      </c>
      <c r="B540">
        <v>145029</v>
      </c>
    </row>
    <row r="541" spans="1:2">
      <c r="A541" t="s">
        <v>6151</v>
      </c>
      <c r="B541">
        <v>150305</v>
      </c>
    </row>
    <row r="542" spans="1:2">
      <c r="A542" t="s">
        <v>6160</v>
      </c>
      <c r="B542">
        <v>146631</v>
      </c>
    </row>
    <row r="543" spans="1:2">
      <c r="A543" t="s">
        <v>6169</v>
      </c>
      <c r="B543">
        <v>152148</v>
      </c>
    </row>
    <row r="544" spans="1:2">
      <c r="A544" t="s">
        <v>6180</v>
      </c>
      <c r="B544">
        <v>147350</v>
      </c>
    </row>
    <row r="545" spans="1:2">
      <c r="A545" t="s">
        <v>6190</v>
      </c>
      <c r="B545">
        <v>145499</v>
      </c>
    </row>
    <row r="546" spans="1:2">
      <c r="A546" t="s">
        <v>6201</v>
      </c>
      <c r="B546">
        <v>147350</v>
      </c>
    </row>
    <row r="547" spans="1:2">
      <c r="A547" t="s">
        <v>6210</v>
      </c>
      <c r="B547">
        <v>147350</v>
      </c>
    </row>
    <row r="548" spans="1:2">
      <c r="A548" t="s">
        <v>6220</v>
      </c>
      <c r="B548">
        <v>152386</v>
      </c>
    </row>
    <row r="549" spans="1:2">
      <c r="A549" t="s">
        <v>6232</v>
      </c>
      <c r="B549">
        <v>145499</v>
      </c>
    </row>
    <row r="550" spans="1:2">
      <c r="A550" t="s">
        <v>6242</v>
      </c>
      <c r="B550">
        <v>152840</v>
      </c>
    </row>
    <row r="551" spans="1:2">
      <c r="A551" t="s">
        <v>6258</v>
      </c>
      <c r="B551">
        <v>146670</v>
      </c>
    </row>
    <row r="552" spans="1:2">
      <c r="A552" t="s">
        <v>6269</v>
      </c>
      <c r="B552">
        <v>144853</v>
      </c>
    </row>
    <row r="553" spans="1:2">
      <c r="A553" t="s">
        <v>6281</v>
      </c>
      <c r="B553">
        <v>147365</v>
      </c>
    </row>
    <row r="554" spans="1:2">
      <c r="A554" t="s">
        <v>6289</v>
      </c>
      <c r="B554">
        <v>147350</v>
      </c>
    </row>
    <row r="555" spans="1:2">
      <c r="A555" t="s">
        <v>6300</v>
      </c>
      <c r="B555">
        <v>151833</v>
      </c>
    </row>
    <row r="556" spans="1:2">
      <c r="A556" t="s">
        <v>6312</v>
      </c>
      <c r="B556">
        <v>147365</v>
      </c>
    </row>
    <row r="557" spans="1:2">
      <c r="A557" t="s">
        <v>6320</v>
      </c>
      <c r="B557">
        <v>144898</v>
      </c>
    </row>
    <row r="558" spans="1:2">
      <c r="A558" t="s">
        <v>6329</v>
      </c>
      <c r="B558">
        <v>144779</v>
      </c>
    </row>
    <row r="559" spans="1:2">
      <c r="A559" t="s">
        <v>6337</v>
      </c>
      <c r="B559">
        <v>147160</v>
      </c>
    </row>
    <row r="560" spans="1:2">
      <c r="A560" t="s">
        <v>6345</v>
      </c>
      <c r="B560">
        <v>146670</v>
      </c>
    </row>
    <row r="561" spans="1:2">
      <c r="A561" t="s">
        <v>6354</v>
      </c>
      <c r="B561">
        <v>146391</v>
      </c>
    </row>
    <row r="562" spans="1:2">
      <c r="A562" t="s">
        <v>6368</v>
      </c>
      <c r="B562">
        <v>145894</v>
      </c>
    </row>
    <row r="563" spans="1:2">
      <c r="A563" t="s">
        <v>6378</v>
      </c>
      <c r="B563">
        <v>146400</v>
      </c>
    </row>
    <row r="564" spans="1:2">
      <c r="A564" t="s">
        <v>6389</v>
      </c>
      <c r="B564">
        <v>152840</v>
      </c>
    </row>
    <row r="565" spans="1:2">
      <c r="A565" t="s">
        <v>6397</v>
      </c>
      <c r="B565">
        <v>147350</v>
      </c>
    </row>
    <row r="566" spans="1:2">
      <c r="A566" t="s">
        <v>6405</v>
      </c>
      <c r="B566">
        <v>147350</v>
      </c>
    </row>
    <row r="567" spans="1:2">
      <c r="A567" t="s">
        <v>6413</v>
      </c>
      <c r="B567">
        <v>147350</v>
      </c>
    </row>
    <row r="568" spans="1:2">
      <c r="A568" t="s">
        <v>6421</v>
      </c>
      <c r="B568">
        <v>147350</v>
      </c>
    </row>
    <row r="569" spans="1:2">
      <c r="A569" t="s">
        <v>6429</v>
      </c>
      <c r="B569">
        <v>147350</v>
      </c>
    </row>
    <row r="570" spans="1:2">
      <c r="A570" t="s">
        <v>6437</v>
      </c>
      <c r="B570">
        <v>147350</v>
      </c>
    </row>
    <row r="571" spans="1:2">
      <c r="A571" t="s">
        <v>6445</v>
      </c>
      <c r="B571">
        <v>147350</v>
      </c>
    </row>
    <row r="572" spans="1:2">
      <c r="A572" t="s">
        <v>6456</v>
      </c>
      <c r="B572">
        <v>152747</v>
      </c>
    </row>
    <row r="573" spans="1:2">
      <c r="A573" t="s">
        <v>6468</v>
      </c>
      <c r="B573">
        <v>147186</v>
      </c>
    </row>
    <row r="574" spans="1:2">
      <c r="A574" t="s">
        <v>6478</v>
      </c>
      <c r="B574">
        <v>152748</v>
      </c>
    </row>
    <row r="575" spans="1:2">
      <c r="A575" t="s">
        <v>6491</v>
      </c>
      <c r="B575">
        <v>145534</v>
      </c>
    </row>
    <row r="576" spans="1:2">
      <c r="A576" t="s">
        <v>6500</v>
      </c>
      <c r="B576">
        <v>144779</v>
      </c>
    </row>
    <row r="577" spans="1:2">
      <c r="A577" t="s">
        <v>6509</v>
      </c>
      <c r="B577">
        <v>147307</v>
      </c>
    </row>
    <row r="578" spans="1:2">
      <c r="A578" t="s">
        <v>6518</v>
      </c>
      <c r="B578">
        <v>145328</v>
      </c>
    </row>
    <row r="579" spans="1:2">
      <c r="A579" t="s">
        <v>6526</v>
      </c>
      <c r="B579">
        <v>147350</v>
      </c>
    </row>
    <row r="580" spans="1:2">
      <c r="A580" t="s">
        <v>6534</v>
      </c>
      <c r="B580">
        <v>146631</v>
      </c>
    </row>
    <row r="581" spans="1:2">
      <c r="A581" t="s">
        <v>6543</v>
      </c>
      <c r="B581">
        <v>145515</v>
      </c>
    </row>
    <row r="582" spans="1:2">
      <c r="A582" t="s">
        <v>6551</v>
      </c>
      <c r="B582">
        <v>145029</v>
      </c>
    </row>
    <row r="583" spans="1:2">
      <c r="A583" t="s">
        <v>6560</v>
      </c>
      <c r="B583">
        <v>152648</v>
      </c>
    </row>
    <row r="584" spans="1:2">
      <c r="A584" t="s">
        <v>6571</v>
      </c>
      <c r="B584">
        <v>152648</v>
      </c>
    </row>
    <row r="585" spans="1:2">
      <c r="A585" t="s">
        <v>6577</v>
      </c>
      <c r="B585">
        <v>147350</v>
      </c>
    </row>
    <row r="586" spans="1:2">
      <c r="A586" t="s">
        <v>6585</v>
      </c>
      <c r="B586">
        <v>147350</v>
      </c>
    </row>
    <row r="587" spans="1:2">
      <c r="A587" t="s">
        <v>6594</v>
      </c>
      <c r="B587">
        <v>145682</v>
      </c>
    </row>
    <row r="588" spans="1:2">
      <c r="A588" t="s">
        <v>6608</v>
      </c>
      <c r="B588">
        <v>145410</v>
      </c>
    </row>
    <row r="589" spans="1:2">
      <c r="A589" t="s">
        <v>6616</v>
      </c>
      <c r="B589">
        <v>152747</v>
      </c>
    </row>
    <row r="590" spans="1:2">
      <c r="A590" t="s">
        <v>6625</v>
      </c>
      <c r="B590">
        <v>144843</v>
      </c>
    </row>
    <row r="591" spans="1:2">
      <c r="A591" t="s">
        <v>6636</v>
      </c>
      <c r="B591">
        <v>150301</v>
      </c>
    </row>
    <row r="592" spans="1:2">
      <c r="A592" t="s">
        <v>6649</v>
      </c>
      <c r="B592">
        <v>144843</v>
      </c>
    </row>
    <row r="593" spans="1:2">
      <c r="A593" t="s">
        <v>6657</v>
      </c>
      <c r="B593">
        <v>147160</v>
      </c>
    </row>
    <row r="594" spans="1:2">
      <c r="A594" t="s">
        <v>6667</v>
      </c>
      <c r="B594">
        <v>145358</v>
      </c>
    </row>
    <row r="595" spans="1:2">
      <c r="A595" t="s">
        <v>6680</v>
      </c>
      <c r="B595">
        <v>150329</v>
      </c>
    </row>
    <row r="596" spans="1:2">
      <c r="A596" t="s">
        <v>6693</v>
      </c>
      <c r="B596">
        <v>147455</v>
      </c>
    </row>
    <row r="597" spans="1:2">
      <c r="A597" t="s">
        <v>6702</v>
      </c>
      <c r="B597">
        <v>146496</v>
      </c>
    </row>
    <row r="598" spans="1:2">
      <c r="A598" t="s">
        <v>6714</v>
      </c>
      <c r="B598">
        <v>146521</v>
      </c>
    </row>
    <row r="599" spans="1:2">
      <c r="A599" t="s">
        <v>6725</v>
      </c>
      <c r="B599">
        <v>146466</v>
      </c>
    </row>
    <row r="600" spans="1:2">
      <c r="A600" t="s">
        <v>6737</v>
      </c>
      <c r="B600">
        <v>145533</v>
      </c>
    </row>
    <row r="601" spans="1:2">
      <c r="A601" t="s">
        <v>6750</v>
      </c>
      <c r="B601">
        <v>147182</v>
      </c>
    </row>
    <row r="602" spans="1:2">
      <c r="A602" t="s">
        <v>6764</v>
      </c>
      <c r="B602">
        <v>145099</v>
      </c>
    </row>
    <row r="603" spans="1:2">
      <c r="A603" t="s">
        <v>6777</v>
      </c>
      <c r="B603">
        <v>147438</v>
      </c>
    </row>
    <row r="604" spans="1:2">
      <c r="A604" t="s">
        <v>6791</v>
      </c>
      <c r="B604">
        <v>147444</v>
      </c>
    </row>
    <row r="605" spans="1:2">
      <c r="A605" t="s">
        <v>6806</v>
      </c>
      <c r="B605">
        <v>144870</v>
      </c>
    </row>
    <row r="606" spans="1:2">
      <c r="A606" t="s">
        <v>6818</v>
      </c>
      <c r="B606">
        <v>147160</v>
      </c>
    </row>
    <row r="607" spans="1:2">
      <c r="A607" t="s">
        <v>6826</v>
      </c>
      <c r="B607">
        <v>145410</v>
      </c>
    </row>
    <row r="608" spans="1:2">
      <c r="A608" t="s">
        <v>6835</v>
      </c>
      <c r="B608">
        <v>147365</v>
      </c>
    </row>
    <row r="609" spans="1:2">
      <c r="A609" t="s">
        <v>6843</v>
      </c>
      <c r="B609">
        <v>145029</v>
      </c>
    </row>
    <row r="610" spans="1:2">
      <c r="A610" t="s">
        <v>6854</v>
      </c>
      <c r="B610">
        <v>146631</v>
      </c>
    </row>
    <row r="611" spans="1:2">
      <c r="A611" t="s">
        <v>6862</v>
      </c>
      <c r="B611">
        <v>144899</v>
      </c>
    </row>
    <row r="612" spans="1:2">
      <c r="A612" t="s">
        <v>6870</v>
      </c>
      <c r="B612">
        <v>146548</v>
      </c>
    </row>
    <row r="613" spans="1:2">
      <c r="A613" t="s">
        <v>6879</v>
      </c>
      <c r="B613">
        <v>145515</v>
      </c>
    </row>
    <row r="614" spans="1:2">
      <c r="A614" t="s">
        <v>6887</v>
      </c>
      <c r="B614">
        <v>145410</v>
      </c>
    </row>
    <row r="615" spans="1:2">
      <c r="A615" t="s">
        <v>6902</v>
      </c>
      <c r="B615">
        <v>152612</v>
      </c>
    </row>
    <row r="616" spans="1:2">
      <c r="A616" t="s">
        <v>6914</v>
      </c>
      <c r="B616">
        <v>147365</v>
      </c>
    </row>
    <row r="617" spans="1:2">
      <c r="A617" t="s">
        <v>6923</v>
      </c>
      <c r="B617">
        <v>147120</v>
      </c>
    </row>
    <row r="618" spans="1:2">
      <c r="A618" t="s">
        <v>6934</v>
      </c>
      <c r="B618">
        <v>152611</v>
      </c>
    </row>
    <row r="619" spans="1:2">
      <c r="A619" t="s">
        <v>6947</v>
      </c>
      <c r="B619">
        <v>147458</v>
      </c>
    </row>
    <row r="620" spans="1:2">
      <c r="A620" t="s">
        <v>6959</v>
      </c>
      <c r="B620">
        <v>147307</v>
      </c>
    </row>
    <row r="621" spans="1:2">
      <c r="A621" t="s">
        <v>6967</v>
      </c>
      <c r="B621">
        <v>147365</v>
      </c>
    </row>
    <row r="622" spans="1:2">
      <c r="A622" t="s">
        <v>6976</v>
      </c>
      <c r="B622">
        <v>144831</v>
      </c>
    </row>
    <row r="623" spans="1:2">
      <c r="A623" t="s">
        <v>6985</v>
      </c>
      <c r="B623">
        <v>146679</v>
      </c>
    </row>
    <row r="624" spans="1:2">
      <c r="A624" t="s">
        <v>6994</v>
      </c>
      <c r="B624">
        <v>146572</v>
      </c>
    </row>
    <row r="625" spans="1:2">
      <c r="A625" t="s">
        <v>7003</v>
      </c>
      <c r="B625">
        <v>144779</v>
      </c>
    </row>
    <row r="626" spans="1:2">
      <c r="A626" t="s">
        <v>7012</v>
      </c>
      <c r="B626">
        <v>146631</v>
      </c>
    </row>
    <row r="627" spans="1:2">
      <c r="A627" t="s">
        <v>7020</v>
      </c>
      <c r="B627">
        <v>145522</v>
      </c>
    </row>
    <row r="628" spans="1:2">
      <c r="A628" t="s">
        <v>7028</v>
      </c>
      <c r="B628">
        <v>146521</v>
      </c>
    </row>
    <row r="629" spans="1:2">
      <c r="A629" t="s">
        <v>7037</v>
      </c>
      <c r="B629">
        <v>147441</v>
      </c>
    </row>
    <row r="630" spans="1:2">
      <c r="A630" t="s">
        <v>7050</v>
      </c>
      <c r="B630">
        <v>147458</v>
      </c>
    </row>
    <row r="631" spans="1:2">
      <c r="A631" t="s">
        <v>7058</v>
      </c>
      <c r="B631">
        <v>145419</v>
      </c>
    </row>
    <row r="632" spans="1:2">
      <c r="A632" t="s">
        <v>7066</v>
      </c>
      <c r="B632">
        <v>146631</v>
      </c>
    </row>
    <row r="633" spans="1:2">
      <c r="A633" t="s">
        <v>7075</v>
      </c>
      <c r="B633">
        <v>153247</v>
      </c>
    </row>
    <row r="634" spans="1:2">
      <c r="A634" t="s">
        <v>7086</v>
      </c>
      <c r="B634">
        <v>145515</v>
      </c>
    </row>
    <row r="635" spans="1:2">
      <c r="A635" t="s">
        <v>7094</v>
      </c>
      <c r="B635">
        <v>144899</v>
      </c>
    </row>
    <row r="636" spans="1:2">
      <c r="A636" t="s">
        <v>7103</v>
      </c>
      <c r="B636">
        <v>144899</v>
      </c>
    </row>
    <row r="637" spans="1:2">
      <c r="A637" t="s">
        <v>7111</v>
      </c>
      <c r="B637">
        <v>153326</v>
      </c>
    </row>
    <row r="638" spans="1:2">
      <c r="A638" t="s">
        <v>7124</v>
      </c>
      <c r="B638">
        <v>147181</v>
      </c>
    </row>
    <row r="639" spans="1:2">
      <c r="A639" t="s">
        <v>7136</v>
      </c>
      <c r="B639">
        <v>146572</v>
      </c>
    </row>
    <row r="640" spans="1:2">
      <c r="A640" t="s">
        <v>7144</v>
      </c>
      <c r="B640">
        <v>147307</v>
      </c>
    </row>
    <row r="641" spans="1:2">
      <c r="A641" t="s">
        <v>7153</v>
      </c>
      <c r="B641">
        <v>145151</v>
      </c>
    </row>
    <row r="642" spans="1:2">
      <c r="A642" t="s">
        <v>7165</v>
      </c>
      <c r="B642">
        <v>145026</v>
      </c>
    </row>
    <row r="643" spans="1:2">
      <c r="A643" t="s">
        <v>7178</v>
      </c>
      <c r="B643">
        <v>144779</v>
      </c>
    </row>
    <row r="644" spans="1:2">
      <c r="A644" t="s">
        <v>7191</v>
      </c>
      <c r="B644">
        <v>153255</v>
      </c>
    </row>
    <row r="645" spans="1:2">
      <c r="A645" t="s">
        <v>7207</v>
      </c>
      <c r="B645">
        <v>153248</v>
      </c>
    </row>
    <row r="646" spans="1:2">
      <c r="A646" t="s">
        <v>7222</v>
      </c>
      <c r="B646">
        <v>153285</v>
      </c>
    </row>
    <row r="647" spans="1:2">
      <c r="A647" t="s">
        <v>7238</v>
      </c>
      <c r="B647">
        <v>147007</v>
      </c>
    </row>
    <row r="648" spans="1:2">
      <c r="A648" t="s">
        <v>7252</v>
      </c>
      <c r="B648">
        <v>153324</v>
      </c>
    </row>
    <row r="649" spans="1:2">
      <c r="A649" t="s">
        <v>7265</v>
      </c>
      <c r="B649">
        <v>153245</v>
      </c>
    </row>
    <row r="650" spans="1:2">
      <c r="A650" t="s">
        <v>7280</v>
      </c>
      <c r="B650">
        <v>147133</v>
      </c>
    </row>
    <row r="651" spans="1:2">
      <c r="A651" t="s">
        <v>7294</v>
      </c>
      <c r="B651">
        <v>145537</v>
      </c>
    </row>
    <row r="652" spans="1:2">
      <c r="A652" t="s">
        <v>7310</v>
      </c>
      <c r="B652">
        <v>153403</v>
      </c>
    </row>
    <row r="653" spans="1:2">
      <c r="A653" t="s">
        <v>7323</v>
      </c>
      <c r="B653">
        <v>145029</v>
      </c>
    </row>
    <row r="654" spans="1:2">
      <c r="A654" t="s">
        <v>7335</v>
      </c>
      <c r="B654">
        <v>147081</v>
      </c>
    </row>
    <row r="655" spans="1:2">
      <c r="A655" t="s">
        <v>7348</v>
      </c>
      <c r="B655">
        <v>145538</v>
      </c>
    </row>
    <row r="656" spans="1:2">
      <c r="A656" t="s">
        <v>7361</v>
      </c>
      <c r="B656">
        <v>153334</v>
      </c>
    </row>
    <row r="657" spans="1:2">
      <c r="A657" t="s">
        <v>7373</v>
      </c>
      <c r="B657">
        <v>144779</v>
      </c>
    </row>
    <row r="658" spans="1:2">
      <c r="A658" t="s">
        <v>7382</v>
      </c>
      <c r="B658">
        <v>144898</v>
      </c>
    </row>
    <row r="659" spans="1:2">
      <c r="A659" t="s">
        <v>7393</v>
      </c>
      <c r="B659">
        <v>153518</v>
      </c>
    </row>
    <row r="660" spans="1:2">
      <c r="A660" t="s">
        <v>7405</v>
      </c>
      <c r="B660">
        <v>147120</v>
      </c>
    </row>
    <row r="661" spans="1:2">
      <c r="A661" t="s">
        <v>7416</v>
      </c>
      <c r="B661">
        <v>146572</v>
      </c>
    </row>
    <row r="662" spans="1:2">
      <c r="A662" t="s">
        <v>7429</v>
      </c>
      <c r="B662">
        <v>153553</v>
      </c>
    </row>
    <row r="663" spans="1:2">
      <c r="A663" t="s">
        <v>7440</v>
      </c>
      <c r="B663">
        <v>144831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64C6D-72D0-4ED7-A000-1CD8379CC2F8}">
  <sheetPr codeName="Hoja2"/>
  <dimension ref="A3:A4"/>
  <sheetViews>
    <sheetView workbookViewId="0">
      <selection activeCell="J11" sqref="J11"/>
    </sheetView>
  </sheetViews>
  <sheetFormatPr defaultColWidth="11.42578125" defaultRowHeight="14.45"/>
  <sheetData>
    <row r="3" spans="1:1" ht="51.95">
      <c r="A3" s="11" t="s">
        <v>8200</v>
      </c>
    </row>
    <row r="4" spans="1:1" ht="39">
      <c r="A4" s="11" t="s">
        <v>8201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DED6-BF26-48BE-9628-8EF0D2457954}">
  <sheetPr filterMode="1"/>
  <dimension ref="A1:AQ664"/>
  <sheetViews>
    <sheetView workbookViewId="0">
      <selection activeCell="B3" sqref="B3"/>
    </sheetView>
  </sheetViews>
  <sheetFormatPr defaultColWidth="11.42578125" defaultRowHeight="14.45"/>
  <cols>
    <col min="4" max="11" width="10.85546875" hidden="1" customWidth="1"/>
    <col min="12" max="12" width="19.42578125" hidden="1" customWidth="1"/>
    <col min="13" max="13" width="25.7109375" hidden="1" customWidth="1"/>
    <col min="14" max="17" width="10.85546875" hidden="1" customWidth="1"/>
    <col min="18" max="18" width="27.85546875" hidden="1" customWidth="1"/>
    <col min="19" max="20" width="10.85546875" hidden="1" customWidth="1"/>
    <col min="21" max="32" width="10.85546875" customWidth="1"/>
    <col min="35" max="35" width="19.140625" customWidth="1"/>
  </cols>
  <sheetData>
    <row r="1" spans="1:43" ht="87">
      <c r="D1" s="36" t="s">
        <v>8202</v>
      </c>
      <c r="E1" s="37" t="s">
        <v>8203</v>
      </c>
      <c r="F1" s="37" t="s">
        <v>8204</v>
      </c>
      <c r="G1" s="37" t="s">
        <v>8205</v>
      </c>
      <c r="H1" s="37" t="s">
        <v>8206</v>
      </c>
      <c r="I1" s="38" t="s">
        <v>8207</v>
      </c>
      <c r="J1" s="39" t="s">
        <v>8208</v>
      </c>
      <c r="K1" s="39" t="s">
        <v>8209</v>
      </c>
      <c r="L1" s="40" t="s">
        <v>8210</v>
      </c>
      <c r="M1" s="41" t="s">
        <v>8211</v>
      </c>
      <c r="N1" s="37" t="s">
        <v>8212</v>
      </c>
      <c r="O1" s="37" t="s">
        <v>8213</v>
      </c>
      <c r="P1" s="37" t="s">
        <v>8214</v>
      </c>
      <c r="Q1" s="37" t="s">
        <v>8215</v>
      </c>
      <c r="R1" s="37" t="s">
        <v>8216</v>
      </c>
      <c r="S1" s="37" t="s">
        <v>8217</v>
      </c>
      <c r="T1" s="37" t="s">
        <v>8218</v>
      </c>
      <c r="U1" s="37" t="s">
        <v>8219</v>
      </c>
      <c r="V1" s="37" t="s">
        <v>8220</v>
      </c>
      <c r="W1" s="37" t="s">
        <v>8221</v>
      </c>
      <c r="X1" s="37" t="s">
        <v>8222</v>
      </c>
      <c r="Y1" s="37" t="s">
        <v>8223</v>
      </c>
      <c r="Z1" s="37" t="s">
        <v>8224</v>
      </c>
      <c r="AA1" s="37" t="s">
        <v>8225</v>
      </c>
      <c r="AB1" s="37" t="s">
        <v>8226</v>
      </c>
      <c r="AC1" s="42" t="s">
        <v>8227</v>
      </c>
      <c r="AD1" s="43" t="s">
        <v>36</v>
      </c>
      <c r="AE1" s="44" t="s">
        <v>105</v>
      </c>
      <c r="AF1" s="44" t="s">
        <v>37</v>
      </c>
      <c r="AG1" s="45" t="s">
        <v>8228</v>
      </c>
      <c r="AH1" s="45" t="s">
        <v>8229</v>
      </c>
      <c r="AI1" s="46" t="s">
        <v>8230</v>
      </c>
      <c r="AJ1" s="37" t="s">
        <v>8231</v>
      </c>
      <c r="AK1" s="37" t="s">
        <v>8232</v>
      </c>
      <c r="AL1" s="37" t="s">
        <v>8233</v>
      </c>
      <c r="AM1" s="37" t="s">
        <v>8234</v>
      </c>
      <c r="AN1" s="37" t="s">
        <v>8235</v>
      </c>
      <c r="AO1" s="37" t="s">
        <v>8236</v>
      </c>
      <c r="AP1" s="37" t="s">
        <v>8237</v>
      </c>
      <c r="AQ1" s="47" t="s">
        <v>8238</v>
      </c>
    </row>
    <row r="2" spans="1:43" s="51" customFormat="1">
      <c r="A2" s="49" t="s">
        <v>128</v>
      </c>
      <c r="B2" s="50" t="s">
        <v>128</v>
      </c>
      <c r="C2" s="51" t="e">
        <v>#REF!</v>
      </c>
      <c r="D2" t="str">
        <f>B2</f>
        <v>001-2026</v>
      </c>
      <c r="E2" t="e">
        <f>VLOOKUP(D2,'MATRIZ 2026'!$F$3:$X$668,14,FALSE)</f>
        <v>#N/A</v>
      </c>
      <c r="F2" t="e">
        <f>VLOOKUP(B2,'MATRIZ 2026'!$F$3:$X$668,3,FALSE)</f>
        <v>#N/A</v>
      </c>
      <c r="G2" t="e">
        <f>VLOOKUP(B2,'MATRIZ 2026'!$F$3:$X$668,22,FALSE)</f>
        <v>#N/A</v>
      </c>
      <c r="H2"/>
      <c r="I2" t="e">
        <f>VLOOKUP(B2,'MATRIZ 2026'!$F$3:$X$668,84,FALSE)</f>
        <v>#N/A</v>
      </c>
      <c r="J2" t="e">
        <f>VLOOKUP(B2,'MATRIZ 2026'!$F$3:$X$668,49,FALSE)</f>
        <v>#N/A</v>
      </c>
      <c r="K2" t="e">
        <f>VLOOKUP(B2,'MATRIZ 2026'!$F$3:$X$668,50,FALSE)</f>
        <v>#N/A</v>
      </c>
      <c r="L2" s="48" t="e">
        <f>VLOOKUP(B2,'MATRIZ 2026'!$F$3:$X$668,45,FALSE)</f>
        <v>#N/A</v>
      </c>
      <c r="M2" s="48" t="e">
        <f>VLOOKUP(B2,'MATRIZ 2026'!$F$3:$X$668,46,FALSE)</f>
        <v>#N/A</v>
      </c>
      <c r="N2" t="e">
        <f>VLOOKUP(B2,'MATRIZ 2026'!$F$3:$X$668,16,FALSE)</f>
        <v>#N/A</v>
      </c>
      <c r="O2" t="e">
        <f>VLOOKUP(B2,'MATRIZ 2026'!$F$3:$X$668,93,FALSE)</f>
        <v>#N/A</v>
      </c>
      <c r="P2" t="e">
        <f>VLOOKUP(D2,'MATRIZ 2026'!$F$3:$X$668,31,FALSE)</f>
        <v>#N/A</v>
      </c>
      <c r="Q2" t="e">
        <f>VLOOKUP(M2,'MATRIZ 2026'!$F$3:$X$668,3,FALSE)</f>
        <v>#N/A</v>
      </c>
      <c r="R2" t="e">
        <f>VLOOKUP(B2,'MATRIZ 2026'!$F$3:$X$668,32,FALSE)</f>
        <v>#N/A</v>
      </c>
      <c r="S2" t="e">
        <f>VLOOKUP(O2,'MATRIZ 2026'!$F$3:$X$668,3,FALSE)</f>
        <v>#N/A</v>
      </c>
      <c r="T2" t="e">
        <f>VLOOKUP(B2,'MATRIZ 2026'!$F$3:$X$668,95,FALSE)</f>
        <v>#N/A</v>
      </c>
      <c r="U2" s="51">
        <f>VLOOKUP(B2,Hoja3!A1:B663,2,FALSE)</f>
        <v>144866</v>
      </c>
      <c r="V2" s="51" t="e">
        <f>VLOOKUP(B2,'MATRIZ 2026'!$F$3:$X$668,40,FALSE)</f>
        <v>#N/A</v>
      </c>
      <c r="W2" s="51" t="e">
        <f>VLOOKUP(S2,'MATRIZ 2026'!$F$3:$X$668,3,FALSE)</f>
        <v>#N/A</v>
      </c>
      <c r="X2" s="51" t="e">
        <f>VLOOKUP(T2,'MATRIZ 2026'!$F$3:$X$668,3,FALSE)</f>
        <v>#N/A</v>
      </c>
      <c r="Y2" s="51" t="e">
        <f>VLOOKUP(U2,'MATRIZ 2026'!$F$3:$X$668,3,FALSE)</f>
        <v>#N/A</v>
      </c>
      <c r="Z2" s="51" t="e">
        <f>VLOOKUP(V2,'MATRIZ 2026'!$F$3:$X$668,3,FALSE)</f>
        <v>#N/A</v>
      </c>
      <c r="AA2" s="51" t="e">
        <f>VLOOKUP(W2,'MATRIZ 2026'!$F$3:$X$668,3,FALSE)</f>
        <v>#N/A</v>
      </c>
      <c r="AB2" s="51" t="e">
        <f>VLOOKUP(B2,'MATRIZ 2026'!$F$3:$X$668,28,FALSE)</f>
        <v>#N/A</v>
      </c>
      <c r="AC2" s="51" t="e">
        <f>VLOOKUP(B2,'MATRIZ 2026'!$F$3:$X$668,27,FALSE)</f>
        <v>#N/A</v>
      </c>
      <c r="AD2" s="51" t="e">
        <f>VLOOKUP(B2,'MATRIZ 2026'!$F$3:$X$668,29,FALSE)</f>
        <v>#N/A</v>
      </c>
      <c r="AE2" s="51" t="e">
        <f>VLOOKUP(B2,'MATRIZ 2026'!$F$3:$X$668,96,FALSE)</f>
        <v>#N/A</v>
      </c>
      <c r="AF2" s="51" t="e">
        <f>VLOOKUP(B2,'MATRIZ 2026'!$F$3:$X$668,30,FALSE)</f>
        <v>#N/A</v>
      </c>
      <c r="AG2" s="51" t="e">
        <f>VLOOKUP(B2,'cuentas bancarias'!$A$2:$E$201,3,FALSE)</f>
        <v>#N/A</v>
      </c>
      <c r="AH2" s="51" t="e">
        <f>VLOOKUP(B2,'cuentas bancarias'!$A$2:$E$201,4,FALSE)</f>
        <v>#N/A</v>
      </c>
      <c r="AI2" s="51" t="e">
        <f>VLOOKUP(B2,'cuentas bancarias'!$A$2:$E$201,5,FALSE)</f>
        <v>#N/A</v>
      </c>
      <c r="AJ2" s="51" t="e">
        <f>VLOOKUP(B2,'MATRIZ 2026'!$F$3:$X$668,25,FALSE)</f>
        <v>#N/A</v>
      </c>
      <c r="AL2" s="51" t="e">
        <f>VLOOKUP(AH2,'MATRIZ 2026'!$F$3:$X$668,3,FALSE)</f>
        <v>#N/A</v>
      </c>
      <c r="AM2" s="51" t="e">
        <f>VLOOKUP(AI2,'MATRIZ 2026'!$F$3:$X$668,3,FALSE)</f>
        <v>#N/A</v>
      </c>
      <c r="AN2" s="51" t="e">
        <f>VLOOKUP(AJ2,'MATRIZ 2026'!$F$3:$X$668,3,FALSE)</f>
        <v>#N/A</v>
      </c>
      <c r="AO2" s="51" t="e">
        <f>VLOOKUP(AK2,'MATRIZ 2026'!$F$3:$X$668,3,FALSE)</f>
        <v>#N/A</v>
      </c>
      <c r="AP2" s="51" t="e">
        <f>VLOOKUP(AL2,'MATRIZ 2026'!$F$3:$X$668,3,FALSE)</f>
        <v>#N/A</v>
      </c>
      <c r="AQ2" s="51" t="e">
        <f>VLOOKUP(AM2,'MATRIZ 2026'!$F$3:$X$668,3,FALSE)</f>
        <v>#N/A</v>
      </c>
    </row>
    <row r="3" spans="1:43">
      <c r="A3" s="24" t="s">
        <v>179</v>
      </c>
      <c r="B3" s="19" t="s">
        <v>157</v>
      </c>
      <c r="C3" t="e">
        <v>#REF!</v>
      </c>
      <c r="D3" t="str">
        <f>B3</f>
        <v>002-2026</v>
      </c>
      <c r="E3" t="e">
        <f>VLOOKUP(D3,'MATRIZ 2026'!$F$3:$X$668,14,FALSE)</f>
        <v>#N/A</v>
      </c>
      <c r="F3" t="e">
        <f>VLOOKUP(B3,'MATRIZ 2026'!$F$3:$X$668,3,FALSE)</f>
        <v>#N/A</v>
      </c>
      <c r="G3" t="e">
        <f>VLOOKUP(B3,'MATRIZ 2026'!$F$3:$X$668,22,FALSE)</f>
        <v>#N/A</v>
      </c>
      <c r="I3" t="e">
        <f>VLOOKUP(B3,'MATRIZ 2026'!$F$3:$X$668,84,FALSE)</f>
        <v>#N/A</v>
      </c>
      <c r="J3" t="e">
        <f>VLOOKUP(B3,'MATRIZ 2026'!$F$3:$X$668,49,FALSE)</f>
        <v>#N/A</v>
      </c>
      <c r="K3" t="e">
        <f>VLOOKUP(B3,'MATRIZ 2026'!$F$3:$X$668,50,FALSE)</f>
        <v>#N/A</v>
      </c>
      <c r="L3" s="48" t="e">
        <f>VLOOKUP(B3,'MATRIZ 2026'!$F$3:$X$668,45,FALSE)</f>
        <v>#N/A</v>
      </c>
      <c r="M3" s="48" t="e">
        <f>VLOOKUP(B3,'MATRIZ 2026'!$F$3:$X$668,46,FALSE)</f>
        <v>#N/A</v>
      </c>
      <c r="N3" t="e">
        <f>VLOOKUP(B3,'MATRIZ 2026'!$F$3:$X$668,16,FALSE)</f>
        <v>#N/A</v>
      </c>
      <c r="O3" t="e">
        <f>VLOOKUP(B3,'MATRIZ 2026'!$F$3:$X$668,93,FALSE)</f>
        <v>#N/A</v>
      </c>
      <c r="P3" t="e">
        <f>VLOOKUP(D3,'MATRIZ 2026'!$F$3:$X$668,31,FALSE)</f>
        <v>#N/A</v>
      </c>
      <c r="Q3" t="e">
        <f>VLOOKUP(M3,'MATRIZ 2026'!$F$3:$X$668,3,FALSE)</f>
        <v>#N/A</v>
      </c>
      <c r="R3" t="e">
        <f>VLOOKUP(B3,'MATRIZ 2026'!$F$3:$X$668,32,FALSE)</f>
        <v>#N/A</v>
      </c>
      <c r="S3" t="e">
        <f>VLOOKUP(O3,'MATRIZ 2026'!$F$3:$X$668,3,FALSE)</f>
        <v>#N/A</v>
      </c>
      <c r="T3" t="e">
        <f>VLOOKUP(B3,'MATRIZ 2026'!$F$3:$X$668,95,FALSE)</f>
        <v>#N/A</v>
      </c>
      <c r="U3">
        <f>VLOOKUP(B3,Hoja3!A2:B664,2,FALSE)</f>
        <v>145104</v>
      </c>
      <c r="V3" t="e">
        <f>VLOOKUP(B3,'MATRIZ 2026'!$F$3:$X$668,40,FALSE)</f>
        <v>#N/A</v>
      </c>
      <c r="W3" t="e">
        <f>VLOOKUP(S3,'MATRIZ 2026'!$F$3:$X$668,3,FALSE)</f>
        <v>#N/A</v>
      </c>
      <c r="X3" t="e">
        <f>VLOOKUP(T3,'MATRIZ 2026'!$F$3:$X$668,3,FALSE)</f>
        <v>#N/A</v>
      </c>
      <c r="Y3" t="e">
        <f>VLOOKUP(U3,'MATRIZ 2026'!$F$3:$X$668,3,FALSE)</f>
        <v>#N/A</v>
      </c>
      <c r="Z3" t="e">
        <f>VLOOKUP(V3,'MATRIZ 2026'!$F$3:$X$668,3,FALSE)</f>
        <v>#N/A</v>
      </c>
      <c r="AA3" t="e">
        <f>VLOOKUP(W3,'MATRIZ 2026'!$F$3:$X$668,3,FALSE)</f>
        <v>#N/A</v>
      </c>
      <c r="AB3" t="e">
        <f>VLOOKUP(B3,'MATRIZ 2026'!$F$3:$X$668,28,FALSE)</f>
        <v>#N/A</v>
      </c>
      <c r="AC3" t="e">
        <f>VLOOKUP(B3,'MATRIZ 2026'!$F$3:$X$668,27,FALSE)</f>
        <v>#N/A</v>
      </c>
      <c r="AD3" t="e">
        <f>VLOOKUP(B3,'MATRIZ 2026'!$F$3:$X$668,29,FALSE)</f>
        <v>#N/A</v>
      </c>
      <c r="AE3" t="e">
        <f>VLOOKUP(B3,'MATRIZ 2026'!$F$3:$X$668,96,FALSE)</f>
        <v>#N/A</v>
      </c>
      <c r="AF3" t="e">
        <f>VLOOKUP(B3,'MATRIZ 2026'!$F$3:$X$668,30,FALSE)</f>
        <v>#N/A</v>
      </c>
      <c r="AG3" t="str">
        <f>VLOOKUP(B3,'cuentas bancarias'!$A$2:$E$201,3,FALSE)</f>
        <v>DAVIVIENDA</v>
      </c>
      <c r="AH3" t="str">
        <f>VLOOKUP(B3,'cuentas bancarias'!$A$2:$E$201,4,FALSE)</f>
        <v>AHORROS</v>
      </c>
      <c r="AI3">
        <f>VLOOKUP(B3,'cuentas bancarias'!$A$2:$E$201,5,FALSE)</f>
        <v>550488421726230</v>
      </c>
      <c r="AJ3" t="e">
        <f>VLOOKUP(B3,'MATRIZ 2026'!$F$3:$X$668,25,FALSE)</f>
        <v>#N/A</v>
      </c>
      <c r="AL3" t="e">
        <f>VLOOKUP(AH3,'MATRIZ 2026'!$F$3:$X$668,3,FALSE)</f>
        <v>#N/A</v>
      </c>
      <c r="AM3" t="e">
        <f>VLOOKUP(AI3,'MATRIZ 2026'!$F$3:$X$668,3,FALSE)</f>
        <v>#N/A</v>
      </c>
      <c r="AN3" t="e">
        <f>VLOOKUP(AJ3,'MATRIZ 2026'!$F$3:$X$668,3,FALSE)</f>
        <v>#N/A</v>
      </c>
      <c r="AO3" t="e">
        <f>VLOOKUP(AK3,'MATRIZ 2026'!$F$3:$X$668,3,FALSE)</f>
        <v>#N/A</v>
      </c>
      <c r="AP3" t="e">
        <f>VLOOKUP(AL3,'MATRIZ 2026'!$F$3:$X$668,3,FALSE)</f>
        <v>#N/A</v>
      </c>
      <c r="AQ3" t="e">
        <f>VLOOKUP(AM3,'MATRIZ 2026'!$F$3:$X$668,3,FALSE)</f>
        <v>#N/A</v>
      </c>
    </row>
    <row r="4" spans="1:43" hidden="1">
      <c r="A4" s="23" t="s">
        <v>196</v>
      </c>
      <c r="B4" s="21" t="s">
        <v>179</v>
      </c>
      <c r="C4" t="e">
        <v>#REF!</v>
      </c>
      <c r="L4" s="48"/>
    </row>
    <row r="5" spans="1:43" hidden="1">
      <c r="A5" s="24" t="s">
        <v>211</v>
      </c>
      <c r="B5" s="19" t="s">
        <v>196</v>
      </c>
      <c r="C5" t="e">
        <v>#REF!</v>
      </c>
      <c r="L5" s="48"/>
    </row>
    <row r="6" spans="1:43" hidden="1">
      <c r="A6" s="23" t="s">
        <v>228</v>
      </c>
      <c r="B6" s="21" t="s">
        <v>211</v>
      </c>
      <c r="C6" t="e">
        <v>#REF!</v>
      </c>
      <c r="L6" s="48"/>
    </row>
    <row r="7" spans="1:43" hidden="1">
      <c r="A7" s="24" t="s">
        <v>238</v>
      </c>
      <c r="B7" s="19" t="s">
        <v>228</v>
      </c>
      <c r="C7" t="e">
        <v>#REF!</v>
      </c>
      <c r="L7" s="48"/>
    </row>
    <row r="8" spans="1:43" hidden="1">
      <c r="A8" s="23" t="s">
        <v>249</v>
      </c>
      <c r="B8" s="21" t="s">
        <v>238</v>
      </c>
      <c r="C8" t="e">
        <v>#REF!</v>
      </c>
      <c r="L8" s="48"/>
    </row>
    <row r="9" spans="1:43" hidden="1">
      <c r="A9" s="25" t="s">
        <v>264</v>
      </c>
      <c r="B9" s="19" t="s">
        <v>249</v>
      </c>
      <c r="C9" t="e">
        <v>#REF!</v>
      </c>
      <c r="L9" s="48"/>
    </row>
    <row r="10" spans="1:43" hidden="1">
      <c r="A10" s="23" t="s">
        <v>279</v>
      </c>
      <c r="B10" s="21" t="s">
        <v>264</v>
      </c>
      <c r="C10" t="e">
        <v>#REF!</v>
      </c>
      <c r="L10" s="48"/>
    </row>
    <row r="11" spans="1:43" hidden="1">
      <c r="A11" s="24" t="s">
        <v>295</v>
      </c>
      <c r="B11" s="19" t="s">
        <v>279</v>
      </c>
      <c r="C11" t="e">
        <v>#REF!</v>
      </c>
      <c r="L11" s="48"/>
    </row>
    <row r="12" spans="1:43" hidden="1">
      <c r="A12" s="26" t="s">
        <v>308</v>
      </c>
      <c r="B12" s="21" t="s">
        <v>295</v>
      </c>
      <c r="C12" t="e">
        <v>#REF!</v>
      </c>
      <c r="L12" s="48"/>
    </row>
    <row r="13" spans="1:43" hidden="1">
      <c r="A13" s="25" t="s">
        <v>317</v>
      </c>
      <c r="B13" s="19" t="s">
        <v>308</v>
      </c>
      <c r="C13" t="e">
        <v>#REF!</v>
      </c>
      <c r="L13" s="48"/>
    </row>
    <row r="14" spans="1:43" hidden="1">
      <c r="A14" s="23" t="s">
        <v>327</v>
      </c>
      <c r="B14" s="21" t="s">
        <v>317</v>
      </c>
      <c r="C14" t="e">
        <v>#REF!</v>
      </c>
      <c r="L14" s="48"/>
    </row>
    <row r="15" spans="1:43" hidden="1">
      <c r="A15" s="25" t="s">
        <v>336</v>
      </c>
      <c r="B15" s="19" t="s">
        <v>327</v>
      </c>
      <c r="C15" t="e">
        <v>#REF!</v>
      </c>
      <c r="L15" s="48"/>
    </row>
    <row r="16" spans="1:43" hidden="1">
      <c r="A16" s="23" t="s">
        <v>347</v>
      </c>
      <c r="B16" s="21" t="s">
        <v>336</v>
      </c>
      <c r="C16" t="e">
        <v>#REF!</v>
      </c>
      <c r="L16" s="48"/>
    </row>
    <row r="17" spans="1:12" hidden="1">
      <c r="A17" s="25" t="s">
        <v>356</v>
      </c>
      <c r="B17" s="19" t="s">
        <v>347</v>
      </c>
      <c r="C17" t="e">
        <v>#REF!</v>
      </c>
      <c r="L17" s="48"/>
    </row>
    <row r="18" spans="1:12" hidden="1">
      <c r="A18" s="23" t="s">
        <v>366</v>
      </c>
      <c r="B18" s="21" t="s">
        <v>356</v>
      </c>
      <c r="C18" t="e">
        <v>#REF!</v>
      </c>
      <c r="L18" s="48"/>
    </row>
    <row r="19" spans="1:12" hidden="1">
      <c r="A19" s="25" t="s">
        <v>376</v>
      </c>
      <c r="B19" s="19" t="s">
        <v>366</v>
      </c>
      <c r="C19" t="e">
        <v>#REF!</v>
      </c>
      <c r="L19" s="48"/>
    </row>
    <row r="20" spans="1:12" hidden="1">
      <c r="A20" s="26" t="s">
        <v>391</v>
      </c>
      <c r="B20" s="21" t="s">
        <v>376</v>
      </c>
      <c r="C20" t="e">
        <v>#REF!</v>
      </c>
      <c r="L20" s="48"/>
    </row>
    <row r="21" spans="1:12" hidden="1">
      <c r="A21" s="25" t="s">
        <v>405</v>
      </c>
      <c r="B21" s="19" t="s">
        <v>391</v>
      </c>
      <c r="C21" t="e">
        <v>#REF!</v>
      </c>
      <c r="L21" s="48"/>
    </row>
    <row r="22" spans="1:12" hidden="1">
      <c r="A22" s="26" t="s">
        <v>413</v>
      </c>
      <c r="B22" s="21" t="s">
        <v>405</v>
      </c>
      <c r="C22" t="e">
        <v>#REF!</v>
      </c>
      <c r="L22" s="48"/>
    </row>
    <row r="23" spans="1:12" hidden="1">
      <c r="A23" s="25" t="s">
        <v>422</v>
      </c>
      <c r="B23" s="19" t="s">
        <v>413</v>
      </c>
      <c r="C23" t="e">
        <v>#REF!</v>
      </c>
      <c r="L23" s="48"/>
    </row>
    <row r="24" spans="1:12" hidden="1">
      <c r="A24" s="26" t="s">
        <v>431</v>
      </c>
      <c r="B24" s="21" t="s">
        <v>422</v>
      </c>
      <c r="C24" t="e">
        <v>#REF!</v>
      </c>
      <c r="L24" s="48"/>
    </row>
    <row r="25" spans="1:12" hidden="1">
      <c r="A25" s="25" t="s">
        <v>440</v>
      </c>
      <c r="B25" s="19" t="s">
        <v>431</v>
      </c>
      <c r="C25" t="e">
        <v>#REF!</v>
      </c>
      <c r="L25" s="48"/>
    </row>
    <row r="26" spans="1:12" hidden="1">
      <c r="A26" s="26" t="s">
        <v>456</v>
      </c>
      <c r="B26" s="21" t="s">
        <v>440</v>
      </c>
      <c r="C26" t="e">
        <v>#REF!</v>
      </c>
      <c r="L26" s="48"/>
    </row>
    <row r="27" spans="1:12" hidden="1">
      <c r="A27" s="25" t="s">
        <v>467</v>
      </c>
      <c r="B27" s="19" t="s">
        <v>456</v>
      </c>
      <c r="C27" t="e">
        <v>#REF!</v>
      </c>
      <c r="L27" s="48"/>
    </row>
    <row r="28" spans="1:12" hidden="1">
      <c r="A28" s="26" t="s">
        <v>478</v>
      </c>
      <c r="B28" s="21" t="s">
        <v>467</v>
      </c>
      <c r="C28" t="e">
        <v>#REF!</v>
      </c>
      <c r="L28" s="48"/>
    </row>
    <row r="29" spans="1:12" hidden="1">
      <c r="A29" s="25" t="s">
        <v>490</v>
      </c>
      <c r="B29" s="19" t="s">
        <v>478</v>
      </c>
      <c r="C29" t="e">
        <v>#REF!</v>
      </c>
      <c r="L29" s="48"/>
    </row>
    <row r="30" spans="1:12" hidden="1">
      <c r="A30" s="23" t="s">
        <v>505</v>
      </c>
      <c r="B30" s="21" t="s">
        <v>490</v>
      </c>
      <c r="C30" t="e">
        <v>#REF!</v>
      </c>
      <c r="L30" s="48"/>
    </row>
    <row r="31" spans="1:12" hidden="1">
      <c r="A31" s="25" t="s">
        <v>519</v>
      </c>
      <c r="B31" s="19" t="s">
        <v>505</v>
      </c>
      <c r="C31" t="e">
        <v>#REF!</v>
      </c>
      <c r="L31" s="48"/>
    </row>
    <row r="32" spans="1:12" hidden="1">
      <c r="A32" s="23" t="s">
        <v>531</v>
      </c>
      <c r="B32" s="21" t="s">
        <v>519</v>
      </c>
      <c r="C32" t="e">
        <v>#REF!</v>
      </c>
      <c r="L32" s="48"/>
    </row>
    <row r="33" spans="1:12" hidden="1">
      <c r="A33" s="25" t="s">
        <v>540</v>
      </c>
      <c r="B33" s="19" t="s">
        <v>531</v>
      </c>
      <c r="C33" t="e">
        <v>#REF!</v>
      </c>
      <c r="L33" s="48"/>
    </row>
    <row r="34" spans="1:12" hidden="1">
      <c r="A34" s="23" t="s">
        <v>554</v>
      </c>
      <c r="B34" s="21" t="s">
        <v>540</v>
      </c>
      <c r="C34" t="e">
        <v>#REF!</v>
      </c>
      <c r="L34" s="48"/>
    </row>
    <row r="35" spans="1:12" hidden="1">
      <c r="A35" s="25" t="s">
        <v>568</v>
      </c>
      <c r="B35" s="19" t="s">
        <v>554</v>
      </c>
      <c r="C35" t="e">
        <v>#REF!</v>
      </c>
      <c r="L35" s="48"/>
    </row>
    <row r="36" spans="1:12" hidden="1">
      <c r="A36" s="23" t="s">
        <v>581</v>
      </c>
      <c r="B36" s="21" t="s">
        <v>568</v>
      </c>
      <c r="C36" t="e">
        <v>#REF!</v>
      </c>
      <c r="L36" s="48"/>
    </row>
    <row r="37" spans="1:12" hidden="1">
      <c r="A37" s="25" t="s">
        <v>596</v>
      </c>
      <c r="B37" s="19" t="s">
        <v>581</v>
      </c>
      <c r="C37" t="e">
        <v>#REF!</v>
      </c>
      <c r="L37" s="48"/>
    </row>
    <row r="38" spans="1:12" hidden="1">
      <c r="A38" s="23" t="s">
        <v>610</v>
      </c>
      <c r="B38" s="21" t="s">
        <v>596</v>
      </c>
      <c r="C38" t="e">
        <v>#REF!</v>
      </c>
      <c r="L38" s="48"/>
    </row>
    <row r="39" spans="1:12" hidden="1">
      <c r="A39" s="25" t="s">
        <v>624</v>
      </c>
      <c r="B39" s="19" t="s">
        <v>610</v>
      </c>
      <c r="C39" t="e">
        <v>#REF!</v>
      </c>
      <c r="L39" s="48"/>
    </row>
    <row r="40" spans="1:12" hidden="1">
      <c r="A40" s="23" t="s">
        <v>633</v>
      </c>
      <c r="B40" s="21" t="s">
        <v>624</v>
      </c>
      <c r="C40" t="e">
        <v>#REF!</v>
      </c>
      <c r="L40" s="48"/>
    </row>
    <row r="41" spans="1:12" hidden="1">
      <c r="A41" s="25" t="s">
        <v>647</v>
      </c>
      <c r="B41" s="19" t="s">
        <v>633</v>
      </c>
      <c r="C41" t="e">
        <v>#REF!</v>
      </c>
      <c r="L41" s="48"/>
    </row>
    <row r="42" spans="1:12" hidden="1">
      <c r="A42" s="23" t="s">
        <v>663</v>
      </c>
      <c r="B42" s="21" t="s">
        <v>647</v>
      </c>
      <c r="C42" t="e">
        <v>#REF!</v>
      </c>
      <c r="L42" s="48"/>
    </row>
    <row r="43" spans="1:12" hidden="1">
      <c r="A43" s="25" t="s">
        <v>672</v>
      </c>
      <c r="B43" s="19" t="s">
        <v>663</v>
      </c>
      <c r="C43" t="e">
        <v>#REF!</v>
      </c>
      <c r="L43" s="48"/>
    </row>
    <row r="44" spans="1:12" hidden="1">
      <c r="A44" s="27" t="s">
        <v>682</v>
      </c>
      <c r="B44" s="21" t="s">
        <v>672</v>
      </c>
      <c r="C44" t="e">
        <v>#REF!</v>
      </c>
      <c r="L44" s="48"/>
    </row>
    <row r="45" spans="1:12" hidden="1">
      <c r="A45" s="25" t="s">
        <v>696</v>
      </c>
      <c r="B45" s="19" t="s">
        <v>682</v>
      </c>
      <c r="C45" t="e">
        <v>#REF!</v>
      </c>
      <c r="L45" s="48"/>
    </row>
    <row r="46" spans="1:12" hidden="1">
      <c r="A46" s="23" t="s">
        <v>711</v>
      </c>
      <c r="B46" s="21" t="s">
        <v>696</v>
      </c>
      <c r="C46" t="e">
        <v>#REF!</v>
      </c>
      <c r="L46" s="48"/>
    </row>
    <row r="47" spans="1:12" hidden="1">
      <c r="A47" s="25" t="s">
        <v>724</v>
      </c>
      <c r="B47" s="19" t="s">
        <v>711</v>
      </c>
      <c r="C47" t="e">
        <v>#REF!</v>
      </c>
      <c r="L47" s="48"/>
    </row>
    <row r="48" spans="1:12" hidden="1">
      <c r="A48" s="23" t="s">
        <v>736</v>
      </c>
      <c r="B48" s="21" t="s">
        <v>724</v>
      </c>
      <c r="C48" t="e">
        <v>#REF!</v>
      </c>
      <c r="L48" s="48"/>
    </row>
    <row r="49" spans="1:12" hidden="1">
      <c r="A49" s="25" t="s">
        <v>750</v>
      </c>
      <c r="B49" s="19" t="s">
        <v>736</v>
      </c>
      <c r="C49" t="e">
        <v>#REF!</v>
      </c>
      <c r="L49" s="48"/>
    </row>
    <row r="50" spans="1:12" hidden="1">
      <c r="A50" s="23" t="s">
        <v>762</v>
      </c>
      <c r="B50" s="21" t="s">
        <v>750</v>
      </c>
      <c r="C50" t="e">
        <v>#REF!</v>
      </c>
      <c r="L50" s="48"/>
    </row>
    <row r="51" spans="1:12" hidden="1">
      <c r="A51" s="25" t="s">
        <v>770</v>
      </c>
      <c r="B51" s="19" t="s">
        <v>762</v>
      </c>
      <c r="C51" t="e">
        <v>#REF!</v>
      </c>
      <c r="L51" s="48"/>
    </row>
    <row r="52" spans="1:12" hidden="1">
      <c r="A52" s="23" t="s">
        <v>781</v>
      </c>
      <c r="B52" s="21" t="s">
        <v>770</v>
      </c>
      <c r="C52" t="e">
        <v>#REF!</v>
      </c>
      <c r="L52" s="48"/>
    </row>
    <row r="53" spans="1:12" hidden="1">
      <c r="A53" s="25" t="s">
        <v>789</v>
      </c>
      <c r="B53" s="19" t="s">
        <v>781</v>
      </c>
      <c r="C53" t="e">
        <v>#REF!</v>
      </c>
      <c r="L53" s="48"/>
    </row>
    <row r="54" spans="1:12" hidden="1">
      <c r="A54" s="23" t="s">
        <v>797</v>
      </c>
      <c r="B54" s="21" t="s">
        <v>789</v>
      </c>
      <c r="C54" t="e">
        <v>#REF!</v>
      </c>
      <c r="L54" s="48"/>
    </row>
    <row r="55" spans="1:12" hidden="1">
      <c r="A55" s="25" t="s">
        <v>807</v>
      </c>
      <c r="B55" s="19" t="s">
        <v>797</v>
      </c>
      <c r="C55" t="e">
        <v>#REF!</v>
      </c>
      <c r="L55" s="48"/>
    </row>
    <row r="56" spans="1:12" hidden="1">
      <c r="A56" s="23" t="s">
        <v>815</v>
      </c>
      <c r="B56" s="21" t="s">
        <v>807</v>
      </c>
      <c r="C56" t="e">
        <v>#REF!</v>
      </c>
      <c r="L56" s="48"/>
    </row>
    <row r="57" spans="1:12" hidden="1">
      <c r="A57" s="25" t="s">
        <v>825</v>
      </c>
      <c r="B57" s="19" t="s">
        <v>815</v>
      </c>
      <c r="C57" t="e">
        <v>#REF!</v>
      </c>
      <c r="L57" s="48"/>
    </row>
    <row r="58" spans="1:12" hidden="1">
      <c r="A58" s="23" t="s">
        <v>839</v>
      </c>
      <c r="B58" s="21" t="s">
        <v>825</v>
      </c>
      <c r="C58" t="e">
        <v>#REF!</v>
      </c>
      <c r="L58" s="48"/>
    </row>
    <row r="59" spans="1:12" hidden="1">
      <c r="A59" s="25" t="s">
        <v>855</v>
      </c>
      <c r="B59" s="19" t="s">
        <v>839</v>
      </c>
      <c r="C59" t="e">
        <v>#REF!</v>
      </c>
      <c r="L59" s="48"/>
    </row>
    <row r="60" spans="1:12" hidden="1">
      <c r="A60" s="23" t="s">
        <v>871</v>
      </c>
      <c r="B60" s="21" t="s">
        <v>855</v>
      </c>
      <c r="C60" t="e">
        <v>#REF!</v>
      </c>
      <c r="L60" s="48"/>
    </row>
    <row r="61" spans="1:12" hidden="1">
      <c r="A61" s="25" t="s">
        <v>885</v>
      </c>
      <c r="B61" s="19" t="s">
        <v>871</v>
      </c>
      <c r="C61" t="e">
        <v>#REF!</v>
      </c>
      <c r="L61" s="48"/>
    </row>
    <row r="62" spans="1:12" hidden="1">
      <c r="A62" s="23" t="s">
        <v>902</v>
      </c>
      <c r="B62" s="21" t="s">
        <v>885</v>
      </c>
      <c r="C62" t="e">
        <v>#REF!</v>
      </c>
      <c r="L62" s="48"/>
    </row>
    <row r="63" spans="1:12" hidden="1">
      <c r="A63" s="25" t="s">
        <v>917</v>
      </c>
      <c r="B63" s="19" t="s">
        <v>902</v>
      </c>
      <c r="C63" t="e">
        <v>#REF!</v>
      </c>
      <c r="L63" s="48"/>
    </row>
    <row r="64" spans="1:12" hidden="1">
      <c r="A64" s="23" t="s">
        <v>936</v>
      </c>
      <c r="B64" s="21" t="s">
        <v>917</v>
      </c>
      <c r="C64" t="e">
        <v>#REF!</v>
      </c>
      <c r="L64" s="48"/>
    </row>
    <row r="65" spans="1:43" hidden="1">
      <c r="A65" s="25" t="s">
        <v>950</v>
      </c>
      <c r="B65" s="19" t="s">
        <v>936</v>
      </c>
      <c r="C65" t="e">
        <v>#REF!</v>
      </c>
      <c r="L65" s="48"/>
    </row>
    <row r="66" spans="1:43" hidden="1">
      <c r="A66" s="23" t="s">
        <v>961</v>
      </c>
      <c r="B66" s="21" t="s">
        <v>950</v>
      </c>
      <c r="C66" t="e">
        <v>#REF!</v>
      </c>
      <c r="L66" s="48"/>
    </row>
    <row r="67" spans="1:43" hidden="1">
      <c r="A67" s="25" t="s">
        <v>975</v>
      </c>
      <c r="B67" s="19" t="s">
        <v>961</v>
      </c>
      <c r="C67" t="e">
        <v>#REF!</v>
      </c>
      <c r="L67" s="48"/>
    </row>
    <row r="68" spans="1:43" hidden="1">
      <c r="A68" s="23" t="s">
        <v>994</v>
      </c>
      <c r="B68" s="21" t="s">
        <v>975</v>
      </c>
      <c r="C68" t="e">
        <v>#REF!</v>
      </c>
      <c r="L68" s="48"/>
    </row>
    <row r="69" spans="1:43" hidden="1">
      <c r="A69" s="25" t="s">
        <v>1006</v>
      </c>
      <c r="B69" s="19" t="s">
        <v>994</v>
      </c>
      <c r="C69" t="e">
        <v>#REF!</v>
      </c>
      <c r="L69" s="48"/>
    </row>
    <row r="70" spans="1:43" hidden="1">
      <c r="A70" s="23" t="s">
        <v>1015</v>
      </c>
      <c r="B70" s="21" t="s">
        <v>1006</v>
      </c>
      <c r="C70" t="e">
        <v>#REF!</v>
      </c>
      <c r="L70" s="48"/>
    </row>
    <row r="71" spans="1:43" hidden="1">
      <c r="A71" s="25" t="s">
        <v>1025</v>
      </c>
      <c r="B71" s="19" t="s">
        <v>1015</v>
      </c>
      <c r="C71" t="e">
        <v>#REF!</v>
      </c>
      <c r="L71" s="48"/>
    </row>
    <row r="72" spans="1:43" hidden="1">
      <c r="A72" s="23" t="s">
        <v>1040</v>
      </c>
      <c r="B72" s="21" t="s">
        <v>1025</v>
      </c>
      <c r="C72" t="e">
        <v>#REF!</v>
      </c>
      <c r="L72" s="48"/>
    </row>
    <row r="73" spans="1:43" hidden="1">
      <c r="A73" s="25" t="s">
        <v>1057</v>
      </c>
      <c r="B73" s="19" t="s">
        <v>1040</v>
      </c>
      <c r="C73" t="e">
        <v>#REF!</v>
      </c>
      <c r="L73" s="48"/>
    </row>
    <row r="74" spans="1:43" hidden="1">
      <c r="A74" s="23" t="s">
        <v>1073</v>
      </c>
      <c r="B74" s="21" t="s">
        <v>1057</v>
      </c>
      <c r="C74" t="e">
        <v>#REF!</v>
      </c>
      <c r="L74" s="48"/>
    </row>
    <row r="75" spans="1:43" hidden="1">
      <c r="A75" s="25" t="s">
        <v>1086</v>
      </c>
      <c r="B75" s="19" t="s">
        <v>1073</v>
      </c>
      <c r="C75" t="e">
        <v>#REF!</v>
      </c>
      <c r="L75" s="48"/>
    </row>
    <row r="76" spans="1:43" hidden="1">
      <c r="A76" s="28" t="s">
        <v>1100</v>
      </c>
      <c r="B76" s="21" t="s">
        <v>1086</v>
      </c>
      <c r="C76" t="e">
        <v>#REF!</v>
      </c>
      <c r="L76" s="48"/>
    </row>
    <row r="77" spans="1:43" hidden="1">
      <c r="A77" s="29" t="s">
        <v>1128</v>
      </c>
      <c r="B77" s="19" t="s">
        <v>1100</v>
      </c>
      <c r="C77" t="e">
        <v>#REF!</v>
      </c>
      <c r="L77" s="48"/>
    </row>
    <row r="78" spans="1:43">
      <c r="A78" s="23" t="s">
        <v>1138</v>
      </c>
      <c r="B78" s="21" t="s">
        <v>1115</v>
      </c>
      <c r="C78" t="e">
        <v>#REF!</v>
      </c>
      <c r="D78" t="str">
        <f>B78</f>
        <v>079-2026</v>
      </c>
      <c r="E78" t="e">
        <f>VLOOKUP(D78,'MATRIZ 2026'!$F$3:$X$668,14,FALSE)</f>
        <v>#N/A</v>
      </c>
      <c r="F78" t="e">
        <f>VLOOKUP(B78,'MATRIZ 2026'!$F$3:$X$668,3,FALSE)</f>
        <v>#N/A</v>
      </c>
      <c r="G78" t="e">
        <f>VLOOKUP(B78,'MATRIZ 2026'!$F$3:$X$668,22,FALSE)</f>
        <v>#N/A</v>
      </c>
      <c r="I78" t="e">
        <f>VLOOKUP(B78,'MATRIZ 2026'!$F$3:$X$668,84,FALSE)</f>
        <v>#N/A</v>
      </c>
      <c r="J78" t="e">
        <f>VLOOKUP(B78,'MATRIZ 2026'!$F$3:$X$668,49,FALSE)</f>
        <v>#N/A</v>
      </c>
      <c r="K78" t="e">
        <f>VLOOKUP(B78,'MATRIZ 2026'!$F$3:$X$668,50,FALSE)</f>
        <v>#N/A</v>
      </c>
      <c r="L78" s="48" t="e">
        <f>VLOOKUP(B78,'MATRIZ 2026'!$F$3:$X$668,45,FALSE)</f>
        <v>#N/A</v>
      </c>
      <c r="M78" s="48" t="e">
        <f>VLOOKUP(B78,'MATRIZ 2026'!$F$3:$X$668,46,FALSE)</f>
        <v>#N/A</v>
      </c>
      <c r="N78" t="e">
        <f>VLOOKUP(B78,'MATRIZ 2026'!$F$3:$X$668,16,FALSE)</f>
        <v>#N/A</v>
      </c>
      <c r="O78" t="e">
        <f>VLOOKUP(B78,'MATRIZ 2026'!$F$3:$X$668,93,FALSE)</f>
        <v>#N/A</v>
      </c>
      <c r="P78" t="e">
        <f>VLOOKUP(D78,'MATRIZ 2026'!$F$3:$X$668,31,FALSE)</f>
        <v>#N/A</v>
      </c>
      <c r="Q78" t="e">
        <f>VLOOKUP(M78,'MATRIZ 2026'!$F$3:$X$668,3,FALSE)</f>
        <v>#N/A</v>
      </c>
      <c r="R78" t="e">
        <f>VLOOKUP(B78,'MATRIZ 2026'!$F$3:$X$668,32,FALSE)</f>
        <v>#N/A</v>
      </c>
      <c r="S78" t="e">
        <f>VLOOKUP(O78,'MATRIZ 2026'!$F$3:$X$668,3,FALSE)</f>
        <v>#N/A</v>
      </c>
      <c r="T78" t="e">
        <f>VLOOKUP(B78,'MATRIZ 2026'!$F$3:$X$668,95,FALSE)</f>
        <v>#N/A</v>
      </c>
      <c r="U78">
        <f>VLOOKUP(B78,Hoja3!A77:B739,2,FALSE)</f>
        <v>145318</v>
      </c>
      <c r="V78" t="e">
        <f>VLOOKUP(B78,'MATRIZ 2026'!$F$3:$X$668,40,FALSE)</f>
        <v>#N/A</v>
      </c>
      <c r="W78" t="e">
        <f>VLOOKUP(S78,'MATRIZ 2026'!$F$3:$X$668,3,FALSE)</f>
        <v>#N/A</v>
      </c>
      <c r="X78" t="e">
        <f>VLOOKUP(T78,'MATRIZ 2026'!$F$3:$X$668,3,FALSE)</f>
        <v>#N/A</v>
      </c>
      <c r="Y78" t="e">
        <f>VLOOKUP(U78,'MATRIZ 2026'!$F$3:$X$668,3,FALSE)</f>
        <v>#N/A</v>
      </c>
      <c r="Z78" t="e">
        <f>VLOOKUP(V78,'MATRIZ 2026'!$F$3:$X$668,3,FALSE)</f>
        <v>#N/A</v>
      </c>
      <c r="AA78" t="e">
        <f>VLOOKUP(W78,'MATRIZ 2026'!$F$3:$X$668,3,FALSE)</f>
        <v>#N/A</v>
      </c>
      <c r="AB78" t="e">
        <f>VLOOKUP(B78,'MATRIZ 2026'!$F$3:$X$668,28,FALSE)</f>
        <v>#N/A</v>
      </c>
      <c r="AC78" t="e">
        <f>VLOOKUP(B78,'MATRIZ 2026'!$F$3:$X$668,27,FALSE)</f>
        <v>#N/A</v>
      </c>
      <c r="AD78" t="e">
        <f>VLOOKUP(B78,'MATRIZ 2026'!$F$3:$X$668,29,FALSE)</f>
        <v>#N/A</v>
      </c>
      <c r="AE78" t="e">
        <f>VLOOKUP(B78,'MATRIZ 2026'!$F$3:$X$668,96,FALSE)</f>
        <v>#N/A</v>
      </c>
      <c r="AF78" t="e">
        <f>VLOOKUP(B78,'MATRIZ 2026'!$F$3:$X$668,30,FALSE)</f>
        <v>#N/A</v>
      </c>
      <c r="AG78" t="str">
        <f>VLOOKUP(B78,'cuentas bancarias'!$A$2:$E$201,3,FALSE)</f>
        <v>BANCOLOMBIA</v>
      </c>
      <c r="AH78" t="str">
        <f>VLOOKUP(B78,'cuentas bancarias'!$A$2:$E$201,4,FALSE)</f>
        <v>AHORROS</v>
      </c>
      <c r="AI78">
        <f>VLOOKUP(B78,'cuentas bancarias'!$A$2:$E$201,5,FALSE)</f>
        <v>74368938860</v>
      </c>
      <c r="AJ78" t="e">
        <f>VLOOKUP(B78,'MATRIZ 2026'!$F$3:$X$668,25,FALSE)</f>
        <v>#N/A</v>
      </c>
      <c r="AL78" t="e">
        <f>VLOOKUP(AH78,'MATRIZ 2026'!$F$3:$X$668,3,FALSE)</f>
        <v>#N/A</v>
      </c>
      <c r="AM78" t="e">
        <f>VLOOKUP(AI78,'MATRIZ 2026'!$F$3:$X$668,3,FALSE)</f>
        <v>#N/A</v>
      </c>
      <c r="AN78" t="e">
        <f>VLOOKUP(AJ78,'MATRIZ 2026'!$F$3:$X$668,3,FALSE)</f>
        <v>#N/A</v>
      </c>
      <c r="AO78" t="e">
        <f>VLOOKUP(AK78,'MATRIZ 2026'!$F$3:$X$668,3,FALSE)</f>
        <v>#N/A</v>
      </c>
      <c r="AP78" t="e">
        <f>VLOOKUP(AL78,'MATRIZ 2026'!$F$3:$X$668,3,FALSE)</f>
        <v>#N/A</v>
      </c>
      <c r="AQ78" t="e">
        <f>VLOOKUP(AM78,'MATRIZ 2026'!$F$3:$X$668,3,FALSE)</f>
        <v>#N/A</v>
      </c>
    </row>
    <row r="79" spans="1:43" hidden="1">
      <c r="A79" s="25" t="s">
        <v>1149</v>
      </c>
      <c r="B79" s="19" t="s">
        <v>1128</v>
      </c>
      <c r="C79" t="e">
        <v>#REF!</v>
      </c>
      <c r="L79" s="48"/>
    </row>
    <row r="80" spans="1:43" hidden="1">
      <c r="A80" s="23" t="s">
        <v>1162</v>
      </c>
      <c r="B80" s="21" t="s">
        <v>1138</v>
      </c>
      <c r="C80" t="e">
        <v>#REF!</v>
      </c>
      <c r="L80" s="48"/>
    </row>
    <row r="81" spans="1:43" hidden="1">
      <c r="A81" s="25" t="s">
        <v>1171</v>
      </c>
      <c r="B81" s="19" t="s">
        <v>1149</v>
      </c>
      <c r="C81" t="e">
        <v>#REF!</v>
      </c>
      <c r="L81" s="48"/>
    </row>
    <row r="82" spans="1:43" hidden="1">
      <c r="A82" s="23" t="s">
        <v>1182</v>
      </c>
      <c r="B82" s="21" t="s">
        <v>1162</v>
      </c>
      <c r="C82" t="e">
        <v>#REF!</v>
      </c>
      <c r="L82" s="48"/>
    </row>
    <row r="83" spans="1:43" hidden="1">
      <c r="A83" s="25" t="s">
        <v>1196</v>
      </c>
      <c r="B83" s="19" t="s">
        <v>1171</v>
      </c>
      <c r="C83" t="e">
        <v>#REF!</v>
      </c>
      <c r="L83" s="48"/>
    </row>
    <row r="84" spans="1:43" hidden="1">
      <c r="A84" s="23" t="s">
        <v>1207</v>
      </c>
      <c r="B84" s="21" t="s">
        <v>1182</v>
      </c>
      <c r="C84" t="e">
        <v>#REF!</v>
      </c>
      <c r="L84" s="48"/>
    </row>
    <row r="85" spans="1:43" hidden="1">
      <c r="A85" s="25" t="s">
        <v>1217</v>
      </c>
      <c r="B85" s="19" t="s">
        <v>1196</v>
      </c>
      <c r="C85" t="e">
        <v>#REF!</v>
      </c>
      <c r="L85" s="48"/>
    </row>
    <row r="86" spans="1:43" hidden="1">
      <c r="A86" s="23" t="s">
        <v>1226</v>
      </c>
      <c r="B86" s="21" t="s">
        <v>1207</v>
      </c>
      <c r="C86" t="e">
        <v>#REF!</v>
      </c>
      <c r="L86" s="48"/>
    </row>
    <row r="87" spans="1:43" hidden="1">
      <c r="A87" s="25" t="s">
        <v>1235</v>
      </c>
      <c r="B87" s="19" t="s">
        <v>1217</v>
      </c>
      <c r="C87" t="e">
        <v>#REF!</v>
      </c>
      <c r="L87" s="48"/>
    </row>
    <row r="88" spans="1:43" hidden="1">
      <c r="A88" s="23" t="s">
        <v>1244</v>
      </c>
      <c r="B88" s="21" t="s">
        <v>1226</v>
      </c>
      <c r="C88" t="e">
        <v>#REF!</v>
      </c>
      <c r="L88" s="48"/>
    </row>
    <row r="89" spans="1:43" hidden="1">
      <c r="A89" s="25" t="s">
        <v>1254</v>
      </c>
      <c r="B89" s="19" t="s">
        <v>1235</v>
      </c>
      <c r="C89" t="e">
        <v>#REF!</v>
      </c>
      <c r="L89" s="48"/>
    </row>
    <row r="90" spans="1:43" hidden="1">
      <c r="A90" s="23" t="s">
        <v>1280</v>
      </c>
      <c r="B90" s="21" t="s">
        <v>1244</v>
      </c>
      <c r="C90" t="e">
        <v>#REF!</v>
      </c>
      <c r="L90" s="48"/>
    </row>
    <row r="91" spans="1:43" hidden="1">
      <c r="A91" s="25" t="s">
        <v>1289</v>
      </c>
      <c r="B91" s="19" t="s">
        <v>1254</v>
      </c>
      <c r="C91" t="e">
        <v>#REF!</v>
      </c>
      <c r="L91" s="48"/>
    </row>
    <row r="92" spans="1:43">
      <c r="A92" s="23" t="s">
        <v>1298</v>
      </c>
      <c r="B92" s="21" t="s">
        <v>1264</v>
      </c>
      <c r="C92" t="e">
        <v>#REF!</v>
      </c>
      <c r="D92" t="str">
        <f>B92</f>
        <v>093-2026</v>
      </c>
      <c r="E92" t="e">
        <f>VLOOKUP(D92,'MATRIZ 2026'!$F$3:$X$668,14,FALSE)</f>
        <v>#N/A</v>
      </c>
      <c r="F92" t="e">
        <f>VLOOKUP(B92,'MATRIZ 2026'!$F$3:$X$668,3,FALSE)</f>
        <v>#N/A</v>
      </c>
      <c r="G92" t="e">
        <f>VLOOKUP(B92,'MATRIZ 2026'!$F$3:$X$668,22,FALSE)</f>
        <v>#N/A</v>
      </c>
      <c r="I92" t="e">
        <f>VLOOKUP(B92,'MATRIZ 2026'!$F$3:$X$668,84,FALSE)</f>
        <v>#N/A</v>
      </c>
      <c r="J92" t="e">
        <f>VLOOKUP(B92,'MATRIZ 2026'!$F$3:$X$668,49,FALSE)</f>
        <v>#N/A</v>
      </c>
      <c r="K92" t="e">
        <f>VLOOKUP(B92,'MATRIZ 2026'!$F$3:$X$668,50,FALSE)</f>
        <v>#N/A</v>
      </c>
      <c r="L92" s="48" t="e">
        <f>VLOOKUP(B92,'MATRIZ 2026'!$F$3:$X$668,45,FALSE)</f>
        <v>#N/A</v>
      </c>
      <c r="M92" s="48" t="e">
        <f>VLOOKUP(B92,'MATRIZ 2026'!$F$3:$X$668,46,FALSE)</f>
        <v>#N/A</v>
      </c>
      <c r="N92" t="e">
        <f>VLOOKUP(B92,'MATRIZ 2026'!$F$3:$X$668,16,FALSE)</f>
        <v>#N/A</v>
      </c>
      <c r="O92" t="e">
        <f>VLOOKUP(B92,'MATRIZ 2026'!$F$3:$X$668,93,FALSE)</f>
        <v>#N/A</v>
      </c>
      <c r="P92" t="e">
        <f>VLOOKUP(D92,'MATRIZ 2026'!$F$3:$X$668,31,FALSE)</f>
        <v>#N/A</v>
      </c>
      <c r="Q92" t="e">
        <f>VLOOKUP(M92,'MATRIZ 2026'!$F$3:$X$668,3,FALSE)</f>
        <v>#N/A</v>
      </c>
      <c r="R92" t="e">
        <f>VLOOKUP(B92,'MATRIZ 2026'!$F$3:$X$668,32,FALSE)</f>
        <v>#N/A</v>
      </c>
      <c r="S92" t="e">
        <f>VLOOKUP(O92,'MATRIZ 2026'!$F$3:$X$668,3,FALSE)</f>
        <v>#N/A</v>
      </c>
      <c r="T92" t="e">
        <f>VLOOKUP(B92,'MATRIZ 2026'!$F$3:$X$668,95,FALSE)</f>
        <v>#N/A</v>
      </c>
      <c r="U92">
        <f>VLOOKUP(B92,Hoja3!A91:B753,2,FALSE)</f>
        <v>145410</v>
      </c>
      <c r="V92" t="e">
        <f>VLOOKUP(B92,'MATRIZ 2026'!$F$3:$X$668,40,FALSE)</f>
        <v>#N/A</v>
      </c>
      <c r="W92" t="e">
        <f>VLOOKUP(S92,'MATRIZ 2026'!$F$3:$X$668,3,FALSE)</f>
        <v>#N/A</v>
      </c>
      <c r="X92" t="e">
        <f>VLOOKUP(T92,'MATRIZ 2026'!$F$3:$X$668,3,FALSE)</f>
        <v>#N/A</v>
      </c>
      <c r="Y92" t="e">
        <f>VLOOKUP(U92,'MATRIZ 2026'!$F$3:$X$668,3,FALSE)</f>
        <v>#N/A</v>
      </c>
      <c r="Z92" t="e">
        <f>VLOOKUP(V92,'MATRIZ 2026'!$F$3:$X$668,3,FALSE)</f>
        <v>#N/A</v>
      </c>
      <c r="AA92" t="e">
        <f>VLOOKUP(W92,'MATRIZ 2026'!$F$3:$X$668,3,FALSE)</f>
        <v>#N/A</v>
      </c>
      <c r="AB92" t="e">
        <f>VLOOKUP(B92,'MATRIZ 2026'!$F$3:$X$668,28,FALSE)</f>
        <v>#N/A</v>
      </c>
      <c r="AC92" t="e">
        <f>VLOOKUP(B92,'MATRIZ 2026'!$F$3:$X$668,27,FALSE)</f>
        <v>#N/A</v>
      </c>
      <c r="AD92" t="e">
        <f>VLOOKUP(B92,'MATRIZ 2026'!$F$3:$X$668,29,FALSE)</f>
        <v>#N/A</v>
      </c>
      <c r="AE92" t="e">
        <f>VLOOKUP(B92,'MATRIZ 2026'!$F$3:$X$668,96,FALSE)</f>
        <v>#N/A</v>
      </c>
      <c r="AF92" t="e">
        <f>VLOOKUP(B92,'MATRIZ 2026'!$F$3:$X$668,30,FALSE)</f>
        <v>#N/A</v>
      </c>
      <c r="AG92" t="str">
        <f>VLOOKUP(B92,'cuentas bancarias'!$A$2:$E$201,3,FALSE)</f>
        <v>BANCOLOMBIA</v>
      </c>
      <c r="AH92" t="str">
        <f>VLOOKUP(B92,'cuentas bancarias'!$A$2:$E$201,4,FALSE)</f>
        <v>AHORROS</v>
      </c>
      <c r="AI92">
        <f>VLOOKUP(B92,'cuentas bancarias'!$A$2:$E$201,5,FALSE)</f>
        <v>17804960791</v>
      </c>
      <c r="AJ92" t="e">
        <f>VLOOKUP(B92,'MATRIZ 2026'!$F$3:$X$668,25,FALSE)</f>
        <v>#N/A</v>
      </c>
      <c r="AL92" t="e">
        <f>VLOOKUP(AH92,'MATRIZ 2026'!$F$3:$X$668,3,FALSE)</f>
        <v>#N/A</v>
      </c>
      <c r="AM92" t="e">
        <f>VLOOKUP(AI92,'MATRIZ 2026'!$F$3:$X$668,3,FALSE)</f>
        <v>#N/A</v>
      </c>
      <c r="AN92" t="e">
        <f>VLOOKUP(AJ92,'MATRIZ 2026'!$F$3:$X$668,3,FALSE)</f>
        <v>#N/A</v>
      </c>
      <c r="AO92" t="e">
        <f>VLOOKUP(AK92,'MATRIZ 2026'!$F$3:$X$668,3,FALSE)</f>
        <v>#N/A</v>
      </c>
      <c r="AP92" t="e">
        <f>VLOOKUP(AL92,'MATRIZ 2026'!$F$3:$X$668,3,FALSE)</f>
        <v>#N/A</v>
      </c>
      <c r="AQ92" t="e">
        <f>VLOOKUP(AM92,'MATRIZ 2026'!$F$3:$X$668,3,FALSE)</f>
        <v>#N/A</v>
      </c>
    </row>
    <row r="93" spans="1:43" hidden="1">
      <c r="A93" s="25" t="s">
        <v>1307</v>
      </c>
      <c r="B93" s="19" t="s">
        <v>1280</v>
      </c>
      <c r="C93" t="e">
        <v>#REF!</v>
      </c>
      <c r="L93" s="48"/>
    </row>
    <row r="94" spans="1:43" hidden="1">
      <c r="A94" s="23" t="s">
        <v>1321</v>
      </c>
      <c r="B94" s="21" t="s">
        <v>1289</v>
      </c>
      <c r="C94" t="e">
        <v>#REF!</v>
      </c>
      <c r="L94" s="48"/>
    </row>
    <row r="95" spans="1:43" hidden="1">
      <c r="A95" s="25" t="s">
        <v>1334</v>
      </c>
      <c r="B95" s="19" t="s">
        <v>1298</v>
      </c>
      <c r="C95" t="e">
        <v>#REF!</v>
      </c>
      <c r="L95" s="48"/>
    </row>
    <row r="96" spans="1:43" hidden="1">
      <c r="A96" s="23" t="s">
        <v>1351</v>
      </c>
      <c r="B96" s="21" t="s">
        <v>1307</v>
      </c>
      <c r="C96" t="e">
        <v>#REF!</v>
      </c>
      <c r="L96" s="48"/>
    </row>
    <row r="97" spans="1:12" hidden="1">
      <c r="A97" s="25" t="s">
        <v>1367</v>
      </c>
      <c r="B97" s="19" t="s">
        <v>1321</v>
      </c>
      <c r="C97" t="e">
        <v>#REF!</v>
      </c>
      <c r="L97" s="48"/>
    </row>
    <row r="98" spans="1:12" hidden="1">
      <c r="A98" s="23" t="s">
        <v>1384</v>
      </c>
      <c r="B98" s="21" t="s">
        <v>1334</v>
      </c>
      <c r="C98" t="e">
        <v>#REF!</v>
      </c>
      <c r="L98" s="48"/>
    </row>
    <row r="99" spans="1:12" hidden="1">
      <c r="A99" s="25" t="s">
        <v>1398</v>
      </c>
      <c r="B99" s="19" t="s">
        <v>1351</v>
      </c>
      <c r="C99" t="e">
        <v>#REF!</v>
      </c>
      <c r="L99" s="48"/>
    </row>
    <row r="100" spans="1:12" hidden="1">
      <c r="A100" s="23" t="s">
        <v>1411</v>
      </c>
      <c r="B100" s="21" t="s">
        <v>1367</v>
      </c>
      <c r="C100" t="e">
        <v>#REF!</v>
      </c>
      <c r="L100" s="48"/>
    </row>
    <row r="101" spans="1:12" hidden="1">
      <c r="A101" s="25" t="s">
        <v>1424</v>
      </c>
      <c r="B101" s="19" t="s">
        <v>1384</v>
      </c>
      <c r="C101" t="e">
        <v>#REF!</v>
      </c>
      <c r="L101" s="48"/>
    </row>
    <row r="102" spans="1:12" hidden="1">
      <c r="A102" s="23" t="s">
        <v>1437</v>
      </c>
      <c r="B102" s="21" t="s">
        <v>1398</v>
      </c>
      <c r="C102" t="e">
        <v>#REF!</v>
      </c>
      <c r="L102" s="48"/>
    </row>
    <row r="103" spans="1:12" hidden="1">
      <c r="A103" s="29" t="s">
        <v>1455</v>
      </c>
      <c r="B103" s="19" t="s">
        <v>1411</v>
      </c>
      <c r="C103" t="e">
        <v>#REF!</v>
      </c>
      <c r="L103" s="48"/>
    </row>
    <row r="104" spans="1:12" hidden="1">
      <c r="A104" s="27" t="s">
        <v>1471</v>
      </c>
      <c r="B104" s="21" t="s">
        <v>1424</v>
      </c>
      <c r="C104" t="e">
        <v>#REF!</v>
      </c>
      <c r="L104" s="48"/>
    </row>
    <row r="105" spans="1:12" hidden="1">
      <c r="A105" s="25" t="s">
        <v>1485</v>
      </c>
      <c r="B105" s="19" t="s">
        <v>1437</v>
      </c>
      <c r="C105" t="e">
        <v>#REF!</v>
      </c>
      <c r="L105" s="48"/>
    </row>
    <row r="106" spans="1:12" hidden="1">
      <c r="A106" s="23" t="s">
        <v>1499</v>
      </c>
      <c r="B106" s="21" t="s">
        <v>1455</v>
      </c>
      <c r="C106" t="e">
        <v>#REF!</v>
      </c>
      <c r="L106" s="48"/>
    </row>
    <row r="107" spans="1:12" hidden="1">
      <c r="A107" s="25" t="s">
        <v>1512</v>
      </c>
      <c r="B107" s="19" t="s">
        <v>1471</v>
      </c>
      <c r="C107" t="e">
        <v>#REF!</v>
      </c>
      <c r="L107" s="48"/>
    </row>
    <row r="108" spans="1:12" hidden="1">
      <c r="A108" s="23" t="s">
        <v>1525</v>
      </c>
      <c r="B108" s="21" t="s">
        <v>1485</v>
      </c>
      <c r="C108" t="e">
        <v>#REF!</v>
      </c>
      <c r="L108" s="48"/>
    </row>
    <row r="109" spans="1:12" hidden="1">
      <c r="A109" s="25" t="s">
        <v>1538</v>
      </c>
      <c r="B109" s="19" t="s">
        <v>1499</v>
      </c>
      <c r="C109" t="e">
        <v>#REF!</v>
      </c>
      <c r="L109" s="48"/>
    </row>
    <row r="110" spans="1:12" hidden="1">
      <c r="A110" s="23" t="s">
        <v>1547</v>
      </c>
      <c r="B110" s="21" t="s">
        <v>1512</v>
      </c>
      <c r="C110" t="e">
        <v>#REF!</v>
      </c>
      <c r="L110" s="48"/>
    </row>
    <row r="111" spans="1:12" hidden="1">
      <c r="A111" s="25" t="s">
        <v>1560</v>
      </c>
      <c r="B111" s="19" t="s">
        <v>1525</v>
      </c>
      <c r="C111" t="e">
        <v>#REF!</v>
      </c>
      <c r="L111" s="48"/>
    </row>
    <row r="112" spans="1:12" hidden="1">
      <c r="A112" s="23" t="s">
        <v>1574</v>
      </c>
      <c r="B112" s="21" t="s">
        <v>1538</v>
      </c>
      <c r="C112" t="e">
        <v>#REF!</v>
      </c>
      <c r="L112" s="48"/>
    </row>
    <row r="113" spans="1:12" hidden="1">
      <c r="A113" s="25" t="s">
        <v>1588</v>
      </c>
      <c r="B113" s="19" t="s">
        <v>1547</v>
      </c>
      <c r="C113" t="e">
        <v>#REF!</v>
      </c>
      <c r="L113" s="48"/>
    </row>
    <row r="114" spans="1:12" hidden="1">
      <c r="A114" s="23" t="s">
        <v>1602</v>
      </c>
      <c r="B114" s="21" t="s">
        <v>1560</v>
      </c>
      <c r="C114" t="e">
        <v>#REF!</v>
      </c>
      <c r="L114" s="48"/>
    </row>
    <row r="115" spans="1:12" hidden="1">
      <c r="A115" s="25" t="s">
        <v>1615</v>
      </c>
      <c r="B115" s="19" t="s">
        <v>1574</v>
      </c>
      <c r="C115" t="e">
        <v>#REF!</v>
      </c>
      <c r="L115" s="48"/>
    </row>
    <row r="116" spans="1:12" hidden="1">
      <c r="A116" s="23" t="s">
        <v>1633</v>
      </c>
      <c r="B116" s="21" t="s">
        <v>1588</v>
      </c>
      <c r="C116" t="e">
        <v>#REF!</v>
      </c>
      <c r="L116" s="48"/>
    </row>
    <row r="117" spans="1:12" hidden="1">
      <c r="A117" s="25" t="s">
        <v>1642</v>
      </c>
      <c r="B117" s="19" t="s">
        <v>1602</v>
      </c>
      <c r="C117" t="e">
        <v>#REF!</v>
      </c>
      <c r="L117" s="48"/>
    </row>
    <row r="118" spans="1:12" hidden="1">
      <c r="A118" s="23" t="s">
        <v>1655</v>
      </c>
      <c r="B118" s="21" t="s">
        <v>1615</v>
      </c>
      <c r="C118" t="e">
        <v>#REF!</v>
      </c>
      <c r="L118" s="48"/>
    </row>
    <row r="119" spans="1:12" hidden="1">
      <c r="A119" s="25" t="s">
        <v>1665</v>
      </c>
      <c r="B119" s="19" t="s">
        <v>1633</v>
      </c>
      <c r="C119" t="e">
        <v>#REF!</v>
      </c>
      <c r="L119" s="48"/>
    </row>
    <row r="120" spans="1:12" hidden="1">
      <c r="A120" s="23" t="s">
        <v>1679</v>
      </c>
      <c r="B120" s="21" t="s">
        <v>1642</v>
      </c>
      <c r="C120" t="e">
        <v>#REF!</v>
      </c>
      <c r="L120" s="48"/>
    </row>
    <row r="121" spans="1:12" hidden="1">
      <c r="A121" s="25" t="s">
        <v>1693</v>
      </c>
      <c r="B121" s="19" t="s">
        <v>1655</v>
      </c>
      <c r="C121" t="e">
        <v>#REF!</v>
      </c>
      <c r="L121" s="48"/>
    </row>
    <row r="122" spans="1:12" hidden="1">
      <c r="A122" s="23" t="s">
        <v>1707</v>
      </c>
      <c r="B122" s="21" t="s">
        <v>1665</v>
      </c>
      <c r="C122" t="e">
        <v>#REF!</v>
      </c>
      <c r="L122" s="48"/>
    </row>
    <row r="123" spans="1:12" hidden="1">
      <c r="A123" s="25" t="s">
        <v>1716</v>
      </c>
      <c r="B123" s="19" t="s">
        <v>1679</v>
      </c>
      <c r="C123" t="e">
        <v>#REF!</v>
      </c>
      <c r="L123" s="48"/>
    </row>
    <row r="124" spans="1:12" hidden="1">
      <c r="A124" s="23" t="s">
        <v>1726</v>
      </c>
      <c r="B124" s="21" t="s">
        <v>1693</v>
      </c>
      <c r="C124" t="e">
        <v>#REF!</v>
      </c>
      <c r="L124" s="48"/>
    </row>
    <row r="125" spans="1:12" hidden="1">
      <c r="A125" s="28" t="s">
        <v>1740</v>
      </c>
      <c r="B125" s="19" t="s">
        <v>1707</v>
      </c>
      <c r="C125" t="e">
        <v>#REF!</v>
      </c>
      <c r="L125" s="48"/>
    </row>
    <row r="126" spans="1:12" hidden="1">
      <c r="A126" s="23" t="s">
        <v>1753</v>
      </c>
      <c r="B126" s="21" t="s">
        <v>1716</v>
      </c>
      <c r="C126" t="e">
        <v>#REF!</v>
      </c>
      <c r="L126" s="48"/>
    </row>
    <row r="127" spans="1:12" hidden="1">
      <c r="A127" s="25" t="s">
        <v>1767</v>
      </c>
      <c r="B127" s="19" t="s">
        <v>1726</v>
      </c>
      <c r="C127" t="e">
        <v>#REF!</v>
      </c>
      <c r="L127" s="48"/>
    </row>
    <row r="128" spans="1:12" hidden="1">
      <c r="A128" s="23" t="s">
        <v>1781</v>
      </c>
      <c r="B128" s="21" t="s">
        <v>1740</v>
      </c>
      <c r="C128" t="e">
        <v>#REF!</v>
      </c>
      <c r="L128" s="48"/>
    </row>
    <row r="129" spans="1:12" hidden="1">
      <c r="A129" s="25" t="s">
        <v>1798</v>
      </c>
      <c r="B129" s="19" t="s">
        <v>1753</v>
      </c>
      <c r="C129" t="e">
        <v>#REF!</v>
      </c>
      <c r="L129" s="48"/>
    </row>
    <row r="130" spans="1:12" hidden="1">
      <c r="A130" s="23" t="s">
        <v>1810</v>
      </c>
      <c r="B130" s="21" t="s">
        <v>1767</v>
      </c>
      <c r="C130" t="e">
        <v>#REF!</v>
      </c>
      <c r="L130" s="48"/>
    </row>
    <row r="131" spans="1:12" hidden="1">
      <c r="A131" s="25" t="s">
        <v>1819</v>
      </c>
      <c r="B131" s="19" t="s">
        <v>1781</v>
      </c>
      <c r="C131" t="e">
        <v>#REF!</v>
      </c>
      <c r="L131" s="48"/>
    </row>
    <row r="132" spans="1:12" hidden="1">
      <c r="A132" s="23" t="s">
        <v>1830</v>
      </c>
      <c r="B132" s="21" t="s">
        <v>1798</v>
      </c>
      <c r="C132" t="e">
        <v>#REF!</v>
      </c>
      <c r="L132" s="48"/>
    </row>
    <row r="133" spans="1:12" hidden="1">
      <c r="A133" s="25" t="s">
        <v>1843</v>
      </c>
      <c r="B133" s="19" t="s">
        <v>1810</v>
      </c>
      <c r="C133" t="e">
        <v>#REF!</v>
      </c>
      <c r="L133" s="48"/>
    </row>
    <row r="134" spans="1:12" hidden="1">
      <c r="A134" s="23" t="s">
        <v>1853</v>
      </c>
      <c r="B134" s="21" t="s">
        <v>1819</v>
      </c>
      <c r="C134" t="e">
        <v>#REF!</v>
      </c>
      <c r="L134" s="48"/>
    </row>
    <row r="135" spans="1:12" hidden="1">
      <c r="A135" s="25" t="s">
        <v>1871</v>
      </c>
      <c r="B135" s="19" t="s">
        <v>1830</v>
      </c>
      <c r="C135" t="e">
        <v>#REF!</v>
      </c>
      <c r="L135" s="48"/>
    </row>
    <row r="136" spans="1:12" hidden="1">
      <c r="A136" s="23" t="s">
        <v>1881</v>
      </c>
      <c r="B136" s="21" t="s">
        <v>1843</v>
      </c>
      <c r="C136" t="e">
        <v>#REF!</v>
      </c>
      <c r="L136" s="48"/>
    </row>
    <row r="137" spans="1:12" hidden="1">
      <c r="A137" s="25" t="s">
        <v>1894</v>
      </c>
      <c r="B137" s="19" t="s">
        <v>1853</v>
      </c>
      <c r="C137" t="e">
        <v>#REF!</v>
      </c>
      <c r="L137" s="48"/>
    </row>
    <row r="138" spans="1:12" hidden="1">
      <c r="A138" s="27" t="s">
        <v>1909</v>
      </c>
      <c r="B138" s="21" t="s">
        <v>1871</v>
      </c>
      <c r="C138" t="e">
        <v>#REF!</v>
      </c>
      <c r="L138" s="48"/>
    </row>
    <row r="139" spans="1:12" hidden="1">
      <c r="A139" s="25" t="s">
        <v>1918</v>
      </c>
      <c r="B139" s="19" t="s">
        <v>1881</v>
      </c>
      <c r="C139" t="e">
        <v>#REF!</v>
      </c>
      <c r="L139" s="48"/>
    </row>
    <row r="140" spans="1:12" hidden="1">
      <c r="A140" s="27" t="s">
        <v>1933</v>
      </c>
      <c r="B140" s="21" t="s">
        <v>1894</v>
      </c>
      <c r="C140" t="e">
        <v>#REF!</v>
      </c>
      <c r="L140" s="48"/>
    </row>
    <row r="141" spans="1:12" hidden="1">
      <c r="A141" s="25" t="s">
        <v>1948</v>
      </c>
      <c r="B141" s="19" t="s">
        <v>1909</v>
      </c>
      <c r="C141" t="e">
        <v>#REF!</v>
      </c>
      <c r="L141" s="48"/>
    </row>
    <row r="142" spans="1:12" hidden="1">
      <c r="A142" s="23" t="s">
        <v>1962</v>
      </c>
      <c r="B142" s="21" t="s">
        <v>1918</v>
      </c>
      <c r="C142" t="e">
        <v>#REF!</v>
      </c>
      <c r="L142" s="48"/>
    </row>
    <row r="143" spans="1:12" hidden="1">
      <c r="A143" s="25" t="s">
        <v>1977</v>
      </c>
      <c r="B143" s="19" t="s">
        <v>1933</v>
      </c>
      <c r="C143" t="e">
        <v>#REF!</v>
      </c>
      <c r="L143" s="48"/>
    </row>
    <row r="144" spans="1:12" hidden="1">
      <c r="A144" s="23" t="s">
        <v>1990</v>
      </c>
      <c r="B144" s="21" t="s">
        <v>1948</v>
      </c>
      <c r="C144" t="e">
        <v>#REF!</v>
      </c>
      <c r="L144" s="48"/>
    </row>
    <row r="145" spans="1:12" hidden="1">
      <c r="A145" s="25" t="s">
        <v>1999</v>
      </c>
      <c r="B145" s="19" t="s">
        <v>1962</v>
      </c>
      <c r="C145" t="e">
        <v>#REF!</v>
      </c>
      <c r="L145" s="48"/>
    </row>
    <row r="146" spans="1:12" hidden="1">
      <c r="A146" s="23" t="s">
        <v>2015</v>
      </c>
      <c r="B146" s="21" t="s">
        <v>1977</v>
      </c>
      <c r="C146" t="e">
        <v>#REF!</v>
      </c>
      <c r="L146" s="48"/>
    </row>
    <row r="147" spans="1:12" hidden="1">
      <c r="A147" s="25" t="s">
        <v>2029</v>
      </c>
      <c r="B147" s="19" t="s">
        <v>1990</v>
      </c>
      <c r="C147" t="e">
        <v>#REF!</v>
      </c>
      <c r="L147" s="48"/>
    </row>
    <row r="148" spans="1:12" hidden="1">
      <c r="A148" s="23" t="s">
        <v>2041</v>
      </c>
      <c r="B148" s="21" t="s">
        <v>1999</v>
      </c>
      <c r="C148" t="e">
        <v>#REF!</v>
      </c>
      <c r="L148" s="48"/>
    </row>
    <row r="149" spans="1:12" hidden="1">
      <c r="A149" s="25" t="s">
        <v>2049</v>
      </c>
      <c r="B149" s="19" t="s">
        <v>2015</v>
      </c>
      <c r="C149" t="e">
        <v>#REF!</v>
      </c>
      <c r="L149" s="48"/>
    </row>
    <row r="150" spans="1:12" hidden="1">
      <c r="A150" s="23" t="s">
        <v>2058</v>
      </c>
      <c r="B150" s="21" t="s">
        <v>2029</v>
      </c>
      <c r="C150" t="e">
        <v>#REF!</v>
      </c>
      <c r="L150" s="48"/>
    </row>
    <row r="151" spans="1:12" hidden="1">
      <c r="A151" s="25" t="s">
        <v>2067</v>
      </c>
      <c r="B151" s="19" t="s">
        <v>2041</v>
      </c>
      <c r="C151" t="e">
        <v>#REF!</v>
      </c>
      <c r="L151" s="48"/>
    </row>
    <row r="152" spans="1:12" hidden="1">
      <c r="A152" s="23" t="s">
        <v>2077</v>
      </c>
      <c r="B152" s="21" t="s">
        <v>2049</v>
      </c>
      <c r="C152" t="e">
        <v>#REF!</v>
      </c>
      <c r="L152" s="48"/>
    </row>
    <row r="153" spans="1:12" hidden="1">
      <c r="A153" s="25" t="s">
        <v>2091</v>
      </c>
      <c r="B153" s="19" t="s">
        <v>2058</v>
      </c>
      <c r="C153" t="e">
        <v>#REF!</v>
      </c>
      <c r="L153" s="48"/>
    </row>
    <row r="154" spans="1:12" hidden="1">
      <c r="A154" s="23" t="s">
        <v>2105</v>
      </c>
      <c r="B154" s="21" t="s">
        <v>2067</v>
      </c>
      <c r="C154" t="e">
        <v>#REF!</v>
      </c>
      <c r="L154" s="48"/>
    </row>
    <row r="155" spans="1:12" hidden="1">
      <c r="A155" s="25" t="s">
        <v>2114</v>
      </c>
      <c r="B155" s="19" t="s">
        <v>2077</v>
      </c>
      <c r="C155" t="e">
        <v>#REF!</v>
      </c>
      <c r="L155" s="48"/>
    </row>
    <row r="156" spans="1:12" hidden="1">
      <c r="A156" s="23" t="s">
        <v>2122</v>
      </c>
      <c r="B156" s="21" t="s">
        <v>2091</v>
      </c>
      <c r="C156" t="e">
        <v>#REF!</v>
      </c>
      <c r="L156" s="48"/>
    </row>
    <row r="157" spans="1:12" hidden="1">
      <c r="A157" s="25" t="s">
        <v>2131</v>
      </c>
      <c r="B157" s="19" t="s">
        <v>2105</v>
      </c>
      <c r="C157" t="e">
        <v>#REF!</v>
      </c>
      <c r="L157" s="48"/>
    </row>
    <row r="158" spans="1:12" hidden="1">
      <c r="A158" s="23" t="s">
        <v>2140</v>
      </c>
      <c r="B158" s="21" t="s">
        <v>2114</v>
      </c>
      <c r="C158" t="e">
        <v>#REF!</v>
      </c>
      <c r="L158" s="48"/>
    </row>
    <row r="159" spans="1:12" hidden="1">
      <c r="A159" s="25" t="s">
        <v>2149</v>
      </c>
      <c r="B159" s="19" t="s">
        <v>2122</v>
      </c>
      <c r="C159" t="e">
        <v>#REF!</v>
      </c>
      <c r="L159" s="48"/>
    </row>
    <row r="160" spans="1:12" hidden="1">
      <c r="A160" s="23" t="s">
        <v>2162</v>
      </c>
      <c r="B160" s="21" t="s">
        <v>2131</v>
      </c>
      <c r="C160" t="e">
        <v>#REF!</v>
      </c>
      <c r="L160" s="48"/>
    </row>
    <row r="161" spans="1:12" hidden="1">
      <c r="A161" s="25" t="s">
        <v>2173</v>
      </c>
      <c r="B161" s="19" t="s">
        <v>2140</v>
      </c>
      <c r="C161" t="e">
        <v>#REF!</v>
      </c>
      <c r="L161" s="48"/>
    </row>
    <row r="162" spans="1:12" hidden="1">
      <c r="A162" s="23" t="s">
        <v>2189</v>
      </c>
      <c r="B162" s="21" t="s">
        <v>2149</v>
      </c>
      <c r="C162" t="e">
        <v>#REF!</v>
      </c>
      <c r="L162" s="48"/>
    </row>
    <row r="163" spans="1:12" hidden="1">
      <c r="A163" s="25" t="s">
        <v>2200</v>
      </c>
      <c r="B163" s="19" t="s">
        <v>2162</v>
      </c>
      <c r="C163" t="e">
        <v>#REF!</v>
      </c>
      <c r="L163" s="48"/>
    </row>
    <row r="164" spans="1:12" hidden="1">
      <c r="A164" s="23" t="s">
        <v>2212</v>
      </c>
      <c r="B164" s="21" t="s">
        <v>2173</v>
      </c>
      <c r="C164" t="e">
        <v>#REF!</v>
      </c>
      <c r="L164" s="48"/>
    </row>
    <row r="165" spans="1:12" hidden="1">
      <c r="A165" s="25" t="s">
        <v>2226</v>
      </c>
      <c r="B165" s="19" t="s">
        <v>2189</v>
      </c>
      <c r="C165" t="e">
        <v>#REF!</v>
      </c>
      <c r="L165" s="48"/>
    </row>
    <row r="166" spans="1:12" hidden="1">
      <c r="A166" s="23" t="s">
        <v>2239</v>
      </c>
      <c r="B166" s="21" t="s">
        <v>2200</v>
      </c>
      <c r="C166" t="e">
        <v>#REF!</v>
      </c>
      <c r="L166" s="48"/>
    </row>
    <row r="167" spans="1:12" hidden="1">
      <c r="A167" s="25" t="s">
        <v>2248</v>
      </c>
      <c r="B167" s="19" t="s">
        <v>2212</v>
      </c>
      <c r="C167" t="e">
        <v>#REF!</v>
      </c>
      <c r="L167" s="48"/>
    </row>
    <row r="168" spans="1:12" hidden="1">
      <c r="A168" s="23" t="s">
        <v>2257</v>
      </c>
      <c r="B168" s="21" t="s">
        <v>2226</v>
      </c>
      <c r="C168" t="e">
        <v>#REF!</v>
      </c>
      <c r="L168" s="48"/>
    </row>
    <row r="169" spans="1:12" hidden="1">
      <c r="A169" s="25" t="s">
        <v>2268</v>
      </c>
      <c r="B169" s="19" t="s">
        <v>2239</v>
      </c>
      <c r="C169" t="e">
        <v>#REF!</v>
      </c>
      <c r="L169" s="48"/>
    </row>
    <row r="170" spans="1:12" hidden="1">
      <c r="A170" s="23" t="s">
        <v>2277</v>
      </c>
      <c r="B170" s="21" t="s">
        <v>2248</v>
      </c>
      <c r="C170" t="e">
        <v>#REF!</v>
      </c>
      <c r="L170" s="48"/>
    </row>
    <row r="171" spans="1:12" hidden="1">
      <c r="A171" s="25" t="s">
        <v>2286</v>
      </c>
      <c r="B171" s="19" t="s">
        <v>2257</v>
      </c>
      <c r="C171" t="e">
        <v>#REF!</v>
      </c>
      <c r="L171" s="48"/>
    </row>
    <row r="172" spans="1:12" hidden="1">
      <c r="A172" s="23" t="s">
        <v>2298</v>
      </c>
      <c r="B172" s="21" t="s">
        <v>2268</v>
      </c>
      <c r="C172" t="e">
        <v>#REF!</v>
      </c>
      <c r="L172" s="48"/>
    </row>
    <row r="173" spans="1:12" hidden="1">
      <c r="A173" s="25" t="s">
        <v>2307</v>
      </c>
      <c r="B173" s="19" t="s">
        <v>2277</v>
      </c>
      <c r="C173" t="e">
        <v>#REF!</v>
      </c>
      <c r="L173" s="48"/>
    </row>
    <row r="174" spans="1:12" hidden="1">
      <c r="A174" s="23" t="s">
        <v>2322</v>
      </c>
      <c r="B174" s="21" t="s">
        <v>2286</v>
      </c>
      <c r="C174" t="e">
        <v>#REF!</v>
      </c>
      <c r="L174" s="48"/>
    </row>
    <row r="175" spans="1:12" hidden="1">
      <c r="A175" s="25" t="s">
        <v>2336</v>
      </c>
      <c r="B175" s="19" t="s">
        <v>2298</v>
      </c>
      <c r="C175" t="e">
        <v>#REF!</v>
      </c>
      <c r="L175" s="48"/>
    </row>
    <row r="176" spans="1:12" hidden="1">
      <c r="A176" s="23" t="s">
        <v>2346</v>
      </c>
      <c r="B176" s="21" t="s">
        <v>2307</v>
      </c>
      <c r="C176" t="e">
        <v>#REF!</v>
      </c>
      <c r="L176" s="48"/>
    </row>
    <row r="177" spans="1:43" hidden="1">
      <c r="A177" s="25" t="s">
        <v>2354</v>
      </c>
      <c r="B177" s="19" t="s">
        <v>2322</v>
      </c>
      <c r="C177" t="e">
        <v>#REF!</v>
      </c>
      <c r="L177" s="48"/>
    </row>
    <row r="178" spans="1:43" hidden="1">
      <c r="A178" s="23" t="s">
        <v>2362</v>
      </c>
      <c r="B178" s="21" t="s">
        <v>2336</v>
      </c>
      <c r="C178" t="e">
        <v>#REF!</v>
      </c>
      <c r="L178" s="48"/>
    </row>
    <row r="179" spans="1:43" hidden="1">
      <c r="A179" s="25" t="s">
        <v>2370</v>
      </c>
      <c r="B179" s="19" t="s">
        <v>2346</v>
      </c>
      <c r="C179" t="e">
        <v>#REF!</v>
      </c>
      <c r="L179" s="48"/>
    </row>
    <row r="180" spans="1:43" hidden="1">
      <c r="A180" s="23" t="s">
        <v>2386</v>
      </c>
      <c r="B180" s="21" t="s">
        <v>2354</v>
      </c>
      <c r="C180" t="e">
        <v>#REF!</v>
      </c>
      <c r="L180" s="48"/>
    </row>
    <row r="181" spans="1:43" hidden="1">
      <c r="A181" s="25" t="s">
        <v>2394</v>
      </c>
      <c r="B181" s="19" t="s">
        <v>2362</v>
      </c>
      <c r="C181" t="e">
        <v>#REF!</v>
      </c>
      <c r="L181" s="48"/>
    </row>
    <row r="182" spans="1:43" hidden="1">
      <c r="A182" s="23" t="s">
        <v>2403</v>
      </c>
      <c r="B182" s="21" t="s">
        <v>2370</v>
      </c>
      <c r="C182" t="e">
        <v>#REF!</v>
      </c>
      <c r="L182" s="48"/>
    </row>
    <row r="183" spans="1:43">
      <c r="A183" s="25" t="s">
        <v>2412</v>
      </c>
      <c r="B183" s="19" t="s">
        <v>2378</v>
      </c>
      <c r="C183" t="e">
        <v>#REF!</v>
      </c>
      <c r="D183" t="str">
        <f>B183</f>
        <v>185-2026</v>
      </c>
      <c r="E183" t="e">
        <f>VLOOKUP(D183,'MATRIZ 2026'!$F$3:$X$668,14,FALSE)</f>
        <v>#N/A</v>
      </c>
      <c r="F183" t="e">
        <f>VLOOKUP(B183,'MATRIZ 2026'!$F$3:$X$668,3,FALSE)</f>
        <v>#N/A</v>
      </c>
      <c r="G183" t="e">
        <f>VLOOKUP(B183,'MATRIZ 2026'!$F$3:$X$668,22,FALSE)</f>
        <v>#N/A</v>
      </c>
      <c r="I183" t="e">
        <f>VLOOKUP(B183,'MATRIZ 2026'!$F$3:$X$668,84,FALSE)</f>
        <v>#N/A</v>
      </c>
      <c r="J183" t="e">
        <f>VLOOKUP(B183,'MATRIZ 2026'!$F$3:$X$668,49,FALSE)</f>
        <v>#N/A</v>
      </c>
      <c r="K183" t="e">
        <f>VLOOKUP(B183,'MATRIZ 2026'!$F$3:$X$668,50,FALSE)</f>
        <v>#N/A</v>
      </c>
      <c r="L183" s="48" t="e">
        <f>VLOOKUP(B183,'MATRIZ 2026'!$F$3:$X$668,45,FALSE)</f>
        <v>#N/A</v>
      </c>
      <c r="M183" s="48" t="e">
        <f>VLOOKUP(B183,'MATRIZ 2026'!$F$3:$X$668,46,FALSE)</f>
        <v>#N/A</v>
      </c>
      <c r="N183" t="e">
        <f>VLOOKUP(B183,'MATRIZ 2026'!$F$3:$X$668,16,FALSE)</f>
        <v>#N/A</v>
      </c>
      <c r="O183" t="e">
        <f>VLOOKUP(B183,'MATRIZ 2026'!$F$3:$X$668,93,FALSE)</f>
        <v>#N/A</v>
      </c>
      <c r="P183" t="e">
        <f>VLOOKUP(D183,'MATRIZ 2026'!$F$3:$X$668,31,FALSE)</f>
        <v>#N/A</v>
      </c>
      <c r="Q183" t="e">
        <f>VLOOKUP(M183,'MATRIZ 2026'!$F$3:$X$668,3,FALSE)</f>
        <v>#N/A</v>
      </c>
      <c r="R183" t="e">
        <f>VLOOKUP(B183,'MATRIZ 2026'!$F$3:$X$668,32,FALSE)</f>
        <v>#N/A</v>
      </c>
      <c r="S183" t="e">
        <f>VLOOKUP(O183,'MATRIZ 2026'!$F$3:$X$668,3,FALSE)</f>
        <v>#N/A</v>
      </c>
      <c r="T183" t="e">
        <f>VLOOKUP(B183,'MATRIZ 2026'!$F$3:$X$668,95,FALSE)</f>
        <v>#N/A</v>
      </c>
      <c r="U183">
        <f>VLOOKUP(B183,Hoja3!A182:B844,2,FALSE)</f>
        <v>145515</v>
      </c>
      <c r="V183" t="e">
        <f>VLOOKUP(B183,'MATRIZ 2026'!$F$3:$X$668,40,FALSE)</f>
        <v>#N/A</v>
      </c>
      <c r="W183" t="e">
        <f>VLOOKUP(S183,'MATRIZ 2026'!$F$3:$X$668,3,FALSE)</f>
        <v>#N/A</v>
      </c>
      <c r="X183" t="e">
        <f>VLOOKUP(T183,'MATRIZ 2026'!$F$3:$X$668,3,FALSE)</f>
        <v>#N/A</v>
      </c>
      <c r="Y183" t="e">
        <f>VLOOKUP(U183,'MATRIZ 2026'!$F$3:$X$668,3,FALSE)</f>
        <v>#N/A</v>
      </c>
      <c r="Z183" t="e">
        <f>VLOOKUP(V183,'MATRIZ 2026'!$F$3:$X$668,3,FALSE)</f>
        <v>#N/A</v>
      </c>
      <c r="AA183" t="e">
        <f>VLOOKUP(W183,'MATRIZ 2026'!$F$3:$X$668,3,FALSE)</f>
        <v>#N/A</v>
      </c>
      <c r="AB183" t="e">
        <f>VLOOKUP(B183,'MATRIZ 2026'!$F$3:$X$668,28,FALSE)</f>
        <v>#N/A</v>
      </c>
      <c r="AC183" t="e">
        <f>VLOOKUP(B183,'MATRIZ 2026'!$F$3:$X$668,27,FALSE)</f>
        <v>#N/A</v>
      </c>
      <c r="AD183" t="e">
        <f>VLOOKUP(B183,'MATRIZ 2026'!$F$3:$X$668,29,FALSE)</f>
        <v>#N/A</v>
      </c>
      <c r="AE183" t="e">
        <f>VLOOKUP(B183,'MATRIZ 2026'!$F$3:$X$668,96,FALSE)</f>
        <v>#N/A</v>
      </c>
      <c r="AF183" t="e">
        <f>VLOOKUP(B183,'MATRIZ 2026'!$F$3:$X$668,30,FALSE)</f>
        <v>#N/A</v>
      </c>
      <c r="AG183" t="str">
        <f>VLOOKUP(B183,'cuentas bancarias'!$A$2:$E$201,3,FALSE)</f>
        <v>CAJA SOCIAL</v>
      </c>
      <c r="AH183" t="str">
        <f>VLOOKUP(B183,'cuentas bancarias'!$A$2:$E$201,4,FALSE)</f>
        <v>AHORROS</v>
      </c>
      <c r="AI183">
        <f>VLOOKUP(B183,'cuentas bancarias'!$A$2:$E$201,5,FALSE)</f>
        <v>24113836101</v>
      </c>
      <c r="AJ183" t="e">
        <f>VLOOKUP(B183,'MATRIZ 2026'!$F$3:$X$668,25,FALSE)</f>
        <v>#N/A</v>
      </c>
      <c r="AL183" t="e">
        <f>VLOOKUP(AH183,'MATRIZ 2026'!$F$3:$X$668,3,FALSE)</f>
        <v>#N/A</v>
      </c>
      <c r="AM183" t="e">
        <f>VLOOKUP(AI183,'MATRIZ 2026'!$F$3:$X$668,3,FALSE)</f>
        <v>#N/A</v>
      </c>
      <c r="AN183" t="e">
        <f>VLOOKUP(AJ183,'MATRIZ 2026'!$F$3:$X$668,3,FALSE)</f>
        <v>#N/A</v>
      </c>
      <c r="AO183" t="e">
        <f>VLOOKUP(AK183,'MATRIZ 2026'!$F$3:$X$668,3,FALSE)</f>
        <v>#N/A</v>
      </c>
      <c r="AP183" t="e">
        <f>VLOOKUP(AL183,'MATRIZ 2026'!$F$3:$X$668,3,FALSE)</f>
        <v>#N/A</v>
      </c>
      <c r="AQ183" t="e">
        <f>VLOOKUP(AM183,'MATRIZ 2026'!$F$3:$X$668,3,FALSE)</f>
        <v>#N/A</v>
      </c>
    </row>
    <row r="184" spans="1:43" hidden="1">
      <c r="A184" s="23" t="s">
        <v>2421</v>
      </c>
      <c r="B184" s="21" t="s">
        <v>2386</v>
      </c>
      <c r="C184" t="e">
        <v>#REF!</v>
      </c>
      <c r="L184" s="48"/>
    </row>
    <row r="185" spans="1:43" hidden="1">
      <c r="A185" s="25" t="s">
        <v>2431</v>
      </c>
      <c r="B185" s="19" t="s">
        <v>2394</v>
      </c>
      <c r="C185" t="e">
        <v>#REF!</v>
      </c>
      <c r="L185" s="48"/>
    </row>
    <row r="186" spans="1:43" hidden="1">
      <c r="A186" s="23" t="s">
        <v>2440</v>
      </c>
      <c r="B186" s="21" t="s">
        <v>2403</v>
      </c>
      <c r="C186" t="e">
        <v>#REF!</v>
      </c>
      <c r="L186" s="48"/>
    </row>
    <row r="187" spans="1:43" hidden="1">
      <c r="A187" s="25" t="s">
        <v>2450</v>
      </c>
      <c r="B187" s="19" t="s">
        <v>2412</v>
      </c>
      <c r="C187" t="e">
        <v>#REF!</v>
      </c>
      <c r="L187" s="48"/>
    </row>
    <row r="188" spans="1:43" hidden="1">
      <c r="A188" s="23" t="s">
        <v>2466</v>
      </c>
      <c r="B188" s="21" t="s">
        <v>2421</v>
      </c>
      <c r="C188" t="e">
        <v>#REF!</v>
      </c>
      <c r="L188" s="48"/>
    </row>
    <row r="189" spans="1:43" hidden="1">
      <c r="A189" s="25" t="s">
        <v>2475</v>
      </c>
      <c r="B189" s="19" t="s">
        <v>2431</v>
      </c>
      <c r="C189" t="e">
        <v>#REF!</v>
      </c>
      <c r="L189" s="48"/>
    </row>
    <row r="190" spans="1:43" hidden="1">
      <c r="A190" s="23" t="s">
        <v>2484</v>
      </c>
      <c r="B190" s="21" t="s">
        <v>2440</v>
      </c>
      <c r="C190" t="e">
        <v>#REF!</v>
      </c>
      <c r="L190" s="48"/>
    </row>
    <row r="191" spans="1:43" hidden="1">
      <c r="A191" s="25" t="s">
        <v>2492</v>
      </c>
      <c r="B191" s="19" t="s">
        <v>2450</v>
      </c>
      <c r="C191" t="e">
        <v>#REF!</v>
      </c>
      <c r="L191" s="48"/>
    </row>
    <row r="192" spans="1:43" hidden="1">
      <c r="A192" s="23" t="s">
        <v>2502</v>
      </c>
      <c r="B192" s="21" t="s">
        <v>2466</v>
      </c>
      <c r="C192" t="e">
        <v>#REF!</v>
      </c>
      <c r="L192" s="48"/>
    </row>
    <row r="193" spans="1:43" hidden="1">
      <c r="A193" s="25" t="s">
        <v>2518</v>
      </c>
      <c r="B193" s="19" t="s">
        <v>2475</v>
      </c>
      <c r="C193" t="e">
        <v>#REF!</v>
      </c>
      <c r="L193" s="48"/>
    </row>
    <row r="194" spans="1:43" hidden="1">
      <c r="A194" s="23" t="s">
        <v>2527</v>
      </c>
      <c r="B194" s="21" t="s">
        <v>2484</v>
      </c>
      <c r="C194" t="e">
        <v>#REF!</v>
      </c>
      <c r="L194" s="48"/>
    </row>
    <row r="195" spans="1:43" hidden="1">
      <c r="A195" s="25" t="s">
        <v>2535</v>
      </c>
      <c r="B195" s="19" t="s">
        <v>2492</v>
      </c>
      <c r="C195" t="e">
        <v>#REF!</v>
      </c>
      <c r="L195" s="48"/>
    </row>
    <row r="196" spans="1:43" hidden="1">
      <c r="A196" s="23" t="s">
        <v>2545</v>
      </c>
      <c r="B196" s="21" t="s">
        <v>2502</v>
      </c>
      <c r="C196" t="e">
        <v>#REF!</v>
      </c>
      <c r="L196" s="48"/>
    </row>
    <row r="197" spans="1:43">
      <c r="A197" s="25" t="s">
        <v>2553</v>
      </c>
      <c r="B197" s="19" t="s">
        <v>2510</v>
      </c>
      <c r="C197" t="e">
        <v>#REF!</v>
      </c>
      <c r="D197" t="str">
        <f>B197</f>
        <v>199-2026</v>
      </c>
      <c r="E197" t="e">
        <f>VLOOKUP(D197,'MATRIZ 2026'!$F$3:$X$668,14,FALSE)</f>
        <v>#N/A</v>
      </c>
      <c r="F197" t="e">
        <f>VLOOKUP(B197,'MATRIZ 2026'!$F$3:$X$668,3,FALSE)</f>
        <v>#N/A</v>
      </c>
      <c r="G197" t="e">
        <f>VLOOKUP(B197,'MATRIZ 2026'!$F$3:$X$668,22,FALSE)</f>
        <v>#N/A</v>
      </c>
      <c r="I197" t="e">
        <f>VLOOKUP(B197,'MATRIZ 2026'!$F$3:$X$668,84,FALSE)</f>
        <v>#N/A</v>
      </c>
      <c r="J197" t="e">
        <f>VLOOKUP(B197,'MATRIZ 2026'!$F$3:$X$668,49,FALSE)</f>
        <v>#N/A</v>
      </c>
      <c r="K197" t="e">
        <f>VLOOKUP(B197,'MATRIZ 2026'!$F$3:$X$668,50,FALSE)</f>
        <v>#N/A</v>
      </c>
      <c r="L197" s="48" t="e">
        <f>VLOOKUP(B197,'MATRIZ 2026'!$F$3:$X$668,45,FALSE)</f>
        <v>#N/A</v>
      </c>
      <c r="M197" s="48" t="e">
        <f>VLOOKUP(B197,'MATRIZ 2026'!$F$3:$X$668,46,FALSE)</f>
        <v>#N/A</v>
      </c>
      <c r="N197" t="e">
        <f>VLOOKUP(B197,'MATRIZ 2026'!$F$3:$X$668,16,FALSE)</f>
        <v>#N/A</v>
      </c>
      <c r="O197" t="e">
        <f>VLOOKUP(B197,'MATRIZ 2026'!$F$3:$X$668,93,FALSE)</f>
        <v>#N/A</v>
      </c>
      <c r="P197" t="e">
        <f>VLOOKUP(D197,'MATRIZ 2026'!$F$3:$X$668,31,FALSE)</f>
        <v>#N/A</v>
      </c>
      <c r="Q197" t="e">
        <f>VLOOKUP(M197,'MATRIZ 2026'!$F$3:$X$668,3,FALSE)</f>
        <v>#N/A</v>
      </c>
      <c r="R197" t="e">
        <f>VLOOKUP(B197,'MATRIZ 2026'!$F$3:$X$668,32,FALSE)</f>
        <v>#N/A</v>
      </c>
      <c r="S197" t="e">
        <f>VLOOKUP(O197,'MATRIZ 2026'!$F$3:$X$668,3,FALSE)</f>
        <v>#N/A</v>
      </c>
      <c r="T197" t="e">
        <f>VLOOKUP(B197,'MATRIZ 2026'!$F$3:$X$668,95,FALSE)</f>
        <v>#N/A</v>
      </c>
      <c r="U197">
        <f>VLOOKUP(B197,Hoja3!A196:B858,2,FALSE)</f>
        <v>145522</v>
      </c>
      <c r="V197" t="e">
        <f>VLOOKUP(B197,'MATRIZ 2026'!$F$3:$X$668,40,FALSE)</f>
        <v>#N/A</v>
      </c>
      <c r="W197" t="e">
        <f>VLOOKUP(S197,'MATRIZ 2026'!$F$3:$X$668,3,FALSE)</f>
        <v>#N/A</v>
      </c>
      <c r="X197" t="e">
        <f>VLOOKUP(T197,'MATRIZ 2026'!$F$3:$X$668,3,FALSE)</f>
        <v>#N/A</v>
      </c>
      <c r="Y197" t="e">
        <f>VLOOKUP(U197,'MATRIZ 2026'!$F$3:$X$668,3,FALSE)</f>
        <v>#N/A</v>
      </c>
      <c r="Z197" t="e">
        <f>VLOOKUP(V197,'MATRIZ 2026'!$F$3:$X$668,3,FALSE)</f>
        <v>#N/A</v>
      </c>
      <c r="AA197" t="e">
        <f>VLOOKUP(W197,'MATRIZ 2026'!$F$3:$X$668,3,FALSE)</f>
        <v>#N/A</v>
      </c>
      <c r="AB197" t="e">
        <f>VLOOKUP(B197,'MATRIZ 2026'!$F$3:$X$668,28,FALSE)</f>
        <v>#N/A</v>
      </c>
      <c r="AC197" t="e">
        <f>VLOOKUP(B197,'MATRIZ 2026'!$F$3:$X$668,27,FALSE)</f>
        <v>#N/A</v>
      </c>
      <c r="AD197" t="e">
        <f>VLOOKUP(B197,'MATRIZ 2026'!$F$3:$X$668,29,FALSE)</f>
        <v>#N/A</v>
      </c>
      <c r="AE197" t="e">
        <f>VLOOKUP(B197,'MATRIZ 2026'!$F$3:$X$668,96,FALSE)</f>
        <v>#N/A</v>
      </c>
      <c r="AF197" t="e">
        <f>VLOOKUP(B197,'MATRIZ 2026'!$F$3:$X$668,30,FALSE)</f>
        <v>#N/A</v>
      </c>
      <c r="AG197" t="str">
        <f>VLOOKUP(B197,'cuentas bancarias'!$A$2:$E$201,3,FALSE)</f>
        <v>BANCOLOMBIA</v>
      </c>
      <c r="AH197" t="str">
        <f>VLOOKUP(B197,'cuentas bancarias'!$A$2:$E$201,4,FALSE)</f>
        <v>AHORROS</v>
      </c>
      <c r="AI197">
        <f>VLOOKUP(B197,'cuentas bancarias'!$A$2:$E$201,5,FALSE)</f>
        <v>54773882897</v>
      </c>
      <c r="AJ197" t="e">
        <f>VLOOKUP(B197,'MATRIZ 2026'!$F$3:$X$668,25,FALSE)</f>
        <v>#N/A</v>
      </c>
      <c r="AL197" t="e">
        <f>VLOOKUP(AH197,'MATRIZ 2026'!$F$3:$X$668,3,FALSE)</f>
        <v>#N/A</v>
      </c>
      <c r="AM197" t="e">
        <f>VLOOKUP(AI197,'MATRIZ 2026'!$F$3:$X$668,3,FALSE)</f>
        <v>#N/A</v>
      </c>
      <c r="AN197" t="e">
        <f>VLOOKUP(AJ197,'MATRIZ 2026'!$F$3:$X$668,3,FALSE)</f>
        <v>#N/A</v>
      </c>
      <c r="AO197" t="e">
        <f>VLOOKUP(AK197,'MATRIZ 2026'!$F$3:$X$668,3,FALSE)</f>
        <v>#N/A</v>
      </c>
      <c r="AP197" t="e">
        <f>VLOOKUP(AL197,'MATRIZ 2026'!$F$3:$X$668,3,FALSE)</f>
        <v>#N/A</v>
      </c>
      <c r="AQ197" t="e">
        <f>VLOOKUP(AM197,'MATRIZ 2026'!$F$3:$X$668,3,FALSE)</f>
        <v>#N/A</v>
      </c>
    </row>
    <row r="198" spans="1:43" hidden="1">
      <c r="A198" s="23" t="s">
        <v>2561</v>
      </c>
      <c r="B198" s="21" t="s">
        <v>2518</v>
      </c>
      <c r="C198" t="e">
        <v>#REF!</v>
      </c>
      <c r="L198" s="48"/>
    </row>
    <row r="199" spans="1:43" hidden="1">
      <c r="A199" s="25" t="s">
        <v>2570</v>
      </c>
      <c r="B199" s="19" t="s">
        <v>2527</v>
      </c>
      <c r="C199" t="e">
        <v>#REF!</v>
      </c>
      <c r="L199" s="48"/>
    </row>
    <row r="200" spans="1:43" hidden="1">
      <c r="A200" s="23" t="s">
        <v>2579</v>
      </c>
      <c r="B200" s="21" t="s">
        <v>2535</v>
      </c>
      <c r="C200" t="e">
        <v>#REF!</v>
      </c>
      <c r="L200" s="48"/>
    </row>
    <row r="201" spans="1:43" hidden="1">
      <c r="A201" s="24" t="s">
        <v>2588</v>
      </c>
      <c r="B201" s="19" t="s">
        <v>2545</v>
      </c>
      <c r="C201" t="e">
        <v>#REF!</v>
      </c>
      <c r="L201" s="48"/>
    </row>
    <row r="202" spans="1:43" hidden="1">
      <c r="A202" s="23" t="s">
        <v>2598</v>
      </c>
      <c r="B202" s="21" t="s">
        <v>2553</v>
      </c>
      <c r="C202" t="e">
        <v>#REF!</v>
      </c>
      <c r="L202" s="48"/>
    </row>
    <row r="203" spans="1:43" hidden="1">
      <c r="A203" s="25" t="s">
        <v>2606</v>
      </c>
      <c r="B203" s="19" t="s">
        <v>2561</v>
      </c>
      <c r="C203" t="e">
        <v>#REF!</v>
      </c>
      <c r="L203" s="48"/>
    </row>
    <row r="204" spans="1:43" hidden="1">
      <c r="A204" s="23" t="s">
        <v>2614</v>
      </c>
      <c r="B204" s="21" t="s">
        <v>2570</v>
      </c>
      <c r="C204" t="e">
        <v>#REF!</v>
      </c>
      <c r="L204" s="48"/>
    </row>
    <row r="205" spans="1:43" hidden="1">
      <c r="A205" s="25" t="s">
        <v>2622</v>
      </c>
      <c r="B205" s="19" t="s">
        <v>2579</v>
      </c>
      <c r="C205" t="e">
        <v>#REF!</v>
      </c>
      <c r="L205" s="48"/>
    </row>
    <row r="206" spans="1:43" hidden="1">
      <c r="A206" s="23" t="s">
        <v>2631</v>
      </c>
      <c r="B206" s="21" t="s">
        <v>2588</v>
      </c>
      <c r="C206" t="e">
        <v>#REF!</v>
      </c>
      <c r="L206" s="48"/>
    </row>
    <row r="207" spans="1:43" hidden="1">
      <c r="A207" s="25" t="s">
        <v>2645</v>
      </c>
      <c r="B207" s="19" t="s">
        <v>2598</v>
      </c>
      <c r="C207" t="e">
        <v>#REF!</v>
      </c>
      <c r="L207" s="48"/>
    </row>
    <row r="208" spans="1:43" hidden="1">
      <c r="A208" s="23" t="s">
        <v>2661</v>
      </c>
      <c r="B208" s="21" t="s">
        <v>2606</v>
      </c>
      <c r="C208" t="e">
        <v>#REF!</v>
      </c>
      <c r="L208" s="48"/>
    </row>
    <row r="209" spans="1:43" hidden="1">
      <c r="A209" s="25" t="s">
        <v>2674</v>
      </c>
      <c r="B209" s="19" t="s">
        <v>2614</v>
      </c>
      <c r="C209" t="e">
        <v>#REF!</v>
      </c>
      <c r="L209" s="48"/>
    </row>
    <row r="210" spans="1:43" hidden="1">
      <c r="A210" s="23" t="s">
        <v>2682</v>
      </c>
      <c r="B210" s="21" t="s">
        <v>2622</v>
      </c>
      <c r="C210" t="e">
        <v>#REF!</v>
      </c>
      <c r="L210" s="48"/>
    </row>
    <row r="211" spans="1:43" hidden="1">
      <c r="A211" s="25" t="s">
        <v>2690</v>
      </c>
      <c r="B211" s="19" t="s">
        <v>2631</v>
      </c>
      <c r="C211" t="e">
        <v>#REF!</v>
      </c>
      <c r="L211" s="48"/>
    </row>
    <row r="212" spans="1:43" hidden="1">
      <c r="A212" s="23" t="s">
        <v>2699</v>
      </c>
      <c r="B212" s="21" t="s">
        <v>2645</v>
      </c>
      <c r="C212" t="e">
        <v>#REF!</v>
      </c>
      <c r="L212" s="48"/>
    </row>
    <row r="213" spans="1:43" hidden="1">
      <c r="A213" s="25" t="s">
        <v>2708</v>
      </c>
      <c r="B213" s="19" t="s">
        <v>2661</v>
      </c>
      <c r="C213" t="e">
        <v>#REF!</v>
      </c>
      <c r="L213" s="48"/>
    </row>
    <row r="214" spans="1:43" hidden="1">
      <c r="A214" s="23" t="s">
        <v>2718</v>
      </c>
      <c r="B214" s="21" t="s">
        <v>2674</v>
      </c>
      <c r="C214" t="e">
        <v>#REF!</v>
      </c>
      <c r="L214" s="48"/>
    </row>
    <row r="215" spans="1:43" hidden="1">
      <c r="A215" s="25" t="s">
        <v>2731</v>
      </c>
      <c r="B215" s="19" t="s">
        <v>2682</v>
      </c>
      <c r="C215" t="e">
        <v>#REF!</v>
      </c>
      <c r="L215" s="48"/>
    </row>
    <row r="216" spans="1:43" hidden="1">
      <c r="A216" s="23" t="s">
        <v>2759</v>
      </c>
      <c r="B216" s="21" t="s">
        <v>2690</v>
      </c>
      <c r="C216" t="e">
        <v>#REF!</v>
      </c>
      <c r="L216" s="48"/>
    </row>
    <row r="217" spans="1:43" hidden="1">
      <c r="A217" s="25" t="s">
        <v>2768</v>
      </c>
      <c r="B217" s="19" t="s">
        <v>2699</v>
      </c>
      <c r="C217" t="e">
        <v>#REF!</v>
      </c>
      <c r="L217" s="48"/>
    </row>
    <row r="218" spans="1:43" hidden="1">
      <c r="A218" s="23" t="s">
        <v>2777</v>
      </c>
      <c r="B218" s="21" t="s">
        <v>2708</v>
      </c>
      <c r="C218" t="e">
        <v>#REF!</v>
      </c>
      <c r="L218" s="48"/>
    </row>
    <row r="219" spans="1:43" hidden="1">
      <c r="A219" s="25" t="s">
        <v>2788</v>
      </c>
      <c r="B219" s="19" t="s">
        <v>2718</v>
      </c>
      <c r="C219" t="e">
        <v>#REF!</v>
      </c>
      <c r="L219" s="48"/>
    </row>
    <row r="220" spans="1:43" hidden="1">
      <c r="A220" s="23" t="s">
        <v>2805</v>
      </c>
      <c r="B220" s="21" t="s">
        <v>2731</v>
      </c>
      <c r="C220" t="e">
        <v>#REF!</v>
      </c>
      <c r="L220" s="48"/>
    </row>
    <row r="221" spans="1:43">
      <c r="A221" s="25" t="s">
        <v>2818</v>
      </c>
      <c r="B221" s="19" t="s">
        <v>2746</v>
      </c>
      <c r="C221" t="e">
        <v>#REF!</v>
      </c>
      <c r="D221" t="str">
        <f>B221</f>
        <v>223-2026</v>
      </c>
      <c r="E221" t="e">
        <f>VLOOKUP(D221,'MATRIZ 2026'!$F$3:$X$668,14,FALSE)</f>
        <v>#N/A</v>
      </c>
      <c r="F221" t="e">
        <f>VLOOKUP(B221,'MATRIZ 2026'!$F$3:$X$668,3,FALSE)</f>
        <v>#N/A</v>
      </c>
      <c r="G221" t="e">
        <f>VLOOKUP(B221,'MATRIZ 2026'!$F$3:$X$668,22,FALSE)</f>
        <v>#N/A</v>
      </c>
      <c r="I221" t="e">
        <f>VLOOKUP(B221,'MATRIZ 2026'!$F$3:$X$668,84,FALSE)</f>
        <v>#N/A</v>
      </c>
      <c r="J221" t="e">
        <f>VLOOKUP(B221,'MATRIZ 2026'!$F$3:$X$668,49,FALSE)</f>
        <v>#N/A</v>
      </c>
      <c r="K221" t="e">
        <f>VLOOKUP(B221,'MATRIZ 2026'!$F$3:$X$668,50,FALSE)</f>
        <v>#N/A</v>
      </c>
      <c r="L221" s="48" t="e">
        <f>VLOOKUP(B221,'MATRIZ 2026'!$F$3:$X$668,45,FALSE)</f>
        <v>#N/A</v>
      </c>
      <c r="M221" s="48" t="e">
        <f>VLOOKUP(B221,'MATRIZ 2026'!$F$3:$X$668,46,FALSE)</f>
        <v>#N/A</v>
      </c>
      <c r="N221" t="e">
        <f>VLOOKUP(B221,'MATRIZ 2026'!$F$3:$X$668,16,FALSE)</f>
        <v>#N/A</v>
      </c>
      <c r="O221" t="e">
        <f>VLOOKUP(B221,'MATRIZ 2026'!$F$3:$X$668,93,FALSE)</f>
        <v>#N/A</v>
      </c>
      <c r="P221" t="e">
        <f>VLOOKUP(D221,'MATRIZ 2026'!$F$3:$X$668,31,FALSE)</f>
        <v>#N/A</v>
      </c>
      <c r="Q221" t="e">
        <f>VLOOKUP(M221,'MATRIZ 2026'!$F$3:$X$668,3,FALSE)</f>
        <v>#N/A</v>
      </c>
      <c r="R221" t="e">
        <f>VLOOKUP(B221,'MATRIZ 2026'!$F$3:$X$668,32,FALSE)</f>
        <v>#N/A</v>
      </c>
      <c r="S221" t="e">
        <f>VLOOKUP(O221,'MATRIZ 2026'!$F$3:$X$668,3,FALSE)</f>
        <v>#N/A</v>
      </c>
      <c r="T221" t="e">
        <f>VLOOKUP(B221,'MATRIZ 2026'!$F$3:$X$668,95,FALSE)</f>
        <v>#N/A</v>
      </c>
      <c r="U221">
        <f>VLOOKUP(B221,Hoja3!A220:B882,2,FALSE)</f>
        <v>145368</v>
      </c>
      <c r="V221" t="e">
        <f>VLOOKUP(B221,'MATRIZ 2026'!$F$3:$X$668,40,FALSE)</f>
        <v>#N/A</v>
      </c>
      <c r="W221" t="e">
        <f>VLOOKUP(S221,'MATRIZ 2026'!$F$3:$X$668,3,FALSE)</f>
        <v>#N/A</v>
      </c>
      <c r="X221" t="e">
        <f>VLOOKUP(T221,'MATRIZ 2026'!$F$3:$X$668,3,FALSE)</f>
        <v>#N/A</v>
      </c>
      <c r="Y221" t="e">
        <f>VLOOKUP(U221,'MATRIZ 2026'!$F$3:$X$668,3,FALSE)</f>
        <v>#N/A</v>
      </c>
      <c r="Z221" t="e">
        <f>VLOOKUP(V221,'MATRIZ 2026'!$F$3:$X$668,3,FALSE)</f>
        <v>#N/A</v>
      </c>
      <c r="AA221" t="e">
        <f>VLOOKUP(W221,'MATRIZ 2026'!$F$3:$X$668,3,FALSE)</f>
        <v>#N/A</v>
      </c>
      <c r="AB221" t="e">
        <f>VLOOKUP(B221,'MATRIZ 2026'!$F$3:$X$668,28,FALSE)</f>
        <v>#N/A</v>
      </c>
      <c r="AC221" t="e">
        <f>VLOOKUP(B221,'MATRIZ 2026'!$F$3:$X$668,27,FALSE)</f>
        <v>#N/A</v>
      </c>
      <c r="AD221" t="e">
        <f>VLOOKUP(B221,'MATRIZ 2026'!$F$3:$X$668,29,FALSE)</f>
        <v>#N/A</v>
      </c>
      <c r="AE221" t="e">
        <f>VLOOKUP(B221,'MATRIZ 2026'!$F$3:$X$668,96,FALSE)</f>
        <v>#N/A</v>
      </c>
      <c r="AF221" t="e">
        <f>VLOOKUP(B221,'MATRIZ 2026'!$F$3:$X$668,30,FALSE)</f>
        <v>#N/A</v>
      </c>
      <c r="AG221" t="str">
        <f>VLOOKUP(B221,'cuentas bancarias'!$A$2:$E$201,3,FALSE)</f>
        <v>DAVIVIENDA</v>
      </c>
      <c r="AH221" t="str">
        <f>VLOOKUP(B221,'cuentas bancarias'!$A$2:$E$201,4,FALSE)</f>
        <v>AHORROS</v>
      </c>
      <c r="AI221">
        <f>VLOOKUP(B221,'cuentas bancarias'!$A$2:$E$201,5,FALSE)</f>
        <v>550008600737491</v>
      </c>
      <c r="AJ221" t="e">
        <f>VLOOKUP(B221,'MATRIZ 2026'!$F$3:$X$668,25,FALSE)</f>
        <v>#N/A</v>
      </c>
      <c r="AL221" t="e">
        <f>VLOOKUP(AH221,'MATRIZ 2026'!$F$3:$X$668,3,FALSE)</f>
        <v>#N/A</v>
      </c>
      <c r="AM221" t="e">
        <f>VLOOKUP(AI221,'MATRIZ 2026'!$F$3:$X$668,3,FALSE)</f>
        <v>#N/A</v>
      </c>
      <c r="AN221" t="e">
        <f>VLOOKUP(AJ221,'MATRIZ 2026'!$F$3:$X$668,3,FALSE)</f>
        <v>#N/A</v>
      </c>
      <c r="AO221" t="e">
        <f>VLOOKUP(AK221,'MATRIZ 2026'!$F$3:$X$668,3,FALSE)</f>
        <v>#N/A</v>
      </c>
      <c r="AP221" t="e">
        <f>VLOOKUP(AL221,'MATRIZ 2026'!$F$3:$X$668,3,FALSE)</f>
        <v>#N/A</v>
      </c>
      <c r="AQ221" t="e">
        <f>VLOOKUP(AM221,'MATRIZ 2026'!$F$3:$X$668,3,FALSE)</f>
        <v>#N/A</v>
      </c>
    </row>
    <row r="222" spans="1:43" hidden="1">
      <c r="A222" s="23" t="s">
        <v>2828</v>
      </c>
      <c r="B222" s="21" t="s">
        <v>2759</v>
      </c>
      <c r="C222" t="e">
        <v>#REF!</v>
      </c>
      <c r="L222" s="48"/>
    </row>
    <row r="223" spans="1:43" hidden="1">
      <c r="A223" s="25" t="s">
        <v>2841</v>
      </c>
      <c r="B223" s="19" t="s">
        <v>2768</v>
      </c>
      <c r="C223" t="e">
        <v>#REF!</v>
      </c>
      <c r="L223" s="48"/>
    </row>
    <row r="224" spans="1:43" hidden="1">
      <c r="A224" s="23" t="s">
        <v>2850</v>
      </c>
      <c r="B224" s="21" t="s">
        <v>2777</v>
      </c>
      <c r="C224" t="e">
        <v>#REF!</v>
      </c>
      <c r="L224" s="48"/>
    </row>
    <row r="225" spans="1:12" hidden="1">
      <c r="A225" s="25" t="s">
        <v>2866</v>
      </c>
      <c r="B225" s="19" t="s">
        <v>2788</v>
      </c>
      <c r="C225" t="e">
        <v>#REF!</v>
      </c>
      <c r="L225" s="48"/>
    </row>
    <row r="226" spans="1:12" hidden="1">
      <c r="A226" s="23" t="s">
        <v>2879</v>
      </c>
      <c r="B226" s="21" t="s">
        <v>2805</v>
      </c>
      <c r="C226" t="e">
        <v>#REF!</v>
      </c>
      <c r="L226" s="48"/>
    </row>
    <row r="227" spans="1:12" hidden="1">
      <c r="A227" s="25" t="s">
        <v>2890</v>
      </c>
      <c r="B227" s="19" t="s">
        <v>2818</v>
      </c>
      <c r="C227" t="e">
        <v>#REF!</v>
      </c>
      <c r="L227" s="48"/>
    </row>
    <row r="228" spans="1:12" hidden="1">
      <c r="A228" s="23" t="s">
        <v>2900</v>
      </c>
      <c r="B228" s="21" t="s">
        <v>2828</v>
      </c>
      <c r="C228" t="e">
        <v>#REF!</v>
      </c>
      <c r="L228" s="48"/>
    </row>
    <row r="229" spans="1:12" hidden="1">
      <c r="A229" s="25" t="s">
        <v>2910</v>
      </c>
      <c r="B229" s="19" t="s">
        <v>2841</v>
      </c>
      <c r="C229" t="e">
        <v>#REF!</v>
      </c>
      <c r="L229" s="48"/>
    </row>
    <row r="230" spans="1:12" hidden="1">
      <c r="A230" s="23" t="s">
        <v>2923</v>
      </c>
      <c r="B230" s="21" t="s">
        <v>2850</v>
      </c>
      <c r="C230" t="e">
        <v>#REF!</v>
      </c>
      <c r="L230" s="48"/>
    </row>
    <row r="231" spans="1:12" hidden="1">
      <c r="A231" s="25" t="s">
        <v>2939</v>
      </c>
      <c r="B231" s="19" t="s">
        <v>2866</v>
      </c>
      <c r="C231" t="e">
        <v>#REF!</v>
      </c>
      <c r="L231" s="48"/>
    </row>
    <row r="232" spans="1:12" hidden="1">
      <c r="A232" s="23" t="s">
        <v>2948</v>
      </c>
      <c r="B232" s="21" t="s">
        <v>2879</v>
      </c>
      <c r="C232" t="e">
        <v>#REF!</v>
      </c>
      <c r="L232" s="48"/>
    </row>
    <row r="233" spans="1:12" hidden="1">
      <c r="A233" s="25" t="s">
        <v>2957</v>
      </c>
      <c r="B233" s="19" t="s">
        <v>2890</v>
      </c>
      <c r="C233" t="e">
        <v>#REF!</v>
      </c>
      <c r="L233" s="48"/>
    </row>
    <row r="234" spans="1:12" hidden="1">
      <c r="A234" s="23" t="s">
        <v>2965</v>
      </c>
      <c r="B234" s="21" t="s">
        <v>2900</v>
      </c>
      <c r="C234" t="e">
        <v>#REF!</v>
      </c>
      <c r="L234" s="48"/>
    </row>
    <row r="235" spans="1:12" hidden="1">
      <c r="A235" s="25" t="s">
        <v>2973</v>
      </c>
      <c r="B235" s="19" t="s">
        <v>2910</v>
      </c>
      <c r="C235" t="e">
        <v>#REF!</v>
      </c>
      <c r="L235" s="48"/>
    </row>
    <row r="236" spans="1:12" hidden="1">
      <c r="A236" s="23" t="s">
        <v>2982</v>
      </c>
      <c r="B236" s="21" t="s">
        <v>2923</v>
      </c>
      <c r="C236" t="e">
        <v>#REF!</v>
      </c>
      <c r="L236" s="48"/>
    </row>
    <row r="237" spans="1:12" hidden="1">
      <c r="A237" s="25" t="s">
        <v>3022</v>
      </c>
      <c r="B237" s="19" t="s">
        <v>2939</v>
      </c>
      <c r="C237" t="e">
        <v>#REF!</v>
      </c>
      <c r="L237" s="48"/>
    </row>
    <row r="238" spans="1:12" hidden="1">
      <c r="A238" s="23" t="s">
        <v>3038</v>
      </c>
      <c r="B238" s="21" t="s">
        <v>2948</v>
      </c>
      <c r="C238" t="e">
        <v>#REF!</v>
      </c>
      <c r="L238" s="48"/>
    </row>
    <row r="239" spans="1:12" hidden="1">
      <c r="A239" s="25" t="s">
        <v>3054</v>
      </c>
      <c r="B239" s="19" t="s">
        <v>2957</v>
      </c>
      <c r="C239" t="e">
        <v>#REF!</v>
      </c>
      <c r="L239" s="48"/>
    </row>
    <row r="240" spans="1:12" hidden="1">
      <c r="A240" s="23" t="s">
        <v>3066</v>
      </c>
      <c r="B240" s="21" t="s">
        <v>2965</v>
      </c>
      <c r="C240" t="e">
        <v>#REF!</v>
      </c>
      <c r="L240" s="48"/>
    </row>
    <row r="241" spans="1:43" hidden="1">
      <c r="A241" s="25" t="s">
        <v>3076</v>
      </c>
      <c r="B241" s="19" t="s">
        <v>2973</v>
      </c>
      <c r="C241" t="e">
        <v>#REF!</v>
      </c>
      <c r="L241" s="48"/>
    </row>
    <row r="242" spans="1:43" hidden="1">
      <c r="A242" s="23" t="s">
        <v>3091</v>
      </c>
      <c r="B242" s="21" t="s">
        <v>2982</v>
      </c>
      <c r="C242" t="e">
        <v>#REF!</v>
      </c>
      <c r="L242" s="48"/>
    </row>
    <row r="243" spans="1:43">
      <c r="A243" s="25" t="s">
        <v>3106</v>
      </c>
      <c r="B243" s="19" t="s">
        <v>2998</v>
      </c>
      <c r="C243" t="e">
        <v>#REF!</v>
      </c>
      <c r="D243" t="str">
        <f t="shared" ref="D243:D244" si="0">B243</f>
        <v>245-2026</v>
      </c>
      <c r="E243" t="e">
        <f>VLOOKUP(D243,'MATRIZ 2026'!$F$3:$X$668,14,FALSE)</f>
        <v>#N/A</v>
      </c>
      <c r="F243" t="e">
        <f>VLOOKUP(B243,'MATRIZ 2026'!$F$3:$X$668,3,FALSE)</f>
        <v>#N/A</v>
      </c>
      <c r="G243" t="e">
        <f>VLOOKUP(B243,'MATRIZ 2026'!$F$3:$X$668,22,FALSE)</f>
        <v>#N/A</v>
      </c>
      <c r="I243" t="e">
        <f>VLOOKUP(B243,'MATRIZ 2026'!$F$3:$X$668,84,FALSE)</f>
        <v>#N/A</v>
      </c>
      <c r="J243" t="e">
        <f>VLOOKUP(B243,'MATRIZ 2026'!$F$3:$X$668,49,FALSE)</f>
        <v>#N/A</v>
      </c>
      <c r="K243" t="e">
        <f>VLOOKUP(B243,'MATRIZ 2026'!$F$3:$X$668,50,FALSE)</f>
        <v>#N/A</v>
      </c>
      <c r="L243" s="48" t="e">
        <f>VLOOKUP(B243,'MATRIZ 2026'!$F$3:$X$668,45,FALSE)</f>
        <v>#N/A</v>
      </c>
      <c r="M243" s="48" t="e">
        <f>VLOOKUP(B243,'MATRIZ 2026'!$F$3:$X$668,46,FALSE)</f>
        <v>#N/A</v>
      </c>
      <c r="N243" t="e">
        <f>VLOOKUP(B243,'MATRIZ 2026'!$F$3:$X$668,16,FALSE)</f>
        <v>#N/A</v>
      </c>
      <c r="O243" t="e">
        <f>VLOOKUP(B243,'MATRIZ 2026'!$F$3:$X$668,93,FALSE)</f>
        <v>#N/A</v>
      </c>
      <c r="P243" t="e">
        <f>VLOOKUP(D243,'MATRIZ 2026'!$F$3:$X$668,31,FALSE)</f>
        <v>#N/A</v>
      </c>
      <c r="Q243" t="e">
        <f>VLOOKUP(M243,'MATRIZ 2026'!$F$3:$X$668,3,FALSE)</f>
        <v>#N/A</v>
      </c>
      <c r="R243" t="e">
        <f>VLOOKUP(B243,'MATRIZ 2026'!$F$3:$X$668,32,FALSE)</f>
        <v>#N/A</v>
      </c>
      <c r="S243" t="e">
        <f>VLOOKUP(O243,'MATRIZ 2026'!$F$3:$X$668,3,FALSE)</f>
        <v>#N/A</v>
      </c>
      <c r="T243" t="e">
        <f>VLOOKUP(B243,'MATRIZ 2026'!$F$3:$X$668,95,FALSE)</f>
        <v>#N/A</v>
      </c>
      <c r="U243">
        <f>VLOOKUP(B243,Hoja3!A242:B904,2,FALSE)</f>
        <v>146686</v>
      </c>
      <c r="V243" t="e">
        <f>VLOOKUP(B243,'MATRIZ 2026'!$F$3:$X$668,40,FALSE)</f>
        <v>#N/A</v>
      </c>
      <c r="W243" t="e">
        <f>VLOOKUP(S243,'MATRIZ 2026'!$F$3:$X$668,3,FALSE)</f>
        <v>#N/A</v>
      </c>
      <c r="X243" t="e">
        <f>VLOOKUP(T243,'MATRIZ 2026'!$F$3:$X$668,3,FALSE)</f>
        <v>#N/A</v>
      </c>
      <c r="Y243" t="e">
        <f>VLOOKUP(U243,'MATRIZ 2026'!$F$3:$X$668,3,FALSE)</f>
        <v>#N/A</v>
      </c>
      <c r="Z243" t="e">
        <f>VLOOKUP(V243,'MATRIZ 2026'!$F$3:$X$668,3,FALSE)</f>
        <v>#N/A</v>
      </c>
      <c r="AA243" t="e">
        <f>VLOOKUP(W243,'MATRIZ 2026'!$F$3:$X$668,3,FALSE)</f>
        <v>#N/A</v>
      </c>
      <c r="AB243" t="e">
        <f>VLOOKUP(B243,'MATRIZ 2026'!$F$3:$X$668,28,FALSE)</f>
        <v>#N/A</v>
      </c>
      <c r="AC243" t="e">
        <f>VLOOKUP(B243,'MATRIZ 2026'!$F$3:$X$668,27,FALSE)</f>
        <v>#N/A</v>
      </c>
      <c r="AD243" t="e">
        <f>VLOOKUP(B243,'MATRIZ 2026'!$F$3:$X$668,29,FALSE)</f>
        <v>#N/A</v>
      </c>
      <c r="AE243" t="e">
        <f>VLOOKUP(B243,'MATRIZ 2026'!$F$3:$X$668,96,FALSE)</f>
        <v>#N/A</v>
      </c>
      <c r="AF243" t="e">
        <f>VLOOKUP(B243,'MATRIZ 2026'!$F$3:$X$668,30,FALSE)</f>
        <v>#N/A</v>
      </c>
      <c r="AG243" t="str">
        <f>VLOOKUP(B243,'cuentas bancarias'!$A$2:$E$201,3,FALSE)</f>
        <v>CAJA SOCIAL</v>
      </c>
      <c r="AH243" t="str">
        <f>VLOOKUP(B243,'cuentas bancarias'!$A$2:$E$201,4,FALSE)</f>
        <v>AHORROS</v>
      </c>
      <c r="AI243">
        <f>VLOOKUP(B243,'cuentas bancarias'!$A$2:$E$201,5,FALSE)</f>
        <v>24089003837</v>
      </c>
      <c r="AJ243" t="e">
        <f>VLOOKUP(B243,'MATRIZ 2026'!$F$3:$X$668,25,FALSE)</f>
        <v>#N/A</v>
      </c>
      <c r="AL243" t="e">
        <f>VLOOKUP(AH243,'MATRIZ 2026'!$F$3:$X$668,3,FALSE)</f>
        <v>#N/A</v>
      </c>
      <c r="AM243" t="e">
        <f>VLOOKUP(AI243,'MATRIZ 2026'!$F$3:$X$668,3,FALSE)</f>
        <v>#N/A</v>
      </c>
      <c r="AN243" t="e">
        <f>VLOOKUP(AJ243,'MATRIZ 2026'!$F$3:$X$668,3,FALSE)</f>
        <v>#N/A</v>
      </c>
      <c r="AO243" t="e">
        <f>VLOOKUP(AK243,'MATRIZ 2026'!$F$3:$X$668,3,FALSE)</f>
        <v>#N/A</v>
      </c>
      <c r="AP243" t="e">
        <f>VLOOKUP(AL243,'MATRIZ 2026'!$F$3:$X$668,3,FALSE)</f>
        <v>#N/A</v>
      </c>
      <c r="AQ243" t="e">
        <f>VLOOKUP(AM243,'MATRIZ 2026'!$F$3:$X$668,3,FALSE)</f>
        <v>#N/A</v>
      </c>
    </row>
    <row r="244" spans="1:43">
      <c r="A244" s="23" t="s">
        <v>3122</v>
      </c>
      <c r="B244" s="21" t="s">
        <v>3013</v>
      </c>
      <c r="C244" t="e">
        <v>#REF!</v>
      </c>
      <c r="D244" t="str">
        <f t="shared" si="0"/>
        <v>246-2026</v>
      </c>
      <c r="E244" t="e">
        <f>VLOOKUP(D244,'MATRIZ 2026'!$F$3:$X$668,14,FALSE)</f>
        <v>#N/A</v>
      </c>
      <c r="F244" t="e">
        <f>VLOOKUP(B244,'MATRIZ 2026'!$F$3:$X$668,3,FALSE)</f>
        <v>#N/A</v>
      </c>
      <c r="G244" t="e">
        <f>VLOOKUP(B244,'MATRIZ 2026'!$F$3:$X$668,22,FALSE)</f>
        <v>#N/A</v>
      </c>
      <c r="I244" t="e">
        <f>VLOOKUP(B244,'MATRIZ 2026'!$F$3:$X$668,84,FALSE)</f>
        <v>#N/A</v>
      </c>
      <c r="J244" t="e">
        <f>VLOOKUP(B244,'MATRIZ 2026'!$F$3:$X$668,49,FALSE)</f>
        <v>#N/A</v>
      </c>
      <c r="K244" t="e">
        <f>VLOOKUP(B244,'MATRIZ 2026'!$F$3:$X$668,50,FALSE)</f>
        <v>#N/A</v>
      </c>
      <c r="L244" s="48" t="e">
        <f>VLOOKUP(B244,'MATRIZ 2026'!$F$3:$X$668,45,FALSE)</f>
        <v>#N/A</v>
      </c>
      <c r="M244" s="48" t="e">
        <f>VLOOKUP(B244,'MATRIZ 2026'!$F$3:$X$668,46,FALSE)</f>
        <v>#N/A</v>
      </c>
      <c r="N244" t="e">
        <f>VLOOKUP(B244,'MATRIZ 2026'!$F$3:$X$668,16,FALSE)</f>
        <v>#N/A</v>
      </c>
      <c r="O244" t="e">
        <f>VLOOKUP(B244,'MATRIZ 2026'!$F$3:$X$668,93,FALSE)</f>
        <v>#N/A</v>
      </c>
      <c r="P244" t="e">
        <f>VLOOKUP(D244,'MATRIZ 2026'!$F$3:$X$668,31,FALSE)</f>
        <v>#N/A</v>
      </c>
      <c r="Q244" t="e">
        <f>VLOOKUP(M244,'MATRIZ 2026'!$F$3:$X$668,3,FALSE)</f>
        <v>#N/A</v>
      </c>
      <c r="R244" t="e">
        <f>VLOOKUP(B244,'MATRIZ 2026'!$F$3:$X$668,32,FALSE)</f>
        <v>#N/A</v>
      </c>
      <c r="S244" t="e">
        <f>VLOOKUP(O244,'MATRIZ 2026'!$F$3:$X$668,3,FALSE)</f>
        <v>#N/A</v>
      </c>
      <c r="T244" t="e">
        <f>VLOOKUP(B244,'MATRIZ 2026'!$F$3:$X$668,95,FALSE)</f>
        <v>#N/A</v>
      </c>
      <c r="U244">
        <f>VLOOKUP(B244,Hoja3!A243:B905,2,FALSE)</f>
        <v>146686</v>
      </c>
      <c r="V244" t="e">
        <f>VLOOKUP(B244,'MATRIZ 2026'!$F$3:$X$668,40,FALSE)</f>
        <v>#N/A</v>
      </c>
      <c r="W244" t="e">
        <f>VLOOKUP(S244,'MATRIZ 2026'!$F$3:$X$668,3,FALSE)</f>
        <v>#N/A</v>
      </c>
      <c r="X244" t="e">
        <f>VLOOKUP(T244,'MATRIZ 2026'!$F$3:$X$668,3,FALSE)</f>
        <v>#N/A</v>
      </c>
      <c r="Y244" t="e">
        <f>VLOOKUP(U244,'MATRIZ 2026'!$F$3:$X$668,3,FALSE)</f>
        <v>#N/A</v>
      </c>
      <c r="Z244" t="e">
        <f>VLOOKUP(V244,'MATRIZ 2026'!$F$3:$X$668,3,FALSE)</f>
        <v>#N/A</v>
      </c>
      <c r="AA244" t="e">
        <f>VLOOKUP(W244,'MATRIZ 2026'!$F$3:$X$668,3,FALSE)</f>
        <v>#N/A</v>
      </c>
      <c r="AB244" t="e">
        <f>VLOOKUP(B244,'MATRIZ 2026'!$F$3:$X$668,28,FALSE)</f>
        <v>#N/A</v>
      </c>
      <c r="AC244" t="e">
        <f>VLOOKUP(B244,'MATRIZ 2026'!$F$3:$X$668,27,FALSE)</f>
        <v>#N/A</v>
      </c>
      <c r="AD244" t="e">
        <f>VLOOKUP(B244,'MATRIZ 2026'!$F$3:$X$668,29,FALSE)</f>
        <v>#N/A</v>
      </c>
      <c r="AE244" t="e">
        <f>VLOOKUP(B244,'MATRIZ 2026'!$F$3:$X$668,96,FALSE)</f>
        <v>#N/A</v>
      </c>
      <c r="AF244" t="e">
        <f>VLOOKUP(B244,'MATRIZ 2026'!$F$3:$X$668,30,FALSE)</f>
        <v>#N/A</v>
      </c>
      <c r="AG244" t="str">
        <f>VLOOKUP(B244,'cuentas bancarias'!$A$2:$E$201,3,FALSE)</f>
        <v>CAJA SOCIAL</v>
      </c>
      <c r="AH244" t="str">
        <f>VLOOKUP(B244,'cuentas bancarias'!$A$2:$E$201,4,FALSE)</f>
        <v>AHORROS</v>
      </c>
      <c r="AI244">
        <f>VLOOKUP(B244,'cuentas bancarias'!$A$2:$E$201,5,FALSE)</f>
        <v>24108664917</v>
      </c>
      <c r="AJ244" t="e">
        <f>VLOOKUP(B244,'MATRIZ 2026'!$F$3:$X$668,25,FALSE)</f>
        <v>#N/A</v>
      </c>
      <c r="AL244" t="e">
        <f>VLOOKUP(AH244,'MATRIZ 2026'!$F$3:$X$668,3,FALSE)</f>
        <v>#N/A</v>
      </c>
      <c r="AM244" t="e">
        <f>VLOOKUP(AI244,'MATRIZ 2026'!$F$3:$X$668,3,FALSE)</f>
        <v>#N/A</v>
      </c>
      <c r="AN244" t="e">
        <f>VLOOKUP(AJ244,'MATRIZ 2026'!$F$3:$X$668,3,FALSE)</f>
        <v>#N/A</v>
      </c>
      <c r="AO244" t="e">
        <f>VLOOKUP(AK244,'MATRIZ 2026'!$F$3:$X$668,3,FALSE)</f>
        <v>#N/A</v>
      </c>
      <c r="AP244" t="e">
        <f>VLOOKUP(AL244,'MATRIZ 2026'!$F$3:$X$668,3,FALSE)</f>
        <v>#N/A</v>
      </c>
      <c r="AQ244" t="e">
        <f>VLOOKUP(AM244,'MATRIZ 2026'!$F$3:$X$668,3,FALSE)</f>
        <v>#N/A</v>
      </c>
    </row>
    <row r="245" spans="1:43" hidden="1">
      <c r="A245" s="24" t="s">
        <v>3138</v>
      </c>
      <c r="B245" s="19" t="s">
        <v>3022</v>
      </c>
      <c r="C245" t="e">
        <v>#REF!</v>
      </c>
      <c r="L245" s="48"/>
    </row>
    <row r="246" spans="1:43" hidden="1">
      <c r="A246" s="23" t="s">
        <v>3164</v>
      </c>
      <c r="B246" s="21" t="s">
        <v>3038</v>
      </c>
      <c r="C246" t="e">
        <v>#REF!</v>
      </c>
      <c r="L246" s="48"/>
    </row>
    <row r="247" spans="1:43" hidden="1">
      <c r="A247" s="25" t="s">
        <v>3190</v>
      </c>
      <c r="B247" s="19" t="s">
        <v>3054</v>
      </c>
      <c r="C247" t="e">
        <v>#REF!</v>
      </c>
      <c r="L247" s="48"/>
    </row>
    <row r="248" spans="1:43" hidden="1">
      <c r="A248" s="26" t="s">
        <v>3199</v>
      </c>
      <c r="B248" s="21" t="s">
        <v>3066</v>
      </c>
      <c r="C248" t="e">
        <v>#REF!</v>
      </c>
      <c r="L248" s="48"/>
    </row>
    <row r="249" spans="1:43" hidden="1">
      <c r="A249" s="25" t="s">
        <v>3207</v>
      </c>
      <c r="B249" s="19" t="s">
        <v>3076</v>
      </c>
      <c r="C249" t="e">
        <v>#REF!</v>
      </c>
      <c r="L249" s="48"/>
    </row>
    <row r="250" spans="1:43" hidden="1">
      <c r="A250" s="23" t="s">
        <v>3215</v>
      </c>
      <c r="B250" s="21" t="s">
        <v>3091</v>
      </c>
      <c r="C250" t="e">
        <v>#REF!</v>
      </c>
      <c r="L250" s="48"/>
    </row>
    <row r="251" spans="1:43" hidden="1">
      <c r="A251" s="25" t="s">
        <v>3224</v>
      </c>
      <c r="B251" s="19" t="s">
        <v>3106</v>
      </c>
      <c r="C251" t="e">
        <v>#REF!</v>
      </c>
      <c r="L251" s="48"/>
    </row>
    <row r="252" spans="1:43" hidden="1">
      <c r="A252" s="23" t="s">
        <v>3232</v>
      </c>
      <c r="B252" s="21" t="s">
        <v>3122</v>
      </c>
      <c r="C252" t="e">
        <v>#REF!</v>
      </c>
      <c r="L252" s="48"/>
    </row>
    <row r="253" spans="1:43" hidden="1">
      <c r="A253" s="25" t="s">
        <v>3241</v>
      </c>
      <c r="B253" s="19" t="s">
        <v>3138</v>
      </c>
      <c r="C253" t="e">
        <v>#REF!</v>
      </c>
      <c r="L253" s="48"/>
    </row>
    <row r="254" spans="1:43">
      <c r="A254" s="23" t="s">
        <v>3250</v>
      </c>
      <c r="B254" s="21" t="s">
        <v>3150</v>
      </c>
      <c r="C254" t="e">
        <v>#REF!</v>
      </c>
      <c r="D254" t="str">
        <f>B254</f>
        <v>256-2026</v>
      </c>
      <c r="E254" t="e">
        <f>VLOOKUP(D254,'MATRIZ 2026'!$F$3:$X$668,14,FALSE)</f>
        <v>#N/A</v>
      </c>
      <c r="F254" t="e">
        <f>VLOOKUP(B254,'MATRIZ 2026'!$F$3:$X$668,3,FALSE)</f>
        <v>#N/A</v>
      </c>
      <c r="G254" t="e">
        <f>VLOOKUP(B254,'MATRIZ 2026'!$F$3:$X$668,22,FALSE)</f>
        <v>#N/A</v>
      </c>
      <c r="I254" t="e">
        <f>VLOOKUP(B254,'MATRIZ 2026'!$F$3:$X$668,84,FALSE)</f>
        <v>#N/A</v>
      </c>
      <c r="J254" t="e">
        <f>VLOOKUP(B254,'MATRIZ 2026'!$F$3:$X$668,49,FALSE)</f>
        <v>#N/A</v>
      </c>
      <c r="K254" t="e">
        <f>VLOOKUP(B254,'MATRIZ 2026'!$F$3:$X$668,50,FALSE)</f>
        <v>#N/A</v>
      </c>
      <c r="L254" s="48" t="e">
        <f>VLOOKUP(B254,'MATRIZ 2026'!$F$3:$X$668,45,FALSE)</f>
        <v>#N/A</v>
      </c>
      <c r="M254" s="48" t="e">
        <f>VLOOKUP(B254,'MATRIZ 2026'!$F$3:$X$668,46,FALSE)</f>
        <v>#N/A</v>
      </c>
      <c r="N254" t="e">
        <f>VLOOKUP(B254,'MATRIZ 2026'!$F$3:$X$668,16,FALSE)</f>
        <v>#N/A</v>
      </c>
      <c r="O254" t="e">
        <f>VLOOKUP(B254,'MATRIZ 2026'!$F$3:$X$668,93,FALSE)</f>
        <v>#N/A</v>
      </c>
      <c r="P254" t="e">
        <f>VLOOKUP(D254,'MATRIZ 2026'!$F$3:$X$668,31,FALSE)</f>
        <v>#N/A</v>
      </c>
      <c r="Q254" t="e">
        <f>VLOOKUP(M254,'MATRIZ 2026'!$F$3:$X$668,3,FALSE)</f>
        <v>#N/A</v>
      </c>
      <c r="R254" t="e">
        <f>VLOOKUP(B254,'MATRIZ 2026'!$F$3:$X$668,32,FALSE)</f>
        <v>#N/A</v>
      </c>
      <c r="S254" t="e">
        <f>VLOOKUP(O254,'MATRIZ 2026'!$F$3:$X$668,3,FALSE)</f>
        <v>#N/A</v>
      </c>
      <c r="T254" t="e">
        <f>VLOOKUP(B254,'MATRIZ 2026'!$F$3:$X$668,95,FALSE)</f>
        <v>#N/A</v>
      </c>
      <c r="U254">
        <f>VLOOKUP(B254,Hoja3!A253:B915,2,FALSE)</f>
        <v>146704</v>
      </c>
      <c r="V254" t="e">
        <f>VLOOKUP(B254,'MATRIZ 2026'!$F$3:$X$668,40,FALSE)</f>
        <v>#N/A</v>
      </c>
      <c r="W254" t="e">
        <f>VLOOKUP(S254,'MATRIZ 2026'!$F$3:$X$668,3,FALSE)</f>
        <v>#N/A</v>
      </c>
      <c r="X254" t="e">
        <f>VLOOKUP(T254,'MATRIZ 2026'!$F$3:$X$668,3,FALSE)</f>
        <v>#N/A</v>
      </c>
      <c r="Y254" t="e">
        <f>VLOOKUP(U254,'MATRIZ 2026'!$F$3:$X$668,3,FALSE)</f>
        <v>#N/A</v>
      </c>
      <c r="Z254" t="e">
        <f>VLOOKUP(V254,'MATRIZ 2026'!$F$3:$X$668,3,FALSE)</f>
        <v>#N/A</v>
      </c>
      <c r="AA254" t="e">
        <f>VLOOKUP(W254,'MATRIZ 2026'!$F$3:$X$668,3,FALSE)</f>
        <v>#N/A</v>
      </c>
      <c r="AB254" t="e">
        <f>VLOOKUP(B254,'MATRIZ 2026'!$F$3:$X$668,28,FALSE)</f>
        <v>#N/A</v>
      </c>
      <c r="AC254" t="e">
        <f>VLOOKUP(B254,'MATRIZ 2026'!$F$3:$X$668,27,FALSE)</f>
        <v>#N/A</v>
      </c>
      <c r="AD254" t="e">
        <f>VLOOKUP(B254,'MATRIZ 2026'!$F$3:$X$668,29,FALSE)</f>
        <v>#N/A</v>
      </c>
      <c r="AE254" t="e">
        <f>VLOOKUP(B254,'MATRIZ 2026'!$F$3:$X$668,96,FALSE)</f>
        <v>#N/A</v>
      </c>
      <c r="AF254" t="e">
        <f>VLOOKUP(B254,'MATRIZ 2026'!$F$3:$X$668,30,FALSE)</f>
        <v>#N/A</v>
      </c>
      <c r="AG254" t="str">
        <f>VLOOKUP(B254,'cuentas bancarias'!$A$2:$E$201,3,FALSE)</f>
        <v>BOGOTÁ</v>
      </c>
      <c r="AH254" t="str">
        <f>VLOOKUP(B254,'cuentas bancarias'!$A$2:$E$201,4,FALSE)</f>
        <v>AHORROS</v>
      </c>
      <c r="AI254">
        <f>VLOOKUP(B254,'cuentas bancarias'!$A$2:$E$201,5,FALSE)</f>
        <v>30413504</v>
      </c>
      <c r="AJ254" t="e">
        <f>VLOOKUP(B254,'MATRIZ 2026'!$F$3:$X$668,25,FALSE)</f>
        <v>#N/A</v>
      </c>
      <c r="AL254" t="e">
        <f>VLOOKUP(AH254,'MATRIZ 2026'!$F$3:$X$668,3,FALSE)</f>
        <v>#N/A</v>
      </c>
      <c r="AM254" t="e">
        <f>VLOOKUP(AI254,'MATRIZ 2026'!$F$3:$X$668,3,FALSE)</f>
        <v>#N/A</v>
      </c>
      <c r="AN254" t="e">
        <f>VLOOKUP(AJ254,'MATRIZ 2026'!$F$3:$X$668,3,FALSE)</f>
        <v>#N/A</v>
      </c>
      <c r="AO254" t="e">
        <f>VLOOKUP(AK254,'MATRIZ 2026'!$F$3:$X$668,3,FALSE)</f>
        <v>#N/A</v>
      </c>
      <c r="AP254" t="e">
        <f>VLOOKUP(AL254,'MATRIZ 2026'!$F$3:$X$668,3,FALSE)</f>
        <v>#N/A</v>
      </c>
      <c r="AQ254" t="e">
        <f>VLOOKUP(AM254,'MATRIZ 2026'!$F$3:$X$668,3,FALSE)</f>
        <v>#N/A</v>
      </c>
    </row>
    <row r="255" spans="1:43" hidden="1">
      <c r="A255" s="24" t="s">
        <v>3258</v>
      </c>
      <c r="B255" s="19" t="s">
        <v>3164</v>
      </c>
      <c r="C255" t="e">
        <v>#REF!</v>
      </c>
      <c r="L255" s="48"/>
    </row>
    <row r="256" spans="1:43">
      <c r="A256" s="23" t="s">
        <v>3268</v>
      </c>
      <c r="B256" s="21" t="s">
        <v>3180</v>
      </c>
      <c r="C256" t="e">
        <v>#REF!</v>
      </c>
      <c r="D256" t="str">
        <f>B256</f>
        <v>258-2026</v>
      </c>
      <c r="E256" t="e">
        <f>VLOOKUP(D256,'MATRIZ 2026'!$F$3:$X$668,14,FALSE)</f>
        <v>#N/A</v>
      </c>
      <c r="F256" t="e">
        <f>VLOOKUP(B256,'MATRIZ 2026'!$F$3:$X$668,3,FALSE)</f>
        <v>#N/A</v>
      </c>
      <c r="G256" t="e">
        <f>VLOOKUP(B256,'MATRIZ 2026'!$F$3:$X$668,22,FALSE)</f>
        <v>#N/A</v>
      </c>
      <c r="I256" t="e">
        <f>VLOOKUP(B256,'MATRIZ 2026'!$F$3:$X$668,84,FALSE)</f>
        <v>#N/A</v>
      </c>
      <c r="J256" t="e">
        <f>VLOOKUP(B256,'MATRIZ 2026'!$F$3:$X$668,49,FALSE)</f>
        <v>#N/A</v>
      </c>
      <c r="K256" t="e">
        <f>VLOOKUP(B256,'MATRIZ 2026'!$F$3:$X$668,50,FALSE)</f>
        <v>#N/A</v>
      </c>
      <c r="L256" s="48" t="e">
        <f>VLOOKUP(B256,'MATRIZ 2026'!$F$3:$X$668,45,FALSE)</f>
        <v>#N/A</v>
      </c>
      <c r="M256" s="48" t="e">
        <f>VLOOKUP(B256,'MATRIZ 2026'!$F$3:$X$668,46,FALSE)</f>
        <v>#N/A</v>
      </c>
      <c r="N256" t="e">
        <f>VLOOKUP(B256,'MATRIZ 2026'!$F$3:$X$668,16,FALSE)</f>
        <v>#N/A</v>
      </c>
      <c r="O256" t="e">
        <f>VLOOKUP(B256,'MATRIZ 2026'!$F$3:$X$668,93,FALSE)</f>
        <v>#N/A</v>
      </c>
      <c r="P256" t="e">
        <f>VLOOKUP(D256,'MATRIZ 2026'!$F$3:$X$668,31,FALSE)</f>
        <v>#N/A</v>
      </c>
      <c r="Q256" t="e">
        <f>VLOOKUP(M256,'MATRIZ 2026'!$F$3:$X$668,3,FALSE)</f>
        <v>#N/A</v>
      </c>
      <c r="R256" t="e">
        <f>VLOOKUP(B256,'MATRIZ 2026'!$F$3:$X$668,32,FALSE)</f>
        <v>#N/A</v>
      </c>
      <c r="S256" t="e">
        <f>VLOOKUP(O256,'MATRIZ 2026'!$F$3:$X$668,3,FALSE)</f>
        <v>#N/A</v>
      </c>
      <c r="T256" t="e">
        <f>VLOOKUP(B256,'MATRIZ 2026'!$F$3:$X$668,95,FALSE)</f>
        <v>#N/A</v>
      </c>
      <c r="U256">
        <f>VLOOKUP(B256,Hoja3!A255:B917,2,FALSE)</f>
        <v>146521</v>
      </c>
      <c r="V256" t="e">
        <f>VLOOKUP(B256,'MATRIZ 2026'!$F$3:$X$668,40,FALSE)</f>
        <v>#N/A</v>
      </c>
      <c r="W256" t="e">
        <f>VLOOKUP(S256,'MATRIZ 2026'!$F$3:$X$668,3,FALSE)</f>
        <v>#N/A</v>
      </c>
      <c r="X256" t="e">
        <f>VLOOKUP(T256,'MATRIZ 2026'!$F$3:$X$668,3,FALSE)</f>
        <v>#N/A</v>
      </c>
      <c r="Y256" t="e">
        <f>VLOOKUP(U256,'MATRIZ 2026'!$F$3:$X$668,3,FALSE)</f>
        <v>#N/A</v>
      </c>
      <c r="Z256" t="e">
        <f>VLOOKUP(V256,'MATRIZ 2026'!$F$3:$X$668,3,FALSE)</f>
        <v>#N/A</v>
      </c>
      <c r="AA256" t="e">
        <f>VLOOKUP(W256,'MATRIZ 2026'!$F$3:$X$668,3,FALSE)</f>
        <v>#N/A</v>
      </c>
      <c r="AB256" t="e">
        <f>VLOOKUP(B256,'MATRIZ 2026'!$F$3:$X$668,28,FALSE)</f>
        <v>#N/A</v>
      </c>
      <c r="AC256" t="e">
        <f>VLOOKUP(B256,'MATRIZ 2026'!$F$3:$X$668,27,FALSE)</f>
        <v>#N/A</v>
      </c>
      <c r="AD256" t="e">
        <f>VLOOKUP(B256,'MATRIZ 2026'!$F$3:$X$668,29,FALSE)</f>
        <v>#N/A</v>
      </c>
      <c r="AE256" t="e">
        <f>VLOOKUP(B256,'MATRIZ 2026'!$F$3:$X$668,96,FALSE)</f>
        <v>#N/A</v>
      </c>
      <c r="AF256" t="e">
        <f>VLOOKUP(B256,'MATRIZ 2026'!$F$3:$X$668,30,FALSE)</f>
        <v>#N/A</v>
      </c>
      <c r="AG256" t="str">
        <f>VLOOKUP(B256,'cuentas bancarias'!$A$2:$E$201,3,FALSE)</f>
        <v>CAJA SOCIAL</v>
      </c>
      <c r="AH256" t="str">
        <f>VLOOKUP(B256,'cuentas bancarias'!$A$2:$E$201,4,FALSE)</f>
        <v>AHORROS</v>
      </c>
      <c r="AI256">
        <f>VLOOKUP(B256,'cuentas bancarias'!$A$2:$E$201,5,FALSE)</f>
        <v>24084978424</v>
      </c>
      <c r="AJ256" t="e">
        <f>VLOOKUP(B256,'MATRIZ 2026'!$F$3:$X$668,25,FALSE)</f>
        <v>#N/A</v>
      </c>
      <c r="AL256" t="e">
        <f>VLOOKUP(AH256,'MATRIZ 2026'!$F$3:$X$668,3,FALSE)</f>
        <v>#N/A</v>
      </c>
      <c r="AM256" t="e">
        <f>VLOOKUP(AI256,'MATRIZ 2026'!$F$3:$X$668,3,FALSE)</f>
        <v>#N/A</v>
      </c>
      <c r="AN256" t="e">
        <f>VLOOKUP(AJ256,'MATRIZ 2026'!$F$3:$X$668,3,FALSE)</f>
        <v>#N/A</v>
      </c>
      <c r="AO256" t="e">
        <f>VLOOKUP(AK256,'MATRIZ 2026'!$F$3:$X$668,3,FALSE)</f>
        <v>#N/A</v>
      </c>
      <c r="AP256" t="e">
        <f>VLOOKUP(AL256,'MATRIZ 2026'!$F$3:$X$668,3,FALSE)</f>
        <v>#N/A</v>
      </c>
      <c r="AQ256" t="e">
        <f>VLOOKUP(AM256,'MATRIZ 2026'!$F$3:$X$668,3,FALSE)</f>
        <v>#N/A</v>
      </c>
    </row>
    <row r="257" spans="1:43" hidden="1">
      <c r="A257" s="25" t="s">
        <v>3276</v>
      </c>
      <c r="B257" s="19" t="s">
        <v>3190</v>
      </c>
      <c r="C257" t="e">
        <v>#REF!</v>
      </c>
      <c r="L257" s="48"/>
    </row>
    <row r="258" spans="1:43" hidden="1">
      <c r="A258" s="23" t="s">
        <v>3341</v>
      </c>
      <c r="B258" s="21" t="s">
        <v>3199</v>
      </c>
      <c r="C258" t="e">
        <v>#REF!</v>
      </c>
      <c r="L258" s="48"/>
    </row>
    <row r="259" spans="1:43" hidden="1">
      <c r="A259" s="25" t="s">
        <v>3354</v>
      </c>
      <c r="B259" s="19" t="s">
        <v>3207</v>
      </c>
      <c r="C259" t="e">
        <v>#REF!</v>
      </c>
      <c r="L259" s="48"/>
    </row>
    <row r="260" spans="1:43" hidden="1">
      <c r="A260" s="23" t="s">
        <v>3368</v>
      </c>
      <c r="B260" s="21" t="s">
        <v>3215</v>
      </c>
      <c r="C260" t="e">
        <v>#REF!</v>
      </c>
      <c r="L260" s="48"/>
    </row>
    <row r="261" spans="1:43" hidden="1">
      <c r="A261" s="25" t="s">
        <v>3495</v>
      </c>
      <c r="B261" s="19" t="s">
        <v>3224</v>
      </c>
      <c r="C261" t="e">
        <v>#REF!</v>
      </c>
      <c r="L261" s="48"/>
    </row>
    <row r="262" spans="1:43" hidden="1">
      <c r="A262" s="23" t="s">
        <v>3508</v>
      </c>
      <c r="B262" s="21" t="s">
        <v>3232</v>
      </c>
      <c r="C262" t="e">
        <v>#REF!</v>
      </c>
      <c r="L262" s="48"/>
    </row>
    <row r="263" spans="1:43" hidden="1">
      <c r="A263" s="25" t="s">
        <v>3516</v>
      </c>
      <c r="B263" s="19" t="s">
        <v>3241</v>
      </c>
      <c r="C263" t="e">
        <v>#REF!</v>
      </c>
      <c r="L263" s="48"/>
    </row>
    <row r="264" spans="1:43" hidden="1">
      <c r="A264" s="23" t="s">
        <v>3533</v>
      </c>
      <c r="B264" s="21" t="s">
        <v>3250</v>
      </c>
      <c r="C264" t="e">
        <v>#REF!</v>
      </c>
      <c r="L264" s="48"/>
    </row>
    <row r="265" spans="1:43" hidden="1">
      <c r="A265" s="25" t="s">
        <v>3541</v>
      </c>
      <c r="B265" s="19" t="s">
        <v>3258</v>
      </c>
      <c r="C265" t="e">
        <v>#REF!</v>
      </c>
      <c r="L265" s="48"/>
    </row>
    <row r="266" spans="1:43" hidden="1">
      <c r="A266" s="23" t="s">
        <v>3549</v>
      </c>
      <c r="B266" s="21" t="s">
        <v>3268</v>
      </c>
      <c r="C266" t="e">
        <v>#REF!</v>
      </c>
      <c r="L266" s="48"/>
    </row>
    <row r="267" spans="1:43" hidden="1">
      <c r="A267" s="25" t="s">
        <v>3557</v>
      </c>
      <c r="B267" s="19" t="s">
        <v>3276</v>
      </c>
      <c r="C267" t="e">
        <v>#REF!</v>
      </c>
      <c r="L267" s="48"/>
    </row>
    <row r="268" spans="1:43">
      <c r="A268" s="26" t="s">
        <v>3565</v>
      </c>
      <c r="B268" s="21" t="s">
        <v>3285</v>
      </c>
      <c r="C268" t="e">
        <v>#REF!</v>
      </c>
      <c r="D268" t="str">
        <f t="shared" ref="D268:D271" si="1">B268</f>
        <v>270-2026</v>
      </c>
      <c r="E268" t="e">
        <f>VLOOKUP(D268,'MATRIZ 2026'!$F$3:$X$668,14,FALSE)</f>
        <v>#N/A</v>
      </c>
      <c r="F268" t="e">
        <f>VLOOKUP(B268,'MATRIZ 2026'!$F$3:$X$668,3,FALSE)</f>
        <v>#N/A</v>
      </c>
      <c r="G268" t="e">
        <f>VLOOKUP(B268,'MATRIZ 2026'!$F$3:$X$668,22,FALSE)</f>
        <v>#N/A</v>
      </c>
      <c r="I268" t="e">
        <f>VLOOKUP(B268,'MATRIZ 2026'!$F$3:$X$668,84,FALSE)</f>
        <v>#N/A</v>
      </c>
      <c r="J268" t="e">
        <f>VLOOKUP(B268,'MATRIZ 2026'!$F$3:$X$668,49,FALSE)</f>
        <v>#N/A</v>
      </c>
      <c r="K268" t="e">
        <f>VLOOKUP(B268,'MATRIZ 2026'!$F$3:$X$668,50,FALSE)</f>
        <v>#N/A</v>
      </c>
      <c r="L268" s="48" t="e">
        <f>VLOOKUP(B268,'MATRIZ 2026'!$F$3:$X$668,45,FALSE)</f>
        <v>#N/A</v>
      </c>
      <c r="M268" s="48" t="e">
        <f>VLOOKUP(B268,'MATRIZ 2026'!$F$3:$X$668,46,FALSE)</f>
        <v>#N/A</v>
      </c>
      <c r="N268" t="e">
        <f>VLOOKUP(B268,'MATRIZ 2026'!$F$3:$X$668,16,FALSE)</f>
        <v>#N/A</v>
      </c>
      <c r="O268" t="e">
        <f>VLOOKUP(B268,'MATRIZ 2026'!$F$3:$X$668,93,FALSE)</f>
        <v>#N/A</v>
      </c>
      <c r="P268" t="e">
        <f>VLOOKUP(D268,'MATRIZ 2026'!$F$3:$X$668,31,FALSE)</f>
        <v>#N/A</v>
      </c>
      <c r="Q268" t="e">
        <f>VLOOKUP(M268,'MATRIZ 2026'!$F$3:$X$668,3,FALSE)</f>
        <v>#N/A</v>
      </c>
      <c r="R268" t="e">
        <f>VLOOKUP(B268,'MATRIZ 2026'!$F$3:$X$668,32,FALSE)</f>
        <v>#N/A</v>
      </c>
      <c r="S268" t="e">
        <f>VLOOKUP(O268,'MATRIZ 2026'!$F$3:$X$668,3,FALSE)</f>
        <v>#N/A</v>
      </c>
      <c r="T268" t="e">
        <f>VLOOKUP(B268,'MATRIZ 2026'!$F$3:$X$668,95,FALSE)</f>
        <v>#N/A</v>
      </c>
      <c r="U268">
        <f>VLOOKUP(B268,Hoja3!A267:B929,2,FALSE)</f>
        <v>146530</v>
      </c>
      <c r="V268" t="e">
        <f>VLOOKUP(B268,'MATRIZ 2026'!$F$3:$X$668,40,FALSE)</f>
        <v>#N/A</v>
      </c>
      <c r="W268" t="e">
        <f>VLOOKUP(S268,'MATRIZ 2026'!$F$3:$X$668,3,FALSE)</f>
        <v>#N/A</v>
      </c>
      <c r="X268" t="e">
        <f>VLOOKUP(T268,'MATRIZ 2026'!$F$3:$X$668,3,FALSE)</f>
        <v>#N/A</v>
      </c>
      <c r="Y268" t="e">
        <f>VLOOKUP(U268,'MATRIZ 2026'!$F$3:$X$668,3,FALSE)</f>
        <v>#N/A</v>
      </c>
      <c r="Z268" t="e">
        <f>VLOOKUP(V268,'MATRIZ 2026'!$F$3:$X$668,3,FALSE)</f>
        <v>#N/A</v>
      </c>
      <c r="AA268" t="e">
        <f>VLOOKUP(W268,'MATRIZ 2026'!$F$3:$X$668,3,FALSE)</f>
        <v>#N/A</v>
      </c>
      <c r="AB268" t="e">
        <f>VLOOKUP(B268,'MATRIZ 2026'!$F$3:$X$668,28,FALSE)</f>
        <v>#N/A</v>
      </c>
      <c r="AC268" t="e">
        <f>VLOOKUP(B268,'MATRIZ 2026'!$F$3:$X$668,27,FALSE)</f>
        <v>#N/A</v>
      </c>
      <c r="AD268" t="e">
        <f>VLOOKUP(B268,'MATRIZ 2026'!$F$3:$X$668,29,FALSE)</f>
        <v>#N/A</v>
      </c>
      <c r="AE268" t="e">
        <f>VLOOKUP(B268,'MATRIZ 2026'!$F$3:$X$668,96,FALSE)</f>
        <v>#N/A</v>
      </c>
      <c r="AF268" t="e">
        <f>VLOOKUP(B268,'MATRIZ 2026'!$F$3:$X$668,30,FALSE)</f>
        <v>#N/A</v>
      </c>
      <c r="AG268" t="str">
        <f>VLOOKUP(B268,'cuentas bancarias'!$A$2:$E$201,3,FALSE)</f>
        <v>CAJA SOCIAL</v>
      </c>
      <c r="AH268" t="str">
        <f>VLOOKUP(B268,'cuentas bancarias'!$A$2:$E$201,4,FALSE)</f>
        <v>AHORROS</v>
      </c>
      <c r="AI268">
        <f>VLOOKUP(B268,'cuentas bancarias'!$A$2:$E$201,5,FALSE)</f>
        <v>24077599049</v>
      </c>
      <c r="AJ268" t="e">
        <f>VLOOKUP(B268,'MATRIZ 2026'!$F$3:$X$668,25,FALSE)</f>
        <v>#N/A</v>
      </c>
      <c r="AL268" t="e">
        <f>VLOOKUP(AH268,'MATRIZ 2026'!$F$3:$X$668,3,FALSE)</f>
        <v>#N/A</v>
      </c>
      <c r="AM268" t="e">
        <f>VLOOKUP(AI268,'MATRIZ 2026'!$F$3:$X$668,3,FALSE)</f>
        <v>#N/A</v>
      </c>
      <c r="AN268" t="e">
        <f>VLOOKUP(AJ268,'MATRIZ 2026'!$F$3:$X$668,3,FALSE)</f>
        <v>#N/A</v>
      </c>
      <c r="AO268" t="e">
        <f>VLOOKUP(AK268,'MATRIZ 2026'!$F$3:$X$668,3,FALSE)</f>
        <v>#N/A</v>
      </c>
      <c r="AP268" t="e">
        <f>VLOOKUP(AL268,'MATRIZ 2026'!$F$3:$X$668,3,FALSE)</f>
        <v>#N/A</v>
      </c>
      <c r="AQ268" t="e">
        <f>VLOOKUP(AM268,'MATRIZ 2026'!$F$3:$X$668,3,FALSE)</f>
        <v>#N/A</v>
      </c>
    </row>
    <row r="269" spans="1:43">
      <c r="A269" s="25" t="s">
        <v>3574</v>
      </c>
      <c r="B269" s="19" t="s">
        <v>3299</v>
      </c>
      <c r="C269" t="e">
        <v>#REF!</v>
      </c>
      <c r="D269" t="str">
        <f t="shared" si="1"/>
        <v>271-2026</v>
      </c>
      <c r="E269" t="e">
        <f>VLOOKUP(D269,'MATRIZ 2026'!$F$3:$X$668,14,FALSE)</f>
        <v>#N/A</v>
      </c>
      <c r="F269" t="e">
        <f>VLOOKUP(B269,'MATRIZ 2026'!$F$3:$X$668,3,FALSE)</f>
        <v>#N/A</v>
      </c>
      <c r="G269" t="e">
        <f>VLOOKUP(B269,'MATRIZ 2026'!$F$3:$X$668,22,FALSE)</f>
        <v>#N/A</v>
      </c>
      <c r="I269" t="e">
        <f>VLOOKUP(B269,'MATRIZ 2026'!$F$3:$X$668,84,FALSE)</f>
        <v>#N/A</v>
      </c>
      <c r="J269" t="e">
        <f>VLOOKUP(B269,'MATRIZ 2026'!$F$3:$X$668,49,FALSE)</f>
        <v>#N/A</v>
      </c>
      <c r="K269" t="e">
        <f>VLOOKUP(B269,'MATRIZ 2026'!$F$3:$X$668,50,FALSE)</f>
        <v>#N/A</v>
      </c>
      <c r="L269" s="48" t="e">
        <f>VLOOKUP(B269,'MATRIZ 2026'!$F$3:$X$668,45,FALSE)</f>
        <v>#N/A</v>
      </c>
      <c r="M269" s="48" t="e">
        <f>VLOOKUP(B269,'MATRIZ 2026'!$F$3:$X$668,46,FALSE)</f>
        <v>#N/A</v>
      </c>
      <c r="N269" t="e">
        <f>VLOOKUP(B269,'MATRIZ 2026'!$F$3:$X$668,16,FALSE)</f>
        <v>#N/A</v>
      </c>
      <c r="O269" t="e">
        <f>VLOOKUP(B269,'MATRIZ 2026'!$F$3:$X$668,93,FALSE)</f>
        <v>#N/A</v>
      </c>
      <c r="P269" t="e">
        <f>VLOOKUP(D269,'MATRIZ 2026'!$F$3:$X$668,31,FALSE)</f>
        <v>#N/A</v>
      </c>
      <c r="Q269" t="e">
        <f>VLOOKUP(M269,'MATRIZ 2026'!$F$3:$X$668,3,FALSE)</f>
        <v>#N/A</v>
      </c>
      <c r="R269" t="e">
        <f>VLOOKUP(B269,'MATRIZ 2026'!$F$3:$X$668,32,FALSE)</f>
        <v>#N/A</v>
      </c>
      <c r="S269" t="e">
        <f>VLOOKUP(O269,'MATRIZ 2026'!$F$3:$X$668,3,FALSE)</f>
        <v>#N/A</v>
      </c>
      <c r="T269" t="e">
        <f>VLOOKUP(B269,'MATRIZ 2026'!$F$3:$X$668,95,FALSE)</f>
        <v>#N/A</v>
      </c>
      <c r="U269">
        <f>VLOOKUP(B269,Hoja3!A268:B930,2,FALSE)</f>
        <v>146599</v>
      </c>
      <c r="V269" t="e">
        <f>VLOOKUP(B269,'MATRIZ 2026'!$F$3:$X$668,40,FALSE)</f>
        <v>#N/A</v>
      </c>
      <c r="W269" t="e">
        <f>VLOOKUP(S269,'MATRIZ 2026'!$F$3:$X$668,3,FALSE)</f>
        <v>#N/A</v>
      </c>
      <c r="X269" t="e">
        <f>VLOOKUP(T269,'MATRIZ 2026'!$F$3:$X$668,3,FALSE)</f>
        <v>#N/A</v>
      </c>
      <c r="Y269" t="e">
        <f>VLOOKUP(U269,'MATRIZ 2026'!$F$3:$X$668,3,FALSE)</f>
        <v>#N/A</v>
      </c>
      <c r="Z269" t="e">
        <f>VLOOKUP(V269,'MATRIZ 2026'!$F$3:$X$668,3,FALSE)</f>
        <v>#N/A</v>
      </c>
      <c r="AA269" t="e">
        <f>VLOOKUP(W269,'MATRIZ 2026'!$F$3:$X$668,3,FALSE)</f>
        <v>#N/A</v>
      </c>
      <c r="AB269" t="e">
        <f>VLOOKUP(B269,'MATRIZ 2026'!$F$3:$X$668,28,FALSE)</f>
        <v>#N/A</v>
      </c>
      <c r="AC269" t="e">
        <f>VLOOKUP(B269,'MATRIZ 2026'!$F$3:$X$668,27,FALSE)</f>
        <v>#N/A</v>
      </c>
      <c r="AD269" t="e">
        <f>VLOOKUP(B269,'MATRIZ 2026'!$F$3:$X$668,29,FALSE)</f>
        <v>#N/A</v>
      </c>
      <c r="AE269" t="e">
        <f>VLOOKUP(B269,'MATRIZ 2026'!$F$3:$X$668,96,FALSE)</f>
        <v>#N/A</v>
      </c>
      <c r="AF269" t="e">
        <f>VLOOKUP(B269,'MATRIZ 2026'!$F$3:$X$668,30,FALSE)</f>
        <v>#N/A</v>
      </c>
      <c r="AG269" t="str">
        <f>VLOOKUP(B269,'cuentas bancarias'!$A$2:$E$201,3,FALSE)</f>
        <v>DAVIVIENDA</v>
      </c>
      <c r="AH269" t="str">
        <f>VLOOKUP(B269,'cuentas bancarias'!$A$2:$E$201,4,FALSE)</f>
        <v>AHORROS</v>
      </c>
      <c r="AI269">
        <f>VLOOKUP(B269,'cuentas bancarias'!$A$2:$E$201,5,FALSE)</f>
        <v>550477900054248</v>
      </c>
      <c r="AJ269" t="e">
        <f>VLOOKUP(B269,'MATRIZ 2026'!$F$3:$X$668,25,FALSE)</f>
        <v>#N/A</v>
      </c>
      <c r="AL269" t="e">
        <f>VLOOKUP(AH269,'MATRIZ 2026'!$F$3:$X$668,3,FALSE)</f>
        <v>#N/A</v>
      </c>
      <c r="AM269" t="e">
        <f>VLOOKUP(AI269,'MATRIZ 2026'!$F$3:$X$668,3,FALSE)</f>
        <v>#N/A</v>
      </c>
      <c r="AN269" t="e">
        <f>VLOOKUP(AJ269,'MATRIZ 2026'!$F$3:$X$668,3,FALSE)</f>
        <v>#N/A</v>
      </c>
      <c r="AO269" t="e">
        <f>VLOOKUP(AK269,'MATRIZ 2026'!$F$3:$X$668,3,FALSE)</f>
        <v>#N/A</v>
      </c>
      <c r="AP269" t="e">
        <f>VLOOKUP(AL269,'MATRIZ 2026'!$F$3:$X$668,3,FALSE)</f>
        <v>#N/A</v>
      </c>
      <c r="AQ269" t="e">
        <f>VLOOKUP(AM269,'MATRIZ 2026'!$F$3:$X$668,3,FALSE)</f>
        <v>#N/A</v>
      </c>
    </row>
    <row r="270" spans="1:43">
      <c r="A270" s="23" t="s">
        <v>3583</v>
      </c>
      <c r="B270" s="21" t="s">
        <v>3313</v>
      </c>
      <c r="C270" t="e">
        <v>#REF!</v>
      </c>
      <c r="D270" t="str">
        <f t="shared" si="1"/>
        <v>272-2026</v>
      </c>
      <c r="E270" t="e">
        <f>VLOOKUP(D270,'MATRIZ 2026'!$F$3:$X$668,14,FALSE)</f>
        <v>#N/A</v>
      </c>
      <c r="F270" t="e">
        <f>VLOOKUP(B270,'MATRIZ 2026'!$F$3:$X$668,3,FALSE)</f>
        <v>#N/A</v>
      </c>
      <c r="G270" t="e">
        <f>VLOOKUP(B270,'MATRIZ 2026'!$F$3:$X$668,22,FALSE)</f>
        <v>#N/A</v>
      </c>
      <c r="I270" t="e">
        <f>VLOOKUP(B270,'MATRIZ 2026'!$F$3:$X$668,84,FALSE)</f>
        <v>#N/A</v>
      </c>
      <c r="J270" t="e">
        <f>VLOOKUP(B270,'MATRIZ 2026'!$F$3:$X$668,49,FALSE)</f>
        <v>#N/A</v>
      </c>
      <c r="K270" t="e">
        <f>VLOOKUP(B270,'MATRIZ 2026'!$F$3:$X$668,50,FALSE)</f>
        <v>#N/A</v>
      </c>
      <c r="L270" s="48" t="e">
        <f>VLOOKUP(B270,'MATRIZ 2026'!$F$3:$X$668,45,FALSE)</f>
        <v>#N/A</v>
      </c>
      <c r="M270" s="48" t="e">
        <f>VLOOKUP(B270,'MATRIZ 2026'!$F$3:$X$668,46,FALSE)</f>
        <v>#N/A</v>
      </c>
      <c r="N270" t="e">
        <f>VLOOKUP(B270,'MATRIZ 2026'!$F$3:$X$668,16,FALSE)</f>
        <v>#N/A</v>
      </c>
      <c r="O270" t="e">
        <f>VLOOKUP(B270,'MATRIZ 2026'!$F$3:$X$668,93,FALSE)</f>
        <v>#N/A</v>
      </c>
      <c r="P270" t="e">
        <f>VLOOKUP(D270,'MATRIZ 2026'!$F$3:$X$668,31,FALSE)</f>
        <v>#N/A</v>
      </c>
      <c r="Q270" t="e">
        <f>VLOOKUP(M270,'MATRIZ 2026'!$F$3:$X$668,3,FALSE)</f>
        <v>#N/A</v>
      </c>
      <c r="R270" t="e">
        <f>VLOOKUP(B270,'MATRIZ 2026'!$F$3:$X$668,32,FALSE)</f>
        <v>#N/A</v>
      </c>
      <c r="S270" t="e">
        <f>VLOOKUP(O270,'MATRIZ 2026'!$F$3:$X$668,3,FALSE)</f>
        <v>#N/A</v>
      </c>
      <c r="T270" t="e">
        <f>VLOOKUP(B270,'MATRIZ 2026'!$F$3:$X$668,95,FALSE)</f>
        <v>#N/A</v>
      </c>
      <c r="U270">
        <f>VLOOKUP(B270,Hoja3!A269:B931,2,FALSE)</f>
        <v>146991</v>
      </c>
      <c r="V270" t="e">
        <f>VLOOKUP(B270,'MATRIZ 2026'!$F$3:$X$668,40,FALSE)</f>
        <v>#N/A</v>
      </c>
      <c r="W270" t="e">
        <f>VLOOKUP(S270,'MATRIZ 2026'!$F$3:$X$668,3,FALSE)</f>
        <v>#N/A</v>
      </c>
      <c r="X270" t="e">
        <f>VLOOKUP(T270,'MATRIZ 2026'!$F$3:$X$668,3,FALSE)</f>
        <v>#N/A</v>
      </c>
      <c r="Y270" t="e">
        <f>VLOOKUP(U270,'MATRIZ 2026'!$F$3:$X$668,3,FALSE)</f>
        <v>#N/A</v>
      </c>
      <c r="Z270" t="e">
        <f>VLOOKUP(V270,'MATRIZ 2026'!$F$3:$X$668,3,FALSE)</f>
        <v>#N/A</v>
      </c>
      <c r="AA270" t="e">
        <f>VLOOKUP(W270,'MATRIZ 2026'!$F$3:$X$668,3,FALSE)</f>
        <v>#N/A</v>
      </c>
      <c r="AB270" t="e">
        <f>VLOOKUP(B270,'MATRIZ 2026'!$F$3:$X$668,28,FALSE)</f>
        <v>#N/A</v>
      </c>
      <c r="AC270" t="e">
        <f>VLOOKUP(B270,'MATRIZ 2026'!$F$3:$X$668,27,FALSE)</f>
        <v>#N/A</v>
      </c>
      <c r="AD270" t="e">
        <f>VLOOKUP(B270,'MATRIZ 2026'!$F$3:$X$668,29,FALSE)</f>
        <v>#N/A</v>
      </c>
      <c r="AE270" t="e">
        <f>VLOOKUP(B270,'MATRIZ 2026'!$F$3:$X$668,96,FALSE)</f>
        <v>#N/A</v>
      </c>
      <c r="AF270" t="e">
        <f>VLOOKUP(B270,'MATRIZ 2026'!$F$3:$X$668,30,FALSE)</f>
        <v>#N/A</v>
      </c>
      <c r="AG270" t="str">
        <f>VLOOKUP(B270,'cuentas bancarias'!$A$2:$E$201,3,FALSE)</f>
        <v>DAVIVIENDA</v>
      </c>
      <c r="AH270" t="str">
        <f>VLOOKUP(B270,'cuentas bancarias'!$A$2:$E$201,4,FALSE)</f>
        <v>AHORROS</v>
      </c>
      <c r="AI270">
        <f>VLOOKUP(B270,'cuentas bancarias'!$A$2:$E$201,5,FALSE)</f>
        <v>550488425919104</v>
      </c>
      <c r="AJ270" t="e">
        <f>VLOOKUP(B270,'MATRIZ 2026'!$F$3:$X$668,25,FALSE)</f>
        <v>#N/A</v>
      </c>
      <c r="AL270" t="e">
        <f>VLOOKUP(AH270,'MATRIZ 2026'!$F$3:$X$668,3,FALSE)</f>
        <v>#N/A</v>
      </c>
      <c r="AM270" t="e">
        <f>VLOOKUP(AI270,'MATRIZ 2026'!$F$3:$X$668,3,FALSE)</f>
        <v>#N/A</v>
      </c>
      <c r="AN270" t="e">
        <f>VLOOKUP(AJ270,'MATRIZ 2026'!$F$3:$X$668,3,FALSE)</f>
        <v>#N/A</v>
      </c>
      <c r="AO270" t="e">
        <f>VLOOKUP(AK270,'MATRIZ 2026'!$F$3:$X$668,3,FALSE)</f>
        <v>#N/A</v>
      </c>
      <c r="AP270" t="e">
        <f>VLOOKUP(AL270,'MATRIZ 2026'!$F$3:$X$668,3,FALSE)</f>
        <v>#N/A</v>
      </c>
      <c r="AQ270" t="e">
        <f>VLOOKUP(AM270,'MATRIZ 2026'!$F$3:$X$668,3,FALSE)</f>
        <v>#N/A</v>
      </c>
    </row>
    <row r="271" spans="1:43">
      <c r="A271" s="25" t="s">
        <v>3592</v>
      </c>
      <c r="B271" s="19" t="s">
        <v>3327</v>
      </c>
      <c r="C271" t="e">
        <v>#REF!</v>
      </c>
      <c r="D271" t="str">
        <f t="shared" si="1"/>
        <v>273-2026</v>
      </c>
      <c r="E271" t="e">
        <f>VLOOKUP(D271,'MATRIZ 2026'!$F$3:$X$668,14,FALSE)</f>
        <v>#N/A</v>
      </c>
      <c r="F271" t="e">
        <f>VLOOKUP(B271,'MATRIZ 2026'!$F$3:$X$668,3,FALSE)</f>
        <v>#N/A</v>
      </c>
      <c r="G271" t="e">
        <f>VLOOKUP(B271,'MATRIZ 2026'!$F$3:$X$668,22,FALSE)</f>
        <v>#N/A</v>
      </c>
      <c r="I271" t="e">
        <f>VLOOKUP(B271,'MATRIZ 2026'!$F$3:$X$668,84,FALSE)</f>
        <v>#N/A</v>
      </c>
      <c r="J271" t="e">
        <f>VLOOKUP(B271,'MATRIZ 2026'!$F$3:$X$668,49,FALSE)</f>
        <v>#N/A</v>
      </c>
      <c r="K271" t="e">
        <f>VLOOKUP(B271,'MATRIZ 2026'!$F$3:$X$668,50,FALSE)</f>
        <v>#N/A</v>
      </c>
      <c r="L271" s="48" t="e">
        <f>VLOOKUP(B271,'MATRIZ 2026'!$F$3:$X$668,45,FALSE)</f>
        <v>#N/A</v>
      </c>
      <c r="M271" s="48" t="e">
        <f>VLOOKUP(B271,'MATRIZ 2026'!$F$3:$X$668,46,FALSE)</f>
        <v>#N/A</v>
      </c>
      <c r="N271" t="e">
        <f>VLOOKUP(B271,'MATRIZ 2026'!$F$3:$X$668,16,FALSE)</f>
        <v>#N/A</v>
      </c>
      <c r="O271" t="e">
        <f>VLOOKUP(B271,'MATRIZ 2026'!$F$3:$X$668,93,FALSE)</f>
        <v>#N/A</v>
      </c>
      <c r="P271" t="e">
        <f>VLOOKUP(D271,'MATRIZ 2026'!$F$3:$X$668,31,FALSE)</f>
        <v>#N/A</v>
      </c>
      <c r="Q271" t="e">
        <f>VLOOKUP(M271,'MATRIZ 2026'!$F$3:$X$668,3,FALSE)</f>
        <v>#N/A</v>
      </c>
      <c r="R271" t="e">
        <f>VLOOKUP(B271,'MATRIZ 2026'!$F$3:$X$668,32,FALSE)</f>
        <v>#N/A</v>
      </c>
      <c r="S271" t="e">
        <f>VLOOKUP(O271,'MATRIZ 2026'!$F$3:$X$668,3,FALSE)</f>
        <v>#N/A</v>
      </c>
      <c r="T271" t="e">
        <f>VLOOKUP(B271,'MATRIZ 2026'!$F$3:$X$668,95,FALSE)</f>
        <v>#N/A</v>
      </c>
      <c r="U271">
        <f>VLOOKUP(B271,Hoja3!A270:B932,2,FALSE)</f>
        <v>146998</v>
      </c>
      <c r="V271" t="e">
        <f>VLOOKUP(B271,'MATRIZ 2026'!$F$3:$X$668,40,FALSE)</f>
        <v>#N/A</v>
      </c>
      <c r="W271" t="e">
        <f>VLOOKUP(S271,'MATRIZ 2026'!$F$3:$X$668,3,FALSE)</f>
        <v>#N/A</v>
      </c>
      <c r="X271" t="e">
        <f>VLOOKUP(T271,'MATRIZ 2026'!$F$3:$X$668,3,FALSE)</f>
        <v>#N/A</v>
      </c>
      <c r="Y271" t="e">
        <f>VLOOKUP(U271,'MATRIZ 2026'!$F$3:$X$668,3,FALSE)</f>
        <v>#N/A</v>
      </c>
      <c r="Z271" t="e">
        <f>VLOOKUP(V271,'MATRIZ 2026'!$F$3:$X$668,3,FALSE)</f>
        <v>#N/A</v>
      </c>
      <c r="AA271" t="e">
        <f>VLOOKUP(W271,'MATRIZ 2026'!$F$3:$X$668,3,FALSE)</f>
        <v>#N/A</v>
      </c>
      <c r="AB271" t="e">
        <f>VLOOKUP(B271,'MATRIZ 2026'!$F$3:$X$668,28,FALSE)</f>
        <v>#N/A</v>
      </c>
      <c r="AC271" t="e">
        <f>VLOOKUP(B271,'MATRIZ 2026'!$F$3:$X$668,27,FALSE)</f>
        <v>#N/A</v>
      </c>
      <c r="AD271" t="e">
        <f>VLOOKUP(B271,'MATRIZ 2026'!$F$3:$X$668,29,FALSE)</f>
        <v>#N/A</v>
      </c>
      <c r="AE271" t="e">
        <f>VLOOKUP(B271,'MATRIZ 2026'!$F$3:$X$668,96,FALSE)</f>
        <v>#N/A</v>
      </c>
      <c r="AF271" t="e">
        <f>VLOOKUP(B271,'MATRIZ 2026'!$F$3:$X$668,30,FALSE)</f>
        <v>#N/A</v>
      </c>
      <c r="AG271" t="str">
        <f>VLOOKUP(B271,'cuentas bancarias'!$A$2:$E$201,3,FALSE)</f>
        <v>BOGOTÁ</v>
      </c>
      <c r="AH271" t="str">
        <f>VLOOKUP(B271,'cuentas bancarias'!$A$2:$E$201,4,FALSE)</f>
        <v>AHORROS</v>
      </c>
      <c r="AI271">
        <f>VLOOKUP(B271,'cuentas bancarias'!$A$2:$E$201,5,FALSE)</f>
        <v>237061189</v>
      </c>
      <c r="AJ271" t="e">
        <f>VLOOKUP(B271,'MATRIZ 2026'!$F$3:$X$668,25,FALSE)</f>
        <v>#N/A</v>
      </c>
      <c r="AL271" t="e">
        <f>VLOOKUP(AH271,'MATRIZ 2026'!$F$3:$X$668,3,FALSE)</f>
        <v>#N/A</v>
      </c>
      <c r="AM271" t="e">
        <f>VLOOKUP(AI271,'MATRIZ 2026'!$F$3:$X$668,3,FALSE)</f>
        <v>#N/A</v>
      </c>
      <c r="AN271" t="e">
        <f>VLOOKUP(AJ271,'MATRIZ 2026'!$F$3:$X$668,3,FALSE)</f>
        <v>#N/A</v>
      </c>
      <c r="AO271" t="e">
        <f>VLOOKUP(AK271,'MATRIZ 2026'!$F$3:$X$668,3,FALSE)</f>
        <v>#N/A</v>
      </c>
      <c r="AP271" t="e">
        <f>VLOOKUP(AL271,'MATRIZ 2026'!$F$3:$X$668,3,FALSE)</f>
        <v>#N/A</v>
      </c>
      <c r="AQ271" t="e">
        <f>VLOOKUP(AM271,'MATRIZ 2026'!$F$3:$X$668,3,FALSE)</f>
        <v>#N/A</v>
      </c>
    </row>
    <row r="272" spans="1:43" hidden="1">
      <c r="A272" s="23" t="s">
        <v>3643</v>
      </c>
      <c r="B272" s="21" t="s">
        <v>3341</v>
      </c>
      <c r="C272" t="e">
        <v>#REF!</v>
      </c>
      <c r="L272" s="48"/>
    </row>
    <row r="273" spans="1:43" hidden="1">
      <c r="A273" s="24" t="s">
        <v>3655</v>
      </c>
      <c r="B273" s="19" t="s">
        <v>3354</v>
      </c>
      <c r="C273" t="e">
        <v>#REF!</v>
      </c>
      <c r="L273" s="48"/>
    </row>
    <row r="274" spans="1:43" hidden="1">
      <c r="A274" s="23" t="s">
        <v>3663</v>
      </c>
      <c r="B274" s="21" t="s">
        <v>3368</v>
      </c>
      <c r="C274" t="e">
        <v>#REF!</v>
      </c>
      <c r="L274" s="48"/>
    </row>
    <row r="275" spans="1:43">
      <c r="A275" s="24" t="s">
        <v>3672</v>
      </c>
      <c r="B275" s="19" t="s">
        <v>3382</v>
      </c>
      <c r="C275" t="e">
        <v>#REF!</v>
      </c>
      <c r="D275" t="str">
        <f t="shared" ref="D275:D287" si="2">B275</f>
        <v>277-2026</v>
      </c>
      <c r="E275" t="e">
        <f>VLOOKUP(D275,'MATRIZ 2026'!$F$3:$X$668,14,FALSE)</f>
        <v>#N/A</v>
      </c>
      <c r="F275" t="e">
        <f>VLOOKUP(B275,'MATRIZ 2026'!$F$3:$X$668,3,FALSE)</f>
        <v>#N/A</v>
      </c>
      <c r="G275" t="e">
        <f>VLOOKUP(B275,'MATRIZ 2026'!$F$3:$X$668,22,FALSE)</f>
        <v>#N/A</v>
      </c>
      <c r="I275" t="e">
        <f>VLOOKUP(B275,'MATRIZ 2026'!$F$3:$X$668,84,FALSE)</f>
        <v>#N/A</v>
      </c>
      <c r="J275" t="e">
        <f>VLOOKUP(B275,'MATRIZ 2026'!$F$3:$X$668,49,FALSE)</f>
        <v>#N/A</v>
      </c>
      <c r="K275" t="e">
        <f>VLOOKUP(B275,'MATRIZ 2026'!$F$3:$X$668,50,FALSE)</f>
        <v>#N/A</v>
      </c>
      <c r="L275" s="48" t="e">
        <f>VLOOKUP(B275,'MATRIZ 2026'!$F$3:$X$668,45,FALSE)</f>
        <v>#N/A</v>
      </c>
      <c r="M275" s="48" t="e">
        <f>VLOOKUP(B275,'MATRIZ 2026'!$F$3:$X$668,46,FALSE)</f>
        <v>#N/A</v>
      </c>
      <c r="N275" t="e">
        <f>VLOOKUP(B275,'MATRIZ 2026'!$F$3:$X$668,16,FALSE)</f>
        <v>#N/A</v>
      </c>
      <c r="O275" t="e">
        <f>VLOOKUP(B275,'MATRIZ 2026'!$F$3:$X$668,93,FALSE)</f>
        <v>#N/A</v>
      </c>
      <c r="P275" t="e">
        <f>VLOOKUP(D275,'MATRIZ 2026'!$F$3:$X$668,31,FALSE)</f>
        <v>#N/A</v>
      </c>
      <c r="Q275" t="e">
        <f>VLOOKUP(M275,'MATRIZ 2026'!$F$3:$X$668,3,FALSE)</f>
        <v>#N/A</v>
      </c>
      <c r="R275" t="e">
        <f>VLOOKUP(B275,'MATRIZ 2026'!$F$3:$X$668,32,FALSE)</f>
        <v>#N/A</v>
      </c>
      <c r="S275" t="e">
        <f>VLOOKUP(O275,'MATRIZ 2026'!$F$3:$X$668,3,FALSE)</f>
        <v>#N/A</v>
      </c>
      <c r="T275" t="e">
        <f>VLOOKUP(B275,'MATRIZ 2026'!$F$3:$X$668,95,FALSE)</f>
        <v>#N/A</v>
      </c>
      <c r="U275">
        <f>VLOOKUP(B275,Hoja3!A274:B936,2,FALSE)</f>
        <v>146631</v>
      </c>
      <c r="V275" t="e">
        <f>VLOOKUP(B275,'MATRIZ 2026'!$F$3:$X$668,40,FALSE)</f>
        <v>#N/A</v>
      </c>
      <c r="W275" t="e">
        <f>VLOOKUP(S275,'MATRIZ 2026'!$F$3:$X$668,3,FALSE)</f>
        <v>#N/A</v>
      </c>
      <c r="X275" t="e">
        <f>VLOOKUP(T275,'MATRIZ 2026'!$F$3:$X$668,3,FALSE)</f>
        <v>#N/A</v>
      </c>
      <c r="Y275" t="e">
        <f>VLOOKUP(U275,'MATRIZ 2026'!$F$3:$X$668,3,FALSE)</f>
        <v>#N/A</v>
      </c>
      <c r="Z275" t="e">
        <f>VLOOKUP(V275,'MATRIZ 2026'!$F$3:$X$668,3,FALSE)</f>
        <v>#N/A</v>
      </c>
      <c r="AA275" t="e">
        <f>VLOOKUP(W275,'MATRIZ 2026'!$F$3:$X$668,3,FALSE)</f>
        <v>#N/A</v>
      </c>
      <c r="AB275" t="e">
        <f>VLOOKUP(B275,'MATRIZ 2026'!$F$3:$X$668,28,FALSE)</f>
        <v>#N/A</v>
      </c>
      <c r="AC275" t="e">
        <f>VLOOKUP(B275,'MATRIZ 2026'!$F$3:$X$668,27,FALSE)</f>
        <v>#N/A</v>
      </c>
      <c r="AD275" t="e">
        <f>VLOOKUP(B275,'MATRIZ 2026'!$F$3:$X$668,29,FALSE)</f>
        <v>#N/A</v>
      </c>
      <c r="AE275" t="e">
        <f>VLOOKUP(B275,'MATRIZ 2026'!$F$3:$X$668,96,FALSE)</f>
        <v>#N/A</v>
      </c>
      <c r="AF275" t="e">
        <f>VLOOKUP(B275,'MATRIZ 2026'!$F$3:$X$668,30,FALSE)</f>
        <v>#N/A</v>
      </c>
      <c r="AG275" t="str">
        <f>VLOOKUP(B275,'cuentas bancarias'!$A$2:$E$201,3,FALSE)</f>
        <v>BANCOLOMBIA</v>
      </c>
      <c r="AH275" t="str">
        <f>VLOOKUP(B275,'cuentas bancarias'!$A$2:$E$201,4,FALSE)</f>
        <v>AHORROS</v>
      </c>
      <c r="AI275">
        <f>VLOOKUP(B275,'cuentas bancarias'!$A$2:$E$201,5,FALSE)</f>
        <v>66841101431</v>
      </c>
      <c r="AJ275" t="e">
        <f>VLOOKUP(B275,'MATRIZ 2026'!$F$3:$X$668,25,FALSE)</f>
        <v>#N/A</v>
      </c>
      <c r="AL275" t="e">
        <f>VLOOKUP(AH275,'MATRIZ 2026'!$F$3:$X$668,3,FALSE)</f>
        <v>#N/A</v>
      </c>
      <c r="AM275" t="e">
        <f>VLOOKUP(AI275,'MATRIZ 2026'!$F$3:$X$668,3,FALSE)</f>
        <v>#N/A</v>
      </c>
      <c r="AN275" t="e">
        <f>VLOOKUP(AJ275,'MATRIZ 2026'!$F$3:$X$668,3,FALSE)</f>
        <v>#N/A</v>
      </c>
      <c r="AO275" t="e">
        <f>VLOOKUP(AK275,'MATRIZ 2026'!$F$3:$X$668,3,FALSE)</f>
        <v>#N/A</v>
      </c>
      <c r="AP275" t="e">
        <f>VLOOKUP(AL275,'MATRIZ 2026'!$F$3:$X$668,3,FALSE)</f>
        <v>#N/A</v>
      </c>
      <c r="AQ275" t="e">
        <f>VLOOKUP(AM275,'MATRIZ 2026'!$F$3:$X$668,3,FALSE)</f>
        <v>#N/A</v>
      </c>
    </row>
    <row r="276" spans="1:43">
      <c r="A276" s="23" t="s">
        <v>3680</v>
      </c>
      <c r="B276" s="21" t="s">
        <v>3394</v>
      </c>
      <c r="C276" t="e">
        <v>#REF!</v>
      </c>
      <c r="D276" t="str">
        <f t="shared" si="2"/>
        <v>278-2026</v>
      </c>
      <c r="E276" t="e">
        <f>VLOOKUP(D276,'MATRIZ 2026'!$F$3:$X$668,14,FALSE)</f>
        <v>#N/A</v>
      </c>
      <c r="F276" t="e">
        <f>VLOOKUP(B276,'MATRIZ 2026'!$F$3:$X$668,3,FALSE)</f>
        <v>#N/A</v>
      </c>
      <c r="G276" t="e">
        <f>VLOOKUP(B276,'MATRIZ 2026'!$F$3:$X$668,22,FALSE)</f>
        <v>#N/A</v>
      </c>
      <c r="I276" t="e">
        <f>VLOOKUP(B276,'MATRIZ 2026'!$F$3:$X$668,84,FALSE)</f>
        <v>#N/A</v>
      </c>
      <c r="J276" t="e">
        <f>VLOOKUP(B276,'MATRIZ 2026'!$F$3:$X$668,49,FALSE)</f>
        <v>#N/A</v>
      </c>
      <c r="K276" t="e">
        <f>VLOOKUP(B276,'MATRIZ 2026'!$F$3:$X$668,50,FALSE)</f>
        <v>#N/A</v>
      </c>
      <c r="L276" s="48" t="e">
        <f>VLOOKUP(B276,'MATRIZ 2026'!$F$3:$X$668,45,FALSE)</f>
        <v>#N/A</v>
      </c>
      <c r="M276" s="48" t="e">
        <f>VLOOKUP(B276,'MATRIZ 2026'!$F$3:$X$668,46,FALSE)</f>
        <v>#N/A</v>
      </c>
      <c r="N276" t="e">
        <f>VLOOKUP(B276,'MATRIZ 2026'!$F$3:$X$668,16,FALSE)</f>
        <v>#N/A</v>
      </c>
      <c r="O276" t="e">
        <f>VLOOKUP(B276,'MATRIZ 2026'!$F$3:$X$668,93,FALSE)</f>
        <v>#N/A</v>
      </c>
      <c r="P276" t="e">
        <f>VLOOKUP(D276,'MATRIZ 2026'!$F$3:$X$668,31,FALSE)</f>
        <v>#N/A</v>
      </c>
      <c r="Q276" t="e">
        <f>VLOOKUP(M276,'MATRIZ 2026'!$F$3:$X$668,3,FALSE)</f>
        <v>#N/A</v>
      </c>
      <c r="R276" t="e">
        <f>VLOOKUP(B276,'MATRIZ 2026'!$F$3:$X$668,32,FALSE)</f>
        <v>#N/A</v>
      </c>
      <c r="S276" t="e">
        <f>VLOOKUP(O276,'MATRIZ 2026'!$F$3:$X$668,3,FALSE)</f>
        <v>#N/A</v>
      </c>
      <c r="T276" t="e">
        <f>VLOOKUP(B276,'MATRIZ 2026'!$F$3:$X$668,95,FALSE)</f>
        <v>#N/A</v>
      </c>
      <c r="U276">
        <f>VLOOKUP(B276,Hoja3!A275:B937,2,FALSE)</f>
        <v>146631</v>
      </c>
      <c r="V276" t="e">
        <f>VLOOKUP(B276,'MATRIZ 2026'!$F$3:$X$668,40,FALSE)</f>
        <v>#N/A</v>
      </c>
      <c r="W276" t="e">
        <f>VLOOKUP(S276,'MATRIZ 2026'!$F$3:$X$668,3,FALSE)</f>
        <v>#N/A</v>
      </c>
      <c r="X276" t="e">
        <f>VLOOKUP(T276,'MATRIZ 2026'!$F$3:$X$668,3,FALSE)</f>
        <v>#N/A</v>
      </c>
      <c r="Y276" t="e">
        <f>VLOOKUP(U276,'MATRIZ 2026'!$F$3:$X$668,3,FALSE)</f>
        <v>#N/A</v>
      </c>
      <c r="Z276" t="e">
        <f>VLOOKUP(V276,'MATRIZ 2026'!$F$3:$X$668,3,FALSE)</f>
        <v>#N/A</v>
      </c>
      <c r="AA276" t="e">
        <f>VLOOKUP(W276,'MATRIZ 2026'!$F$3:$X$668,3,FALSE)</f>
        <v>#N/A</v>
      </c>
      <c r="AB276" t="e">
        <f>VLOOKUP(B276,'MATRIZ 2026'!$F$3:$X$668,28,FALSE)</f>
        <v>#N/A</v>
      </c>
      <c r="AC276" t="e">
        <f>VLOOKUP(B276,'MATRIZ 2026'!$F$3:$X$668,27,FALSE)</f>
        <v>#N/A</v>
      </c>
      <c r="AD276" t="e">
        <f>VLOOKUP(B276,'MATRIZ 2026'!$F$3:$X$668,29,FALSE)</f>
        <v>#N/A</v>
      </c>
      <c r="AE276" t="e">
        <f>VLOOKUP(B276,'MATRIZ 2026'!$F$3:$X$668,96,FALSE)</f>
        <v>#N/A</v>
      </c>
      <c r="AF276" t="e">
        <f>VLOOKUP(B276,'MATRIZ 2026'!$F$3:$X$668,30,FALSE)</f>
        <v>#N/A</v>
      </c>
      <c r="AG276" t="str">
        <f>VLOOKUP(B276,'cuentas bancarias'!$A$2:$E$201,3,FALSE)</f>
        <v>BBVA</v>
      </c>
      <c r="AH276" t="str">
        <f>VLOOKUP(B276,'cuentas bancarias'!$A$2:$E$201,4,FALSE)</f>
        <v>AHORROS</v>
      </c>
      <c r="AI276">
        <f>VLOOKUP(B276,'cuentas bancarias'!$A$2:$E$201,5,FALSE)</f>
        <v>268304706</v>
      </c>
      <c r="AJ276" t="e">
        <f>VLOOKUP(B276,'MATRIZ 2026'!$F$3:$X$668,25,FALSE)</f>
        <v>#N/A</v>
      </c>
      <c r="AL276" t="e">
        <f>VLOOKUP(AH276,'MATRIZ 2026'!$F$3:$X$668,3,FALSE)</f>
        <v>#N/A</v>
      </c>
      <c r="AM276" t="e">
        <f>VLOOKUP(AI276,'MATRIZ 2026'!$F$3:$X$668,3,FALSE)</f>
        <v>#N/A</v>
      </c>
      <c r="AN276" t="e">
        <f>VLOOKUP(AJ276,'MATRIZ 2026'!$F$3:$X$668,3,FALSE)</f>
        <v>#N/A</v>
      </c>
      <c r="AO276" t="e">
        <f>VLOOKUP(AK276,'MATRIZ 2026'!$F$3:$X$668,3,FALSE)</f>
        <v>#N/A</v>
      </c>
      <c r="AP276" t="e">
        <f>VLOOKUP(AL276,'MATRIZ 2026'!$F$3:$X$668,3,FALSE)</f>
        <v>#N/A</v>
      </c>
      <c r="AQ276" t="e">
        <f>VLOOKUP(AM276,'MATRIZ 2026'!$F$3:$X$668,3,FALSE)</f>
        <v>#N/A</v>
      </c>
    </row>
    <row r="277" spans="1:43">
      <c r="A277" s="24" t="s">
        <v>3689</v>
      </c>
      <c r="B277" s="19" t="s">
        <v>3402</v>
      </c>
      <c r="C277" t="e">
        <v>#REF!</v>
      </c>
      <c r="D277" t="str">
        <f t="shared" si="2"/>
        <v>279-2026</v>
      </c>
      <c r="E277" t="e">
        <f>VLOOKUP(D277,'MATRIZ 2026'!$F$3:$X$668,14,FALSE)</f>
        <v>#N/A</v>
      </c>
      <c r="F277" t="e">
        <f>VLOOKUP(B277,'MATRIZ 2026'!$F$3:$X$668,3,FALSE)</f>
        <v>#N/A</v>
      </c>
      <c r="G277" t="e">
        <f>VLOOKUP(B277,'MATRIZ 2026'!$F$3:$X$668,22,FALSE)</f>
        <v>#N/A</v>
      </c>
      <c r="I277" t="e">
        <f>VLOOKUP(B277,'MATRIZ 2026'!$F$3:$X$668,84,FALSE)</f>
        <v>#N/A</v>
      </c>
      <c r="J277" t="e">
        <f>VLOOKUP(B277,'MATRIZ 2026'!$F$3:$X$668,49,FALSE)</f>
        <v>#N/A</v>
      </c>
      <c r="K277" t="e">
        <f>VLOOKUP(B277,'MATRIZ 2026'!$F$3:$X$668,50,FALSE)</f>
        <v>#N/A</v>
      </c>
      <c r="L277" s="48" t="e">
        <f>VLOOKUP(B277,'MATRIZ 2026'!$F$3:$X$668,45,FALSE)</f>
        <v>#N/A</v>
      </c>
      <c r="M277" s="48" t="e">
        <f>VLOOKUP(B277,'MATRIZ 2026'!$F$3:$X$668,46,FALSE)</f>
        <v>#N/A</v>
      </c>
      <c r="N277" t="e">
        <f>VLOOKUP(B277,'MATRIZ 2026'!$F$3:$X$668,16,FALSE)</f>
        <v>#N/A</v>
      </c>
      <c r="O277" t="e">
        <f>VLOOKUP(B277,'MATRIZ 2026'!$F$3:$X$668,93,FALSE)</f>
        <v>#N/A</v>
      </c>
      <c r="P277" t="e">
        <f>VLOOKUP(D277,'MATRIZ 2026'!$F$3:$X$668,31,FALSE)</f>
        <v>#N/A</v>
      </c>
      <c r="Q277" t="e">
        <f>VLOOKUP(M277,'MATRIZ 2026'!$F$3:$X$668,3,FALSE)</f>
        <v>#N/A</v>
      </c>
      <c r="R277" t="e">
        <f>VLOOKUP(B277,'MATRIZ 2026'!$F$3:$X$668,32,FALSE)</f>
        <v>#N/A</v>
      </c>
      <c r="S277" t="e">
        <f>VLOOKUP(O277,'MATRIZ 2026'!$F$3:$X$668,3,FALSE)</f>
        <v>#N/A</v>
      </c>
      <c r="T277" t="e">
        <f>VLOOKUP(B277,'MATRIZ 2026'!$F$3:$X$668,95,FALSE)</f>
        <v>#N/A</v>
      </c>
      <c r="U277">
        <f>VLOOKUP(B277,Hoja3!A276:B938,2,FALSE)</f>
        <v>146631</v>
      </c>
      <c r="V277" t="e">
        <f>VLOOKUP(B277,'MATRIZ 2026'!$F$3:$X$668,40,FALSE)</f>
        <v>#N/A</v>
      </c>
      <c r="W277" t="e">
        <f>VLOOKUP(S277,'MATRIZ 2026'!$F$3:$X$668,3,FALSE)</f>
        <v>#N/A</v>
      </c>
      <c r="X277" t="e">
        <f>VLOOKUP(T277,'MATRIZ 2026'!$F$3:$X$668,3,FALSE)</f>
        <v>#N/A</v>
      </c>
      <c r="Y277" t="e">
        <f>VLOOKUP(U277,'MATRIZ 2026'!$F$3:$X$668,3,FALSE)</f>
        <v>#N/A</v>
      </c>
      <c r="Z277" t="e">
        <f>VLOOKUP(V277,'MATRIZ 2026'!$F$3:$X$668,3,FALSE)</f>
        <v>#N/A</v>
      </c>
      <c r="AA277" t="e">
        <f>VLOOKUP(W277,'MATRIZ 2026'!$F$3:$X$668,3,FALSE)</f>
        <v>#N/A</v>
      </c>
      <c r="AB277" t="e">
        <f>VLOOKUP(B277,'MATRIZ 2026'!$F$3:$X$668,28,FALSE)</f>
        <v>#N/A</v>
      </c>
      <c r="AC277" t="e">
        <f>VLOOKUP(B277,'MATRIZ 2026'!$F$3:$X$668,27,FALSE)</f>
        <v>#N/A</v>
      </c>
      <c r="AD277" t="e">
        <f>VLOOKUP(B277,'MATRIZ 2026'!$F$3:$X$668,29,FALSE)</f>
        <v>#N/A</v>
      </c>
      <c r="AE277" t="e">
        <f>VLOOKUP(B277,'MATRIZ 2026'!$F$3:$X$668,96,FALSE)</f>
        <v>#N/A</v>
      </c>
      <c r="AF277" t="e">
        <f>VLOOKUP(B277,'MATRIZ 2026'!$F$3:$X$668,30,FALSE)</f>
        <v>#N/A</v>
      </c>
      <c r="AG277" t="str">
        <f>VLOOKUP(B277,'cuentas bancarias'!$A$2:$E$201,3,FALSE)</f>
        <v>BANCOLOMBIA</v>
      </c>
      <c r="AH277" t="str">
        <f>VLOOKUP(B277,'cuentas bancarias'!$A$2:$E$201,4,FALSE)</f>
        <v>AHORROS</v>
      </c>
      <c r="AI277">
        <f>VLOOKUP(B277,'cuentas bancarias'!$A$2:$E$201,5,FALSE)</f>
        <v>4300007529</v>
      </c>
      <c r="AJ277" t="e">
        <f>VLOOKUP(B277,'MATRIZ 2026'!$F$3:$X$668,25,FALSE)</f>
        <v>#N/A</v>
      </c>
      <c r="AL277" t="e">
        <f>VLOOKUP(AH277,'MATRIZ 2026'!$F$3:$X$668,3,FALSE)</f>
        <v>#N/A</v>
      </c>
      <c r="AM277" t="e">
        <f>VLOOKUP(AI277,'MATRIZ 2026'!$F$3:$X$668,3,FALSE)</f>
        <v>#N/A</v>
      </c>
      <c r="AN277" t="e">
        <f>VLOOKUP(AJ277,'MATRIZ 2026'!$F$3:$X$668,3,FALSE)</f>
        <v>#N/A</v>
      </c>
      <c r="AO277" t="e">
        <f>VLOOKUP(AK277,'MATRIZ 2026'!$F$3:$X$668,3,FALSE)</f>
        <v>#N/A</v>
      </c>
      <c r="AP277" t="e">
        <f>VLOOKUP(AL277,'MATRIZ 2026'!$F$3:$X$668,3,FALSE)</f>
        <v>#N/A</v>
      </c>
      <c r="AQ277" t="e">
        <f>VLOOKUP(AM277,'MATRIZ 2026'!$F$3:$X$668,3,FALSE)</f>
        <v>#N/A</v>
      </c>
    </row>
    <row r="278" spans="1:43">
      <c r="A278" s="23" t="s">
        <v>3719</v>
      </c>
      <c r="B278" s="21" t="s">
        <v>3411</v>
      </c>
      <c r="C278" t="e">
        <v>#REF!</v>
      </c>
      <c r="D278" t="str">
        <f t="shared" si="2"/>
        <v>280-2026</v>
      </c>
      <c r="E278" t="e">
        <f>VLOOKUP(D278,'MATRIZ 2026'!$F$3:$X$668,14,FALSE)</f>
        <v>#N/A</v>
      </c>
      <c r="F278" t="e">
        <f>VLOOKUP(B278,'MATRIZ 2026'!$F$3:$X$668,3,FALSE)</f>
        <v>#N/A</v>
      </c>
      <c r="G278" t="e">
        <f>VLOOKUP(B278,'MATRIZ 2026'!$F$3:$X$668,22,FALSE)</f>
        <v>#N/A</v>
      </c>
      <c r="I278" t="e">
        <f>VLOOKUP(B278,'MATRIZ 2026'!$F$3:$X$668,84,FALSE)</f>
        <v>#N/A</v>
      </c>
      <c r="J278" t="e">
        <f>VLOOKUP(B278,'MATRIZ 2026'!$F$3:$X$668,49,FALSE)</f>
        <v>#N/A</v>
      </c>
      <c r="K278" t="e">
        <f>VLOOKUP(B278,'MATRIZ 2026'!$F$3:$X$668,50,FALSE)</f>
        <v>#N/A</v>
      </c>
      <c r="L278" s="48" t="e">
        <f>VLOOKUP(B278,'MATRIZ 2026'!$F$3:$X$668,45,FALSE)</f>
        <v>#N/A</v>
      </c>
      <c r="M278" s="48" t="e">
        <f>VLOOKUP(B278,'MATRIZ 2026'!$F$3:$X$668,46,FALSE)</f>
        <v>#N/A</v>
      </c>
      <c r="N278" t="e">
        <f>VLOOKUP(B278,'MATRIZ 2026'!$F$3:$X$668,16,FALSE)</f>
        <v>#N/A</v>
      </c>
      <c r="O278" t="e">
        <f>VLOOKUP(B278,'MATRIZ 2026'!$F$3:$X$668,93,FALSE)</f>
        <v>#N/A</v>
      </c>
      <c r="P278" t="e">
        <f>VLOOKUP(D278,'MATRIZ 2026'!$F$3:$X$668,31,FALSE)</f>
        <v>#N/A</v>
      </c>
      <c r="Q278" t="e">
        <f>VLOOKUP(M278,'MATRIZ 2026'!$F$3:$X$668,3,FALSE)</f>
        <v>#N/A</v>
      </c>
      <c r="R278" t="e">
        <f>VLOOKUP(B278,'MATRIZ 2026'!$F$3:$X$668,32,FALSE)</f>
        <v>#N/A</v>
      </c>
      <c r="S278" t="e">
        <f>VLOOKUP(O278,'MATRIZ 2026'!$F$3:$X$668,3,FALSE)</f>
        <v>#N/A</v>
      </c>
      <c r="T278" t="e">
        <f>VLOOKUP(B278,'MATRIZ 2026'!$F$3:$X$668,95,FALSE)</f>
        <v>#N/A</v>
      </c>
      <c r="U278">
        <f>VLOOKUP(B278,Hoja3!A277:B939,2,FALSE)</f>
        <v>146631</v>
      </c>
      <c r="V278" t="e">
        <f>VLOOKUP(B278,'MATRIZ 2026'!$F$3:$X$668,40,FALSE)</f>
        <v>#N/A</v>
      </c>
      <c r="W278" t="e">
        <f>VLOOKUP(S278,'MATRIZ 2026'!$F$3:$X$668,3,FALSE)</f>
        <v>#N/A</v>
      </c>
      <c r="X278" t="e">
        <f>VLOOKUP(T278,'MATRIZ 2026'!$F$3:$X$668,3,FALSE)</f>
        <v>#N/A</v>
      </c>
      <c r="Y278" t="e">
        <f>VLOOKUP(U278,'MATRIZ 2026'!$F$3:$X$668,3,FALSE)</f>
        <v>#N/A</v>
      </c>
      <c r="Z278" t="e">
        <f>VLOOKUP(V278,'MATRIZ 2026'!$F$3:$X$668,3,FALSE)</f>
        <v>#N/A</v>
      </c>
      <c r="AA278" t="e">
        <f>VLOOKUP(W278,'MATRIZ 2026'!$F$3:$X$668,3,FALSE)</f>
        <v>#N/A</v>
      </c>
      <c r="AB278" t="e">
        <f>VLOOKUP(B278,'MATRIZ 2026'!$F$3:$X$668,28,FALSE)</f>
        <v>#N/A</v>
      </c>
      <c r="AC278" t="e">
        <f>VLOOKUP(B278,'MATRIZ 2026'!$F$3:$X$668,27,FALSE)</f>
        <v>#N/A</v>
      </c>
      <c r="AD278" t="e">
        <f>VLOOKUP(B278,'MATRIZ 2026'!$F$3:$X$668,29,FALSE)</f>
        <v>#N/A</v>
      </c>
      <c r="AE278" t="e">
        <f>VLOOKUP(B278,'MATRIZ 2026'!$F$3:$X$668,96,FALSE)</f>
        <v>#N/A</v>
      </c>
      <c r="AF278" t="e">
        <f>VLOOKUP(B278,'MATRIZ 2026'!$F$3:$X$668,30,FALSE)</f>
        <v>#N/A</v>
      </c>
      <c r="AG278" t="str">
        <f>VLOOKUP(B278,'cuentas bancarias'!$A$2:$E$201,3,FALSE)</f>
        <v>SCOTIABANK COLPATRIA</v>
      </c>
      <c r="AH278" t="str">
        <f>VLOOKUP(B278,'cuentas bancarias'!$A$2:$E$201,4,FALSE)</f>
        <v>AHORROS</v>
      </c>
      <c r="AI278">
        <f>VLOOKUP(B278,'cuentas bancarias'!$A$2:$E$201,5,FALSE)</f>
        <v>4402095970</v>
      </c>
      <c r="AJ278" t="e">
        <f>VLOOKUP(B278,'MATRIZ 2026'!$F$3:$X$668,25,FALSE)</f>
        <v>#N/A</v>
      </c>
      <c r="AL278" t="e">
        <f>VLOOKUP(AH278,'MATRIZ 2026'!$F$3:$X$668,3,FALSE)</f>
        <v>#N/A</v>
      </c>
      <c r="AM278" t="e">
        <f>VLOOKUP(AI278,'MATRIZ 2026'!$F$3:$X$668,3,FALSE)</f>
        <v>#N/A</v>
      </c>
      <c r="AN278" t="e">
        <f>VLOOKUP(AJ278,'MATRIZ 2026'!$F$3:$X$668,3,FALSE)</f>
        <v>#N/A</v>
      </c>
      <c r="AO278" t="e">
        <f>VLOOKUP(AK278,'MATRIZ 2026'!$F$3:$X$668,3,FALSE)</f>
        <v>#N/A</v>
      </c>
      <c r="AP278" t="e">
        <f>VLOOKUP(AL278,'MATRIZ 2026'!$F$3:$X$668,3,FALSE)</f>
        <v>#N/A</v>
      </c>
      <c r="AQ278" t="e">
        <f>VLOOKUP(AM278,'MATRIZ 2026'!$F$3:$X$668,3,FALSE)</f>
        <v>#N/A</v>
      </c>
    </row>
    <row r="279" spans="1:43">
      <c r="A279" s="24" t="s">
        <v>3732</v>
      </c>
      <c r="B279" s="19" t="s">
        <v>3419</v>
      </c>
      <c r="C279" t="e">
        <v>#REF!</v>
      </c>
      <c r="D279" t="str">
        <f t="shared" si="2"/>
        <v>281-2026</v>
      </c>
      <c r="E279" t="e">
        <f>VLOOKUP(D279,'MATRIZ 2026'!$F$3:$X$668,14,FALSE)</f>
        <v>#N/A</v>
      </c>
      <c r="F279" t="e">
        <f>VLOOKUP(B279,'MATRIZ 2026'!$F$3:$X$668,3,FALSE)</f>
        <v>#N/A</v>
      </c>
      <c r="G279" t="e">
        <f>VLOOKUP(B279,'MATRIZ 2026'!$F$3:$X$668,22,FALSE)</f>
        <v>#N/A</v>
      </c>
      <c r="I279" t="e">
        <f>VLOOKUP(B279,'MATRIZ 2026'!$F$3:$X$668,84,FALSE)</f>
        <v>#N/A</v>
      </c>
      <c r="J279" t="e">
        <f>VLOOKUP(B279,'MATRIZ 2026'!$F$3:$X$668,49,FALSE)</f>
        <v>#N/A</v>
      </c>
      <c r="K279" t="e">
        <f>VLOOKUP(B279,'MATRIZ 2026'!$F$3:$X$668,50,FALSE)</f>
        <v>#N/A</v>
      </c>
      <c r="L279" s="48" t="e">
        <f>VLOOKUP(B279,'MATRIZ 2026'!$F$3:$X$668,45,FALSE)</f>
        <v>#N/A</v>
      </c>
      <c r="M279" s="48" t="e">
        <f>VLOOKUP(B279,'MATRIZ 2026'!$F$3:$X$668,46,FALSE)</f>
        <v>#N/A</v>
      </c>
      <c r="N279" t="e">
        <f>VLOOKUP(B279,'MATRIZ 2026'!$F$3:$X$668,16,FALSE)</f>
        <v>#N/A</v>
      </c>
      <c r="O279" t="e">
        <f>VLOOKUP(B279,'MATRIZ 2026'!$F$3:$X$668,93,FALSE)</f>
        <v>#N/A</v>
      </c>
      <c r="P279" t="e">
        <f>VLOOKUP(D279,'MATRIZ 2026'!$F$3:$X$668,31,FALSE)</f>
        <v>#N/A</v>
      </c>
      <c r="Q279" t="e">
        <f>VLOOKUP(M279,'MATRIZ 2026'!$F$3:$X$668,3,FALSE)</f>
        <v>#N/A</v>
      </c>
      <c r="R279" t="e">
        <f>VLOOKUP(B279,'MATRIZ 2026'!$F$3:$X$668,32,FALSE)</f>
        <v>#N/A</v>
      </c>
      <c r="S279" t="e">
        <f>VLOOKUP(O279,'MATRIZ 2026'!$F$3:$X$668,3,FALSE)</f>
        <v>#N/A</v>
      </c>
      <c r="T279" t="e">
        <f>VLOOKUP(B279,'MATRIZ 2026'!$F$3:$X$668,95,FALSE)</f>
        <v>#N/A</v>
      </c>
      <c r="U279">
        <f>VLOOKUP(B279,Hoja3!A278:B940,2,FALSE)</f>
        <v>146631</v>
      </c>
      <c r="V279" t="e">
        <f>VLOOKUP(B279,'MATRIZ 2026'!$F$3:$X$668,40,FALSE)</f>
        <v>#N/A</v>
      </c>
      <c r="W279" t="e">
        <f>VLOOKUP(S279,'MATRIZ 2026'!$F$3:$X$668,3,FALSE)</f>
        <v>#N/A</v>
      </c>
      <c r="X279" t="e">
        <f>VLOOKUP(T279,'MATRIZ 2026'!$F$3:$X$668,3,FALSE)</f>
        <v>#N/A</v>
      </c>
      <c r="Y279" t="e">
        <f>VLOOKUP(U279,'MATRIZ 2026'!$F$3:$X$668,3,FALSE)</f>
        <v>#N/A</v>
      </c>
      <c r="Z279" t="e">
        <f>VLOOKUP(V279,'MATRIZ 2026'!$F$3:$X$668,3,FALSE)</f>
        <v>#N/A</v>
      </c>
      <c r="AA279" t="e">
        <f>VLOOKUP(W279,'MATRIZ 2026'!$F$3:$X$668,3,FALSE)</f>
        <v>#N/A</v>
      </c>
      <c r="AB279" t="e">
        <f>VLOOKUP(B279,'MATRIZ 2026'!$F$3:$X$668,28,FALSE)</f>
        <v>#N/A</v>
      </c>
      <c r="AC279" t="e">
        <f>VLOOKUP(B279,'MATRIZ 2026'!$F$3:$X$668,27,FALSE)</f>
        <v>#N/A</v>
      </c>
      <c r="AD279" t="e">
        <f>VLOOKUP(B279,'MATRIZ 2026'!$F$3:$X$668,29,FALSE)</f>
        <v>#N/A</v>
      </c>
      <c r="AE279" t="e">
        <f>VLOOKUP(B279,'MATRIZ 2026'!$F$3:$X$668,96,FALSE)</f>
        <v>#N/A</v>
      </c>
      <c r="AF279" t="e">
        <f>VLOOKUP(B279,'MATRIZ 2026'!$F$3:$X$668,30,FALSE)</f>
        <v>#N/A</v>
      </c>
      <c r="AG279" t="str">
        <f>VLOOKUP(B279,'cuentas bancarias'!$A$2:$E$201,3,FALSE)</f>
        <v>CAJA SOCIAL</v>
      </c>
      <c r="AH279" t="str">
        <f>VLOOKUP(B279,'cuentas bancarias'!$A$2:$E$201,4,FALSE)</f>
        <v>AHORROS</v>
      </c>
      <c r="AI279">
        <f>VLOOKUP(B279,'cuentas bancarias'!$A$2:$E$201,5,FALSE)</f>
        <v>24143028172</v>
      </c>
      <c r="AJ279" t="e">
        <f>VLOOKUP(B279,'MATRIZ 2026'!$F$3:$X$668,25,FALSE)</f>
        <v>#N/A</v>
      </c>
      <c r="AL279" t="e">
        <f>VLOOKUP(AH279,'MATRIZ 2026'!$F$3:$X$668,3,FALSE)</f>
        <v>#N/A</v>
      </c>
      <c r="AM279" t="e">
        <f>VLOOKUP(AI279,'MATRIZ 2026'!$F$3:$X$668,3,FALSE)</f>
        <v>#N/A</v>
      </c>
      <c r="AN279" t="e">
        <f>VLOOKUP(AJ279,'MATRIZ 2026'!$F$3:$X$668,3,FALSE)</f>
        <v>#N/A</v>
      </c>
      <c r="AO279" t="e">
        <f>VLOOKUP(AK279,'MATRIZ 2026'!$F$3:$X$668,3,FALSE)</f>
        <v>#N/A</v>
      </c>
      <c r="AP279" t="e">
        <f>VLOOKUP(AL279,'MATRIZ 2026'!$F$3:$X$668,3,FALSE)</f>
        <v>#N/A</v>
      </c>
      <c r="AQ279" t="e">
        <f>VLOOKUP(AM279,'MATRIZ 2026'!$F$3:$X$668,3,FALSE)</f>
        <v>#N/A</v>
      </c>
    </row>
    <row r="280" spans="1:43">
      <c r="A280" s="23" t="s">
        <v>3742</v>
      </c>
      <c r="B280" s="21" t="s">
        <v>3427</v>
      </c>
      <c r="C280" t="e">
        <v>#REF!</v>
      </c>
      <c r="D280" t="str">
        <f t="shared" si="2"/>
        <v>282-2026</v>
      </c>
      <c r="E280" t="e">
        <f>VLOOKUP(D280,'MATRIZ 2026'!$F$3:$X$668,14,FALSE)</f>
        <v>#N/A</v>
      </c>
      <c r="F280" t="e">
        <f>VLOOKUP(B280,'MATRIZ 2026'!$F$3:$X$668,3,FALSE)</f>
        <v>#N/A</v>
      </c>
      <c r="G280" t="e">
        <f>VLOOKUP(B280,'MATRIZ 2026'!$F$3:$X$668,22,FALSE)</f>
        <v>#N/A</v>
      </c>
      <c r="I280" t="e">
        <f>VLOOKUP(B280,'MATRIZ 2026'!$F$3:$X$668,84,FALSE)</f>
        <v>#N/A</v>
      </c>
      <c r="J280" t="e">
        <f>VLOOKUP(B280,'MATRIZ 2026'!$F$3:$X$668,49,FALSE)</f>
        <v>#N/A</v>
      </c>
      <c r="K280" t="e">
        <f>VLOOKUP(B280,'MATRIZ 2026'!$F$3:$X$668,50,FALSE)</f>
        <v>#N/A</v>
      </c>
      <c r="L280" s="48" t="e">
        <f>VLOOKUP(B280,'MATRIZ 2026'!$F$3:$X$668,45,FALSE)</f>
        <v>#N/A</v>
      </c>
      <c r="M280" s="48" t="e">
        <f>VLOOKUP(B280,'MATRIZ 2026'!$F$3:$X$668,46,FALSE)</f>
        <v>#N/A</v>
      </c>
      <c r="N280" t="e">
        <f>VLOOKUP(B280,'MATRIZ 2026'!$F$3:$X$668,16,FALSE)</f>
        <v>#N/A</v>
      </c>
      <c r="O280" t="e">
        <f>VLOOKUP(B280,'MATRIZ 2026'!$F$3:$X$668,93,FALSE)</f>
        <v>#N/A</v>
      </c>
      <c r="P280" t="e">
        <f>VLOOKUP(D280,'MATRIZ 2026'!$F$3:$X$668,31,FALSE)</f>
        <v>#N/A</v>
      </c>
      <c r="Q280" t="e">
        <f>VLOOKUP(M280,'MATRIZ 2026'!$F$3:$X$668,3,FALSE)</f>
        <v>#N/A</v>
      </c>
      <c r="R280" t="e">
        <f>VLOOKUP(B280,'MATRIZ 2026'!$F$3:$X$668,32,FALSE)</f>
        <v>#N/A</v>
      </c>
      <c r="S280" t="e">
        <f>VLOOKUP(O280,'MATRIZ 2026'!$F$3:$X$668,3,FALSE)</f>
        <v>#N/A</v>
      </c>
      <c r="T280" t="e">
        <f>VLOOKUP(B280,'MATRIZ 2026'!$F$3:$X$668,95,FALSE)</f>
        <v>#N/A</v>
      </c>
      <c r="U280">
        <f>VLOOKUP(B280,Hoja3!A279:B941,2,FALSE)</f>
        <v>146631</v>
      </c>
      <c r="V280" t="e">
        <f>VLOOKUP(B280,'MATRIZ 2026'!$F$3:$X$668,40,FALSE)</f>
        <v>#N/A</v>
      </c>
      <c r="W280" t="e">
        <f>VLOOKUP(S280,'MATRIZ 2026'!$F$3:$X$668,3,FALSE)</f>
        <v>#N/A</v>
      </c>
      <c r="X280" t="e">
        <f>VLOOKUP(T280,'MATRIZ 2026'!$F$3:$X$668,3,FALSE)</f>
        <v>#N/A</v>
      </c>
      <c r="Y280" t="e">
        <f>VLOOKUP(U280,'MATRIZ 2026'!$F$3:$X$668,3,FALSE)</f>
        <v>#N/A</v>
      </c>
      <c r="Z280" t="e">
        <f>VLOOKUP(V280,'MATRIZ 2026'!$F$3:$X$668,3,FALSE)</f>
        <v>#N/A</v>
      </c>
      <c r="AA280" t="e">
        <f>VLOOKUP(W280,'MATRIZ 2026'!$F$3:$X$668,3,FALSE)</f>
        <v>#N/A</v>
      </c>
      <c r="AB280" t="e">
        <f>VLOOKUP(B280,'MATRIZ 2026'!$F$3:$X$668,28,FALSE)</f>
        <v>#N/A</v>
      </c>
      <c r="AC280" t="e">
        <f>VLOOKUP(B280,'MATRIZ 2026'!$F$3:$X$668,27,FALSE)</f>
        <v>#N/A</v>
      </c>
      <c r="AD280" t="e">
        <f>VLOOKUP(B280,'MATRIZ 2026'!$F$3:$X$668,29,FALSE)</f>
        <v>#N/A</v>
      </c>
      <c r="AE280" t="e">
        <f>VLOOKUP(B280,'MATRIZ 2026'!$F$3:$X$668,96,FALSE)</f>
        <v>#N/A</v>
      </c>
      <c r="AF280" t="e">
        <f>VLOOKUP(B280,'MATRIZ 2026'!$F$3:$X$668,30,FALSE)</f>
        <v>#N/A</v>
      </c>
      <c r="AG280" t="str">
        <f>VLOOKUP(B280,'cuentas bancarias'!$A$2:$E$201,3,FALSE)</f>
        <v>BANCOLOMBIA</v>
      </c>
      <c r="AH280" t="str">
        <f>VLOOKUP(B280,'cuentas bancarias'!$A$2:$E$201,4,FALSE)</f>
        <v>AHORROS</v>
      </c>
      <c r="AI280">
        <f>VLOOKUP(B280,'cuentas bancarias'!$A$2:$E$201,5,FALSE)</f>
        <v>8269787750</v>
      </c>
      <c r="AJ280" t="e">
        <f>VLOOKUP(B280,'MATRIZ 2026'!$F$3:$X$668,25,FALSE)</f>
        <v>#N/A</v>
      </c>
      <c r="AL280" t="e">
        <f>VLOOKUP(AH280,'MATRIZ 2026'!$F$3:$X$668,3,FALSE)</f>
        <v>#N/A</v>
      </c>
      <c r="AM280" t="e">
        <f>VLOOKUP(AI280,'MATRIZ 2026'!$F$3:$X$668,3,FALSE)</f>
        <v>#N/A</v>
      </c>
      <c r="AN280" t="e">
        <f>VLOOKUP(AJ280,'MATRIZ 2026'!$F$3:$X$668,3,FALSE)</f>
        <v>#N/A</v>
      </c>
      <c r="AO280" t="e">
        <f>VLOOKUP(AK280,'MATRIZ 2026'!$F$3:$X$668,3,FALSE)</f>
        <v>#N/A</v>
      </c>
      <c r="AP280" t="e">
        <f>VLOOKUP(AL280,'MATRIZ 2026'!$F$3:$X$668,3,FALSE)</f>
        <v>#N/A</v>
      </c>
      <c r="AQ280" t="e">
        <f>VLOOKUP(AM280,'MATRIZ 2026'!$F$3:$X$668,3,FALSE)</f>
        <v>#N/A</v>
      </c>
    </row>
    <row r="281" spans="1:43">
      <c r="A281" s="24" t="s">
        <v>3756</v>
      </c>
      <c r="B281" s="19" t="s">
        <v>3435</v>
      </c>
      <c r="C281" t="e">
        <v>#REF!</v>
      </c>
      <c r="D281" t="str">
        <f t="shared" si="2"/>
        <v>283-2026</v>
      </c>
      <c r="E281" t="e">
        <f>VLOOKUP(D281,'MATRIZ 2026'!$F$3:$X$668,14,FALSE)</f>
        <v>#N/A</v>
      </c>
      <c r="F281" t="e">
        <f>VLOOKUP(B281,'MATRIZ 2026'!$F$3:$X$668,3,FALSE)</f>
        <v>#N/A</v>
      </c>
      <c r="G281" t="e">
        <f>VLOOKUP(B281,'MATRIZ 2026'!$F$3:$X$668,22,FALSE)</f>
        <v>#N/A</v>
      </c>
      <c r="I281" t="e">
        <f>VLOOKUP(B281,'MATRIZ 2026'!$F$3:$X$668,84,FALSE)</f>
        <v>#N/A</v>
      </c>
      <c r="J281" t="e">
        <f>VLOOKUP(B281,'MATRIZ 2026'!$F$3:$X$668,49,FALSE)</f>
        <v>#N/A</v>
      </c>
      <c r="K281" t="e">
        <f>VLOOKUP(B281,'MATRIZ 2026'!$F$3:$X$668,50,FALSE)</f>
        <v>#N/A</v>
      </c>
      <c r="L281" s="48" t="e">
        <f>VLOOKUP(B281,'MATRIZ 2026'!$F$3:$X$668,45,FALSE)</f>
        <v>#N/A</v>
      </c>
      <c r="M281" s="48" t="e">
        <f>VLOOKUP(B281,'MATRIZ 2026'!$F$3:$X$668,46,FALSE)</f>
        <v>#N/A</v>
      </c>
      <c r="N281" t="e">
        <f>VLOOKUP(B281,'MATRIZ 2026'!$F$3:$X$668,16,FALSE)</f>
        <v>#N/A</v>
      </c>
      <c r="O281" t="e">
        <f>VLOOKUP(B281,'MATRIZ 2026'!$F$3:$X$668,93,FALSE)</f>
        <v>#N/A</v>
      </c>
      <c r="P281" t="e">
        <f>VLOOKUP(D281,'MATRIZ 2026'!$F$3:$X$668,31,FALSE)</f>
        <v>#N/A</v>
      </c>
      <c r="Q281" t="e">
        <f>VLOOKUP(M281,'MATRIZ 2026'!$F$3:$X$668,3,FALSE)</f>
        <v>#N/A</v>
      </c>
      <c r="R281" t="e">
        <f>VLOOKUP(B281,'MATRIZ 2026'!$F$3:$X$668,32,FALSE)</f>
        <v>#N/A</v>
      </c>
      <c r="S281" t="e">
        <f>VLOOKUP(O281,'MATRIZ 2026'!$F$3:$X$668,3,FALSE)</f>
        <v>#N/A</v>
      </c>
      <c r="T281" t="e">
        <f>VLOOKUP(B281,'MATRIZ 2026'!$F$3:$X$668,95,FALSE)</f>
        <v>#N/A</v>
      </c>
      <c r="U281">
        <f>VLOOKUP(B281,Hoja3!A280:B942,2,FALSE)</f>
        <v>146631</v>
      </c>
      <c r="V281" t="e">
        <f>VLOOKUP(B281,'MATRIZ 2026'!$F$3:$X$668,40,FALSE)</f>
        <v>#N/A</v>
      </c>
      <c r="W281" t="e">
        <f>VLOOKUP(S281,'MATRIZ 2026'!$F$3:$X$668,3,FALSE)</f>
        <v>#N/A</v>
      </c>
      <c r="X281" t="e">
        <f>VLOOKUP(T281,'MATRIZ 2026'!$F$3:$X$668,3,FALSE)</f>
        <v>#N/A</v>
      </c>
      <c r="Y281" t="e">
        <f>VLOOKUP(U281,'MATRIZ 2026'!$F$3:$X$668,3,FALSE)</f>
        <v>#N/A</v>
      </c>
      <c r="Z281" t="e">
        <f>VLOOKUP(V281,'MATRIZ 2026'!$F$3:$X$668,3,FALSE)</f>
        <v>#N/A</v>
      </c>
      <c r="AA281" t="e">
        <f>VLOOKUP(W281,'MATRIZ 2026'!$F$3:$X$668,3,FALSE)</f>
        <v>#N/A</v>
      </c>
      <c r="AB281" t="e">
        <f>VLOOKUP(B281,'MATRIZ 2026'!$F$3:$X$668,28,FALSE)</f>
        <v>#N/A</v>
      </c>
      <c r="AC281" t="e">
        <f>VLOOKUP(B281,'MATRIZ 2026'!$F$3:$X$668,27,FALSE)</f>
        <v>#N/A</v>
      </c>
      <c r="AD281" t="e">
        <f>VLOOKUP(B281,'MATRIZ 2026'!$F$3:$X$668,29,FALSE)</f>
        <v>#N/A</v>
      </c>
      <c r="AE281" t="e">
        <f>VLOOKUP(B281,'MATRIZ 2026'!$F$3:$X$668,96,FALSE)</f>
        <v>#N/A</v>
      </c>
      <c r="AF281" t="e">
        <f>VLOOKUP(B281,'MATRIZ 2026'!$F$3:$X$668,30,FALSE)</f>
        <v>#N/A</v>
      </c>
      <c r="AG281" t="str">
        <f>VLOOKUP(B281,'cuentas bancarias'!$A$2:$E$201,3,FALSE)</f>
        <v>BANCOLOMBIA</v>
      </c>
      <c r="AH281" t="str">
        <f>VLOOKUP(B281,'cuentas bancarias'!$A$2:$E$201,4,FALSE)</f>
        <v>AHORROS</v>
      </c>
      <c r="AI281">
        <f>VLOOKUP(B281,'cuentas bancarias'!$A$2:$E$201,5,FALSE)</f>
        <v>35206984803</v>
      </c>
      <c r="AJ281" t="e">
        <f>VLOOKUP(B281,'MATRIZ 2026'!$F$3:$X$668,25,FALSE)</f>
        <v>#N/A</v>
      </c>
      <c r="AL281" t="e">
        <f>VLOOKUP(AH281,'MATRIZ 2026'!$F$3:$X$668,3,FALSE)</f>
        <v>#N/A</v>
      </c>
      <c r="AM281" t="e">
        <f>VLOOKUP(AI281,'MATRIZ 2026'!$F$3:$X$668,3,FALSE)</f>
        <v>#N/A</v>
      </c>
      <c r="AN281" t="e">
        <f>VLOOKUP(AJ281,'MATRIZ 2026'!$F$3:$X$668,3,FALSE)</f>
        <v>#N/A</v>
      </c>
      <c r="AO281" t="e">
        <f>VLOOKUP(AK281,'MATRIZ 2026'!$F$3:$X$668,3,FALSE)</f>
        <v>#N/A</v>
      </c>
      <c r="AP281" t="e">
        <f>VLOOKUP(AL281,'MATRIZ 2026'!$F$3:$X$668,3,FALSE)</f>
        <v>#N/A</v>
      </c>
      <c r="AQ281" t="e">
        <f>VLOOKUP(AM281,'MATRIZ 2026'!$F$3:$X$668,3,FALSE)</f>
        <v>#N/A</v>
      </c>
    </row>
    <row r="282" spans="1:43">
      <c r="A282" s="23" t="s">
        <v>3766</v>
      </c>
      <c r="B282" s="21" t="s">
        <v>3443</v>
      </c>
      <c r="C282" t="e">
        <v>#REF!</v>
      </c>
      <c r="D282" t="str">
        <f t="shared" si="2"/>
        <v>284-2026</v>
      </c>
      <c r="E282" t="e">
        <f>VLOOKUP(D282,'MATRIZ 2026'!$F$3:$X$668,14,FALSE)</f>
        <v>#N/A</v>
      </c>
      <c r="F282" t="e">
        <f>VLOOKUP(B282,'MATRIZ 2026'!$F$3:$X$668,3,FALSE)</f>
        <v>#N/A</v>
      </c>
      <c r="G282" t="e">
        <f>VLOOKUP(B282,'MATRIZ 2026'!$F$3:$X$668,22,FALSE)</f>
        <v>#N/A</v>
      </c>
      <c r="I282" t="e">
        <f>VLOOKUP(B282,'MATRIZ 2026'!$F$3:$X$668,84,FALSE)</f>
        <v>#N/A</v>
      </c>
      <c r="J282" t="e">
        <f>VLOOKUP(B282,'MATRIZ 2026'!$F$3:$X$668,49,FALSE)</f>
        <v>#N/A</v>
      </c>
      <c r="K282" t="e">
        <f>VLOOKUP(B282,'MATRIZ 2026'!$F$3:$X$668,50,FALSE)</f>
        <v>#N/A</v>
      </c>
      <c r="L282" s="48" t="e">
        <f>VLOOKUP(B282,'MATRIZ 2026'!$F$3:$X$668,45,FALSE)</f>
        <v>#N/A</v>
      </c>
      <c r="M282" s="48" t="e">
        <f>VLOOKUP(B282,'MATRIZ 2026'!$F$3:$X$668,46,FALSE)</f>
        <v>#N/A</v>
      </c>
      <c r="N282" t="e">
        <f>VLOOKUP(B282,'MATRIZ 2026'!$F$3:$X$668,16,FALSE)</f>
        <v>#N/A</v>
      </c>
      <c r="O282" t="e">
        <f>VLOOKUP(B282,'MATRIZ 2026'!$F$3:$X$668,93,FALSE)</f>
        <v>#N/A</v>
      </c>
      <c r="P282" t="e">
        <f>VLOOKUP(D282,'MATRIZ 2026'!$F$3:$X$668,31,FALSE)</f>
        <v>#N/A</v>
      </c>
      <c r="Q282" t="e">
        <f>VLOOKUP(M282,'MATRIZ 2026'!$F$3:$X$668,3,FALSE)</f>
        <v>#N/A</v>
      </c>
      <c r="R282" t="e">
        <f>VLOOKUP(B282,'MATRIZ 2026'!$F$3:$X$668,32,FALSE)</f>
        <v>#N/A</v>
      </c>
      <c r="S282" t="e">
        <f>VLOOKUP(O282,'MATRIZ 2026'!$F$3:$X$668,3,FALSE)</f>
        <v>#N/A</v>
      </c>
      <c r="T282" t="e">
        <f>VLOOKUP(B282,'MATRIZ 2026'!$F$3:$X$668,95,FALSE)</f>
        <v>#N/A</v>
      </c>
      <c r="U282">
        <f>VLOOKUP(B282,Hoja3!A281:B943,2,FALSE)</f>
        <v>146631</v>
      </c>
      <c r="V282" t="e">
        <f>VLOOKUP(B282,'MATRIZ 2026'!$F$3:$X$668,40,FALSE)</f>
        <v>#N/A</v>
      </c>
      <c r="W282" t="e">
        <f>VLOOKUP(S282,'MATRIZ 2026'!$F$3:$X$668,3,FALSE)</f>
        <v>#N/A</v>
      </c>
      <c r="X282" t="e">
        <f>VLOOKUP(T282,'MATRIZ 2026'!$F$3:$X$668,3,FALSE)</f>
        <v>#N/A</v>
      </c>
      <c r="Y282" t="e">
        <f>VLOOKUP(U282,'MATRIZ 2026'!$F$3:$X$668,3,FALSE)</f>
        <v>#N/A</v>
      </c>
      <c r="Z282" t="e">
        <f>VLOOKUP(V282,'MATRIZ 2026'!$F$3:$X$668,3,FALSE)</f>
        <v>#N/A</v>
      </c>
      <c r="AA282" t="e">
        <f>VLOOKUP(W282,'MATRIZ 2026'!$F$3:$X$668,3,FALSE)</f>
        <v>#N/A</v>
      </c>
      <c r="AB282" t="e">
        <f>VLOOKUP(B282,'MATRIZ 2026'!$F$3:$X$668,28,FALSE)</f>
        <v>#N/A</v>
      </c>
      <c r="AC282" t="e">
        <f>VLOOKUP(B282,'MATRIZ 2026'!$F$3:$X$668,27,FALSE)</f>
        <v>#N/A</v>
      </c>
      <c r="AD282" t="e">
        <f>VLOOKUP(B282,'MATRIZ 2026'!$F$3:$X$668,29,FALSE)</f>
        <v>#N/A</v>
      </c>
      <c r="AE282" t="e">
        <f>VLOOKUP(B282,'MATRIZ 2026'!$F$3:$X$668,96,FALSE)</f>
        <v>#N/A</v>
      </c>
      <c r="AF282" t="e">
        <f>VLOOKUP(B282,'MATRIZ 2026'!$F$3:$X$668,30,FALSE)</f>
        <v>#N/A</v>
      </c>
      <c r="AG282" t="str">
        <f>VLOOKUP(B282,'cuentas bancarias'!$A$2:$E$201,3,FALSE)</f>
        <v>BANCOLOMBIA</v>
      </c>
      <c r="AH282" t="str">
        <f>VLOOKUP(B282,'cuentas bancarias'!$A$2:$E$201,4,FALSE)</f>
        <v>AHORROS</v>
      </c>
      <c r="AI282">
        <f>VLOOKUP(B282,'cuentas bancarias'!$A$2:$E$201,5,FALSE)</f>
        <v>16856180798</v>
      </c>
      <c r="AJ282" t="e">
        <f>VLOOKUP(B282,'MATRIZ 2026'!$F$3:$X$668,25,FALSE)</f>
        <v>#N/A</v>
      </c>
      <c r="AL282" t="e">
        <f>VLOOKUP(AH282,'MATRIZ 2026'!$F$3:$X$668,3,FALSE)</f>
        <v>#N/A</v>
      </c>
      <c r="AM282" t="e">
        <f>VLOOKUP(AI282,'MATRIZ 2026'!$F$3:$X$668,3,FALSE)</f>
        <v>#N/A</v>
      </c>
      <c r="AN282" t="e">
        <f>VLOOKUP(AJ282,'MATRIZ 2026'!$F$3:$X$668,3,FALSE)</f>
        <v>#N/A</v>
      </c>
      <c r="AO282" t="e">
        <f>VLOOKUP(AK282,'MATRIZ 2026'!$F$3:$X$668,3,FALSE)</f>
        <v>#N/A</v>
      </c>
      <c r="AP282" t="e">
        <f>VLOOKUP(AL282,'MATRIZ 2026'!$F$3:$X$668,3,FALSE)</f>
        <v>#N/A</v>
      </c>
      <c r="AQ282" t="e">
        <f>VLOOKUP(AM282,'MATRIZ 2026'!$F$3:$X$668,3,FALSE)</f>
        <v>#N/A</v>
      </c>
    </row>
    <row r="283" spans="1:43">
      <c r="A283" s="24" t="s">
        <v>3774</v>
      </c>
      <c r="B283" s="19" t="s">
        <v>3451</v>
      </c>
      <c r="C283" t="e">
        <v>#REF!</v>
      </c>
      <c r="D283" t="str">
        <f t="shared" si="2"/>
        <v>285-2026</v>
      </c>
      <c r="E283" t="e">
        <f>VLOOKUP(D283,'MATRIZ 2026'!$F$3:$X$668,14,FALSE)</f>
        <v>#N/A</v>
      </c>
      <c r="F283" t="e">
        <f>VLOOKUP(B283,'MATRIZ 2026'!$F$3:$X$668,3,FALSE)</f>
        <v>#N/A</v>
      </c>
      <c r="G283" t="e">
        <f>VLOOKUP(B283,'MATRIZ 2026'!$F$3:$X$668,22,FALSE)</f>
        <v>#N/A</v>
      </c>
      <c r="I283" t="e">
        <f>VLOOKUP(B283,'MATRIZ 2026'!$F$3:$X$668,84,FALSE)</f>
        <v>#N/A</v>
      </c>
      <c r="J283" t="e">
        <f>VLOOKUP(B283,'MATRIZ 2026'!$F$3:$X$668,49,FALSE)</f>
        <v>#N/A</v>
      </c>
      <c r="K283" t="e">
        <f>VLOOKUP(B283,'MATRIZ 2026'!$F$3:$X$668,50,FALSE)</f>
        <v>#N/A</v>
      </c>
      <c r="L283" s="48" t="e">
        <f>VLOOKUP(B283,'MATRIZ 2026'!$F$3:$X$668,45,FALSE)</f>
        <v>#N/A</v>
      </c>
      <c r="M283" s="48" t="e">
        <f>VLOOKUP(B283,'MATRIZ 2026'!$F$3:$X$668,46,FALSE)</f>
        <v>#N/A</v>
      </c>
      <c r="N283" t="e">
        <f>VLOOKUP(B283,'MATRIZ 2026'!$F$3:$X$668,16,FALSE)</f>
        <v>#N/A</v>
      </c>
      <c r="O283" t="e">
        <f>VLOOKUP(B283,'MATRIZ 2026'!$F$3:$X$668,93,FALSE)</f>
        <v>#N/A</v>
      </c>
      <c r="P283" t="e">
        <f>VLOOKUP(D283,'MATRIZ 2026'!$F$3:$X$668,31,FALSE)</f>
        <v>#N/A</v>
      </c>
      <c r="Q283" t="e">
        <f>VLOOKUP(M283,'MATRIZ 2026'!$F$3:$X$668,3,FALSE)</f>
        <v>#N/A</v>
      </c>
      <c r="R283" t="e">
        <f>VLOOKUP(B283,'MATRIZ 2026'!$F$3:$X$668,32,FALSE)</f>
        <v>#N/A</v>
      </c>
      <c r="S283" t="e">
        <f>VLOOKUP(O283,'MATRIZ 2026'!$F$3:$X$668,3,FALSE)</f>
        <v>#N/A</v>
      </c>
      <c r="T283" t="e">
        <f>VLOOKUP(B283,'MATRIZ 2026'!$F$3:$X$668,95,FALSE)</f>
        <v>#N/A</v>
      </c>
      <c r="U283">
        <f>VLOOKUP(B283,Hoja3!A282:B944,2,FALSE)</f>
        <v>146631</v>
      </c>
      <c r="V283" t="e">
        <f>VLOOKUP(B283,'MATRIZ 2026'!$F$3:$X$668,40,FALSE)</f>
        <v>#N/A</v>
      </c>
      <c r="W283" t="e">
        <f>VLOOKUP(S283,'MATRIZ 2026'!$F$3:$X$668,3,FALSE)</f>
        <v>#N/A</v>
      </c>
      <c r="X283" t="e">
        <f>VLOOKUP(T283,'MATRIZ 2026'!$F$3:$X$668,3,FALSE)</f>
        <v>#N/A</v>
      </c>
      <c r="Y283" t="e">
        <f>VLOOKUP(U283,'MATRIZ 2026'!$F$3:$X$668,3,FALSE)</f>
        <v>#N/A</v>
      </c>
      <c r="Z283" t="e">
        <f>VLOOKUP(V283,'MATRIZ 2026'!$F$3:$X$668,3,FALSE)</f>
        <v>#N/A</v>
      </c>
      <c r="AA283" t="e">
        <f>VLOOKUP(W283,'MATRIZ 2026'!$F$3:$X$668,3,FALSE)</f>
        <v>#N/A</v>
      </c>
      <c r="AB283" t="e">
        <f>VLOOKUP(B283,'MATRIZ 2026'!$F$3:$X$668,28,FALSE)</f>
        <v>#N/A</v>
      </c>
      <c r="AC283" t="e">
        <f>VLOOKUP(B283,'MATRIZ 2026'!$F$3:$X$668,27,FALSE)</f>
        <v>#N/A</v>
      </c>
      <c r="AD283" t="e">
        <f>VLOOKUP(B283,'MATRIZ 2026'!$F$3:$X$668,29,FALSE)</f>
        <v>#N/A</v>
      </c>
      <c r="AE283" t="e">
        <f>VLOOKUP(B283,'MATRIZ 2026'!$F$3:$X$668,96,FALSE)</f>
        <v>#N/A</v>
      </c>
      <c r="AF283" t="e">
        <f>VLOOKUP(B283,'MATRIZ 2026'!$F$3:$X$668,30,FALSE)</f>
        <v>#N/A</v>
      </c>
      <c r="AG283" t="str">
        <f>VLOOKUP(B283,'cuentas bancarias'!$A$2:$E$201,3,FALSE)</f>
        <v>DAVIVIENDA</v>
      </c>
      <c r="AH283" t="str">
        <f>VLOOKUP(B283,'cuentas bancarias'!$A$2:$E$201,4,FALSE)</f>
        <v>AHORROS</v>
      </c>
      <c r="AI283">
        <f>VLOOKUP(B283,'cuentas bancarias'!$A$2:$E$201,5,FALSE)</f>
        <v>570455270072412</v>
      </c>
      <c r="AJ283" t="e">
        <f>VLOOKUP(B283,'MATRIZ 2026'!$F$3:$X$668,25,FALSE)</f>
        <v>#N/A</v>
      </c>
      <c r="AL283" t="e">
        <f>VLOOKUP(AH283,'MATRIZ 2026'!$F$3:$X$668,3,FALSE)</f>
        <v>#N/A</v>
      </c>
      <c r="AM283" t="e">
        <f>VLOOKUP(AI283,'MATRIZ 2026'!$F$3:$X$668,3,FALSE)</f>
        <v>#N/A</v>
      </c>
      <c r="AN283" t="e">
        <f>VLOOKUP(AJ283,'MATRIZ 2026'!$F$3:$X$668,3,FALSE)</f>
        <v>#N/A</v>
      </c>
      <c r="AO283" t="e">
        <f>VLOOKUP(AK283,'MATRIZ 2026'!$F$3:$X$668,3,FALSE)</f>
        <v>#N/A</v>
      </c>
      <c r="AP283" t="e">
        <f>VLOOKUP(AL283,'MATRIZ 2026'!$F$3:$X$668,3,FALSE)</f>
        <v>#N/A</v>
      </c>
      <c r="AQ283" t="e">
        <f>VLOOKUP(AM283,'MATRIZ 2026'!$F$3:$X$668,3,FALSE)</f>
        <v>#N/A</v>
      </c>
    </row>
    <row r="284" spans="1:43">
      <c r="A284" s="23" t="s">
        <v>3783</v>
      </c>
      <c r="B284" s="21" t="s">
        <v>3460</v>
      </c>
      <c r="C284" t="e">
        <v>#REF!</v>
      </c>
      <c r="D284" t="str">
        <f t="shared" si="2"/>
        <v>286-2026</v>
      </c>
      <c r="E284" t="e">
        <f>VLOOKUP(D284,'MATRIZ 2026'!$F$3:$X$668,14,FALSE)</f>
        <v>#N/A</v>
      </c>
      <c r="F284" t="e">
        <f>VLOOKUP(B284,'MATRIZ 2026'!$F$3:$X$668,3,FALSE)</f>
        <v>#N/A</v>
      </c>
      <c r="G284" t="e">
        <f>VLOOKUP(B284,'MATRIZ 2026'!$F$3:$X$668,22,FALSE)</f>
        <v>#N/A</v>
      </c>
      <c r="I284" t="e">
        <f>VLOOKUP(B284,'MATRIZ 2026'!$F$3:$X$668,84,FALSE)</f>
        <v>#N/A</v>
      </c>
      <c r="J284" t="e">
        <f>VLOOKUP(B284,'MATRIZ 2026'!$F$3:$X$668,49,FALSE)</f>
        <v>#N/A</v>
      </c>
      <c r="K284" t="e">
        <f>VLOOKUP(B284,'MATRIZ 2026'!$F$3:$X$668,50,FALSE)</f>
        <v>#N/A</v>
      </c>
      <c r="L284" s="48" t="e">
        <f>VLOOKUP(B284,'MATRIZ 2026'!$F$3:$X$668,45,FALSE)</f>
        <v>#N/A</v>
      </c>
      <c r="M284" s="48" t="e">
        <f>VLOOKUP(B284,'MATRIZ 2026'!$F$3:$X$668,46,FALSE)</f>
        <v>#N/A</v>
      </c>
      <c r="N284" t="e">
        <f>VLOOKUP(B284,'MATRIZ 2026'!$F$3:$X$668,16,FALSE)</f>
        <v>#N/A</v>
      </c>
      <c r="O284" t="e">
        <f>VLOOKUP(B284,'MATRIZ 2026'!$F$3:$X$668,93,FALSE)</f>
        <v>#N/A</v>
      </c>
      <c r="P284" t="e">
        <f>VLOOKUP(D284,'MATRIZ 2026'!$F$3:$X$668,31,FALSE)</f>
        <v>#N/A</v>
      </c>
      <c r="Q284" t="e">
        <f>VLOOKUP(M284,'MATRIZ 2026'!$F$3:$X$668,3,FALSE)</f>
        <v>#N/A</v>
      </c>
      <c r="R284" t="e">
        <f>VLOOKUP(B284,'MATRIZ 2026'!$F$3:$X$668,32,FALSE)</f>
        <v>#N/A</v>
      </c>
      <c r="S284" t="e">
        <f>VLOOKUP(O284,'MATRIZ 2026'!$F$3:$X$668,3,FALSE)</f>
        <v>#N/A</v>
      </c>
      <c r="T284" t="e">
        <f>VLOOKUP(B284,'MATRIZ 2026'!$F$3:$X$668,95,FALSE)</f>
        <v>#N/A</v>
      </c>
      <c r="U284">
        <f>VLOOKUP(B284,Hoja3!A283:B945,2,FALSE)</f>
        <v>146631</v>
      </c>
      <c r="V284" t="e">
        <f>VLOOKUP(B284,'MATRIZ 2026'!$F$3:$X$668,40,FALSE)</f>
        <v>#N/A</v>
      </c>
      <c r="W284" t="e">
        <f>VLOOKUP(S284,'MATRIZ 2026'!$F$3:$X$668,3,FALSE)</f>
        <v>#N/A</v>
      </c>
      <c r="X284" t="e">
        <f>VLOOKUP(T284,'MATRIZ 2026'!$F$3:$X$668,3,FALSE)</f>
        <v>#N/A</v>
      </c>
      <c r="Y284" t="e">
        <f>VLOOKUP(U284,'MATRIZ 2026'!$F$3:$X$668,3,FALSE)</f>
        <v>#N/A</v>
      </c>
      <c r="Z284" t="e">
        <f>VLOOKUP(V284,'MATRIZ 2026'!$F$3:$X$668,3,FALSE)</f>
        <v>#N/A</v>
      </c>
      <c r="AA284" t="e">
        <f>VLOOKUP(W284,'MATRIZ 2026'!$F$3:$X$668,3,FALSE)</f>
        <v>#N/A</v>
      </c>
      <c r="AB284" t="e">
        <f>VLOOKUP(B284,'MATRIZ 2026'!$F$3:$X$668,28,FALSE)</f>
        <v>#N/A</v>
      </c>
      <c r="AC284" t="e">
        <f>VLOOKUP(B284,'MATRIZ 2026'!$F$3:$X$668,27,FALSE)</f>
        <v>#N/A</v>
      </c>
      <c r="AD284" t="e">
        <f>VLOOKUP(B284,'MATRIZ 2026'!$F$3:$X$668,29,FALSE)</f>
        <v>#N/A</v>
      </c>
      <c r="AE284" t="e">
        <f>VLOOKUP(B284,'MATRIZ 2026'!$F$3:$X$668,96,FALSE)</f>
        <v>#N/A</v>
      </c>
      <c r="AF284" t="e">
        <f>VLOOKUP(B284,'MATRIZ 2026'!$F$3:$X$668,30,FALSE)</f>
        <v>#N/A</v>
      </c>
      <c r="AG284" t="str">
        <f>VLOOKUP(B284,'cuentas bancarias'!$A$2:$E$201,3,FALSE)</f>
        <v>BANCOLOMBIA</v>
      </c>
      <c r="AH284" t="str">
        <f>VLOOKUP(B284,'cuentas bancarias'!$A$2:$E$201,4,FALSE)</f>
        <v>AHORROS</v>
      </c>
      <c r="AI284">
        <f>VLOOKUP(B284,'cuentas bancarias'!$A$2:$E$201,5,FALSE)</f>
        <v>46766106404</v>
      </c>
      <c r="AJ284" t="e">
        <f>VLOOKUP(B284,'MATRIZ 2026'!$F$3:$X$668,25,FALSE)</f>
        <v>#N/A</v>
      </c>
      <c r="AL284" t="e">
        <f>VLOOKUP(AH284,'MATRIZ 2026'!$F$3:$X$668,3,FALSE)</f>
        <v>#N/A</v>
      </c>
      <c r="AM284" t="e">
        <f>VLOOKUP(AI284,'MATRIZ 2026'!$F$3:$X$668,3,FALSE)</f>
        <v>#N/A</v>
      </c>
      <c r="AN284" t="e">
        <f>VLOOKUP(AJ284,'MATRIZ 2026'!$F$3:$X$668,3,FALSE)</f>
        <v>#N/A</v>
      </c>
      <c r="AO284" t="e">
        <f>VLOOKUP(AK284,'MATRIZ 2026'!$F$3:$X$668,3,FALSE)</f>
        <v>#N/A</v>
      </c>
      <c r="AP284" t="e">
        <f>VLOOKUP(AL284,'MATRIZ 2026'!$F$3:$X$668,3,FALSE)</f>
        <v>#N/A</v>
      </c>
      <c r="AQ284" t="e">
        <f>VLOOKUP(AM284,'MATRIZ 2026'!$F$3:$X$668,3,FALSE)</f>
        <v>#N/A</v>
      </c>
    </row>
    <row r="285" spans="1:43">
      <c r="A285" s="24" t="s">
        <v>3792</v>
      </c>
      <c r="B285" s="19" t="s">
        <v>3468</v>
      </c>
      <c r="C285" t="e">
        <v>#REF!</v>
      </c>
      <c r="D285" t="str">
        <f t="shared" si="2"/>
        <v>287-2026</v>
      </c>
      <c r="E285" t="e">
        <f>VLOOKUP(D285,'MATRIZ 2026'!$F$3:$X$668,14,FALSE)</f>
        <v>#N/A</v>
      </c>
      <c r="F285" t="e">
        <f>VLOOKUP(B285,'MATRIZ 2026'!$F$3:$X$668,3,FALSE)</f>
        <v>#N/A</v>
      </c>
      <c r="G285" t="e">
        <f>VLOOKUP(B285,'MATRIZ 2026'!$F$3:$X$668,22,FALSE)</f>
        <v>#N/A</v>
      </c>
      <c r="I285" t="e">
        <f>VLOOKUP(B285,'MATRIZ 2026'!$F$3:$X$668,84,FALSE)</f>
        <v>#N/A</v>
      </c>
      <c r="J285" t="e">
        <f>VLOOKUP(B285,'MATRIZ 2026'!$F$3:$X$668,49,FALSE)</f>
        <v>#N/A</v>
      </c>
      <c r="K285" t="e">
        <f>VLOOKUP(B285,'MATRIZ 2026'!$F$3:$X$668,50,FALSE)</f>
        <v>#N/A</v>
      </c>
      <c r="L285" s="48" t="e">
        <f>VLOOKUP(B285,'MATRIZ 2026'!$F$3:$X$668,45,FALSE)</f>
        <v>#N/A</v>
      </c>
      <c r="M285" s="48" t="e">
        <f>VLOOKUP(B285,'MATRIZ 2026'!$F$3:$X$668,46,FALSE)</f>
        <v>#N/A</v>
      </c>
      <c r="N285" t="e">
        <f>VLOOKUP(B285,'MATRIZ 2026'!$F$3:$X$668,16,FALSE)</f>
        <v>#N/A</v>
      </c>
      <c r="O285" t="e">
        <f>VLOOKUP(B285,'MATRIZ 2026'!$F$3:$X$668,93,FALSE)</f>
        <v>#N/A</v>
      </c>
      <c r="P285" t="e">
        <f>VLOOKUP(D285,'MATRIZ 2026'!$F$3:$X$668,31,FALSE)</f>
        <v>#N/A</v>
      </c>
      <c r="Q285" t="e">
        <f>VLOOKUP(M285,'MATRIZ 2026'!$F$3:$X$668,3,FALSE)</f>
        <v>#N/A</v>
      </c>
      <c r="R285" t="e">
        <f>VLOOKUP(B285,'MATRIZ 2026'!$F$3:$X$668,32,FALSE)</f>
        <v>#N/A</v>
      </c>
      <c r="S285" t="e">
        <f>VLOOKUP(O285,'MATRIZ 2026'!$F$3:$X$668,3,FALSE)</f>
        <v>#N/A</v>
      </c>
      <c r="T285" t="e">
        <f>VLOOKUP(B285,'MATRIZ 2026'!$F$3:$X$668,95,FALSE)</f>
        <v>#N/A</v>
      </c>
      <c r="U285">
        <f>VLOOKUP(B285,Hoja3!A284:B946,2,FALSE)</f>
        <v>146631</v>
      </c>
      <c r="V285" t="e">
        <f>VLOOKUP(B285,'MATRIZ 2026'!$F$3:$X$668,40,FALSE)</f>
        <v>#N/A</v>
      </c>
      <c r="W285" t="e">
        <f>VLOOKUP(S285,'MATRIZ 2026'!$F$3:$X$668,3,FALSE)</f>
        <v>#N/A</v>
      </c>
      <c r="X285" t="e">
        <f>VLOOKUP(T285,'MATRIZ 2026'!$F$3:$X$668,3,FALSE)</f>
        <v>#N/A</v>
      </c>
      <c r="Y285" t="e">
        <f>VLOOKUP(U285,'MATRIZ 2026'!$F$3:$X$668,3,FALSE)</f>
        <v>#N/A</v>
      </c>
      <c r="Z285" t="e">
        <f>VLOOKUP(V285,'MATRIZ 2026'!$F$3:$X$668,3,FALSE)</f>
        <v>#N/A</v>
      </c>
      <c r="AA285" t="e">
        <f>VLOOKUP(W285,'MATRIZ 2026'!$F$3:$X$668,3,FALSE)</f>
        <v>#N/A</v>
      </c>
      <c r="AB285" t="e">
        <f>VLOOKUP(B285,'MATRIZ 2026'!$F$3:$X$668,28,FALSE)</f>
        <v>#N/A</v>
      </c>
      <c r="AC285" t="e">
        <f>VLOOKUP(B285,'MATRIZ 2026'!$F$3:$X$668,27,FALSE)</f>
        <v>#N/A</v>
      </c>
      <c r="AD285" t="e">
        <f>VLOOKUP(B285,'MATRIZ 2026'!$F$3:$X$668,29,FALSE)</f>
        <v>#N/A</v>
      </c>
      <c r="AE285" t="e">
        <f>VLOOKUP(B285,'MATRIZ 2026'!$F$3:$X$668,96,FALSE)</f>
        <v>#N/A</v>
      </c>
      <c r="AF285" t="e">
        <f>VLOOKUP(B285,'MATRIZ 2026'!$F$3:$X$668,30,FALSE)</f>
        <v>#N/A</v>
      </c>
      <c r="AG285" t="str">
        <f>VLOOKUP(B285,'cuentas bancarias'!$A$2:$E$201,3,FALSE)</f>
        <v>BANCOLOMBIA</v>
      </c>
      <c r="AH285" t="str">
        <f>VLOOKUP(B285,'cuentas bancarias'!$A$2:$E$201,4,FALSE)</f>
        <v>AHORROS</v>
      </c>
      <c r="AI285">
        <f>VLOOKUP(B285,'cuentas bancarias'!$A$2:$E$201,5,FALSE)</f>
        <v>35935549858</v>
      </c>
      <c r="AJ285" t="e">
        <f>VLOOKUP(B285,'MATRIZ 2026'!$F$3:$X$668,25,FALSE)</f>
        <v>#N/A</v>
      </c>
      <c r="AL285" t="e">
        <f>VLOOKUP(AH285,'MATRIZ 2026'!$F$3:$X$668,3,FALSE)</f>
        <v>#N/A</v>
      </c>
      <c r="AM285" t="e">
        <f>VLOOKUP(AI285,'MATRIZ 2026'!$F$3:$X$668,3,FALSE)</f>
        <v>#N/A</v>
      </c>
      <c r="AN285" t="e">
        <f>VLOOKUP(AJ285,'MATRIZ 2026'!$F$3:$X$668,3,FALSE)</f>
        <v>#N/A</v>
      </c>
      <c r="AO285" t="e">
        <f>VLOOKUP(AK285,'MATRIZ 2026'!$F$3:$X$668,3,FALSE)</f>
        <v>#N/A</v>
      </c>
      <c r="AP285" t="e">
        <f>VLOOKUP(AL285,'MATRIZ 2026'!$F$3:$X$668,3,FALSE)</f>
        <v>#N/A</v>
      </c>
      <c r="AQ285" t="e">
        <f>VLOOKUP(AM285,'MATRIZ 2026'!$F$3:$X$668,3,FALSE)</f>
        <v>#N/A</v>
      </c>
    </row>
    <row r="286" spans="1:43">
      <c r="A286" s="23" t="s">
        <v>3801</v>
      </c>
      <c r="B286" s="21" t="s">
        <v>3476</v>
      </c>
      <c r="C286" t="e">
        <v>#REF!</v>
      </c>
      <c r="D286" t="str">
        <f t="shared" si="2"/>
        <v>288-2026</v>
      </c>
      <c r="E286" t="e">
        <f>VLOOKUP(D286,'MATRIZ 2026'!$F$3:$X$668,14,FALSE)</f>
        <v>#N/A</v>
      </c>
      <c r="F286" t="e">
        <f>VLOOKUP(B286,'MATRIZ 2026'!$F$3:$X$668,3,FALSE)</f>
        <v>#N/A</v>
      </c>
      <c r="G286" t="e">
        <f>VLOOKUP(B286,'MATRIZ 2026'!$F$3:$X$668,22,FALSE)</f>
        <v>#N/A</v>
      </c>
      <c r="I286" t="e">
        <f>VLOOKUP(B286,'MATRIZ 2026'!$F$3:$X$668,84,FALSE)</f>
        <v>#N/A</v>
      </c>
      <c r="J286" t="e">
        <f>VLOOKUP(B286,'MATRIZ 2026'!$F$3:$X$668,49,FALSE)</f>
        <v>#N/A</v>
      </c>
      <c r="K286" t="e">
        <f>VLOOKUP(B286,'MATRIZ 2026'!$F$3:$X$668,50,FALSE)</f>
        <v>#N/A</v>
      </c>
      <c r="L286" s="48" t="e">
        <f>VLOOKUP(B286,'MATRIZ 2026'!$F$3:$X$668,45,FALSE)</f>
        <v>#N/A</v>
      </c>
      <c r="M286" s="48" t="e">
        <f>VLOOKUP(B286,'MATRIZ 2026'!$F$3:$X$668,46,FALSE)</f>
        <v>#N/A</v>
      </c>
      <c r="N286" t="e">
        <f>VLOOKUP(B286,'MATRIZ 2026'!$F$3:$X$668,16,FALSE)</f>
        <v>#N/A</v>
      </c>
      <c r="O286" t="e">
        <f>VLOOKUP(B286,'MATRIZ 2026'!$F$3:$X$668,93,FALSE)</f>
        <v>#N/A</v>
      </c>
      <c r="P286" t="e">
        <f>VLOOKUP(D286,'MATRIZ 2026'!$F$3:$X$668,31,FALSE)</f>
        <v>#N/A</v>
      </c>
      <c r="Q286" t="e">
        <f>VLOOKUP(M286,'MATRIZ 2026'!$F$3:$X$668,3,FALSE)</f>
        <v>#N/A</v>
      </c>
      <c r="R286" t="e">
        <f>VLOOKUP(B286,'MATRIZ 2026'!$F$3:$X$668,32,FALSE)</f>
        <v>#N/A</v>
      </c>
      <c r="S286" t="e">
        <f>VLOOKUP(O286,'MATRIZ 2026'!$F$3:$X$668,3,FALSE)</f>
        <v>#N/A</v>
      </c>
      <c r="T286" t="e">
        <f>VLOOKUP(B286,'MATRIZ 2026'!$F$3:$X$668,95,FALSE)</f>
        <v>#N/A</v>
      </c>
      <c r="U286">
        <f>VLOOKUP(B286,Hoja3!A285:B947,2,FALSE)</f>
        <v>146631</v>
      </c>
      <c r="V286" t="e">
        <f>VLOOKUP(B286,'MATRIZ 2026'!$F$3:$X$668,40,FALSE)</f>
        <v>#N/A</v>
      </c>
      <c r="W286" t="e">
        <f>VLOOKUP(S286,'MATRIZ 2026'!$F$3:$X$668,3,FALSE)</f>
        <v>#N/A</v>
      </c>
      <c r="X286" t="e">
        <f>VLOOKUP(T286,'MATRIZ 2026'!$F$3:$X$668,3,FALSE)</f>
        <v>#N/A</v>
      </c>
      <c r="Y286" t="e">
        <f>VLOOKUP(U286,'MATRIZ 2026'!$F$3:$X$668,3,FALSE)</f>
        <v>#N/A</v>
      </c>
      <c r="Z286" t="e">
        <f>VLOOKUP(V286,'MATRIZ 2026'!$F$3:$X$668,3,FALSE)</f>
        <v>#N/A</v>
      </c>
      <c r="AA286" t="e">
        <f>VLOOKUP(W286,'MATRIZ 2026'!$F$3:$X$668,3,FALSE)</f>
        <v>#N/A</v>
      </c>
      <c r="AB286" t="e">
        <f>VLOOKUP(B286,'MATRIZ 2026'!$F$3:$X$668,28,FALSE)</f>
        <v>#N/A</v>
      </c>
      <c r="AC286" t="e">
        <f>VLOOKUP(B286,'MATRIZ 2026'!$F$3:$X$668,27,FALSE)</f>
        <v>#N/A</v>
      </c>
      <c r="AD286" t="e">
        <f>VLOOKUP(B286,'MATRIZ 2026'!$F$3:$X$668,29,FALSE)</f>
        <v>#N/A</v>
      </c>
      <c r="AE286" t="e">
        <f>VLOOKUP(B286,'MATRIZ 2026'!$F$3:$X$668,96,FALSE)</f>
        <v>#N/A</v>
      </c>
      <c r="AF286" t="e">
        <f>VLOOKUP(B286,'MATRIZ 2026'!$F$3:$X$668,30,FALSE)</f>
        <v>#N/A</v>
      </c>
      <c r="AG286" t="str">
        <f>VLOOKUP(B286,'cuentas bancarias'!$A$2:$E$201,3,FALSE)</f>
        <v>BOGOTÁ</v>
      </c>
      <c r="AH286" t="str">
        <f>VLOOKUP(B286,'cuentas bancarias'!$A$2:$E$201,4,FALSE)</f>
        <v>AHORROS</v>
      </c>
      <c r="AI286">
        <f>VLOOKUP(B286,'cuentas bancarias'!$A$2:$E$201,5,FALSE)</f>
        <v>205353816</v>
      </c>
      <c r="AJ286" t="e">
        <f>VLOOKUP(B286,'MATRIZ 2026'!$F$3:$X$668,25,FALSE)</f>
        <v>#N/A</v>
      </c>
      <c r="AL286" t="e">
        <f>VLOOKUP(AH286,'MATRIZ 2026'!$F$3:$X$668,3,FALSE)</f>
        <v>#N/A</v>
      </c>
      <c r="AM286" t="e">
        <f>VLOOKUP(AI286,'MATRIZ 2026'!$F$3:$X$668,3,FALSE)</f>
        <v>#N/A</v>
      </c>
      <c r="AN286" t="e">
        <f>VLOOKUP(AJ286,'MATRIZ 2026'!$F$3:$X$668,3,FALSE)</f>
        <v>#N/A</v>
      </c>
      <c r="AO286" t="e">
        <f>VLOOKUP(AK286,'MATRIZ 2026'!$F$3:$X$668,3,FALSE)</f>
        <v>#N/A</v>
      </c>
      <c r="AP286" t="e">
        <f>VLOOKUP(AL286,'MATRIZ 2026'!$F$3:$X$668,3,FALSE)</f>
        <v>#N/A</v>
      </c>
      <c r="AQ286" t="e">
        <f>VLOOKUP(AM286,'MATRIZ 2026'!$F$3:$X$668,3,FALSE)</f>
        <v>#N/A</v>
      </c>
    </row>
    <row r="287" spans="1:43">
      <c r="A287" s="24" t="s">
        <v>3809</v>
      </c>
      <c r="B287" s="19" t="s">
        <v>3486</v>
      </c>
      <c r="C287" t="e">
        <v>#REF!</v>
      </c>
      <c r="D287" t="str">
        <f t="shared" si="2"/>
        <v>289-2026</v>
      </c>
      <c r="E287" t="e">
        <f>VLOOKUP(D287,'MATRIZ 2026'!$F$3:$X$668,14,FALSE)</f>
        <v>#N/A</v>
      </c>
      <c r="F287" t="e">
        <f>VLOOKUP(B287,'MATRIZ 2026'!$F$3:$X$668,3,FALSE)</f>
        <v>#N/A</v>
      </c>
      <c r="G287" t="e">
        <f>VLOOKUP(B287,'MATRIZ 2026'!$F$3:$X$668,22,FALSE)</f>
        <v>#N/A</v>
      </c>
      <c r="I287" t="e">
        <f>VLOOKUP(B287,'MATRIZ 2026'!$F$3:$X$668,84,FALSE)</f>
        <v>#N/A</v>
      </c>
      <c r="J287" t="e">
        <f>VLOOKUP(B287,'MATRIZ 2026'!$F$3:$X$668,49,FALSE)</f>
        <v>#N/A</v>
      </c>
      <c r="K287" t="e">
        <f>VLOOKUP(B287,'MATRIZ 2026'!$F$3:$X$668,50,FALSE)</f>
        <v>#N/A</v>
      </c>
      <c r="L287" s="48" t="e">
        <f>VLOOKUP(B287,'MATRIZ 2026'!$F$3:$X$668,45,FALSE)</f>
        <v>#N/A</v>
      </c>
      <c r="M287" s="48" t="e">
        <f>VLOOKUP(B287,'MATRIZ 2026'!$F$3:$X$668,46,FALSE)</f>
        <v>#N/A</v>
      </c>
      <c r="N287" t="e">
        <f>VLOOKUP(B287,'MATRIZ 2026'!$F$3:$X$668,16,FALSE)</f>
        <v>#N/A</v>
      </c>
      <c r="O287" t="e">
        <f>VLOOKUP(B287,'MATRIZ 2026'!$F$3:$X$668,93,FALSE)</f>
        <v>#N/A</v>
      </c>
      <c r="P287" t="e">
        <f>VLOOKUP(D287,'MATRIZ 2026'!$F$3:$X$668,31,FALSE)</f>
        <v>#N/A</v>
      </c>
      <c r="Q287" t="e">
        <f>VLOOKUP(M287,'MATRIZ 2026'!$F$3:$X$668,3,FALSE)</f>
        <v>#N/A</v>
      </c>
      <c r="R287" t="e">
        <f>VLOOKUP(B287,'MATRIZ 2026'!$F$3:$X$668,32,FALSE)</f>
        <v>#N/A</v>
      </c>
      <c r="S287" t="e">
        <f>VLOOKUP(O287,'MATRIZ 2026'!$F$3:$X$668,3,FALSE)</f>
        <v>#N/A</v>
      </c>
      <c r="T287" t="e">
        <f>VLOOKUP(B287,'MATRIZ 2026'!$F$3:$X$668,95,FALSE)</f>
        <v>#N/A</v>
      </c>
      <c r="U287">
        <f>VLOOKUP(B287,Hoja3!A286:B948,2,FALSE)</f>
        <v>146631</v>
      </c>
      <c r="V287" t="e">
        <f>VLOOKUP(B287,'MATRIZ 2026'!$F$3:$X$668,40,FALSE)</f>
        <v>#N/A</v>
      </c>
      <c r="W287" t="e">
        <f>VLOOKUP(S287,'MATRIZ 2026'!$F$3:$X$668,3,FALSE)</f>
        <v>#N/A</v>
      </c>
      <c r="X287" t="e">
        <f>VLOOKUP(T287,'MATRIZ 2026'!$F$3:$X$668,3,FALSE)</f>
        <v>#N/A</v>
      </c>
      <c r="Y287" t="e">
        <f>VLOOKUP(U287,'MATRIZ 2026'!$F$3:$X$668,3,FALSE)</f>
        <v>#N/A</v>
      </c>
      <c r="Z287" t="e">
        <f>VLOOKUP(V287,'MATRIZ 2026'!$F$3:$X$668,3,FALSE)</f>
        <v>#N/A</v>
      </c>
      <c r="AA287" t="e">
        <f>VLOOKUP(W287,'MATRIZ 2026'!$F$3:$X$668,3,FALSE)</f>
        <v>#N/A</v>
      </c>
      <c r="AB287" t="e">
        <f>VLOOKUP(B287,'MATRIZ 2026'!$F$3:$X$668,28,FALSE)</f>
        <v>#N/A</v>
      </c>
      <c r="AC287" t="e">
        <f>VLOOKUP(B287,'MATRIZ 2026'!$F$3:$X$668,27,FALSE)</f>
        <v>#N/A</v>
      </c>
      <c r="AD287" t="e">
        <f>VLOOKUP(B287,'MATRIZ 2026'!$F$3:$X$668,29,FALSE)</f>
        <v>#N/A</v>
      </c>
      <c r="AE287" t="e">
        <f>VLOOKUP(B287,'MATRIZ 2026'!$F$3:$X$668,96,FALSE)</f>
        <v>#N/A</v>
      </c>
      <c r="AF287" t="e">
        <f>VLOOKUP(B287,'MATRIZ 2026'!$F$3:$X$668,30,FALSE)</f>
        <v>#N/A</v>
      </c>
      <c r="AG287" t="str">
        <f>VLOOKUP(B287,'cuentas bancarias'!$A$2:$E$201,3,FALSE)</f>
        <v>BANCOLOMBIA</v>
      </c>
      <c r="AH287" t="str">
        <f>VLOOKUP(B287,'cuentas bancarias'!$A$2:$E$201,4,FALSE)</f>
        <v>AHORROS</v>
      </c>
      <c r="AI287">
        <f>VLOOKUP(B287,'cuentas bancarias'!$A$2:$E$201,5,FALSE)</f>
        <v>62490141265</v>
      </c>
      <c r="AJ287" t="e">
        <f>VLOOKUP(B287,'MATRIZ 2026'!$F$3:$X$668,25,FALSE)</f>
        <v>#N/A</v>
      </c>
      <c r="AL287" t="e">
        <f>VLOOKUP(AH287,'MATRIZ 2026'!$F$3:$X$668,3,FALSE)</f>
        <v>#N/A</v>
      </c>
      <c r="AM287" t="e">
        <f>VLOOKUP(AI287,'MATRIZ 2026'!$F$3:$X$668,3,FALSE)</f>
        <v>#N/A</v>
      </c>
      <c r="AN287" t="e">
        <f>VLOOKUP(AJ287,'MATRIZ 2026'!$F$3:$X$668,3,FALSE)</f>
        <v>#N/A</v>
      </c>
      <c r="AO287" t="e">
        <f>VLOOKUP(AK287,'MATRIZ 2026'!$F$3:$X$668,3,FALSE)</f>
        <v>#N/A</v>
      </c>
      <c r="AP287" t="e">
        <f>VLOOKUP(AL287,'MATRIZ 2026'!$F$3:$X$668,3,FALSE)</f>
        <v>#N/A</v>
      </c>
      <c r="AQ287" t="e">
        <f>VLOOKUP(AM287,'MATRIZ 2026'!$F$3:$X$668,3,FALSE)</f>
        <v>#N/A</v>
      </c>
    </row>
    <row r="288" spans="1:43" hidden="1">
      <c r="A288" s="23" t="s">
        <v>3818</v>
      </c>
      <c r="B288" s="21" t="s">
        <v>3495</v>
      </c>
      <c r="C288" t="e">
        <v>#REF!</v>
      </c>
      <c r="L288" s="48"/>
    </row>
    <row r="289" spans="1:43" hidden="1">
      <c r="A289" s="24" t="s">
        <v>3827</v>
      </c>
      <c r="B289" s="19" t="s">
        <v>3508</v>
      </c>
      <c r="C289" t="e">
        <v>#REF!</v>
      </c>
      <c r="L289" s="48"/>
    </row>
    <row r="290" spans="1:43" hidden="1">
      <c r="A290" s="23" t="s">
        <v>3838</v>
      </c>
      <c r="B290" s="21" t="s">
        <v>3516</v>
      </c>
      <c r="C290" t="e">
        <v>#REF!</v>
      </c>
      <c r="L290" s="48"/>
    </row>
    <row r="291" spans="1:43">
      <c r="A291" s="24" t="s">
        <v>3849</v>
      </c>
      <c r="B291" s="19" t="s">
        <v>3524</v>
      </c>
      <c r="C291" t="e">
        <v>#REF!</v>
      </c>
      <c r="D291" t="str">
        <f>B291</f>
        <v>293-2026</v>
      </c>
      <c r="E291" t="e">
        <f>VLOOKUP(D291,'MATRIZ 2026'!$F$3:$X$668,14,FALSE)</f>
        <v>#N/A</v>
      </c>
      <c r="F291" t="e">
        <f>VLOOKUP(B291,'MATRIZ 2026'!$F$3:$X$668,3,FALSE)</f>
        <v>#N/A</v>
      </c>
      <c r="G291" t="e">
        <f>VLOOKUP(B291,'MATRIZ 2026'!$F$3:$X$668,22,FALSE)</f>
        <v>#N/A</v>
      </c>
      <c r="I291" t="e">
        <f>VLOOKUP(B291,'MATRIZ 2026'!$F$3:$X$668,84,FALSE)</f>
        <v>#N/A</v>
      </c>
      <c r="J291" t="e">
        <f>VLOOKUP(B291,'MATRIZ 2026'!$F$3:$X$668,49,FALSE)</f>
        <v>#N/A</v>
      </c>
      <c r="K291" t="e">
        <f>VLOOKUP(B291,'MATRIZ 2026'!$F$3:$X$668,50,FALSE)</f>
        <v>#N/A</v>
      </c>
      <c r="L291" s="48" t="e">
        <f>VLOOKUP(B291,'MATRIZ 2026'!$F$3:$X$668,45,FALSE)</f>
        <v>#N/A</v>
      </c>
      <c r="M291" s="48" t="e">
        <f>VLOOKUP(B291,'MATRIZ 2026'!$F$3:$X$668,46,FALSE)</f>
        <v>#N/A</v>
      </c>
      <c r="N291" t="e">
        <f>VLOOKUP(B291,'MATRIZ 2026'!$F$3:$X$668,16,FALSE)</f>
        <v>#N/A</v>
      </c>
      <c r="O291" t="e">
        <f>VLOOKUP(B291,'MATRIZ 2026'!$F$3:$X$668,93,FALSE)</f>
        <v>#N/A</v>
      </c>
      <c r="P291" t="e">
        <f>VLOOKUP(D291,'MATRIZ 2026'!$F$3:$X$668,31,FALSE)</f>
        <v>#N/A</v>
      </c>
      <c r="Q291" t="e">
        <f>VLOOKUP(M291,'MATRIZ 2026'!$F$3:$X$668,3,FALSE)</f>
        <v>#N/A</v>
      </c>
      <c r="R291" t="e">
        <f>VLOOKUP(B291,'MATRIZ 2026'!$F$3:$X$668,32,FALSE)</f>
        <v>#N/A</v>
      </c>
      <c r="S291" t="e">
        <f>VLOOKUP(O291,'MATRIZ 2026'!$F$3:$X$668,3,FALSE)</f>
        <v>#N/A</v>
      </c>
      <c r="T291" t="e">
        <f>VLOOKUP(B291,'MATRIZ 2026'!$F$3:$X$668,95,FALSE)</f>
        <v>#N/A</v>
      </c>
      <c r="U291">
        <f>VLOOKUP(B291,Hoja3!A290:B952,2,FALSE)</f>
        <v>146670</v>
      </c>
      <c r="V291" t="e">
        <f>VLOOKUP(B291,'MATRIZ 2026'!$F$3:$X$668,40,FALSE)</f>
        <v>#N/A</v>
      </c>
      <c r="W291" t="e">
        <f>VLOOKUP(S291,'MATRIZ 2026'!$F$3:$X$668,3,FALSE)</f>
        <v>#N/A</v>
      </c>
      <c r="X291" t="e">
        <f>VLOOKUP(T291,'MATRIZ 2026'!$F$3:$X$668,3,FALSE)</f>
        <v>#N/A</v>
      </c>
      <c r="Y291" t="e">
        <f>VLOOKUP(U291,'MATRIZ 2026'!$F$3:$X$668,3,FALSE)</f>
        <v>#N/A</v>
      </c>
      <c r="Z291" t="e">
        <f>VLOOKUP(V291,'MATRIZ 2026'!$F$3:$X$668,3,FALSE)</f>
        <v>#N/A</v>
      </c>
      <c r="AA291" t="e">
        <f>VLOOKUP(W291,'MATRIZ 2026'!$F$3:$X$668,3,FALSE)</f>
        <v>#N/A</v>
      </c>
      <c r="AB291" t="e">
        <f>VLOOKUP(B291,'MATRIZ 2026'!$F$3:$X$668,28,FALSE)</f>
        <v>#N/A</v>
      </c>
      <c r="AC291" t="e">
        <f>VLOOKUP(B291,'MATRIZ 2026'!$F$3:$X$668,27,FALSE)</f>
        <v>#N/A</v>
      </c>
      <c r="AD291" t="e">
        <f>VLOOKUP(B291,'MATRIZ 2026'!$F$3:$X$668,29,FALSE)</f>
        <v>#N/A</v>
      </c>
      <c r="AE291" t="e">
        <f>VLOOKUP(B291,'MATRIZ 2026'!$F$3:$X$668,96,FALSE)</f>
        <v>#N/A</v>
      </c>
      <c r="AF291" t="e">
        <f>VLOOKUP(B291,'MATRIZ 2026'!$F$3:$X$668,30,FALSE)</f>
        <v>#N/A</v>
      </c>
      <c r="AG291" t="str">
        <f>VLOOKUP(B291,'cuentas bancarias'!$A$2:$E$201,3,FALSE)</f>
        <v>FALABELLA</v>
      </c>
      <c r="AH291" t="str">
        <f>VLOOKUP(B291,'cuentas bancarias'!$A$2:$E$201,4,FALSE)</f>
        <v>AHORROS</v>
      </c>
      <c r="AI291">
        <f>VLOOKUP(B291,'cuentas bancarias'!$A$2:$E$201,5,FALSE)</f>
        <v>111140426116</v>
      </c>
      <c r="AJ291" t="e">
        <f>VLOOKUP(B291,'MATRIZ 2026'!$F$3:$X$668,25,FALSE)</f>
        <v>#N/A</v>
      </c>
      <c r="AL291" t="e">
        <f>VLOOKUP(AH291,'MATRIZ 2026'!$F$3:$X$668,3,FALSE)</f>
        <v>#N/A</v>
      </c>
      <c r="AM291" t="e">
        <f>VLOOKUP(AI291,'MATRIZ 2026'!$F$3:$X$668,3,FALSE)</f>
        <v>#N/A</v>
      </c>
      <c r="AN291" t="e">
        <f>VLOOKUP(AJ291,'MATRIZ 2026'!$F$3:$X$668,3,FALSE)</f>
        <v>#N/A</v>
      </c>
      <c r="AO291" t="e">
        <f>VLOOKUP(AK291,'MATRIZ 2026'!$F$3:$X$668,3,FALSE)</f>
        <v>#N/A</v>
      </c>
      <c r="AP291" t="e">
        <f>VLOOKUP(AL291,'MATRIZ 2026'!$F$3:$X$668,3,FALSE)</f>
        <v>#N/A</v>
      </c>
      <c r="AQ291" t="e">
        <f>VLOOKUP(AM291,'MATRIZ 2026'!$F$3:$X$668,3,FALSE)</f>
        <v>#N/A</v>
      </c>
    </row>
    <row r="292" spans="1:43" hidden="1">
      <c r="A292" s="23" t="s">
        <v>3858</v>
      </c>
      <c r="B292" s="21" t="s">
        <v>3533</v>
      </c>
      <c r="C292" t="e">
        <v>#REF!</v>
      </c>
      <c r="L292" s="48"/>
    </row>
    <row r="293" spans="1:43" hidden="1">
      <c r="A293" s="24" t="s">
        <v>3870</v>
      </c>
      <c r="B293" s="19" t="s">
        <v>3541</v>
      </c>
      <c r="C293" t="e">
        <v>#REF!</v>
      </c>
      <c r="L293" s="48"/>
    </row>
    <row r="294" spans="1:43" hidden="1">
      <c r="A294" s="23" t="s">
        <v>3879</v>
      </c>
      <c r="B294" s="21" t="s">
        <v>3549</v>
      </c>
      <c r="C294" t="e">
        <v>#REF!</v>
      </c>
      <c r="L294" s="48"/>
    </row>
    <row r="295" spans="1:43" hidden="1">
      <c r="A295" s="25" t="s">
        <v>3887</v>
      </c>
      <c r="B295" s="19" t="s">
        <v>3557</v>
      </c>
      <c r="C295" t="e">
        <v>#REF!</v>
      </c>
      <c r="L295" s="48"/>
    </row>
    <row r="296" spans="1:43" hidden="1">
      <c r="A296" s="23" t="s">
        <v>3896</v>
      </c>
      <c r="B296" s="21" t="s">
        <v>3565</v>
      </c>
      <c r="C296" t="e">
        <v>#REF!</v>
      </c>
      <c r="L296" s="48"/>
    </row>
    <row r="297" spans="1:43" hidden="1">
      <c r="A297" s="24" t="s">
        <v>3904</v>
      </c>
      <c r="B297" s="19" t="s">
        <v>3574</v>
      </c>
      <c r="C297" t="e">
        <v>#REF!</v>
      </c>
      <c r="L297" s="48"/>
    </row>
    <row r="298" spans="1:43" hidden="1">
      <c r="A298" s="26" t="s">
        <v>3914</v>
      </c>
      <c r="B298" s="21" t="s">
        <v>3583</v>
      </c>
      <c r="C298" t="e">
        <v>#REF!</v>
      </c>
      <c r="L298" s="48"/>
    </row>
    <row r="299" spans="1:43" hidden="1">
      <c r="A299" s="24" t="s">
        <v>3922</v>
      </c>
      <c r="B299" s="19" t="s">
        <v>3592</v>
      </c>
      <c r="C299" t="e">
        <v>#REF!</v>
      </c>
      <c r="L299" s="48"/>
    </row>
    <row r="300" spans="1:43">
      <c r="A300" s="26" t="s">
        <v>3930</v>
      </c>
      <c r="B300" s="21" t="s">
        <v>3603</v>
      </c>
      <c r="C300" t="e">
        <v>#REF!</v>
      </c>
      <c r="D300" t="str">
        <f t="shared" ref="D300:D303" si="3">B300</f>
        <v>302-2026</v>
      </c>
      <c r="E300" t="e">
        <f>VLOOKUP(D300,'MATRIZ 2026'!$F$3:$X$668,14,FALSE)</f>
        <v>#N/A</v>
      </c>
      <c r="F300" t="e">
        <f>VLOOKUP(B300,'MATRIZ 2026'!$F$3:$X$668,3,FALSE)</f>
        <v>#N/A</v>
      </c>
      <c r="G300" t="e">
        <f>VLOOKUP(B300,'MATRIZ 2026'!$F$3:$X$668,22,FALSE)</f>
        <v>#N/A</v>
      </c>
      <c r="I300" t="e">
        <f>VLOOKUP(B300,'MATRIZ 2026'!$F$3:$X$668,84,FALSE)</f>
        <v>#N/A</v>
      </c>
      <c r="J300" t="e">
        <f>VLOOKUP(B300,'MATRIZ 2026'!$F$3:$X$668,49,FALSE)</f>
        <v>#N/A</v>
      </c>
      <c r="K300" t="e">
        <f>VLOOKUP(B300,'MATRIZ 2026'!$F$3:$X$668,50,FALSE)</f>
        <v>#N/A</v>
      </c>
      <c r="L300" s="48" t="e">
        <f>VLOOKUP(B300,'MATRIZ 2026'!$F$3:$X$668,45,FALSE)</f>
        <v>#N/A</v>
      </c>
      <c r="M300" s="48" t="e">
        <f>VLOOKUP(B300,'MATRIZ 2026'!$F$3:$X$668,46,FALSE)</f>
        <v>#N/A</v>
      </c>
      <c r="N300" t="e">
        <f>VLOOKUP(B300,'MATRIZ 2026'!$F$3:$X$668,16,FALSE)</f>
        <v>#N/A</v>
      </c>
      <c r="O300" t="e">
        <f>VLOOKUP(B300,'MATRIZ 2026'!$F$3:$X$668,93,FALSE)</f>
        <v>#N/A</v>
      </c>
      <c r="P300" t="e">
        <f>VLOOKUP(D300,'MATRIZ 2026'!$F$3:$X$668,31,FALSE)</f>
        <v>#N/A</v>
      </c>
      <c r="Q300" t="e">
        <f>VLOOKUP(M300,'MATRIZ 2026'!$F$3:$X$668,3,FALSE)</f>
        <v>#N/A</v>
      </c>
      <c r="R300" t="e">
        <f>VLOOKUP(B300,'MATRIZ 2026'!$F$3:$X$668,32,FALSE)</f>
        <v>#N/A</v>
      </c>
      <c r="S300" t="e">
        <f>VLOOKUP(O300,'MATRIZ 2026'!$F$3:$X$668,3,FALSE)</f>
        <v>#N/A</v>
      </c>
      <c r="T300" t="e">
        <f>VLOOKUP(B300,'MATRIZ 2026'!$F$3:$X$668,95,FALSE)</f>
        <v>#N/A</v>
      </c>
      <c r="U300">
        <f>VLOOKUP(B300,Hoja3!A299:B961,2,FALSE)</f>
        <v>146679</v>
      </c>
      <c r="V300" t="e">
        <f>VLOOKUP(B300,'MATRIZ 2026'!$F$3:$X$668,40,FALSE)</f>
        <v>#N/A</v>
      </c>
      <c r="W300" t="e">
        <f>VLOOKUP(S300,'MATRIZ 2026'!$F$3:$X$668,3,FALSE)</f>
        <v>#N/A</v>
      </c>
      <c r="X300" t="e">
        <f>VLOOKUP(T300,'MATRIZ 2026'!$F$3:$X$668,3,FALSE)</f>
        <v>#N/A</v>
      </c>
      <c r="Y300" t="e">
        <f>VLOOKUP(U300,'MATRIZ 2026'!$F$3:$X$668,3,FALSE)</f>
        <v>#N/A</v>
      </c>
      <c r="Z300" t="e">
        <f>VLOOKUP(V300,'MATRIZ 2026'!$F$3:$X$668,3,FALSE)</f>
        <v>#N/A</v>
      </c>
      <c r="AA300" t="e">
        <f>VLOOKUP(W300,'MATRIZ 2026'!$F$3:$X$668,3,FALSE)</f>
        <v>#N/A</v>
      </c>
      <c r="AB300" t="e">
        <f>VLOOKUP(B300,'MATRIZ 2026'!$F$3:$X$668,28,FALSE)</f>
        <v>#N/A</v>
      </c>
      <c r="AC300" t="e">
        <f>VLOOKUP(B300,'MATRIZ 2026'!$F$3:$X$668,27,FALSE)</f>
        <v>#N/A</v>
      </c>
      <c r="AD300" t="e">
        <f>VLOOKUP(B300,'MATRIZ 2026'!$F$3:$X$668,29,FALSE)</f>
        <v>#N/A</v>
      </c>
      <c r="AE300" t="e">
        <f>VLOOKUP(B300,'MATRIZ 2026'!$F$3:$X$668,96,FALSE)</f>
        <v>#N/A</v>
      </c>
      <c r="AF300" t="e">
        <f>VLOOKUP(B300,'MATRIZ 2026'!$F$3:$X$668,30,FALSE)</f>
        <v>#N/A</v>
      </c>
      <c r="AG300" t="str">
        <f>VLOOKUP(B300,'cuentas bancarias'!$A$2:$E$201,3,FALSE)</f>
        <v>DAVIVIENDA</v>
      </c>
      <c r="AH300" t="str">
        <f>VLOOKUP(B300,'cuentas bancarias'!$A$2:$E$201,4,FALSE)</f>
        <v>AHORROS</v>
      </c>
      <c r="AI300">
        <f>VLOOKUP(B300,'cuentas bancarias'!$A$2:$E$201,5,FALSE)</f>
        <v>550451800277357</v>
      </c>
      <c r="AJ300" t="e">
        <f>VLOOKUP(B300,'MATRIZ 2026'!$F$3:$X$668,25,FALSE)</f>
        <v>#N/A</v>
      </c>
      <c r="AL300" t="e">
        <f>VLOOKUP(AH300,'MATRIZ 2026'!$F$3:$X$668,3,FALSE)</f>
        <v>#N/A</v>
      </c>
      <c r="AM300" t="e">
        <f>VLOOKUP(AI300,'MATRIZ 2026'!$F$3:$X$668,3,FALSE)</f>
        <v>#N/A</v>
      </c>
      <c r="AN300" t="e">
        <f>VLOOKUP(AJ300,'MATRIZ 2026'!$F$3:$X$668,3,FALSE)</f>
        <v>#N/A</v>
      </c>
      <c r="AO300" t="e">
        <f>VLOOKUP(AK300,'MATRIZ 2026'!$F$3:$X$668,3,FALSE)</f>
        <v>#N/A</v>
      </c>
      <c r="AP300" t="e">
        <f>VLOOKUP(AL300,'MATRIZ 2026'!$F$3:$X$668,3,FALSE)</f>
        <v>#N/A</v>
      </c>
      <c r="AQ300" t="e">
        <f>VLOOKUP(AM300,'MATRIZ 2026'!$F$3:$X$668,3,FALSE)</f>
        <v>#N/A</v>
      </c>
    </row>
    <row r="301" spans="1:43">
      <c r="A301" s="24" t="s">
        <v>3938</v>
      </c>
      <c r="B301" s="19" t="s">
        <v>3617</v>
      </c>
      <c r="C301" t="e">
        <v>#REF!</v>
      </c>
      <c r="D301" t="str">
        <f t="shared" si="3"/>
        <v>303-2026</v>
      </c>
      <c r="E301" t="e">
        <f>VLOOKUP(D301,'MATRIZ 2026'!$F$3:$X$668,14,FALSE)</f>
        <v>#N/A</v>
      </c>
      <c r="F301" t="e">
        <f>VLOOKUP(B301,'MATRIZ 2026'!$F$3:$X$668,3,FALSE)</f>
        <v>#N/A</v>
      </c>
      <c r="G301" t="e">
        <f>VLOOKUP(B301,'MATRIZ 2026'!$F$3:$X$668,22,FALSE)</f>
        <v>#N/A</v>
      </c>
      <c r="I301" t="e">
        <f>VLOOKUP(B301,'MATRIZ 2026'!$F$3:$X$668,84,FALSE)</f>
        <v>#N/A</v>
      </c>
      <c r="J301" t="e">
        <f>VLOOKUP(B301,'MATRIZ 2026'!$F$3:$X$668,49,FALSE)</f>
        <v>#N/A</v>
      </c>
      <c r="K301" t="e">
        <f>VLOOKUP(B301,'MATRIZ 2026'!$F$3:$X$668,50,FALSE)</f>
        <v>#N/A</v>
      </c>
      <c r="L301" s="48" t="e">
        <f>VLOOKUP(B301,'MATRIZ 2026'!$F$3:$X$668,45,FALSE)</f>
        <v>#N/A</v>
      </c>
      <c r="M301" s="48" t="e">
        <f>VLOOKUP(B301,'MATRIZ 2026'!$F$3:$X$668,46,FALSE)</f>
        <v>#N/A</v>
      </c>
      <c r="N301" t="e">
        <f>VLOOKUP(B301,'MATRIZ 2026'!$F$3:$X$668,16,FALSE)</f>
        <v>#N/A</v>
      </c>
      <c r="O301" t="e">
        <f>VLOOKUP(B301,'MATRIZ 2026'!$F$3:$X$668,93,FALSE)</f>
        <v>#N/A</v>
      </c>
      <c r="P301" t="e">
        <f>VLOOKUP(D301,'MATRIZ 2026'!$F$3:$X$668,31,FALSE)</f>
        <v>#N/A</v>
      </c>
      <c r="Q301" t="e">
        <f>VLOOKUP(M301,'MATRIZ 2026'!$F$3:$X$668,3,FALSE)</f>
        <v>#N/A</v>
      </c>
      <c r="R301" t="e">
        <f>VLOOKUP(B301,'MATRIZ 2026'!$F$3:$X$668,32,FALSE)</f>
        <v>#N/A</v>
      </c>
      <c r="S301" t="e">
        <f>VLOOKUP(O301,'MATRIZ 2026'!$F$3:$X$668,3,FALSE)</f>
        <v>#N/A</v>
      </c>
      <c r="T301" t="e">
        <f>VLOOKUP(B301,'MATRIZ 2026'!$F$3:$X$668,95,FALSE)</f>
        <v>#N/A</v>
      </c>
      <c r="U301">
        <f>VLOOKUP(B301,Hoja3!A300:B962,2,FALSE)</f>
        <v>146679</v>
      </c>
      <c r="V301" t="e">
        <f>VLOOKUP(B301,'MATRIZ 2026'!$F$3:$X$668,40,FALSE)</f>
        <v>#N/A</v>
      </c>
      <c r="W301" t="e">
        <f>VLOOKUP(S301,'MATRIZ 2026'!$F$3:$X$668,3,FALSE)</f>
        <v>#N/A</v>
      </c>
      <c r="X301" t="e">
        <f>VLOOKUP(T301,'MATRIZ 2026'!$F$3:$X$668,3,FALSE)</f>
        <v>#N/A</v>
      </c>
      <c r="Y301" t="e">
        <f>VLOOKUP(U301,'MATRIZ 2026'!$F$3:$X$668,3,FALSE)</f>
        <v>#N/A</v>
      </c>
      <c r="Z301" t="e">
        <f>VLOOKUP(V301,'MATRIZ 2026'!$F$3:$X$668,3,FALSE)</f>
        <v>#N/A</v>
      </c>
      <c r="AA301" t="e">
        <f>VLOOKUP(W301,'MATRIZ 2026'!$F$3:$X$668,3,FALSE)</f>
        <v>#N/A</v>
      </c>
      <c r="AB301" t="e">
        <f>VLOOKUP(B301,'MATRIZ 2026'!$F$3:$X$668,28,FALSE)</f>
        <v>#N/A</v>
      </c>
      <c r="AC301" t="e">
        <f>VLOOKUP(B301,'MATRIZ 2026'!$F$3:$X$668,27,FALSE)</f>
        <v>#N/A</v>
      </c>
      <c r="AD301" t="e">
        <f>VLOOKUP(B301,'MATRIZ 2026'!$F$3:$X$668,29,FALSE)</f>
        <v>#N/A</v>
      </c>
      <c r="AE301" t="e">
        <f>VLOOKUP(B301,'MATRIZ 2026'!$F$3:$X$668,96,FALSE)</f>
        <v>#N/A</v>
      </c>
      <c r="AF301" t="e">
        <f>VLOOKUP(B301,'MATRIZ 2026'!$F$3:$X$668,30,FALSE)</f>
        <v>#N/A</v>
      </c>
      <c r="AG301" t="str">
        <f>VLOOKUP(B301,'cuentas bancarias'!$A$2:$E$201,3,FALSE)</f>
        <v>CAJA SOCIAL</v>
      </c>
      <c r="AH301" t="str">
        <f>VLOOKUP(B301,'cuentas bancarias'!$A$2:$E$201,4,FALSE)</f>
        <v>AHORROS</v>
      </c>
      <c r="AI301">
        <f>VLOOKUP(B301,'cuentas bancarias'!$A$2:$E$201,5,FALSE)</f>
        <v>24152141682</v>
      </c>
      <c r="AJ301" t="e">
        <f>VLOOKUP(B301,'MATRIZ 2026'!$F$3:$X$668,25,FALSE)</f>
        <v>#N/A</v>
      </c>
      <c r="AL301" t="e">
        <f>VLOOKUP(AH301,'MATRIZ 2026'!$F$3:$X$668,3,FALSE)</f>
        <v>#N/A</v>
      </c>
      <c r="AM301" t="e">
        <f>VLOOKUP(AI301,'MATRIZ 2026'!$F$3:$X$668,3,FALSE)</f>
        <v>#N/A</v>
      </c>
      <c r="AN301" t="e">
        <f>VLOOKUP(AJ301,'MATRIZ 2026'!$F$3:$X$668,3,FALSE)</f>
        <v>#N/A</v>
      </c>
      <c r="AO301" t="e">
        <f>VLOOKUP(AK301,'MATRIZ 2026'!$F$3:$X$668,3,FALSE)</f>
        <v>#N/A</v>
      </c>
      <c r="AP301" t="e">
        <f>VLOOKUP(AL301,'MATRIZ 2026'!$F$3:$X$668,3,FALSE)</f>
        <v>#N/A</v>
      </c>
      <c r="AQ301" t="e">
        <f>VLOOKUP(AM301,'MATRIZ 2026'!$F$3:$X$668,3,FALSE)</f>
        <v>#N/A</v>
      </c>
    </row>
    <row r="302" spans="1:43">
      <c r="A302" s="30" t="s">
        <v>3947</v>
      </c>
      <c r="B302" s="21" t="s">
        <v>3626</v>
      </c>
      <c r="C302" t="e">
        <v>#REF!</v>
      </c>
      <c r="D302" t="str">
        <f t="shared" si="3"/>
        <v>304-2026</v>
      </c>
      <c r="E302" t="e">
        <f>VLOOKUP(D302,'MATRIZ 2026'!$F$3:$X$668,14,FALSE)</f>
        <v>#N/A</v>
      </c>
      <c r="F302" t="e">
        <f>VLOOKUP(B302,'MATRIZ 2026'!$F$3:$X$668,3,FALSE)</f>
        <v>#N/A</v>
      </c>
      <c r="G302" t="e">
        <f>VLOOKUP(B302,'MATRIZ 2026'!$F$3:$X$668,22,FALSE)</f>
        <v>#N/A</v>
      </c>
      <c r="I302" t="e">
        <f>VLOOKUP(B302,'MATRIZ 2026'!$F$3:$X$668,84,FALSE)</f>
        <v>#N/A</v>
      </c>
      <c r="J302" t="e">
        <f>VLOOKUP(B302,'MATRIZ 2026'!$F$3:$X$668,49,FALSE)</f>
        <v>#N/A</v>
      </c>
      <c r="K302" t="e">
        <f>VLOOKUP(B302,'MATRIZ 2026'!$F$3:$X$668,50,FALSE)</f>
        <v>#N/A</v>
      </c>
      <c r="L302" s="48" t="e">
        <f>VLOOKUP(B302,'MATRIZ 2026'!$F$3:$X$668,45,FALSE)</f>
        <v>#N/A</v>
      </c>
      <c r="M302" s="48" t="e">
        <f>VLOOKUP(B302,'MATRIZ 2026'!$F$3:$X$668,46,FALSE)</f>
        <v>#N/A</v>
      </c>
      <c r="N302" t="e">
        <f>VLOOKUP(B302,'MATRIZ 2026'!$F$3:$X$668,16,FALSE)</f>
        <v>#N/A</v>
      </c>
      <c r="O302" t="e">
        <f>VLOOKUP(B302,'MATRIZ 2026'!$F$3:$X$668,93,FALSE)</f>
        <v>#N/A</v>
      </c>
      <c r="P302" t="e">
        <f>VLOOKUP(D302,'MATRIZ 2026'!$F$3:$X$668,31,FALSE)</f>
        <v>#N/A</v>
      </c>
      <c r="Q302" t="e">
        <f>VLOOKUP(M302,'MATRIZ 2026'!$F$3:$X$668,3,FALSE)</f>
        <v>#N/A</v>
      </c>
      <c r="R302" t="e">
        <f>VLOOKUP(B302,'MATRIZ 2026'!$F$3:$X$668,32,FALSE)</f>
        <v>#N/A</v>
      </c>
      <c r="S302" t="e">
        <f>VLOOKUP(O302,'MATRIZ 2026'!$F$3:$X$668,3,FALSE)</f>
        <v>#N/A</v>
      </c>
      <c r="T302" t="e">
        <f>VLOOKUP(B302,'MATRIZ 2026'!$F$3:$X$668,95,FALSE)</f>
        <v>#N/A</v>
      </c>
      <c r="U302">
        <f>VLOOKUP(B302,Hoja3!A301:B963,2,FALSE)</f>
        <v>146679</v>
      </c>
      <c r="V302" t="e">
        <f>VLOOKUP(B302,'MATRIZ 2026'!$F$3:$X$668,40,FALSE)</f>
        <v>#N/A</v>
      </c>
      <c r="W302" t="e">
        <f>VLOOKUP(S302,'MATRIZ 2026'!$F$3:$X$668,3,FALSE)</f>
        <v>#N/A</v>
      </c>
      <c r="X302" t="e">
        <f>VLOOKUP(T302,'MATRIZ 2026'!$F$3:$X$668,3,FALSE)</f>
        <v>#N/A</v>
      </c>
      <c r="Y302" t="e">
        <f>VLOOKUP(U302,'MATRIZ 2026'!$F$3:$X$668,3,FALSE)</f>
        <v>#N/A</v>
      </c>
      <c r="Z302" t="e">
        <f>VLOOKUP(V302,'MATRIZ 2026'!$F$3:$X$668,3,FALSE)</f>
        <v>#N/A</v>
      </c>
      <c r="AA302" t="e">
        <f>VLOOKUP(W302,'MATRIZ 2026'!$F$3:$X$668,3,FALSE)</f>
        <v>#N/A</v>
      </c>
      <c r="AB302" t="e">
        <f>VLOOKUP(B302,'MATRIZ 2026'!$F$3:$X$668,28,FALSE)</f>
        <v>#N/A</v>
      </c>
      <c r="AC302" t="e">
        <f>VLOOKUP(B302,'MATRIZ 2026'!$F$3:$X$668,27,FALSE)</f>
        <v>#N/A</v>
      </c>
      <c r="AD302" t="e">
        <f>VLOOKUP(B302,'MATRIZ 2026'!$F$3:$X$668,29,FALSE)</f>
        <v>#N/A</v>
      </c>
      <c r="AE302" t="e">
        <f>VLOOKUP(B302,'MATRIZ 2026'!$F$3:$X$668,96,FALSE)</f>
        <v>#N/A</v>
      </c>
      <c r="AF302" t="e">
        <f>VLOOKUP(B302,'MATRIZ 2026'!$F$3:$X$668,30,FALSE)</f>
        <v>#N/A</v>
      </c>
      <c r="AG302" t="str">
        <f>VLOOKUP(B302,'cuentas bancarias'!$A$2:$E$201,3,FALSE)</f>
        <v>CAJA SOCIAL</v>
      </c>
      <c r="AH302" t="str">
        <f>VLOOKUP(B302,'cuentas bancarias'!$A$2:$E$201,4,FALSE)</f>
        <v>AHORROS</v>
      </c>
      <c r="AI302">
        <f>VLOOKUP(B302,'cuentas bancarias'!$A$2:$E$201,5,FALSE)</f>
        <v>24127656599</v>
      </c>
      <c r="AJ302" t="e">
        <f>VLOOKUP(B302,'MATRIZ 2026'!$F$3:$X$668,25,FALSE)</f>
        <v>#N/A</v>
      </c>
      <c r="AL302" t="e">
        <f>VLOOKUP(AH302,'MATRIZ 2026'!$F$3:$X$668,3,FALSE)</f>
        <v>#N/A</v>
      </c>
      <c r="AM302" t="e">
        <f>VLOOKUP(AI302,'MATRIZ 2026'!$F$3:$X$668,3,FALSE)</f>
        <v>#N/A</v>
      </c>
      <c r="AN302" t="e">
        <f>VLOOKUP(AJ302,'MATRIZ 2026'!$F$3:$X$668,3,FALSE)</f>
        <v>#N/A</v>
      </c>
      <c r="AO302" t="e">
        <f>VLOOKUP(AK302,'MATRIZ 2026'!$F$3:$X$668,3,FALSE)</f>
        <v>#N/A</v>
      </c>
      <c r="AP302" t="e">
        <f>VLOOKUP(AL302,'MATRIZ 2026'!$F$3:$X$668,3,FALSE)</f>
        <v>#N/A</v>
      </c>
      <c r="AQ302" t="e">
        <f>VLOOKUP(AM302,'MATRIZ 2026'!$F$3:$X$668,3,FALSE)</f>
        <v>#N/A</v>
      </c>
    </row>
    <row r="303" spans="1:43">
      <c r="A303" s="31" t="s">
        <v>3956</v>
      </c>
      <c r="B303" s="19" t="s">
        <v>3634</v>
      </c>
      <c r="C303" t="e">
        <v>#REF!</v>
      </c>
      <c r="D303" t="str">
        <f t="shared" si="3"/>
        <v>305-2026</v>
      </c>
      <c r="E303" t="e">
        <f>VLOOKUP(D303,'MATRIZ 2026'!$F$3:$X$668,14,FALSE)</f>
        <v>#N/A</v>
      </c>
      <c r="F303" t="e">
        <f>VLOOKUP(B303,'MATRIZ 2026'!$F$3:$X$668,3,FALSE)</f>
        <v>#N/A</v>
      </c>
      <c r="G303" t="e">
        <f>VLOOKUP(B303,'MATRIZ 2026'!$F$3:$X$668,22,FALSE)</f>
        <v>#N/A</v>
      </c>
      <c r="I303" t="e">
        <f>VLOOKUP(B303,'MATRIZ 2026'!$F$3:$X$668,84,FALSE)</f>
        <v>#N/A</v>
      </c>
      <c r="J303" t="e">
        <f>VLOOKUP(B303,'MATRIZ 2026'!$F$3:$X$668,49,FALSE)</f>
        <v>#N/A</v>
      </c>
      <c r="K303" t="e">
        <f>VLOOKUP(B303,'MATRIZ 2026'!$F$3:$X$668,50,FALSE)</f>
        <v>#N/A</v>
      </c>
      <c r="L303" s="48" t="e">
        <f>VLOOKUP(B303,'MATRIZ 2026'!$F$3:$X$668,45,FALSE)</f>
        <v>#N/A</v>
      </c>
      <c r="M303" s="48" t="e">
        <f>VLOOKUP(B303,'MATRIZ 2026'!$F$3:$X$668,46,FALSE)</f>
        <v>#N/A</v>
      </c>
      <c r="N303" t="e">
        <f>VLOOKUP(B303,'MATRIZ 2026'!$F$3:$X$668,16,FALSE)</f>
        <v>#N/A</v>
      </c>
      <c r="O303" t="e">
        <f>VLOOKUP(B303,'MATRIZ 2026'!$F$3:$X$668,93,FALSE)</f>
        <v>#N/A</v>
      </c>
      <c r="P303" t="e">
        <f>VLOOKUP(D303,'MATRIZ 2026'!$F$3:$X$668,31,FALSE)</f>
        <v>#N/A</v>
      </c>
      <c r="Q303" t="e">
        <f>VLOOKUP(M303,'MATRIZ 2026'!$F$3:$X$668,3,FALSE)</f>
        <v>#N/A</v>
      </c>
      <c r="R303" t="e">
        <f>VLOOKUP(B303,'MATRIZ 2026'!$F$3:$X$668,32,FALSE)</f>
        <v>#N/A</v>
      </c>
      <c r="S303" t="e">
        <f>VLOOKUP(O303,'MATRIZ 2026'!$F$3:$X$668,3,FALSE)</f>
        <v>#N/A</v>
      </c>
      <c r="T303" t="e">
        <f>VLOOKUP(B303,'MATRIZ 2026'!$F$3:$X$668,95,FALSE)</f>
        <v>#N/A</v>
      </c>
      <c r="U303">
        <f>VLOOKUP(B303,Hoja3!A302:B964,2,FALSE)</f>
        <v>146679</v>
      </c>
      <c r="V303" t="e">
        <f>VLOOKUP(B303,'MATRIZ 2026'!$F$3:$X$668,40,FALSE)</f>
        <v>#N/A</v>
      </c>
      <c r="W303" t="e">
        <f>VLOOKUP(S303,'MATRIZ 2026'!$F$3:$X$668,3,FALSE)</f>
        <v>#N/A</v>
      </c>
      <c r="X303" t="e">
        <f>VLOOKUP(T303,'MATRIZ 2026'!$F$3:$X$668,3,FALSE)</f>
        <v>#N/A</v>
      </c>
      <c r="Y303" t="e">
        <f>VLOOKUP(U303,'MATRIZ 2026'!$F$3:$X$668,3,FALSE)</f>
        <v>#N/A</v>
      </c>
      <c r="Z303" t="e">
        <f>VLOOKUP(V303,'MATRIZ 2026'!$F$3:$X$668,3,FALSE)</f>
        <v>#N/A</v>
      </c>
      <c r="AA303" t="e">
        <f>VLOOKUP(W303,'MATRIZ 2026'!$F$3:$X$668,3,FALSE)</f>
        <v>#N/A</v>
      </c>
      <c r="AB303" t="e">
        <f>VLOOKUP(B303,'MATRIZ 2026'!$F$3:$X$668,28,FALSE)</f>
        <v>#N/A</v>
      </c>
      <c r="AC303" t="e">
        <f>VLOOKUP(B303,'MATRIZ 2026'!$F$3:$X$668,27,FALSE)</f>
        <v>#N/A</v>
      </c>
      <c r="AD303" t="e">
        <f>VLOOKUP(B303,'MATRIZ 2026'!$F$3:$X$668,29,FALSE)</f>
        <v>#N/A</v>
      </c>
      <c r="AE303" t="e">
        <f>VLOOKUP(B303,'MATRIZ 2026'!$F$3:$X$668,96,FALSE)</f>
        <v>#N/A</v>
      </c>
      <c r="AF303" t="e">
        <f>VLOOKUP(B303,'MATRIZ 2026'!$F$3:$X$668,30,FALSE)</f>
        <v>#N/A</v>
      </c>
      <c r="AG303" t="str">
        <f>VLOOKUP(B303,'cuentas bancarias'!$A$2:$E$201,3,FALSE)</f>
        <v>BBVA</v>
      </c>
      <c r="AH303" t="str">
        <f>VLOOKUP(B303,'cuentas bancarias'!$A$2:$E$201,4,FALSE)</f>
        <v>AHORROS</v>
      </c>
      <c r="AI303">
        <f>VLOOKUP(B303,'cuentas bancarias'!$A$2:$E$201,5,FALSE)</f>
        <v>157273558</v>
      </c>
      <c r="AJ303" t="e">
        <f>VLOOKUP(B303,'MATRIZ 2026'!$F$3:$X$668,25,FALSE)</f>
        <v>#N/A</v>
      </c>
      <c r="AL303" t="e">
        <f>VLOOKUP(AH303,'MATRIZ 2026'!$F$3:$X$668,3,FALSE)</f>
        <v>#N/A</v>
      </c>
      <c r="AM303" t="e">
        <f>VLOOKUP(AI303,'MATRIZ 2026'!$F$3:$X$668,3,FALSE)</f>
        <v>#N/A</v>
      </c>
      <c r="AN303" t="e">
        <f>VLOOKUP(AJ303,'MATRIZ 2026'!$F$3:$X$668,3,FALSE)</f>
        <v>#N/A</v>
      </c>
      <c r="AO303" t="e">
        <f>VLOOKUP(AK303,'MATRIZ 2026'!$F$3:$X$668,3,FALSE)</f>
        <v>#N/A</v>
      </c>
      <c r="AP303" t="e">
        <f>VLOOKUP(AL303,'MATRIZ 2026'!$F$3:$X$668,3,FALSE)</f>
        <v>#N/A</v>
      </c>
      <c r="AQ303" t="e">
        <f>VLOOKUP(AM303,'MATRIZ 2026'!$F$3:$X$668,3,FALSE)</f>
        <v>#N/A</v>
      </c>
    </row>
    <row r="304" spans="1:43" hidden="1">
      <c r="A304" s="32" t="s">
        <v>3964</v>
      </c>
      <c r="B304" s="21" t="s">
        <v>3643</v>
      </c>
      <c r="C304" t="e">
        <v>#REF!</v>
      </c>
      <c r="L304" s="48"/>
    </row>
    <row r="305" spans="1:43" hidden="1">
      <c r="A305" s="31" t="s">
        <v>3973</v>
      </c>
      <c r="B305" s="19" t="s">
        <v>3655</v>
      </c>
      <c r="C305" t="e">
        <v>#REF!</v>
      </c>
      <c r="L305" s="48"/>
    </row>
    <row r="306" spans="1:43" hidden="1">
      <c r="A306" s="32" t="s">
        <v>3981</v>
      </c>
      <c r="B306" s="21" t="s">
        <v>3663</v>
      </c>
      <c r="C306" t="e">
        <v>#REF!</v>
      </c>
      <c r="L306" s="48"/>
    </row>
    <row r="307" spans="1:43" hidden="1">
      <c r="A307" s="31" t="s">
        <v>3990</v>
      </c>
      <c r="B307" s="19" t="s">
        <v>3672</v>
      </c>
      <c r="C307" t="e">
        <v>#REF!</v>
      </c>
      <c r="L307" s="48"/>
    </row>
    <row r="308" spans="1:43" hidden="1">
      <c r="A308" s="32" t="s">
        <v>3998</v>
      </c>
      <c r="B308" s="21" t="s">
        <v>3680</v>
      </c>
      <c r="C308" t="e">
        <v>#REF!</v>
      </c>
      <c r="L308" s="48"/>
    </row>
    <row r="309" spans="1:43" hidden="1">
      <c r="A309" s="31" t="s">
        <v>4007</v>
      </c>
      <c r="B309" s="19" t="s">
        <v>3689</v>
      </c>
      <c r="C309" t="e">
        <v>#REF!</v>
      </c>
      <c r="L309" s="48"/>
    </row>
    <row r="310" spans="1:43">
      <c r="A310" s="32" t="s">
        <v>4015</v>
      </c>
      <c r="B310" s="21" t="s">
        <v>3703</v>
      </c>
      <c r="C310" t="e">
        <v>#REF!</v>
      </c>
      <c r="D310" t="str">
        <f>B310</f>
        <v>312-2026</v>
      </c>
      <c r="E310" t="e">
        <f>VLOOKUP(D310,'MATRIZ 2026'!$F$3:$X$668,14,FALSE)</f>
        <v>#N/A</v>
      </c>
      <c r="F310" t="e">
        <f>VLOOKUP(B310,'MATRIZ 2026'!$F$3:$X$668,3,FALSE)</f>
        <v>#N/A</v>
      </c>
      <c r="G310" t="e">
        <f>VLOOKUP(B310,'MATRIZ 2026'!$F$3:$X$668,22,FALSE)</f>
        <v>#N/A</v>
      </c>
      <c r="I310" t="e">
        <f>VLOOKUP(B310,'MATRIZ 2026'!$F$3:$X$668,84,FALSE)</f>
        <v>#N/A</v>
      </c>
      <c r="J310" t="e">
        <f>VLOOKUP(B310,'MATRIZ 2026'!$F$3:$X$668,49,FALSE)</f>
        <v>#N/A</v>
      </c>
      <c r="K310" t="e">
        <f>VLOOKUP(B310,'MATRIZ 2026'!$F$3:$X$668,50,FALSE)</f>
        <v>#N/A</v>
      </c>
      <c r="L310" s="48" t="e">
        <f>VLOOKUP(B310,'MATRIZ 2026'!$F$3:$X$668,45,FALSE)</f>
        <v>#N/A</v>
      </c>
      <c r="M310" s="48" t="e">
        <f>VLOOKUP(B310,'MATRIZ 2026'!$F$3:$X$668,46,FALSE)</f>
        <v>#N/A</v>
      </c>
      <c r="N310" t="e">
        <f>VLOOKUP(B310,'MATRIZ 2026'!$F$3:$X$668,16,FALSE)</f>
        <v>#N/A</v>
      </c>
      <c r="O310" t="e">
        <f>VLOOKUP(B310,'MATRIZ 2026'!$F$3:$X$668,93,FALSE)</f>
        <v>#N/A</v>
      </c>
      <c r="P310" t="e">
        <f>VLOOKUP(D310,'MATRIZ 2026'!$F$3:$X$668,31,FALSE)</f>
        <v>#N/A</v>
      </c>
      <c r="Q310" t="e">
        <f>VLOOKUP(M310,'MATRIZ 2026'!$F$3:$X$668,3,FALSE)</f>
        <v>#N/A</v>
      </c>
      <c r="R310" t="e">
        <f>VLOOKUP(B310,'MATRIZ 2026'!$F$3:$X$668,32,FALSE)</f>
        <v>#N/A</v>
      </c>
      <c r="S310" t="e">
        <f>VLOOKUP(O310,'MATRIZ 2026'!$F$3:$X$668,3,FALSE)</f>
        <v>#N/A</v>
      </c>
      <c r="T310" t="e">
        <f>VLOOKUP(B310,'MATRIZ 2026'!$F$3:$X$668,95,FALSE)</f>
        <v>#N/A</v>
      </c>
      <c r="U310">
        <f>VLOOKUP(B310,Hoja3!A309:B971,2,FALSE)</f>
        <v>152147</v>
      </c>
      <c r="V310" t="e">
        <f>VLOOKUP(B310,'MATRIZ 2026'!$F$3:$X$668,40,FALSE)</f>
        <v>#N/A</v>
      </c>
      <c r="W310" t="e">
        <f>VLOOKUP(S310,'MATRIZ 2026'!$F$3:$X$668,3,FALSE)</f>
        <v>#N/A</v>
      </c>
      <c r="X310" t="e">
        <f>VLOOKUP(T310,'MATRIZ 2026'!$F$3:$X$668,3,FALSE)</f>
        <v>#N/A</v>
      </c>
      <c r="Y310" t="e">
        <f>VLOOKUP(U310,'MATRIZ 2026'!$F$3:$X$668,3,FALSE)</f>
        <v>#N/A</v>
      </c>
      <c r="Z310" t="e">
        <f>VLOOKUP(V310,'MATRIZ 2026'!$F$3:$X$668,3,FALSE)</f>
        <v>#N/A</v>
      </c>
      <c r="AA310" t="e">
        <f>VLOOKUP(W310,'MATRIZ 2026'!$F$3:$X$668,3,FALSE)</f>
        <v>#N/A</v>
      </c>
      <c r="AB310" t="e">
        <f>VLOOKUP(B310,'MATRIZ 2026'!$F$3:$X$668,28,FALSE)</f>
        <v>#N/A</v>
      </c>
      <c r="AC310" t="e">
        <f>VLOOKUP(B310,'MATRIZ 2026'!$F$3:$X$668,27,FALSE)</f>
        <v>#N/A</v>
      </c>
      <c r="AD310" t="e">
        <f>VLOOKUP(B310,'MATRIZ 2026'!$F$3:$X$668,29,FALSE)</f>
        <v>#N/A</v>
      </c>
      <c r="AE310" t="e">
        <f>VLOOKUP(B310,'MATRIZ 2026'!$F$3:$X$668,96,FALSE)</f>
        <v>#N/A</v>
      </c>
      <c r="AF310" t="e">
        <f>VLOOKUP(B310,'MATRIZ 2026'!$F$3:$X$668,30,FALSE)</f>
        <v>#N/A</v>
      </c>
      <c r="AG310" t="str">
        <f>VLOOKUP(B310,'cuentas bancarias'!$A$2:$E$201,3,FALSE)</f>
        <v>BANCOLOMBIA</v>
      </c>
      <c r="AH310" t="str">
        <f>VLOOKUP(B310,'cuentas bancarias'!$A$2:$E$201,4,FALSE)</f>
        <v>AHORROS</v>
      </c>
      <c r="AI310">
        <f>VLOOKUP(B310,'cuentas bancarias'!$A$2:$E$201,5,FALSE)</f>
        <v>91277369503</v>
      </c>
      <c r="AJ310" t="e">
        <f>VLOOKUP(B310,'MATRIZ 2026'!$F$3:$X$668,25,FALSE)</f>
        <v>#N/A</v>
      </c>
      <c r="AL310" t="e">
        <f>VLOOKUP(AH310,'MATRIZ 2026'!$F$3:$X$668,3,FALSE)</f>
        <v>#N/A</v>
      </c>
      <c r="AM310" t="e">
        <f>VLOOKUP(AI310,'MATRIZ 2026'!$F$3:$X$668,3,FALSE)</f>
        <v>#N/A</v>
      </c>
      <c r="AN310" t="e">
        <f>VLOOKUP(AJ310,'MATRIZ 2026'!$F$3:$X$668,3,FALSE)</f>
        <v>#N/A</v>
      </c>
      <c r="AO310" t="e">
        <f>VLOOKUP(AK310,'MATRIZ 2026'!$F$3:$X$668,3,FALSE)</f>
        <v>#N/A</v>
      </c>
      <c r="AP310" t="e">
        <f>VLOOKUP(AL310,'MATRIZ 2026'!$F$3:$X$668,3,FALSE)</f>
        <v>#N/A</v>
      </c>
      <c r="AQ310" t="e">
        <f>VLOOKUP(AM310,'MATRIZ 2026'!$F$3:$X$668,3,FALSE)</f>
        <v>#N/A</v>
      </c>
    </row>
    <row r="311" spans="1:43" hidden="1">
      <c r="A311" s="31" t="s">
        <v>4024</v>
      </c>
      <c r="B311" s="19" t="s">
        <v>3719</v>
      </c>
      <c r="C311" t="e">
        <v>#REF!</v>
      </c>
      <c r="L311" s="48"/>
    </row>
    <row r="312" spans="1:43" hidden="1">
      <c r="A312" s="32" t="s">
        <v>4032</v>
      </c>
      <c r="B312" s="21" t="s">
        <v>3732</v>
      </c>
      <c r="C312" t="e">
        <v>#REF!</v>
      </c>
      <c r="L312" s="48"/>
    </row>
    <row r="313" spans="1:43" hidden="1">
      <c r="A313" s="31" t="s">
        <v>4040</v>
      </c>
      <c r="B313" s="19" t="s">
        <v>3742</v>
      </c>
      <c r="C313" t="e">
        <v>#REF!</v>
      </c>
      <c r="L313" s="48"/>
    </row>
    <row r="314" spans="1:43" hidden="1">
      <c r="A314" s="32" t="s">
        <v>4048</v>
      </c>
      <c r="B314" s="21" t="s">
        <v>3756</v>
      </c>
      <c r="C314" t="e">
        <v>#REF!</v>
      </c>
      <c r="L314" s="48"/>
    </row>
    <row r="315" spans="1:43" hidden="1">
      <c r="A315" s="31" t="s">
        <v>4056</v>
      </c>
      <c r="B315" s="19" t="s">
        <v>3766</v>
      </c>
      <c r="C315" t="e">
        <v>#REF!</v>
      </c>
      <c r="L315" s="48"/>
    </row>
    <row r="316" spans="1:43" hidden="1">
      <c r="A316" s="32" t="s">
        <v>4064</v>
      </c>
      <c r="B316" s="21" t="s">
        <v>3774</v>
      </c>
      <c r="C316" t="e">
        <v>#REF!</v>
      </c>
      <c r="L316" s="48"/>
    </row>
    <row r="317" spans="1:43" hidden="1">
      <c r="A317" s="31" t="s">
        <v>4072</v>
      </c>
      <c r="B317" s="19" t="s">
        <v>3783</v>
      </c>
      <c r="C317" t="e">
        <v>#REF!</v>
      </c>
      <c r="L317" s="48"/>
    </row>
    <row r="318" spans="1:43" hidden="1">
      <c r="A318" s="32" t="s">
        <v>4081</v>
      </c>
      <c r="B318" s="21" t="s">
        <v>3792</v>
      </c>
      <c r="C318" t="e">
        <v>#REF!</v>
      </c>
      <c r="L318" s="48"/>
    </row>
    <row r="319" spans="1:43" hidden="1">
      <c r="A319" s="31" t="s">
        <v>4089</v>
      </c>
      <c r="B319" s="19" t="s">
        <v>3801</v>
      </c>
      <c r="C319" t="e">
        <v>#REF!</v>
      </c>
      <c r="L319" s="48"/>
    </row>
    <row r="320" spans="1:43" hidden="1">
      <c r="A320" s="32" t="s">
        <v>4098</v>
      </c>
      <c r="B320" s="21" t="s">
        <v>3809</v>
      </c>
      <c r="C320" t="e">
        <v>#REF!</v>
      </c>
      <c r="L320" s="48"/>
    </row>
    <row r="321" spans="1:12" hidden="1">
      <c r="A321" s="31" t="s">
        <v>4107</v>
      </c>
      <c r="B321" s="19" t="s">
        <v>3818</v>
      </c>
      <c r="C321" t="e">
        <v>#REF!</v>
      </c>
      <c r="L321" s="48"/>
    </row>
    <row r="322" spans="1:12" hidden="1">
      <c r="A322" s="32" t="s">
        <v>4116</v>
      </c>
      <c r="B322" s="21" t="s">
        <v>3827</v>
      </c>
      <c r="C322" t="e">
        <v>#REF!</v>
      </c>
      <c r="L322" s="48"/>
    </row>
    <row r="323" spans="1:12" hidden="1">
      <c r="A323" s="31" t="s">
        <v>4125</v>
      </c>
      <c r="B323" s="19" t="s">
        <v>3838</v>
      </c>
      <c r="C323" t="e">
        <v>#REF!</v>
      </c>
      <c r="L323" s="48"/>
    </row>
    <row r="324" spans="1:12" hidden="1">
      <c r="A324" s="32" t="s">
        <v>4133</v>
      </c>
      <c r="B324" s="21" t="s">
        <v>3849</v>
      </c>
      <c r="C324" t="e">
        <v>#REF!</v>
      </c>
      <c r="L324" s="48"/>
    </row>
    <row r="325" spans="1:12" hidden="1">
      <c r="A325" s="31" t="s">
        <v>4141</v>
      </c>
      <c r="B325" s="19" t="s">
        <v>3858</v>
      </c>
      <c r="C325" t="e">
        <v>#REF!</v>
      </c>
      <c r="L325" s="48"/>
    </row>
    <row r="326" spans="1:12" hidden="1">
      <c r="A326" s="32" t="s">
        <v>4149</v>
      </c>
      <c r="B326" s="21" t="s">
        <v>3870</v>
      </c>
      <c r="C326" t="e">
        <v>#REF!</v>
      </c>
      <c r="L326" s="48"/>
    </row>
    <row r="327" spans="1:12" hidden="1">
      <c r="A327" s="31" t="s">
        <v>4157</v>
      </c>
      <c r="B327" s="19" t="s">
        <v>3879</v>
      </c>
      <c r="C327" t="e">
        <v>#REF!</v>
      </c>
      <c r="L327" s="48"/>
    </row>
    <row r="328" spans="1:12" hidden="1">
      <c r="A328" s="32" t="s">
        <v>4166</v>
      </c>
      <c r="B328" s="21" t="s">
        <v>3887</v>
      </c>
      <c r="C328" t="e">
        <v>#REF!</v>
      </c>
      <c r="L328" s="48"/>
    </row>
    <row r="329" spans="1:12" hidden="1">
      <c r="A329" s="31" t="s">
        <v>4174</v>
      </c>
      <c r="B329" s="19" t="s">
        <v>3896</v>
      </c>
      <c r="C329" t="e">
        <v>#REF!</v>
      </c>
      <c r="L329" s="48"/>
    </row>
    <row r="330" spans="1:12" hidden="1">
      <c r="A330" s="32" t="s">
        <v>4183</v>
      </c>
      <c r="B330" s="21" t="s">
        <v>3904</v>
      </c>
      <c r="C330" t="e">
        <v>#REF!</v>
      </c>
      <c r="L330" s="48"/>
    </row>
    <row r="331" spans="1:12" hidden="1">
      <c r="A331" s="31" t="s">
        <v>4191</v>
      </c>
      <c r="B331" s="19" t="s">
        <v>3914</v>
      </c>
      <c r="C331" t="e">
        <v>#REF!</v>
      </c>
      <c r="L331" s="48"/>
    </row>
    <row r="332" spans="1:12" hidden="1">
      <c r="A332" s="32" t="s">
        <v>4199</v>
      </c>
      <c r="B332" s="21" t="s">
        <v>3922</v>
      </c>
      <c r="C332" t="e">
        <v>#REF!</v>
      </c>
      <c r="L332" s="48"/>
    </row>
    <row r="333" spans="1:12" hidden="1">
      <c r="A333" s="31" t="s">
        <v>4207</v>
      </c>
      <c r="B333" s="19" t="s">
        <v>3930</v>
      </c>
      <c r="C333" t="e">
        <v>#REF!</v>
      </c>
      <c r="L333" s="48"/>
    </row>
    <row r="334" spans="1:12" hidden="1">
      <c r="A334" s="32" t="s">
        <v>4215</v>
      </c>
      <c r="B334" s="21" t="s">
        <v>3938</v>
      </c>
      <c r="C334" t="e">
        <v>#REF!</v>
      </c>
      <c r="L334" s="48"/>
    </row>
    <row r="335" spans="1:12" hidden="1">
      <c r="A335" s="31" t="s">
        <v>4224</v>
      </c>
      <c r="B335" s="19" t="s">
        <v>3947</v>
      </c>
      <c r="C335" t="e">
        <v>#REF!</v>
      </c>
      <c r="L335" s="48"/>
    </row>
    <row r="336" spans="1:12" hidden="1">
      <c r="A336" s="32" t="s">
        <v>4232</v>
      </c>
      <c r="B336" s="21" t="s">
        <v>3956</v>
      </c>
      <c r="C336" t="e">
        <v>#REF!</v>
      </c>
      <c r="L336" s="48"/>
    </row>
    <row r="337" spans="1:12" hidden="1">
      <c r="A337" s="31" t="s">
        <v>4239</v>
      </c>
      <c r="B337" s="19" t="s">
        <v>3964</v>
      </c>
      <c r="C337" t="e">
        <v>#REF!</v>
      </c>
      <c r="L337" s="48"/>
    </row>
    <row r="338" spans="1:12" hidden="1">
      <c r="A338" s="32" t="s">
        <v>4248</v>
      </c>
      <c r="B338" s="21" t="s">
        <v>3973</v>
      </c>
      <c r="C338" t="e">
        <v>#REF!</v>
      </c>
      <c r="L338" s="48"/>
    </row>
    <row r="339" spans="1:12" hidden="1">
      <c r="A339" s="31" t="s">
        <v>4256</v>
      </c>
      <c r="B339" s="19" t="s">
        <v>3981</v>
      </c>
      <c r="C339" t="e">
        <v>#REF!</v>
      </c>
      <c r="L339" s="48"/>
    </row>
    <row r="340" spans="1:12" hidden="1">
      <c r="A340" s="32" t="s">
        <v>4264</v>
      </c>
      <c r="B340" s="21" t="s">
        <v>3990</v>
      </c>
      <c r="C340" t="e">
        <v>#REF!</v>
      </c>
      <c r="L340" s="48"/>
    </row>
    <row r="341" spans="1:12" hidden="1">
      <c r="A341" s="31" t="s">
        <v>4273</v>
      </c>
      <c r="B341" s="19" t="s">
        <v>3998</v>
      </c>
      <c r="C341" t="e">
        <v>#REF!</v>
      </c>
      <c r="L341" s="48"/>
    </row>
    <row r="342" spans="1:12" hidden="1">
      <c r="A342" s="32" t="s">
        <v>4281</v>
      </c>
      <c r="B342" s="21" t="s">
        <v>4007</v>
      </c>
      <c r="C342" t="e">
        <v>#REF!</v>
      </c>
      <c r="L342" s="48"/>
    </row>
    <row r="343" spans="1:12" hidden="1">
      <c r="A343" s="31" t="s">
        <v>4289</v>
      </c>
      <c r="B343" s="19" t="s">
        <v>4015</v>
      </c>
      <c r="C343" t="e">
        <v>#REF!</v>
      </c>
      <c r="L343" s="48"/>
    </row>
    <row r="344" spans="1:12" hidden="1">
      <c r="A344" s="32" t="s">
        <v>4297</v>
      </c>
      <c r="B344" s="21" t="s">
        <v>4024</v>
      </c>
      <c r="C344" t="e">
        <v>#REF!</v>
      </c>
      <c r="L344" s="48"/>
    </row>
    <row r="345" spans="1:12" hidden="1">
      <c r="A345" s="31" t="s">
        <v>4306</v>
      </c>
      <c r="B345" s="19" t="s">
        <v>4032</v>
      </c>
      <c r="C345" t="e">
        <v>#REF!</v>
      </c>
      <c r="L345" s="48"/>
    </row>
    <row r="346" spans="1:12" hidden="1">
      <c r="A346" s="32" t="s">
        <v>4315</v>
      </c>
      <c r="B346" s="21" t="s">
        <v>4040</v>
      </c>
      <c r="C346" t="e">
        <v>#REF!</v>
      </c>
      <c r="L346" s="48"/>
    </row>
    <row r="347" spans="1:12" hidden="1">
      <c r="A347" s="31" t="s">
        <v>4323</v>
      </c>
      <c r="B347" s="19" t="s">
        <v>4048</v>
      </c>
      <c r="C347" t="e">
        <v>#REF!</v>
      </c>
      <c r="L347" s="48"/>
    </row>
    <row r="348" spans="1:12" hidden="1">
      <c r="A348" s="32" t="s">
        <v>4331</v>
      </c>
      <c r="B348" s="21" t="s">
        <v>4056</v>
      </c>
      <c r="C348" t="e">
        <v>#REF!</v>
      </c>
      <c r="L348" s="48"/>
    </row>
    <row r="349" spans="1:12" hidden="1">
      <c r="A349" s="31" t="s">
        <v>4339</v>
      </c>
      <c r="B349" s="19" t="s">
        <v>4064</v>
      </c>
      <c r="C349" t="e">
        <v>#REF!</v>
      </c>
      <c r="L349" s="48"/>
    </row>
    <row r="350" spans="1:12" hidden="1">
      <c r="A350" s="32" t="s">
        <v>4347</v>
      </c>
      <c r="B350" s="21" t="s">
        <v>4072</v>
      </c>
      <c r="C350" t="e">
        <v>#REF!</v>
      </c>
      <c r="L350" s="48"/>
    </row>
    <row r="351" spans="1:12" hidden="1">
      <c r="A351" s="31" t="s">
        <v>4356</v>
      </c>
      <c r="B351" s="19" t="s">
        <v>4081</v>
      </c>
      <c r="C351" t="e">
        <v>#REF!</v>
      </c>
      <c r="L351" s="48"/>
    </row>
    <row r="352" spans="1:12" hidden="1">
      <c r="A352" s="32" t="s">
        <v>4364</v>
      </c>
      <c r="B352" s="21" t="s">
        <v>4089</v>
      </c>
      <c r="C352" t="e">
        <v>#REF!</v>
      </c>
      <c r="L352" s="48"/>
    </row>
    <row r="353" spans="1:12" hidden="1">
      <c r="A353" s="31" t="s">
        <v>4373</v>
      </c>
      <c r="B353" s="19" t="s">
        <v>4098</v>
      </c>
      <c r="C353" t="e">
        <v>#REF!</v>
      </c>
      <c r="L353" s="48"/>
    </row>
    <row r="354" spans="1:12" hidden="1">
      <c r="A354" s="32" t="s">
        <v>4382</v>
      </c>
      <c r="B354" s="21" t="s">
        <v>4107</v>
      </c>
      <c r="C354" t="e">
        <v>#REF!</v>
      </c>
      <c r="L354" s="48"/>
    </row>
    <row r="355" spans="1:12" hidden="1">
      <c r="A355" s="31" t="s">
        <v>4390</v>
      </c>
      <c r="B355" s="19" t="s">
        <v>4116</v>
      </c>
      <c r="C355" t="e">
        <v>#REF!</v>
      </c>
      <c r="L355" s="48"/>
    </row>
    <row r="356" spans="1:12" hidden="1">
      <c r="A356" s="32" t="s">
        <v>4412</v>
      </c>
      <c r="B356" s="21" t="s">
        <v>4125</v>
      </c>
      <c r="C356" t="e">
        <v>#REF!</v>
      </c>
      <c r="L356" s="48"/>
    </row>
    <row r="357" spans="1:12" hidden="1">
      <c r="A357" s="31" t="s">
        <v>4426</v>
      </c>
      <c r="B357" s="19" t="s">
        <v>4133</v>
      </c>
      <c r="C357" t="e">
        <v>#REF!</v>
      </c>
      <c r="L357" s="48"/>
    </row>
    <row r="358" spans="1:12" hidden="1">
      <c r="A358" s="32" t="s">
        <v>4440</v>
      </c>
      <c r="B358" s="21" t="s">
        <v>4141</v>
      </c>
      <c r="C358" t="e">
        <v>#REF!</v>
      </c>
      <c r="L358" s="48"/>
    </row>
    <row r="359" spans="1:12" hidden="1">
      <c r="A359" s="31" t="s">
        <v>4449</v>
      </c>
      <c r="B359" s="19" t="s">
        <v>4149</v>
      </c>
      <c r="C359" t="e">
        <v>#REF!</v>
      </c>
      <c r="L359" s="48"/>
    </row>
    <row r="360" spans="1:12" hidden="1">
      <c r="A360" s="32" t="s">
        <v>4459</v>
      </c>
      <c r="B360" s="21" t="s">
        <v>4157</v>
      </c>
      <c r="C360" t="e">
        <v>#REF!</v>
      </c>
      <c r="L360" s="48"/>
    </row>
    <row r="361" spans="1:12" hidden="1">
      <c r="A361" s="31" t="s">
        <v>4473</v>
      </c>
      <c r="B361" s="19" t="s">
        <v>4166</v>
      </c>
      <c r="C361" t="e">
        <v>#REF!</v>
      </c>
      <c r="L361" s="48"/>
    </row>
    <row r="362" spans="1:12" hidden="1">
      <c r="A362" s="32" t="s">
        <v>4482</v>
      </c>
      <c r="B362" s="21" t="s">
        <v>4174</v>
      </c>
      <c r="C362" t="e">
        <v>#REF!</v>
      </c>
      <c r="L362" s="48"/>
    </row>
    <row r="363" spans="1:12" hidden="1">
      <c r="A363" s="31" t="s">
        <v>4491</v>
      </c>
      <c r="B363" s="19" t="s">
        <v>4183</v>
      </c>
      <c r="C363" t="e">
        <v>#REF!</v>
      </c>
      <c r="L363" s="48"/>
    </row>
    <row r="364" spans="1:12" hidden="1">
      <c r="A364" s="32" t="s">
        <v>4501</v>
      </c>
      <c r="B364" s="21" t="s">
        <v>4191</v>
      </c>
      <c r="C364" t="e">
        <v>#REF!</v>
      </c>
      <c r="L364" s="48"/>
    </row>
    <row r="365" spans="1:12" hidden="1">
      <c r="A365" s="31" t="s">
        <v>4520</v>
      </c>
      <c r="B365" s="19" t="s">
        <v>4199</v>
      </c>
      <c r="C365" t="e">
        <v>#REF!</v>
      </c>
      <c r="L365" s="48"/>
    </row>
    <row r="366" spans="1:12" hidden="1">
      <c r="A366" s="32" t="s">
        <v>4536</v>
      </c>
      <c r="B366" s="21" t="s">
        <v>4207</v>
      </c>
      <c r="C366" t="e">
        <v>#REF!</v>
      </c>
      <c r="L366" s="48"/>
    </row>
    <row r="367" spans="1:12" hidden="1">
      <c r="A367" s="31" t="s">
        <v>4554</v>
      </c>
      <c r="B367" s="19" t="s">
        <v>4215</v>
      </c>
      <c r="C367" t="e">
        <v>#REF!</v>
      </c>
      <c r="L367" s="48"/>
    </row>
    <row r="368" spans="1:12" hidden="1">
      <c r="A368" s="32" t="s">
        <v>4567</v>
      </c>
      <c r="B368" s="21" t="s">
        <v>4224</v>
      </c>
      <c r="C368" t="e">
        <v>#REF!</v>
      </c>
      <c r="L368" s="48"/>
    </row>
    <row r="369" spans="1:12" hidden="1">
      <c r="A369" s="31" t="s">
        <v>4581</v>
      </c>
      <c r="B369" s="19" t="s">
        <v>4232</v>
      </c>
      <c r="C369" t="e">
        <v>#REF!</v>
      </c>
      <c r="L369" s="48"/>
    </row>
    <row r="370" spans="1:12" hidden="1">
      <c r="A370" s="32" t="s">
        <v>4595</v>
      </c>
      <c r="B370" s="21" t="s">
        <v>4239</v>
      </c>
      <c r="C370" t="e">
        <v>#REF!</v>
      </c>
      <c r="L370" s="48"/>
    </row>
    <row r="371" spans="1:12" hidden="1">
      <c r="A371" s="31" t="s">
        <v>4610</v>
      </c>
      <c r="B371" s="19" t="s">
        <v>4248</v>
      </c>
      <c r="C371" t="e">
        <v>#REF!</v>
      </c>
      <c r="L371" s="48"/>
    </row>
    <row r="372" spans="1:12" hidden="1">
      <c r="A372" s="32" t="s">
        <v>4625</v>
      </c>
      <c r="B372" s="21" t="s">
        <v>4256</v>
      </c>
      <c r="C372" t="e">
        <v>#REF!</v>
      </c>
      <c r="L372" s="48"/>
    </row>
    <row r="373" spans="1:12" hidden="1">
      <c r="A373" s="31" t="s">
        <v>4661</v>
      </c>
      <c r="B373" s="19" t="s">
        <v>4264</v>
      </c>
      <c r="C373" t="e">
        <v>#REF!</v>
      </c>
      <c r="L373" s="48"/>
    </row>
    <row r="374" spans="1:12" hidden="1">
      <c r="A374" s="32" t="s">
        <v>4688</v>
      </c>
      <c r="B374" s="21" t="s">
        <v>4273</v>
      </c>
      <c r="C374" t="e">
        <v>#REF!</v>
      </c>
      <c r="L374" s="48"/>
    </row>
    <row r="375" spans="1:12" hidden="1">
      <c r="A375" s="31" t="s">
        <v>4703</v>
      </c>
      <c r="B375" s="19" t="s">
        <v>4281</v>
      </c>
      <c r="C375" t="e">
        <v>#REF!</v>
      </c>
      <c r="L375" s="48"/>
    </row>
    <row r="376" spans="1:12" hidden="1">
      <c r="A376" s="32" t="s">
        <v>4716</v>
      </c>
      <c r="B376" s="21" t="s">
        <v>4289</v>
      </c>
      <c r="C376" t="e">
        <v>#REF!</v>
      </c>
      <c r="L376" s="48"/>
    </row>
    <row r="377" spans="1:12" hidden="1">
      <c r="A377" s="31" t="s">
        <v>4728</v>
      </c>
      <c r="B377" s="19" t="s">
        <v>4297</v>
      </c>
      <c r="C377" t="e">
        <v>#REF!</v>
      </c>
      <c r="L377" s="48"/>
    </row>
    <row r="378" spans="1:12" hidden="1">
      <c r="A378" s="32" t="s">
        <v>4741</v>
      </c>
      <c r="B378" s="21" t="s">
        <v>4306</v>
      </c>
      <c r="C378" t="e">
        <v>#REF!</v>
      </c>
      <c r="L378" s="48"/>
    </row>
    <row r="379" spans="1:12" hidden="1">
      <c r="A379" s="31" t="s">
        <v>4755</v>
      </c>
      <c r="B379" s="19" t="s">
        <v>4315</v>
      </c>
      <c r="C379" t="e">
        <v>#REF!</v>
      </c>
      <c r="L379" s="48"/>
    </row>
    <row r="380" spans="1:12" hidden="1">
      <c r="A380" s="32" t="s">
        <v>4766</v>
      </c>
      <c r="B380" s="21" t="s">
        <v>4323</v>
      </c>
      <c r="C380" t="e">
        <v>#REF!</v>
      </c>
      <c r="L380" s="48"/>
    </row>
    <row r="381" spans="1:12" hidden="1">
      <c r="A381" s="31" t="s">
        <v>4779</v>
      </c>
      <c r="B381" s="19" t="s">
        <v>4331</v>
      </c>
      <c r="C381" t="e">
        <v>#REF!</v>
      </c>
      <c r="L381" s="48"/>
    </row>
    <row r="382" spans="1:12" hidden="1">
      <c r="A382" s="32" t="s">
        <v>4794</v>
      </c>
      <c r="B382" s="21" t="s">
        <v>4339</v>
      </c>
      <c r="C382" t="e">
        <v>#REF!</v>
      </c>
      <c r="L382" s="48"/>
    </row>
    <row r="383" spans="1:12" hidden="1">
      <c r="A383" s="31" t="s">
        <v>4817</v>
      </c>
      <c r="B383" s="19" t="s">
        <v>4347</v>
      </c>
      <c r="C383" t="e">
        <v>#REF!</v>
      </c>
      <c r="L383" s="48"/>
    </row>
    <row r="384" spans="1:12" hidden="1">
      <c r="A384" s="32" t="s">
        <v>4835</v>
      </c>
      <c r="B384" s="21" t="s">
        <v>4356</v>
      </c>
      <c r="C384" t="e">
        <v>#REF!</v>
      </c>
      <c r="L384" s="48"/>
    </row>
    <row r="385" spans="1:43" hidden="1">
      <c r="A385" s="31" t="s">
        <v>4848</v>
      </c>
      <c r="B385" s="19" t="s">
        <v>4364</v>
      </c>
      <c r="C385" t="e">
        <v>#REF!</v>
      </c>
      <c r="L385" s="48"/>
    </row>
    <row r="386" spans="1:43" hidden="1">
      <c r="A386" s="32" t="s">
        <v>4862</v>
      </c>
      <c r="B386" s="21" t="s">
        <v>4373</v>
      </c>
      <c r="C386" t="e">
        <v>#REF!</v>
      </c>
      <c r="L386" s="48"/>
    </row>
    <row r="387" spans="1:43" hidden="1">
      <c r="A387" s="31" t="s">
        <v>4875</v>
      </c>
      <c r="B387" s="19" t="s">
        <v>4382</v>
      </c>
      <c r="C387" t="e">
        <v>#REF!</v>
      </c>
      <c r="L387" s="48"/>
    </row>
    <row r="388" spans="1:43" hidden="1">
      <c r="A388" s="32" t="s">
        <v>4911</v>
      </c>
      <c r="B388" s="21" t="s">
        <v>4390</v>
      </c>
      <c r="C388" t="e">
        <v>#REF!</v>
      </c>
      <c r="L388" s="48"/>
    </row>
    <row r="389" spans="1:43">
      <c r="A389" s="31" t="s">
        <v>4923</v>
      </c>
      <c r="B389" s="19" t="s">
        <v>4399</v>
      </c>
      <c r="C389" t="e">
        <v>#REF!</v>
      </c>
      <c r="D389" t="str">
        <f>B389</f>
        <v>391-2026</v>
      </c>
      <c r="E389" t="e">
        <f>VLOOKUP(D389,'MATRIZ 2026'!$F$3:$X$668,14,FALSE)</f>
        <v>#N/A</v>
      </c>
      <c r="F389" t="e">
        <f>VLOOKUP(B389,'MATRIZ 2026'!$F$3:$X$668,3,FALSE)</f>
        <v>#N/A</v>
      </c>
      <c r="G389" t="e">
        <f>VLOOKUP(B389,'MATRIZ 2026'!$F$3:$X$668,22,FALSE)</f>
        <v>#N/A</v>
      </c>
      <c r="I389" t="e">
        <f>VLOOKUP(B389,'MATRIZ 2026'!$F$3:$X$668,84,FALSE)</f>
        <v>#N/A</v>
      </c>
      <c r="J389" t="e">
        <f>VLOOKUP(B389,'MATRIZ 2026'!$F$3:$X$668,49,FALSE)</f>
        <v>#N/A</v>
      </c>
      <c r="K389" t="e">
        <f>VLOOKUP(B389,'MATRIZ 2026'!$F$3:$X$668,50,FALSE)</f>
        <v>#N/A</v>
      </c>
      <c r="L389" s="48" t="e">
        <f>VLOOKUP(B389,'MATRIZ 2026'!$F$3:$X$668,45,FALSE)</f>
        <v>#N/A</v>
      </c>
      <c r="M389" s="48" t="e">
        <f>VLOOKUP(B389,'MATRIZ 2026'!$F$3:$X$668,46,FALSE)</f>
        <v>#N/A</v>
      </c>
      <c r="N389" t="e">
        <f>VLOOKUP(B389,'MATRIZ 2026'!$F$3:$X$668,16,FALSE)</f>
        <v>#N/A</v>
      </c>
      <c r="O389" t="e">
        <f>VLOOKUP(B389,'MATRIZ 2026'!$F$3:$X$668,93,FALSE)</f>
        <v>#N/A</v>
      </c>
      <c r="P389" t="e">
        <f>VLOOKUP(D389,'MATRIZ 2026'!$F$3:$X$668,31,FALSE)</f>
        <v>#N/A</v>
      </c>
      <c r="Q389" t="e">
        <f>VLOOKUP(M389,'MATRIZ 2026'!$F$3:$X$668,3,FALSE)</f>
        <v>#N/A</v>
      </c>
      <c r="R389" t="e">
        <f>VLOOKUP(B389,'MATRIZ 2026'!$F$3:$X$668,32,FALSE)</f>
        <v>#N/A</v>
      </c>
      <c r="S389" t="e">
        <f>VLOOKUP(O389,'MATRIZ 2026'!$F$3:$X$668,3,FALSE)</f>
        <v>#N/A</v>
      </c>
      <c r="T389" t="e">
        <f>VLOOKUP(B389,'MATRIZ 2026'!$F$3:$X$668,95,FALSE)</f>
        <v>#N/A</v>
      </c>
      <c r="U389">
        <f>VLOOKUP(B389,Hoja3!A388:B1050,2,FALSE)</f>
        <v>146631</v>
      </c>
      <c r="V389" t="e">
        <f>VLOOKUP(B389,'MATRIZ 2026'!$F$3:$X$668,40,FALSE)</f>
        <v>#N/A</v>
      </c>
      <c r="W389" t="e">
        <f>VLOOKUP(S389,'MATRIZ 2026'!$F$3:$X$668,3,FALSE)</f>
        <v>#N/A</v>
      </c>
      <c r="X389" t="e">
        <f>VLOOKUP(T389,'MATRIZ 2026'!$F$3:$X$668,3,FALSE)</f>
        <v>#N/A</v>
      </c>
      <c r="Y389" t="e">
        <f>VLOOKUP(U389,'MATRIZ 2026'!$F$3:$X$668,3,FALSE)</f>
        <v>#N/A</v>
      </c>
      <c r="Z389" t="e">
        <f>VLOOKUP(V389,'MATRIZ 2026'!$F$3:$X$668,3,FALSE)</f>
        <v>#N/A</v>
      </c>
      <c r="AA389" t="e">
        <f>VLOOKUP(W389,'MATRIZ 2026'!$F$3:$X$668,3,FALSE)</f>
        <v>#N/A</v>
      </c>
      <c r="AB389" t="e">
        <f>VLOOKUP(B389,'MATRIZ 2026'!$F$3:$X$668,28,FALSE)</f>
        <v>#N/A</v>
      </c>
      <c r="AC389" t="e">
        <f>VLOOKUP(B389,'MATRIZ 2026'!$F$3:$X$668,27,FALSE)</f>
        <v>#N/A</v>
      </c>
      <c r="AD389" t="e">
        <f>VLOOKUP(B389,'MATRIZ 2026'!$F$3:$X$668,29,FALSE)</f>
        <v>#N/A</v>
      </c>
      <c r="AE389" t="e">
        <f>VLOOKUP(B389,'MATRIZ 2026'!$F$3:$X$668,96,FALSE)</f>
        <v>#N/A</v>
      </c>
      <c r="AF389" t="e">
        <f>VLOOKUP(B389,'MATRIZ 2026'!$F$3:$X$668,30,FALSE)</f>
        <v>#N/A</v>
      </c>
      <c r="AG389" t="str">
        <f>VLOOKUP(B389,'cuentas bancarias'!$A$2:$E$201,3,FALSE)</f>
        <v>DAVIVIENDA</v>
      </c>
      <c r="AH389" t="str">
        <f>VLOOKUP(B389,'cuentas bancarias'!$A$2:$E$201,4,FALSE)</f>
        <v>AHORROS</v>
      </c>
      <c r="AI389">
        <f>VLOOKUP(B389,'cuentas bancarias'!$A$2:$E$201,5,FALSE)</f>
        <v>476300068154</v>
      </c>
      <c r="AJ389" t="e">
        <f>VLOOKUP(B389,'MATRIZ 2026'!$F$3:$X$668,25,FALSE)</f>
        <v>#N/A</v>
      </c>
      <c r="AL389" t="e">
        <f>VLOOKUP(AH389,'MATRIZ 2026'!$F$3:$X$668,3,FALSE)</f>
        <v>#N/A</v>
      </c>
      <c r="AM389" t="e">
        <f>VLOOKUP(AI389,'MATRIZ 2026'!$F$3:$X$668,3,FALSE)</f>
        <v>#N/A</v>
      </c>
      <c r="AN389" t="e">
        <f>VLOOKUP(AJ389,'MATRIZ 2026'!$F$3:$X$668,3,FALSE)</f>
        <v>#N/A</v>
      </c>
      <c r="AO389" t="e">
        <f>VLOOKUP(AK389,'MATRIZ 2026'!$F$3:$X$668,3,FALSE)</f>
        <v>#N/A</v>
      </c>
      <c r="AP389" t="e">
        <f>VLOOKUP(AL389,'MATRIZ 2026'!$F$3:$X$668,3,FALSE)</f>
        <v>#N/A</v>
      </c>
      <c r="AQ389" t="e">
        <f>VLOOKUP(AM389,'MATRIZ 2026'!$F$3:$X$668,3,FALSE)</f>
        <v>#N/A</v>
      </c>
    </row>
    <row r="390" spans="1:43" hidden="1">
      <c r="A390" s="32" t="s">
        <v>4933</v>
      </c>
      <c r="B390" s="21" t="s">
        <v>4412</v>
      </c>
      <c r="C390" t="e">
        <v>#REF!</v>
      </c>
      <c r="L390" s="48"/>
    </row>
    <row r="391" spans="1:43" hidden="1">
      <c r="A391" s="31" t="s">
        <v>4945</v>
      </c>
      <c r="B391" s="19" t="s">
        <v>4426</v>
      </c>
      <c r="C391" t="e">
        <v>#REF!</v>
      </c>
      <c r="L391" s="48"/>
    </row>
    <row r="392" spans="1:43" hidden="1">
      <c r="A392" s="32" t="s">
        <v>4958</v>
      </c>
      <c r="B392" s="21" t="s">
        <v>4440</v>
      </c>
      <c r="C392" t="e">
        <v>#REF!</v>
      </c>
      <c r="L392" s="48"/>
    </row>
    <row r="393" spans="1:43" hidden="1">
      <c r="A393" s="31" t="s">
        <v>4970</v>
      </c>
      <c r="B393" s="19" t="s">
        <v>4449</v>
      </c>
      <c r="C393" t="e">
        <v>#REF!</v>
      </c>
      <c r="L393" s="48"/>
    </row>
    <row r="394" spans="1:43" hidden="1">
      <c r="A394" s="32" t="s">
        <v>4979</v>
      </c>
      <c r="B394" s="21" t="s">
        <v>4459</v>
      </c>
      <c r="C394" t="e">
        <v>#REF!</v>
      </c>
      <c r="L394" s="48"/>
    </row>
    <row r="395" spans="1:43" hidden="1">
      <c r="A395" s="31" t="s">
        <v>4994</v>
      </c>
      <c r="B395" s="19" t="s">
        <v>4473</v>
      </c>
      <c r="C395" t="e">
        <v>#REF!</v>
      </c>
      <c r="L395" s="48"/>
    </row>
    <row r="396" spans="1:43" hidden="1">
      <c r="A396" s="32" t="s">
        <v>5009</v>
      </c>
      <c r="B396" s="21" t="s">
        <v>4482</v>
      </c>
      <c r="C396" t="e">
        <v>#REF!</v>
      </c>
      <c r="L396" s="48"/>
    </row>
    <row r="397" spans="1:43" hidden="1">
      <c r="A397" s="31" t="s">
        <v>5022</v>
      </c>
      <c r="B397" s="19" t="s">
        <v>4491</v>
      </c>
      <c r="C397" t="e">
        <v>#REF!</v>
      </c>
      <c r="L397" s="48"/>
    </row>
    <row r="398" spans="1:43" hidden="1">
      <c r="A398" s="32" t="s">
        <v>5036</v>
      </c>
      <c r="B398" s="21" t="s">
        <v>4501</v>
      </c>
      <c r="C398" t="e">
        <v>#REF!</v>
      </c>
      <c r="L398" s="48"/>
    </row>
    <row r="399" spans="1:43">
      <c r="A399" s="31" t="s">
        <v>5046</v>
      </c>
      <c r="B399" s="19" t="s">
        <v>4510</v>
      </c>
      <c r="C399" t="e">
        <v>#REF!</v>
      </c>
      <c r="D399" t="str">
        <f>B399</f>
        <v>401-2026</v>
      </c>
      <c r="E399" t="e">
        <f>VLOOKUP(D399,'MATRIZ 2026'!$F$3:$X$668,14,FALSE)</f>
        <v>#N/A</v>
      </c>
      <c r="F399" t="e">
        <f>VLOOKUP(B399,'MATRIZ 2026'!$F$3:$X$668,3,FALSE)</f>
        <v>#N/A</v>
      </c>
      <c r="G399" t="e">
        <f>VLOOKUP(B399,'MATRIZ 2026'!$F$3:$X$668,22,FALSE)</f>
        <v>#N/A</v>
      </c>
      <c r="I399" t="e">
        <f>VLOOKUP(B399,'MATRIZ 2026'!$F$3:$X$668,84,FALSE)</f>
        <v>#N/A</v>
      </c>
      <c r="J399" t="e">
        <f>VLOOKUP(B399,'MATRIZ 2026'!$F$3:$X$668,49,FALSE)</f>
        <v>#N/A</v>
      </c>
      <c r="K399" t="e">
        <f>VLOOKUP(B399,'MATRIZ 2026'!$F$3:$X$668,50,FALSE)</f>
        <v>#N/A</v>
      </c>
      <c r="L399" s="48" t="e">
        <f>VLOOKUP(B399,'MATRIZ 2026'!$F$3:$X$668,45,FALSE)</f>
        <v>#N/A</v>
      </c>
      <c r="M399" s="48" t="e">
        <f>VLOOKUP(B399,'MATRIZ 2026'!$F$3:$X$668,46,FALSE)</f>
        <v>#N/A</v>
      </c>
      <c r="N399" t="e">
        <f>VLOOKUP(B399,'MATRIZ 2026'!$F$3:$X$668,16,FALSE)</f>
        <v>#N/A</v>
      </c>
      <c r="O399" t="e">
        <f>VLOOKUP(B399,'MATRIZ 2026'!$F$3:$X$668,93,FALSE)</f>
        <v>#N/A</v>
      </c>
      <c r="P399" t="e">
        <f>VLOOKUP(D399,'MATRIZ 2026'!$F$3:$X$668,31,FALSE)</f>
        <v>#N/A</v>
      </c>
      <c r="Q399" t="e">
        <f>VLOOKUP(M399,'MATRIZ 2026'!$F$3:$X$668,3,FALSE)</f>
        <v>#N/A</v>
      </c>
      <c r="R399" t="e">
        <f>VLOOKUP(B399,'MATRIZ 2026'!$F$3:$X$668,32,FALSE)</f>
        <v>#N/A</v>
      </c>
      <c r="S399" t="e">
        <f>VLOOKUP(O399,'MATRIZ 2026'!$F$3:$X$668,3,FALSE)</f>
        <v>#N/A</v>
      </c>
      <c r="T399" t="e">
        <f>VLOOKUP(B399,'MATRIZ 2026'!$F$3:$X$668,95,FALSE)</f>
        <v>#N/A</v>
      </c>
      <c r="U399">
        <f>VLOOKUP(B399,Hoja3!A398:B1060,2,FALSE)</f>
        <v>147307</v>
      </c>
      <c r="V399" t="e">
        <f>VLOOKUP(B399,'MATRIZ 2026'!$F$3:$X$668,40,FALSE)</f>
        <v>#N/A</v>
      </c>
      <c r="W399" t="e">
        <f>VLOOKUP(S399,'MATRIZ 2026'!$F$3:$X$668,3,FALSE)</f>
        <v>#N/A</v>
      </c>
      <c r="X399" t="e">
        <f>VLOOKUP(T399,'MATRIZ 2026'!$F$3:$X$668,3,FALSE)</f>
        <v>#N/A</v>
      </c>
      <c r="Y399" t="e">
        <f>VLOOKUP(U399,'MATRIZ 2026'!$F$3:$X$668,3,FALSE)</f>
        <v>#N/A</v>
      </c>
      <c r="Z399" t="e">
        <f>VLOOKUP(V399,'MATRIZ 2026'!$F$3:$X$668,3,FALSE)</f>
        <v>#N/A</v>
      </c>
      <c r="AA399" t="e">
        <f>VLOOKUP(W399,'MATRIZ 2026'!$F$3:$X$668,3,FALSE)</f>
        <v>#N/A</v>
      </c>
      <c r="AB399" t="e">
        <f>VLOOKUP(B399,'MATRIZ 2026'!$F$3:$X$668,28,FALSE)</f>
        <v>#N/A</v>
      </c>
      <c r="AC399" t="e">
        <f>VLOOKUP(B399,'MATRIZ 2026'!$F$3:$X$668,27,FALSE)</f>
        <v>#N/A</v>
      </c>
      <c r="AD399" t="e">
        <f>VLOOKUP(B399,'MATRIZ 2026'!$F$3:$X$668,29,FALSE)</f>
        <v>#N/A</v>
      </c>
      <c r="AE399" t="e">
        <f>VLOOKUP(B399,'MATRIZ 2026'!$F$3:$X$668,96,FALSE)</f>
        <v>#N/A</v>
      </c>
      <c r="AF399" t="e">
        <f>VLOOKUP(B399,'MATRIZ 2026'!$F$3:$X$668,30,FALSE)</f>
        <v>#N/A</v>
      </c>
      <c r="AG399" t="str">
        <f>VLOOKUP(B399,'cuentas bancarias'!$A$2:$E$201,3,FALSE)</f>
        <v>AV VILLAS</v>
      </c>
      <c r="AH399" t="str">
        <f>VLOOKUP(B399,'cuentas bancarias'!$A$2:$E$201,4,FALSE)</f>
        <v>AHORROS</v>
      </c>
      <c r="AI399">
        <f>VLOOKUP(B399,'cuentas bancarias'!$A$2:$E$201,5,FALSE)</f>
        <v>660899225</v>
      </c>
      <c r="AJ399" t="e">
        <f>VLOOKUP(B399,'MATRIZ 2026'!$F$3:$X$668,25,FALSE)</f>
        <v>#N/A</v>
      </c>
      <c r="AL399" t="e">
        <f>VLOOKUP(AH399,'MATRIZ 2026'!$F$3:$X$668,3,FALSE)</f>
        <v>#N/A</v>
      </c>
      <c r="AM399" t="e">
        <f>VLOOKUP(AI399,'MATRIZ 2026'!$F$3:$X$668,3,FALSE)</f>
        <v>#N/A</v>
      </c>
      <c r="AN399" t="e">
        <f>VLOOKUP(AJ399,'MATRIZ 2026'!$F$3:$X$668,3,FALSE)</f>
        <v>#N/A</v>
      </c>
      <c r="AO399" t="e">
        <f>VLOOKUP(AK399,'MATRIZ 2026'!$F$3:$X$668,3,FALSE)</f>
        <v>#N/A</v>
      </c>
      <c r="AP399" t="e">
        <f>VLOOKUP(AL399,'MATRIZ 2026'!$F$3:$X$668,3,FALSE)</f>
        <v>#N/A</v>
      </c>
      <c r="AQ399" t="e">
        <f>VLOOKUP(AM399,'MATRIZ 2026'!$F$3:$X$668,3,FALSE)</f>
        <v>#N/A</v>
      </c>
    </row>
    <row r="400" spans="1:43" hidden="1">
      <c r="A400" s="32" t="s">
        <v>5055</v>
      </c>
      <c r="B400" s="21" t="s">
        <v>4520</v>
      </c>
      <c r="C400" t="e">
        <v>#REF!</v>
      </c>
      <c r="L400" s="48"/>
    </row>
    <row r="401" spans="1:43" hidden="1">
      <c r="A401" s="31" t="s">
        <v>5066</v>
      </c>
      <c r="B401" s="19" t="s">
        <v>4536</v>
      </c>
      <c r="C401" t="e">
        <v>#REF!</v>
      </c>
      <c r="L401" s="48"/>
    </row>
    <row r="402" spans="1:43" hidden="1">
      <c r="A402" s="32" t="s">
        <v>5078</v>
      </c>
      <c r="B402" s="21" t="s">
        <v>4554</v>
      </c>
      <c r="C402" t="e">
        <v>#REF!</v>
      </c>
      <c r="L402" s="48"/>
    </row>
    <row r="403" spans="1:43" hidden="1">
      <c r="A403" s="31" t="s">
        <v>5094</v>
      </c>
      <c r="B403" s="19" t="s">
        <v>4567</v>
      </c>
      <c r="C403" t="e">
        <v>#REF!</v>
      </c>
      <c r="L403" s="48"/>
    </row>
    <row r="404" spans="1:43" hidden="1">
      <c r="A404" s="32" t="s">
        <v>5106</v>
      </c>
      <c r="B404" s="21" t="s">
        <v>4581</v>
      </c>
      <c r="C404" t="e">
        <v>#REF!</v>
      </c>
      <c r="L404" s="48"/>
    </row>
    <row r="405" spans="1:43" hidden="1">
      <c r="A405" s="31" t="s">
        <v>5117</v>
      </c>
      <c r="B405" s="19" t="s">
        <v>4595</v>
      </c>
      <c r="C405" t="e">
        <v>#REF!</v>
      </c>
      <c r="L405" s="48"/>
    </row>
    <row r="406" spans="1:43" hidden="1">
      <c r="A406" s="32" t="s">
        <v>5127</v>
      </c>
      <c r="B406" s="21" t="s">
        <v>4610</v>
      </c>
      <c r="C406" t="e">
        <v>#REF!</v>
      </c>
      <c r="L406" s="48"/>
    </row>
    <row r="407" spans="1:43" hidden="1">
      <c r="A407" s="31" t="s">
        <v>5137</v>
      </c>
      <c r="B407" s="19" t="s">
        <v>4625</v>
      </c>
      <c r="C407" t="e">
        <v>#REF!</v>
      </c>
      <c r="L407" s="48"/>
    </row>
    <row r="408" spans="1:43">
      <c r="A408" s="32" t="s">
        <v>5149</v>
      </c>
      <c r="B408" s="21" t="s">
        <v>4637</v>
      </c>
      <c r="C408" t="e">
        <v>#REF!</v>
      </c>
      <c r="D408" t="str">
        <f t="shared" ref="D408:D409" si="4">B408</f>
        <v>410-2026</v>
      </c>
      <c r="E408" t="e">
        <f>VLOOKUP(D408,'MATRIZ 2026'!$F$3:$X$668,14,FALSE)</f>
        <v>#N/A</v>
      </c>
      <c r="F408" t="e">
        <f>VLOOKUP(B408,'MATRIZ 2026'!$F$3:$X$668,3,FALSE)</f>
        <v>#N/A</v>
      </c>
      <c r="G408" t="e">
        <f>VLOOKUP(B408,'MATRIZ 2026'!$F$3:$X$668,22,FALSE)</f>
        <v>#N/A</v>
      </c>
      <c r="I408" t="e">
        <f>VLOOKUP(B408,'MATRIZ 2026'!$F$3:$X$668,84,FALSE)</f>
        <v>#N/A</v>
      </c>
      <c r="J408" t="e">
        <f>VLOOKUP(B408,'MATRIZ 2026'!$F$3:$X$668,49,FALSE)</f>
        <v>#N/A</v>
      </c>
      <c r="K408" t="e">
        <f>VLOOKUP(B408,'MATRIZ 2026'!$F$3:$X$668,50,FALSE)</f>
        <v>#N/A</v>
      </c>
      <c r="L408" s="48" t="e">
        <f>VLOOKUP(B408,'MATRIZ 2026'!$F$3:$X$668,45,FALSE)</f>
        <v>#N/A</v>
      </c>
      <c r="M408" s="48" t="e">
        <f>VLOOKUP(B408,'MATRIZ 2026'!$F$3:$X$668,46,FALSE)</f>
        <v>#N/A</v>
      </c>
      <c r="N408" t="e">
        <f>VLOOKUP(B408,'MATRIZ 2026'!$F$3:$X$668,16,FALSE)</f>
        <v>#N/A</v>
      </c>
      <c r="O408" t="e">
        <f>VLOOKUP(B408,'MATRIZ 2026'!$F$3:$X$668,93,FALSE)</f>
        <v>#N/A</v>
      </c>
      <c r="P408" t="e">
        <f>VLOOKUP(D408,'MATRIZ 2026'!$F$3:$X$668,31,FALSE)</f>
        <v>#N/A</v>
      </c>
      <c r="Q408" t="e">
        <f>VLOOKUP(M408,'MATRIZ 2026'!$F$3:$X$668,3,FALSE)</f>
        <v>#N/A</v>
      </c>
      <c r="R408" t="e">
        <f>VLOOKUP(B408,'MATRIZ 2026'!$F$3:$X$668,32,FALSE)</f>
        <v>#N/A</v>
      </c>
      <c r="S408" t="e">
        <f>VLOOKUP(O408,'MATRIZ 2026'!$F$3:$X$668,3,FALSE)</f>
        <v>#N/A</v>
      </c>
      <c r="T408" t="e">
        <f>VLOOKUP(B408,'MATRIZ 2026'!$F$3:$X$668,95,FALSE)</f>
        <v>#N/A</v>
      </c>
      <c r="U408">
        <f>VLOOKUP(B408,Hoja3!A407:B1069,2,FALSE)</f>
        <v>145107</v>
      </c>
      <c r="V408" t="e">
        <f>VLOOKUP(B408,'MATRIZ 2026'!$F$3:$X$668,40,FALSE)</f>
        <v>#N/A</v>
      </c>
      <c r="W408" t="e">
        <f>VLOOKUP(S408,'MATRIZ 2026'!$F$3:$X$668,3,FALSE)</f>
        <v>#N/A</v>
      </c>
      <c r="X408" t="e">
        <f>VLOOKUP(T408,'MATRIZ 2026'!$F$3:$X$668,3,FALSE)</f>
        <v>#N/A</v>
      </c>
      <c r="Y408" t="e">
        <f>VLOOKUP(U408,'MATRIZ 2026'!$F$3:$X$668,3,FALSE)</f>
        <v>#N/A</v>
      </c>
      <c r="Z408" t="e">
        <f>VLOOKUP(V408,'MATRIZ 2026'!$F$3:$X$668,3,FALSE)</f>
        <v>#N/A</v>
      </c>
      <c r="AA408" t="e">
        <f>VLOOKUP(W408,'MATRIZ 2026'!$F$3:$X$668,3,FALSE)</f>
        <v>#N/A</v>
      </c>
      <c r="AB408" t="e">
        <f>VLOOKUP(B408,'MATRIZ 2026'!$F$3:$X$668,28,FALSE)</f>
        <v>#N/A</v>
      </c>
      <c r="AC408" t="e">
        <f>VLOOKUP(B408,'MATRIZ 2026'!$F$3:$X$668,27,FALSE)</f>
        <v>#N/A</v>
      </c>
      <c r="AD408" t="e">
        <f>VLOOKUP(B408,'MATRIZ 2026'!$F$3:$X$668,29,FALSE)</f>
        <v>#N/A</v>
      </c>
      <c r="AE408" t="e">
        <f>VLOOKUP(B408,'MATRIZ 2026'!$F$3:$X$668,96,FALSE)</f>
        <v>#N/A</v>
      </c>
      <c r="AF408" t="e">
        <f>VLOOKUP(B408,'MATRIZ 2026'!$F$3:$X$668,30,FALSE)</f>
        <v>#N/A</v>
      </c>
      <c r="AG408" t="str">
        <f>VLOOKUP(B408,'cuentas bancarias'!$A$2:$E$201,3,FALSE)</f>
        <v>UNION</v>
      </c>
      <c r="AH408" t="str">
        <f>VLOOKUP(B408,'cuentas bancarias'!$A$2:$E$201,4,FALSE)</f>
        <v>AHORROS</v>
      </c>
      <c r="AI408">
        <f>VLOOKUP(B408,'cuentas bancarias'!$A$2:$E$201,5,FALSE)</f>
        <v>1735600000300140</v>
      </c>
      <c r="AJ408" t="e">
        <f>VLOOKUP(B408,'MATRIZ 2026'!$F$3:$X$668,25,FALSE)</f>
        <v>#N/A</v>
      </c>
      <c r="AL408" t="e">
        <f>VLOOKUP(AH408,'MATRIZ 2026'!$F$3:$X$668,3,FALSE)</f>
        <v>#N/A</v>
      </c>
      <c r="AM408" t="e">
        <f>VLOOKUP(AI408,'MATRIZ 2026'!$F$3:$X$668,3,FALSE)</f>
        <v>#N/A</v>
      </c>
      <c r="AN408" t="e">
        <f>VLOOKUP(AJ408,'MATRIZ 2026'!$F$3:$X$668,3,FALSE)</f>
        <v>#N/A</v>
      </c>
      <c r="AO408" t="e">
        <f>VLOOKUP(AK408,'MATRIZ 2026'!$F$3:$X$668,3,FALSE)</f>
        <v>#N/A</v>
      </c>
      <c r="AP408" t="e">
        <f>VLOOKUP(AL408,'MATRIZ 2026'!$F$3:$X$668,3,FALSE)</f>
        <v>#N/A</v>
      </c>
      <c r="AQ408" t="e">
        <f>VLOOKUP(AM408,'MATRIZ 2026'!$F$3:$X$668,3,FALSE)</f>
        <v>#N/A</v>
      </c>
    </row>
    <row r="409" spans="1:43">
      <c r="A409" s="31" t="s">
        <v>5160</v>
      </c>
      <c r="B409" s="19" t="s">
        <v>4652</v>
      </c>
      <c r="C409" t="e">
        <v>#REF!</v>
      </c>
      <c r="D409" t="str">
        <f t="shared" si="4"/>
        <v>411-2026</v>
      </c>
      <c r="E409" t="e">
        <f>VLOOKUP(D409,'MATRIZ 2026'!$F$3:$X$668,14,FALSE)</f>
        <v>#N/A</v>
      </c>
      <c r="F409" t="e">
        <f>VLOOKUP(B409,'MATRIZ 2026'!$F$3:$X$668,3,FALSE)</f>
        <v>#N/A</v>
      </c>
      <c r="G409" t="e">
        <f>VLOOKUP(B409,'MATRIZ 2026'!$F$3:$X$668,22,FALSE)</f>
        <v>#N/A</v>
      </c>
      <c r="I409" t="e">
        <f>VLOOKUP(B409,'MATRIZ 2026'!$F$3:$X$668,84,FALSE)</f>
        <v>#N/A</v>
      </c>
      <c r="J409" t="e">
        <f>VLOOKUP(B409,'MATRIZ 2026'!$F$3:$X$668,49,FALSE)</f>
        <v>#N/A</v>
      </c>
      <c r="K409" t="e">
        <f>VLOOKUP(B409,'MATRIZ 2026'!$F$3:$X$668,50,FALSE)</f>
        <v>#N/A</v>
      </c>
      <c r="L409" s="48" t="e">
        <f>VLOOKUP(B409,'MATRIZ 2026'!$F$3:$X$668,45,FALSE)</f>
        <v>#N/A</v>
      </c>
      <c r="M409" s="48" t="e">
        <f>VLOOKUP(B409,'MATRIZ 2026'!$F$3:$X$668,46,FALSE)</f>
        <v>#N/A</v>
      </c>
      <c r="N409" t="e">
        <f>VLOOKUP(B409,'MATRIZ 2026'!$F$3:$X$668,16,FALSE)</f>
        <v>#N/A</v>
      </c>
      <c r="O409" t="e">
        <f>VLOOKUP(B409,'MATRIZ 2026'!$F$3:$X$668,93,FALSE)</f>
        <v>#N/A</v>
      </c>
      <c r="P409" t="e">
        <f>VLOOKUP(D409,'MATRIZ 2026'!$F$3:$X$668,31,FALSE)</f>
        <v>#N/A</v>
      </c>
      <c r="Q409" t="e">
        <f>VLOOKUP(M409,'MATRIZ 2026'!$F$3:$X$668,3,FALSE)</f>
        <v>#N/A</v>
      </c>
      <c r="R409" t="e">
        <f>VLOOKUP(B409,'MATRIZ 2026'!$F$3:$X$668,32,FALSE)</f>
        <v>#N/A</v>
      </c>
      <c r="S409" t="e">
        <f>VLOOKUP(O409,'MATRIZ 2026'!$F$3:$X$668,3,FALSE)</f>
        <v>#N/A</v>
      </c>
      <c r="T409" t="e">
        <f>VLOOKUP(B409,'MATRIZ 2026'!$F$3:$X$668,95,FALSE)</f>
        <v>#N/A</v>
      </c>
      <c r="U409">
        <f>VLOOKUP(B409,Hoja3!A408:B1070,2,FALSE)</f>
        <v>145107</v>
      </c>
      <c r="V409" t="e">
        <f>VLOOKUP(B409,'MATRIZ 2026'!$F$3:$X$668,40,FALSE)</f>
        <v>#N/A</v>
      </c>
      <c r="W409" t="e">
        <f>VLOOKUP(S409,'MATRIZ 2026'!$F$3:$X$668,3,FALSE)</f>
        <v>#N/A</v>
      </c>
      <c r="X409" t="e">
        <f>VLOOKUP(T409,'MATRIZ 2026'!$F$3:$X$668,3,FALSE)</f>
        <v>#N/A</v>
      </c>
      <c r="Y409" t="e">
        <f>VLOOKUP(U409,'MATRIZ 2026'!$F$3:$X$668,3,FALSE)</f>
        <v>#N/A</v>
      </c>
      <c r="Z409" t="e">
        <f>VLOOKUP(V409,'MATRIZ 2026'!$F$3:$X$668,3,FALSE)</f>
        <v>#N/A</v>
      </c>
      <c r="AA409" t="e">
        <f>VLOOKUP(W409,'MATRIZ 2026'!$F$3:$X$668,3,FALSE)</f>
        <v>#N/A</v>
      </c>
      <c r="AB409" t="e">
        <f>VLOOKUP(B409,'MATRIZ 2026'!$F$3:$X$668,28,FALSE)</f>
        <v>#N/A</v>
      </c>
      <c r="AC409" t="e">
        <f>VLOOKUP(B409,'MATRIZ 2026'!$F$3:$X$668,27,FALSE)</f>
        <v>#N/A</v>
      </c>
      <c r="AD409" t="e">
        <f>VLOOKUP(B409,'MATRIZ 2026'!$F$3:$X$668,29,FALSE)</f>
        <v>#N/A</v>
      </c>
      <c r="AE409" t="e">
        <f>VLOOKUP(B409,'MATRIZ 2026'!$F$3:$X$668,96,FALSE)</f>
        <v>#N/A</v>
      </c>
      <c r="AF409" t="e">
        <f>VLOOKUP(B409,'MATRIZ 2026'!$F$3:$X$668,30,FALSE)</f>
        <v>#N/A</v>
      </c>
      <c r="AG409" t="str">
        <f>VLOOKUP(B409,'cuentas bancarias'!$A$2:$E$201,3,FALSE)</f>
        <v>CAJA SOCIAL</v>
      </c>
      <c r="AH409" t="str">
        <f>VLOOKUP(B409,'cuentas bancarias'!$A$2:$E$201,4,FALSE)</f>
        <v>AHORROS</v>
      </c>
      <c r="AI409">
        <f>VLOOKUP(B409,'cuentas bancarias'!$A$2:$E$201,5,FALSE)</f>
        <v>24049519891</v>
      </c>
      <c r="AJ409" t="e">
        <f>VLOOKUP(B409,'MATRIZ 2026'!$F$3:$X$668,25,FALSE)</f>
        <v>#N/A</v>
      </c>
      <c r="AL409" t="e">
        <f>VLOOKUP(AH409,'MATRIZ 2026'!$F$3:$X$668,3,FALSE)</f>
        <v>#N/A</v>
      </c>
      <c r="AM409" t="e">
        <f>VLOOKUP(AI409,'MATRIZ 2026'!$F$3:$X$668,3,FALSE)</f>
        <v>#N/A</v>
      </c>
      <c r="AN409" t="e">
        <f>VLOOKUP(AJ409,'MATRIZ 2026'!$F$3:$X$668,3,FALSE)</f>
        <v>#N/A</v>
      </c>
      <c r="AO409" t="e">
        <f>VLOOKUP(AK409,'MATRIZ 2026'!$F$3:$X$668,3,FALSE)</f>
        <v>#N/A</v>
      </c>
      <c r="AP409" t="e">
        <f>VLOOKUP(AL409,'MATRIZ 2026'!$F$3:$X$668,3,FALSE)</f>
        <v>#N/A</v>
      </c>
      <c r="AQ409" t="e">
        <f>VLOOKUP(AM409,'MATRIZ 2026'!$F$3:$X$668,3,FALSE)</f>
        <v>#N/A</v>
      </c>
    </row>
    <row r="410" spans="1:43" hidden="1">
      <c r="A410" s="32" t="s">
        <v>5173</v>
      </c>
      <c r="B410" s="21" t="s">
        <v>4661</v>
      </c>
      <c r="C410" t="e">
        <v>#REF!</v>
      </c>
      <c r="L410" s="48"/>
    </row>
    <row r="411" spans="1:43">
      <c r="A411" s="31" t="s">
        <v>5187</v>
      </c>
      <c r="B411" s="19" t="s">
        <v>4676</v>
      </c>
      <c r="C411" t="e">
        <v>#REF!</v>
      </c>
      <c r="D411" t="str">
        <f>B411</f>
        <v>413-2026</v>
      </c>
      <c r="E411" t="e">
        <f>VLOOKUP(D411,'MATRIZ 2026'!$F$3:$X$668,14,FALSE)</f>
        <v>#N/A</v>
      </c>
      <c r="F411" t="e">
        <f>VLOOKUP(B411,'MATRIZ 2026'!$F$3:$X$668,3,FALSE)</f>
        <v>#N/A</v>
      </c>
      <c r="G411" t="e">
        <f>VLOOKUP(B411,'MATRIZ 2026'!$F$3:$X$668,22,FALSE)</f>
        <v>#N/A</v>
      </c>
      <c r="I411" t="e">
        <f>VLOOKUP(B411,'MATRIZ 2026'!$F$3:$X$668,84,FALSE)</f>
        <v>#N/A</v>
      </c>
      <c r="J411" t="e">
        <f>VLOOKUP(B411,'MATRIZ 2026'!$F$3:$X$668,49,FALSE)</f>
        <v>#N/A</v>
      </c>
      <c r="K411" t="e">
        <f>VLOOKUP(B411,'MATRIZ 2026'!$F$3:$X$668,50,FALSE)</f>
        <v>#N/A</v>
      </c>
      <c r="L411" s="48" t="e">
        <f>VLOOKUP(B411,'MATRIZ 2026'!$F$3:$X$668,45,FALSE)</f>
        <v>#N/A</v>
      </c>
      <c r="M411" s="48" t="e">
        <f>VLOOKUP(B411,'MATRIZ 2026'!$F$3:$X$668,46,FALSE)</f>
        <v>#N/A</v>
      </c>
      <c r="N411" t="e">
        <f>VLOOKUP(B411,'MATRIZ 2026'!$F$3:$X$668,16,FALSE)</f>
        <v>#N/A</v>
      </c>
      <c r="O411" t="e">
        <f>VLOOKUP(B411,'MATRIZ 2026'!$F$3:$X$668,93,FALSE)</f>
        <v>#N/A</v>
      </c>
      <c r="P411" t="e">
        <f>VLOOKUP(D411,'MATRIZ 2026'!$F$3:$X$668,31,FALSE)</f>
        <v>#N/A</v>
      </c>
      <c r="Q411" t="e">
        <f>VLOOKUP(M411,'MATRIZ 2026'!$F$3:$X$668,3,FALSE)</f>
        <v>#N/A</v>
      </c>
      <c r="R411" t="e">
        <f>VLOOKUP(B411,'MATRIZ 2026'!$F$3:$X$668,32,FALSE)</f>
        <v>#N/A</v>
      </c>
      <c r="S411" t="e">
        <f>VLOOKUP(O411,'MATRIZ 2026'!$F$3:$X$668,3,FALSE)</f>
        <v>#N/A</v>
      </c>
      <c r="T411" t="e">
        <f>VLOOKUP(B411,'MATRIZ 2026'!$F$3:$X$668,95,FALSE)</f>
        <v>#N/A</v>
      </c>
      <c r="U411">
        <f>VLOOKUP(B411,Hoja3!A410:B1072,2,FALSE)</f>
        <v>152750</v>
      </c>
      <c r="V411" t="e">
        <f>VLOOKUP(B411,'MATRIZ 2026'!$F$3:$X$668,40,FALSE)</f>
        <v>#N/A</v>
      </c>
      <c r="W411" t="e">
        <f>VLOOKUP(S411,'MATRIZ 2026'!$F$3:$X$668,3,FALSE)</f>
        <v>#N/A</v>
      </c>
      <c r="X411" t="e">
        <f>VLOOKUP(T411,'MATRIZ 2026'!$F$3:$X$668,3,FALSE)</f>
        <v>#N/A</v>
      </c>
      <c r="Y411" t="e">
        <f>VLOOKUP(U411,'MATRIZ 2026'!$F$3:$X$668,3,FALSE)</f>
        <v>#N/A</v>
      </c>
      <c r="Z411" t="e">
        <f>VLOOKUP(V411,'MATRIZ 2026'!$F$3:$X$668,3,FALSE)</f>
        <v>#N/A</v>
      </c>
      <c r="AA411" t="e">
        <f>VLOOKUP(W411,'MATRIZ 2026'!$F$3:$X$668,3,FALSE)</f>
        <v>#N/A</v>
      </c>
      <c r="AB411" t="e">
        <f>VLOOKUP(B411,'MATRIZ 2026'!$F$3:$X$668,28,FALSE)</f>
        <v>#N/A</v>
      </c>
      <c r="AC411" t="e">
        <f>VLOOKUP(B411,'MATRIZ 2026'!$F$3:$X$668,27,FALSE)</f>
        <v>#N/A</v>
      </c>
      <c r="AD411" t="e">
        <f>VLOOKUP(B411,'MATRIZ 2026'!$F$3:$X$668,29,FALSE)</f>
        <v>#N/A</v>
      </c>
      <c r="AE411" t="e">
        <f>VLOOKUP(B411,'MATRIZ 2026'!$F$3:$X$668,96,FALSE)</f>
        <v>#N/A</v>
      </c>
      <c r="AF411" t="e">
        <f>VLOOKUP(B411,'MATRIZ 2026'!$F$3:$X$668,30,FALSE)</f>
        <v>#N/A</v>
      </c>
      <c r="AG411" t="str">
        <f>VLOOKUP(B411,'cuentas bancarias'!$A$2:$E$201,3,FALSE)</f>
        <v>NU</v>
      </c>
      <c r="AH411" t="str">
        <f>VLOOKUP(B411,'cuentas bancarias'!$A$2:$E$201,4,FALSE)</f>
        <v>AHORROS</v>
      </c>
      <c r="AI411">
        <f>VLOOKUP(B411,'cuentas bancarias'!$A$2:$E$201,5,FALSE)</f>
        <v>27463119</v>
      </c>
      <c r="AJ411" t="e">
        <f>VLOOKUP(B411,'MATRIZ 2026'!$F$3:$X$668,25,FALSE)</f>
        <v>#N/A</v>
      </c>
      <c r="AL411" t="e">
        <f>VLOOKUP(AH411,'MATRIZ 2026'!$F$3:$X$668,3,FALSE)</f>
        <v>#N/A</v>
      </c>
      <c r="AM411" t="e">
        <f>VLOOKUP(AI411,'MATRIZ 2026'!$F$3:$X$668,3,FALSE)</f>
        <v>#N/A</v>
      </c>
      <c r="AN411" t="e">
        <f>VLOOKUP(AJ411,'MATRIZ 2026'!$F$3:$X$668,3,FALSE)</f>
        <v>#N/A</v>
      </c>
      <c r="AO411" t="e">
        <f>VLOOKUP(AK411,'MATRIZ 2026'!$F$3:$X$668,3,FALSE)</f>
        <v>#N/A</v>
      </c>
      <c r="AP411" t="e">
        <f>VLOOKUP(AL411,'MATRIZ 2026'!$F$3:$X$668,3,FALSE)</f>
        <v>#N/A</v>
      </c>
      <c r="AQ411" t="e">
        <f>VLOOKUP(AM411,'MATRIZ 2026'!$F$3:$X$668,3,FALSE)</f>
        <v>#N/A</v>
      </c>
    </row>
    <row r="412" spans="1:43" hidden="1">
      <c r="A412" s="32" t="s">
        <v>5201</v>
      </c>
      <c r="B412" s="21" t="s">
        <v>4688</v>
      </c>
      <c r="C412" t="e">
        <v>#REF!</v>
      </c>
      <c r="L412" s="48"/>
    </row>
    <row r="413" spans="1:43" hidden="1">
      <c r="A413" s="31" t="s">
        <v>5211</v>
      </c>
      <c r="B413" s="19" t="s">
        <v>4703</v>
      </c>
      <c r="C413" t="e">
        <v>#REF!</v>
      </c>
      <c r="L413" s="48"/>
    </row>
    <row r="414" spans="1:43" hidden="1">
      <c r="A414" s="32" t="s">
        <v>5220</v>
      </c>
      <c r="B414" s="21" t="s">
        <v>4716</v>
      </c>
      <c r="C414" t="e">
        <v>#REF!</v>
      </c>
      <c r="L414" s="48"/>
    </row>
    <row r="415" spans="1:43" hidden="1">
      <c r="A415" s="31" t="s">
        <v>5234</v>
      </c>
      <c r="B415" s="19" t="s">
        <v>4728</v>
      </c>
      <c r="C415" t="e">
        <v>#REF!</v>
      </c>
      <c r="L415" s="48"/>
    </row>
    <row r="416" spans="1:43" hidden="1">
      <c r="A416" s="32" t="s">
        <v>5242</v>
      </c>
      <c r="B416" s="21" t="s">
        <v>4741</v>
      </c>
      <c r="C416" t="e">
        <v>#REF!</v>
      </c>
      <c r="L416" s="48"/>
    </row>
    <row r="417" spans="1:43" hidden="1">
      <c r="A417" s="31" t="s">
        <v>5251</v>
      </c>
      <c r="B417" s="19" t="s">
        <v>4755</v>
      </c>
      <c r="C417" t="e">
        <v>#REF!</v>
      </c>
      <c r="L417" s="48"/>
    </row>
    <row r="418" spans="1:43" hidden="1">
      <c r="A418" s="32" t="s">
        <v>5261</v>
      </c>
      <c r="B418" s="21" t="s">
        <v>4766</v>
      </c>
      <c r="C418" t="e">
        <v>#REF!</v>
      </c>
      <c r="L418" s="48"/>
    </row>
    <row r="419" spans="1:43" hidden="1">
      <c r="A419" s="31" t="s">
        <v>5273</v>
      </c>
      <c r="B419" s="19" t="s">
        <v>4779</v>
      </c>
      <c r="C419" t="e">
        <v>#REF!</v>
      </c>
      <c r="L419" s="48"/>
    </row>
    <row r="420" spans="1:43" hidden="1">
      <c r="A420" s="32" t="s">
        <v>5290</v>
      </c>
      <c r="B420" s="21" t="s">
        <v>4794</v>
      </c>
      <c r="C420" t="e">
        <v>#REF!</v>
      </c>
      <c r="L420" s="48"/>
    </row>
    <row r="421" spans="1:43">
      <c r="A421" s="31" t="s">
        <v>5299</v>
      </c>
      <c r="B421" s="19" t="s">
        <v>4804</v>
      </c>
      <c r="C421" t="e">
        <v>#REF!</v>
      </c>
      <c r="D421" t="str">
        <f>B421</f>
        <v>423-2026</v>
      </c>
      <c r="E421" t="e">
        <f>VLOOKUP(D421,'MATRIZ 2026'!$F$3:$X$668,14,FALSE)</f>
        <v>#N/A</v>
      </c>
      <c r="F421" t="e">
        <f>VLOOKUP(B421,'MATRIZ 2026'!$F$3:$X$668,3,FALSE)</f>
        <v>#N/A</v>
      </c>
      <c r="G421" t="e">
        <f>VLOOKUP(B421,'MATRIZ 2026'!$F$3:$X$668,22,FALSE)</f>
        <v>#N/A</v>
      </c>
      <c r="I421" t="e">
        <f>VLOOKUP(B421,'MATRIZ 2026'!$F$3:$X$668,84,FALSE)</f>
        <v>#N/A</v>
      </c>
      <c r="J421" t="e">
        <f>VLOOKUP(B421,'MATRIZ 2026'!$F$3:$X$668,49,FALSE)</f>
        <v>#N/A</v>
      </c>
      <c r="K421" t="e">
        <f>VLOOKUP(B421,'MATRIZ 2026'!$F$3:$X$668,50,FALSE)</f>
        <v>#N/A</v>
      </c>
      <c r="L421" s="48" t="e">
        <f>VLOOKUP(B421,'MATRIZ 2026'!$F$3:$X$668,45,FALSE)</f>
        <v>#N/A</v>
      </c>
      <c r="M421" s="48" t="e">
        <f>VLOOKUP(B421,'MATRIZ 2026'!$F$3:$X$668,46,FALSE)</f>
        <v>#N/A</v>
      </c>
      <c r="N421" t="e">
        <f>VLOOKUP(B421,'MATRIZ 2026'!$F$3:$X$668,16,FALSE)</f>
        <v>#N/A</v>
      </c>
      <c r="O421" t="e">
        <f>VLOOKUP(B421,'MATRIZ 2026'!$F$3:$X$668,93,FALSE)</f>
        <v>#N/A</v>
      </c>
      <c r="P421" t="e">
        <f>VLOOKUP(D421,'MATRIZ 2026'!$F$3:$X$668,31,FALSE)</f>
        <v>#N/A</v>
      </c>
      <c r="Q421" t="e">
        <f>VLOOKUP(M421,'MATRIZ 2026'!$F$3:$X$668,3,FALSE)</f>
        <v>#N/A</v>
      </c>
      <c r="R421" t="e">
        <f>VLOOKUP(B421,'MATRIZ 2026'!$F$3:$X$668,32,FALSE)</f>
        <v>#N/A</v>
      </c>
      <c r="S421" t="e">
        <f>VLOOKUP(O421,'MATRIZ 2026'!$F$3:$X$668,3,FALSE)</f>
        <v>#N/A</v>
      </c>
      <c r="T421" t="e">
        <f>VLOOKUP(B421,'MATRIZ 2026'!$F$3:$X$668,95,FALSE)</f>
        <v>#N/A</v>
      </c>
      <c r="U421">
        <f>VLOOKUP(B421,Hoja3!A420:B1082,2,FALSE)</f>
        <v>145587</v>
      </c>
      <c r="V421" t="e">
        <f>VLOOKUP(B421,'MATRIZ 2026'!$F$3:$X$668,40,FALSE)</f>
        <v>#N/A</v>
      </c>
      <c r="W421" t="e">
        <f>VLOOKUP(S421,'MATRIZ 2026'!$F$3:$X$668,3,FALSE)</f>
        <v>#N/A</v>
      </c>
      <c r="X421" t="e">
        <f>VLOOKUP(T421,'MATRIZ 2026'!$F$3:$X$668,3,FALSE)</f>
        <v>#N/A</v>
      </c>
      <c r="Y421" t="e">
        <f>VLOOKUP(U421,'MATRIZ 2026'!$F$3:$X$668,3,FALSE)</f>
        <v>#N/A</v>
      </c>
      <c r="Z421" t="e">
        <f>VLOOKUP(V421,'MATRIZ 2026'!$F$3:$X$668,3,FALSE)</f>
        <v>#N/A</v>
      </c>
      <c r="AA421" t="e">
        <f>VLOOKUP(W421,'MATRIZ 2026'!$F$3:$X$668,3,FALSE)</f>
        <v>#N/A</v>
      </c>
      <c r="AB421" t="e">
        <f>VLOOKUP(B421,'MATRIZ 2026'!$F$3:$X$668,28,FALSE)</f>
        <v>#N/A</v>
      </c>
      <c r="AC421" t="e">
        <f>VLOOKUP(B421,'MATRIZ 2026'!$F$3:$X$668,27,FALSE)</f>
        <v>#N/A</v>
      </c>
      <c r="AD421" t="e">
        <f>VLOOKUP(B421,'MATRIZ 2026'!$F$3:$X$668,29,FALSE)</f>
        <v>#N/A</v>
      </c>
      <c r="AE421" t="e">
        <f>VLOOKUP(B421,'MATRIZ 2026'!$F$3:$X$668,96,FALSE)</f>
        <v>#N/A</v>
      </c>
      <c r="AF421" t="e">
        <f>VLOOKUP(B421,'MATRIZ 2026'!$F$3:$X$668,30,FALSE)</f>
        <v>#N/A</v>
      </c>
      <c r="AG421" t="str">
        <f>VLOOKUP(B421,'cuentas bancarias'!$A$2:$E$201,3,FALSE)</f>
        <v>FALABELLA</v>
      </c>
      <c r="AH421" t="str">
        <f>VLOOKUP(B421,'cuentas bancarias'!$A$2:$E$201,4,FALSE)</f>
        <v>AHORROS</v>
      </c>
      <c r="AI421">
        <f>VLOOKUP(B421,'cuentas bancarias'!$A$2:$E$201,5,FALSE)</f>
        <v>111140235058</v>
      </c>
      <c r="AJ421" t="e">
        <f>VLOOKUP(B421,'MATRIZ 2026'!$F$3:$X$668,25,FALSE)</f>
        <v>#N/A</v>
      </c>
      <c r="AL421" t="e">
        <f>VLOOKUP(AH421,'MATRIZ 2026'!$F$3:$X$668,3,FALSE)</f>
        <v>#N/A</v>
      </c>
      <c r="AM421" t="e">
        <f>VLOOKUP(AI421,'MATRIZ 2026'!$F$3:$X$668,3,FALSE)</f>
        <v>#N/A</v>
      </c>
      <c r="AN421" t="e">
        <f>VLOOKUP(AJ421,'MATRIZ 2026'!$F$3:$X$668,3,FALSE)</f>
        <v>#N/A</v>
      </c>
      <c r="AO421" t="e">
        <f>VLOOKUP(AK421,'MATRIZ 2026'!$F$3:$X$668,3,FALSE)</f>
        <v>#N/A</v>
      </c>
      <c r="AP421" t="e">
        <f>VLOOKUP(AL421,'MATRIZ 2026'!$F$3:$X$668,3,FALSE)</f>
        <v>#N/A</v>
      </c>
      <c r="AQ421" t="e">
        <f>VLOOKUP(AM421,'MATRIZ 2026'!$F$3:$X$668,3,FALSE)</f>
        <v>#N/A</v>
      </c>
    </row>
    <row r="422" spans="1:43" hidden="1">
      <c r="A422" s="32" t="s">
        <v>5308</v>
      </c>
      <c r="B422" s="21" t="s">
        <v>4817</v>
      </c>
      <c r="C422" t="e">
        <v>#REF!</v>
      </c>
      <c r="L422" s="48"/>
    </row>
    <row r="423" spans="1:43" hidden="1">
      <c r="A423" s="31" t="s">
        <v>5331</v>
      </c>
      <c r="B423" s="19" t="s">
        <v>4835</v>
      </c>
      <c r="C423" t="e">
        <v>#REF!</v>
      </c>
      <c r="L423" s="48"/>
    </row>
    <row r="424" spans="1:43" hidden="1">
      <c r="A424" s="32" t="s">
        <v>5347</v>
      </c>
      <c r="B424" s="21" t="s">
        <v>4848</v>
      </c>
      <c r="C424" t="e">
        <v>#REF!</v>
      </c>
      <c r="L424" s="48"/>
    </row>
    <row r="425" spans="1:43" hidden="1">
      <c r="A425" s="31" t="s">
        <v>5360</v>
      </c>
      <c r="B425" s="19" t="s">
        <v>4862</v>
      </c>
      <c r="C425" t="e">
        <v>#REF!</v>
      </c>
      <c r="L425" s="48"/>
    </row>
    <row r="426" spans="1:43" hidden="1">
      <c r="A426" s="32" t="s">
        <v>5368</v>
      </c>
      <c r="B426" s="21" t="s">
        <v>4875</v>
      </c>
      <c r="C426" t="e">
        <v>#REF!</v>
      </c>
      <c r="L426" s="48"/>
    </row>
    <row r="427" spans="1:43">
      <c r="A427" s="31" t="s">
        <v>5377</v>
      </c>
      <c r="B427" s="19" t="s">
        <v>4889</v>
      </c>
      <c r="C427" t="e">
        <v>#REF!</v>
      </c>
      <c r="D427" t="str">
        <f t="shared" ref="D427:D428" si="5">B427</f>
        <v>429-2026</v>
      </c>
      <c r="E427" t="e">
        <f>VLOOKUP(D427,'MATRIZ 2026'!$F$3:$X$668,14,FALSE)</f>
        <v>#N/A</v>
      </c>
      <c r="F427" t="e">
        <f>VLOOKUP(B427,'MATRIZ 2026'!$F$3:$X$668,3,FALSE)</f>
        <v>#N/A</v>
      </c>
      <c r="G427" t="e">
        <f>VLOOKUP(B427,'MATRIZ 2026'!$F$3:$X$668,22,FALSE)</f>
        <v>#N/A</v>
      </c>
      <c r="I427" t="e">
        <f>VLOOKUP(B427,'MATRIZ 2026'!$F$3:$X$668,84,FALSE)</f>
        <v>#N/A</v>
      </c>
      <c r="J427" t="e">
        <f>VLOOKUP(B427,'MATRIZ 2026'!$F$3:$X$668,49,FALSE)</f>
        <v>#N/A</v>
      </c>
      <c r="K427" t="e">
        <f>VLOOKUP(B427,'MATRIZ 2026'!$F$3:$X$668,50,FALSE)</f>
        <v>#N/A</v>
      </c>
      <c r="L427" s="48" t="e">
        <f>VLOOKUP(B427,'MATRIZ 2026'!$F$3:$X$668,45,FALSE)</f>
        <v>#N/A</v>
      </c>
      <c r="M427" s="48" t="e">
        <f>VLOOKUP(B427,'MATRIZ 2026'!$F$3:$X$668,46,FALSE)</f>
        <v>#N/A</v>
      </c>
      <c r="N427" t="e">
        <f>VLOOKUP(B427,'MATRIZ 2026'!$F$3:$X$668,16,FALSE)</f>
        <v>#N/A</v>
      </c>
      <c r="O427" t="e">
        <f>VLOOKUP(B427,'MATRIZ 2026'!$F$3:$X$668,93,FALSE)</f>
        <v>#N/A</v>
      </c>
      <c r="P427" t="e">
        <f>VLOOKUP(D427,'MATRIZ 2026'!$F$3:$X$668,31,FALSE)</f>
        <v>#N/A</v>
      </c>
      <c r="Q427" t="e">
        <f>VLOOKUP(M427,'MATRIZ 2026'!$F$3:$X$668,3,FALSE)</f>
        <v>#N/A</v>
      </c>
      <c r="R427" t="e">
        <f>VLOOKUP(B427,'MATRIZ 2026'!$F$3:$X$668,32,FALSE)</f>
        <v>#N/A</v>
      </c>
      <c r="S427" t="e">
        <f>VLOOKUP(O427,'MATRIZ 2026'!$F$3:$X$668,3,FALSE)</f>
        <v>#N/A</v>
      </c>
      <c r="T427" t="e">
        <f>VLOOKUP(B427,'MATRIZ 2026'!$F$3:$X$668,95,FALSE)</f>
        <v>#N/A</v>
      </c>
      <c r="U427">
        <f>VLOOKUP(B427,Hoja3!A426:B1088,2,FALSE)</f>
        <v>147050</v>
      </c>
      <c r="V427" t="e">
        <f>VLOOKUP(B427,'MATRIZ 2026'!$F$3:$X$668,40,FALSE)</f>
        <v>#N/A</v>
      </c>
      <c r="W427" t="e">
        <f>VLOOKUP(S427,'MATRIZ 2026'!$F$3:$X$668,3,FALSE)</f>
        <v>#N/A</v>
      </c>
      <c r="X427" t="e">
        <f>VLOOKUP(T427,'MATRIZ 2026'!$F$3:$X$668,3,FALSE)</f>
        <v>#N/A</v>
      </c>
      <c r="Y427" t="e">
        <f>VLOOKUP(U427,'MATRIZ 2026'!$F$3:$X$668,3,FALSE)</f>
        <v>#N/A</v>
      </c>
      <c r="Z427" t="e">
        <f>VLOOKUP(V427,'MATRIZ 2026'!$F$3:$X$668,3,FALSE)</f>
        <v>#N/A</v>
      </c>
      <c r="AA427" t="e">
        <f>VLOOKUP(W427,'MATRIZ 2026'!$F$3:$X$668,3,FALSE)</f>
        <v>#N/A</v>
      </c>
      <c r="AB427" t="e">
        <f>VLOOKUP(B427,'MATRIZ 2026'!$F$3:$X$668,28,FALSE)</f>
        <v>#N/A</v>
      </c>
      <c r="AC427" t="e">
        <f>VLOOKUP(B427,'MATRIZ 2026'!$F$3:$X$668,27,FALSE)</f>
        <v>#N/A</v>
      </c>
      <c r="AD427" t="e">
        <f>VLOOKUP(B427,'MATRIZ 2026'!$F$3:$X$668,29,FALSE)</f>
        <v>#N/A</v>
      </c>
      <c r="AE427" t="e">
        <f>VLOOKUP(B427,'MATRIZ 2026'!$F$3:$X$668,96,FALSE)</f>
        <v>#N/A</v>
      </c>
      <c r="AF427" t="e">
        <f>VLOOKUP(B427,'MATRIZ 2026'!$F$3:$X$668,30,FALSE)</f>
        <v>#N/A</v>
      </c>
      <c r="AG427" t="str">
        <f>VLOOKUP(B427,'cuentas bancarias'!$A$2:$E$201,3,FALSE)</f>
        <v>BOGOTÁ</v>
      </c>
      <c r="AH427" t="str">
        <f>VLOOKUP(B427,'cuentas bancarias'!$A$2:$E$201,4,FALSE)</f>
        <v>AHORROS</v>
      </c>
      <c r="AI427">
        <f>VLOOKUP(B427,'cuentas bancarias'!$A$2:$E$201,5,FALSE)</f>
        <v>89035976</v>
      </c>
      <c r="AJ427" t="e">
        <f>VLOOKUP(B427,'MATRIZ 2026'!$F$3:$X$668,25,FALSE)</f>
        <v>#N/A</v>
      </c>
      <c r="AL427" t="e">
        <f>VLOOKUP(AH427,'MATRIZ 2026'!$F$3:$X$668,3,FALSE)</f>
        <v>#N/A</v>
      </c>
      <c r="AM427" t="e">
        <f>VLOOKUP(AI427,'MATRIZ 2026'!$F$3:$X$668,3,FALSE)</f>
        <v>#N/A</v>
      </c>
      <c r="AN427" t="e">
        <f>VLOOKUP(AJ427,'MATRIZ 2026'!$F$3:$X$668,3,FALSE)</f>
        <v>#N/A</v>
      </c>
      <c r="AO427" t="e">
        <f>VLOOKUP(AK427,'MATRIZ 2026'!$F$3:$X$668,3,FALSE)</f>
        <v>#N/A</v>
      </c>
      <c r="AP427" t="e">
        <f>VLOOKUP(AL427,'MATRIZ 2026'!$F$3:$X$668,3,FALSE)</f>
        <v>#N/A</v>
      </c>
      <c r="AQ427" t="e">
        <f>VLOOKUP(AM427,'MATRIZ 2026'!$F$3:$X$668,3,FALSE)</f>
        <v>#N/A</v>
      </c>
    </row>
    <row r="428" spans="1:43">
      <c r="A428" s="32" t="s">
        <v>5385</v>
      </c>
      <c r="B428" s="21" t="s">
        <v>4901</v>
      </c>
      <c r="C428" t="e">
        <v>#REF!</v>
      </c>
      <c r="D428" t="str">
        <f t="shared" si="5"/>
        <v>430-2026</v>
      </c>
      <c r="E428" t="e">
        <f>VLOOKUP(D428,'MATRIZ 2026'!$F$3:$X$668,14,FALSE)</f>
        <v>#N/A</v>
      </c>
      <c r="F428" t="e">
        <f>VLOOKUP(B428,'MATRIZ 2026'!$F$3:$X$668,3,FALSE)</f>
        <v>#N/A</v>
      </c>
      <c r="G428" t="e">
        <f>VLOOKUP(B428,'MATRIZ 2026'!$F$3:$X$668,22,FALSE)</f>
        <v>#N/A</v>
      </c>
      <c r="I428" t="e">
        <f>VLOOKUP(B428,'MATRIZ 2026'!$F$3:$X$668,84,FALSE)</f>
        <v>#N/A</v>
      </c>
      <c r="J428" t="e">
        <f>VLOOKUP(B428,'MATRIZ 2026'!$F$3:$X$668,49,FALSE)</f>
        <v>#N/A</v>
      </c>
      <c r="K428" t="e">
        <f>VLOOKUP(B428,'MATRIZ 2026'!$F$3:$X$668,50,FALSE)</f>
        <v>#N/A</v>
      </c>
      <c r="L428" s="48" t="e">
        <f>VLOOKUP(B428,'MATRIZ 2026'!$F$3:$X$668,45,FALSE)</f>
        <v>#N/A</v>
      </c>
      <c r="M428" s="48" t="e">
        <f>VLOOKUP(B428,'MATRIZ 2026'!$F$3:$X$668,46,FALSE)</f>
        <v>#N/A</v>
      </c>
      <c r="N428" t="e">
        <f>VLOOKUP(B428,'MATRIZ 2026'!$F$3:$X$668,16,FALSE)</f>
        <v>#N/A</v>
      </c>
      <c r="O428" t="e">
        <f>VLOOKUP(B428,'MATRIZ 2026'!$F$3:$X$668,93,FALSE)</f>
        <v>#N/A</v>
      </c>
      <c r="P428" t="e">
        <f>VLOOKUP(D428,'MATRIZ 2026'!$F$3:$X$668,31,FALSE)</f>
        <v>#N/A</v>
      </c>
      <c r="Q428" t="e">
        <f>VLOOKUP(M428,'MATRIZ 2026'!$F$3:$X$668,3,FALSE)</f>
        <v>#N/A</v>
      </c>
      <c r="R428" t="e">
        <f>VLOOKUP(B428,'MATRIZ 2026'!$F$3:$X$668,32,FALSE)</f>
        <v>#N/A</v>
      </c>
      <c r="S428" t="e">
        <f>VLOOKUP(O428,'MATRIZ 2026'!$F$3:$X$668,3,FALSE)</f>
        <v>#N/A</v>
      </c>
      <c r="T428" t="e">
        <f>VLOOKUP(B428,'MATRIZ 2026'!$F$3:$X$668,95,FALSE)</f>
        <v>#N/A</v>
      </c>
      <c r="U428">
        <f>VLOOKUP(B428,Hoja3!A427:B1089,2,FALSE)</f>
        <v>147050</v>
      </c>
      <c r="V428" t="e">
        <f>VLOOKUP(B428,'MATRIZ 2026'!$F$3:$X$668,40,FALSE)</f>
        <v>#N/A</v>
      </c>
      <c r="W428" t="e">
        <f>VLOOKUP(S428,'MATRIZ 2026'!$F$3:$X$668,3,FALSE)</f>
        <v>#N/A</v>
      </c>
      <c r="X428" t="e">
        <f>VLOOKUP(T428,'MATRIZ 2026'!$F$3:$X$668,3,FALSE)</f>
        <v>#N/A</v>
      </c>
      <c r="Y428" t="e">
        <f>VLOOKUP(U428,'MATRIZ 2026'!$F$3:$X$668,3,FALSE)</f>
        <v>#N/A</v>
      </c>
      <c r="Z428" t="e">
        <f>VLOOKUP(V428,'MATRIZ 2026'!$F$3:$X$668,3,FALSE)</f>
        <v>#N/A</v>
      </c>
      <c r="AA428" t="e">
        <f>VLOOKUP(W428,'MATRIZ 2026'!$F$3:$X$668,3,FALSE)</f>
        <v>#N/A</v>
      </c>
      <c r="AB428" t="e">
        <f>VLOOKUP(B428,'MATRIZ 2026'!$F$3:$X$668,28,FALSE)</f>
        <v>#N/A</v>
      </c>
      <c r="AC428" t="e">
        <f>VLOOKUP(B428,'MATRIZ 2026'!$F$3:$X$668,27,FALSE)</f>
        <v>#N/A</v>
      </c>
      <c r="AD428" t="e">
        <f>VLOOKUP(B428,'MATRIZ 2026'!$F$3:$X$668,29,FALSE)</f>
        <v>#N/A</v>
      </c>
      <c r="AE428" t="e">
        <f>VLOOKUP(B428,'MATRIZ 2026'!$F$3:$X$668,96,FALSE)</f>
        <v>#N/A</v>
      </c>
      <c r="AF428" t="e">
        <f>VLOOKUP(B428,'MATRIZ 2026'!$F$3:$X$668,30,FALSE)</f>
        <v>#N/A</v>
      </c>
      <c r="AG428" t="str">
        <f>VLOOKUP(B428,'cuentas bancarias'!$A$2:$E$201,3,FALSE)</f>
        <v>BANCOLOMBIA</v>
      </c>
      <c r="AH428" t="str">
        <f>VLOOKUP(B428,'cuentas bancarias'!$A$2:$E$201,4,FALSE)</f>
        <v>AHORROS</v>
      </c>
      <c r="AI428">
        <f>VLOOKUP(B428,'cuentas bancarias'!$A$2:$E$201,5,FALSE)</f>
        <v>91265869306</v>
      </c>
      <c r="AJ428" t="e">
        <f>VLOOKUP(B428,'MATRIZ 2026'!$F$3:$X$668,25,FALSE)</f>
        <v>#N/A</v>
      </c>
      <c r="AL428" t="e">
        <f>VLOOKUP(AH428,'MATRIZ 2026'!$F$3:$X$668,3,FALSE)</f>
        <v>#N/A</v>
      </c>
      <c r="AM428" t="e">
        <f>VLOOKUP(AI428,'MATRIZ 2026'!$F$3:$X$668,3,FALSE)</f>
        <v>#N/A</v>
      </c>
      <c r="AN428" t="e">
        <f>VLOOKUP(AJ428,'MATRIZ 2026'!$F$3:$X$668,3,FALSE)</f>
        <v>#N/A</v>
      </c>
      <c r="AO428" t="e">
        <f>VLOOKUP(AK428,'MATRIZ 2026'!$F$3:$X$668,3,FALSE)</f>
        <v>#N/A</v>
      </c>
      <c r="AP428" t="e">
        <f>VLOOKUP(AL428,'MATRIZ 2026'!$F$3:$X$668,3,FALSE)</f>
        <v>#N/A</v>
      </c>
      <c r="AQ428" t="e">
        <f>VLOOKUP(AM428,'MATRIZ 2026'!$F$3:$X$668,3,FALSE)</f>
        <v>#N/A</v>
      </c>
    </row>
    <row r="429" spans="1:43" hidden="1">
      <c r="A429" s="31" t="s">
        <v>5393</v>
      </c>
      <c r="B429" s="19" t="s">
        <v>4911</v>
      </c>
      <c r="C429" t="e">
        <v>#REF!</v>
      </c>
      <c r="L429" s="48"/>
    </row>
    <row r="430" spans="1:43" hidden="1">
      <c r="A430" s="32" t="s">
        <v>5402</v>
      </c>
      <c r="B430" s="21" t="s">
        <v>4923</v>
      </c>
      <c r="C430" t="e">
        <v>#REF!</v>
      </c>
      <c r="L430" s="48"/>
    </row>
    <row r="431" spans="1:43" hidden="1">
      <c r="A431" s="31" t="s">
        <v>5412</v>
      </c>
      <c r="B431" s="19" t="s">
        <v>4933</v>
      </c>
      <c r="C431" t="e">
        <v>#REF!</v>
      </c>
      <c r="L431" s="48"/>
    </row>
    <row r="432" spans="1:43" hidden="1">
      <c r="A432" s="32" t="s">
        <v>5424</v>
      </c>
      <c r="B432" s="21" t="s">
        <v>4945</v>
      </c>
      <c r="C432" t="e">
        <v>#REF!</v>
      </c>
      <c r="L432" s="48"/>
    </row>
    <row r="433" spans="1:12" hidden="1">
      <c r="A433" s="31" t="s">
        <v>5433</v>
      </c>
      <c r="B433" s="19" t="s">
        <v>4958</v>
      </c>
      <c r="C433" t="e">
        <v>#REF!</v>
      </c>
      <c r="L433" s="48"/>
    </row>
    <row r="434" spans="1:12" hidden="1">
      <c r="A434" s="32" t="s">
        <v>5442</v>
      </c>
      <c r="B434" s="21" t="s">
        <v>4970</v>
      </c>
      <c r="C434" t="e">
        <v>#REF!</v>
      </c>
      <c r="L434" s="48"/>
    </row>
    <row r="435" spans="1:12" hidden="1">
      <c r="A435" s="31" t="s">
        <v>5455</v>
      </c>
      <c r="B435" s="19" t="s">
        <v>4979</v>
      </c>
      <c r="C435" t="e">
        <v>#REF!</v>
      </c>
      <c r="L435" s="48"/>
    </row>
    <row r="436" spans="1:12" hidden="1">
      <c r="A436" s="32" t="s">
        <v>5467</v>
      </c>
      <c r="B436" s="21" t="s">
        <v>4994</v>
      </c>
      <c r="C436" t="e">
        <v>#REF!</v>
      </c>
      <c r="L436" s="48"/>
    </row>
    <row r="437" spans="1:12" hidden="1">
      <c r="A437" s="31" t="s">
        <v>5475</v>
      </c>
      <c r="B437" s="19" t="s">
        <v>5009</v>
      </c>
      <c r="C437" t="e">
        <v>#REF!</v>
      </c>
      <c r="L437" s="48"/>
    </row>
    <row r="438" spans="1:12" hidden="1">
      <c r="A438" s="32" t="s">
        <v>5484</v>
      </c>
      <c r="B438" s="21" t="s">
        <v>5022</v>
      </c>
      <c r="C438" t="e">
        <v>#REF!</v>
      </c>
      <c r="L438" s="48"/>
    </row>
    <row r="439" spans="1:12" hidden="1">
      <c r="A439" s="31" t="s">
        <v>5493</v>
      </c>
      <c r="B439" s="19" t="s">
        <v>5036</v>
      </c>
      <c r="C439" t="e">
        <v>#REF!</v>
      </c>
      <c r="L439" s="48"/>
    </row>
    <row r="440" spans="1:12" hidden="1">
      <c r="A440" s="32" t="s">
        <v>5505</v>
      </c>
      <c r="B440" s="21" t="s">
        <v>5046</v>
      </c>
      <c r="C440" t="e">
        <v>#REF!</v>
      </c>
      <c r="L440" s="48"/>
    </row>
    <row r="441" spans="1:12" hidden="1">
      <c r="A441" s="31" t="s">
        <v>5514</v>
      </c>
      <c r="B441" s="19" t="s">
        <v>5055</v>
      </c>
      <c r="C441" t="e">
        <v>#REF!</v>
      </c>
      <c r="L441" s="48"/>
    </row>
    <row r="442" spans="1:12" hidden="1">
      <c r="A442" s="32" t="s">
        <v>5523</v>
      </c>
      <c r="B442" s="21" t="s">
        <v>5066</v>
      </c>
      <c r="C442" t="e">
        <v>#REF!</v>
      </c>
      <c r="L442" s="48"/>
    </row>
    <row r="443" spans="1:12" hidden="1">
      <c r="A443" s="24" t="s">
        <v>5532</v>
      </c>
      <c r="B443" s="19" t="s">
        <v>5078</v>
      </c>
      <c r="C443" t="e">
        <v>#REF!</v>
      </c>
      <c r="L443" s="48"/>
    </row>
    <row r="444" spans="1:12" hidden="1">
      <c r="A444" s="33" t="s">
        <v>5554</v>
      </c>
      <c r="B444" s="21" t="s">
        <v>5094</v>
      </c>
      <c r="C444" t="e">
        <v>#REF!</v>
      </c>
      <c r="L444" s="48"/>
    </row>
    <row r="445" spans="1:12" hidden="1">
      <c r="A445" s="34" t="s">
        <v>5593</v>
      </c>
      <c r="B445" s="19" t="s">
        <v>5106</v>
      </c>
      <c r="C445" t="e">
        <v>#REF!</v>
      </c>
      <c r="L445" s="48"/>
    </row>
    <row r="446" spans="1:12" hidden="1">
      <c r="A446" s="33" t="s">
        <v>5607</v>
      </c>
      <c r="B446" s="21" t="s">
        <v>5117</v>
      </c>
      <c r="C446" t="e">
        <v>#REF!</v>
      </c>
      <c r="L446" s="48"/>
    </row>
    <row r="447" spans="1:12" hidden="1">
      <c r="A447" s="34" t="s">
        <v>5622</v>
      </c>
      <c r="B447" s="19" t="s">
        <v>5127</v>
      </c>
      <c r="C447" t="e">
        <v>#REF!</v>
      </c>
      <c r="L447" s="48"/>
    </row>
    <row r="448" spans="1:12" hidden="1">
      <c r="A448" s="33" t="s">
        <v>5634</v>
      </c>
      <c r="B448" s="21" t="s">
        <v>5137</v>
      </c>
      <c r="C448" t="e">
        <v>#REF!</v>
      </c>
      <c r="L448" s="48"/>
    </row>
    <row r="449" spans="1:43" hidden="1">
      <c r="A449" s="34" t="s">
        <v>5645</v>
      </c>
      <c r="B449" s="19" t="s">
        <v>5149</v>
      </c>
      <c r="C449" t="e">
        <v>#REF!</v>
      </c>
      <c r="L449" s="48"/>
    </row>
    <row r="450" spans="1:43" hidden="1">
      <c r="A450" s="33" t="s">
        <v>5657</v>
      </c>
      <c r="B450" s="21" t="s">
        <v>5160</v>
      </c>
      <c r="C450" t="e">
        <v>#REF!</v>
      </c>
      <c r="L450" s="48"/>
    </row>
    <row r="451" spans="1:43" hidden="1">
      <c r="A451" s="34" t="s">
        <v>5666</v>
      </c>
      <c r="B451" s="19" t="s">
        <v>5173</v>
      </c>
      <c r="C451" t="e">
        <v>#REF!</v>
      </c>
      <c r="L451" s="48"/>
    </row>
    <row r="452" spans="1:43" hidden="1">
      <c r="A452" s="33" t="s">
        <v>5679</v>
      </c>
      <c r="B452" s="21" t="s">
        <v>5187</v>
      </c>
      <c r="C452" t="e">
        <v>#REF!</v>
      </c>
      <c r="L452" s="48"/>
    </row>
    <row r="453" spans="1:43" hidden="1">
      <c r="A453" s="34" t="s">
        <v>5689</v>
      </c>
      <c r="B453" s="19" t="s">
        <v>5201</v>
      </c>
      <c r="C453" t="e">
        <v>#REF!</v>
      </c>
      <c r="L453" s="48"/>
    </row>
    <row r="454" spans="1:43" hidden="1">
      <c r="A454" s="33" t="s">
        <v>5702</v>
      </c>
      <c r="B454" s="21" t="s">
        <v>5211</v>
      </c>
      <c r="C454" t="e">
        <v>#REF!</v>
      </c>
      <c r="L454" s="48"/>
    </row>
    <row r="455" spans="1:43" hidden="1">
      <c r="A455" s="34" t="s">
        <v>5724</v>
      </c>
      <c r="B455" s="19" t="s">
        <v>5220</v>
      </c>
      <c r="C455" t="e">
        <v>#REF!</v>
      </c>
      <c r="L455" s="48"/>
    </row>
    <row r="456" spans="1:43" hidden="1">
      <c r="A456" s="33" t="s">
        <v>5823</v>
      </c>
      <c r="B456" s="21" t="s">
        <v>5234</v>
      </c>
      <c r="C456" t="e">
        <v>#REF!</v>
      </c>
      <c r="L456" s="48"/>
    </row>
    <row r="457" spans="1:43" hidden="1">
      <c r="A457" s="34" t="s">
        <v>5863</v>
      </c>
      <c r="B457" s="19" t="s">
        <v>5242</v>
      </c>
      <c r="C457" t="e">
        <v>#REF!</v>
      </c>
      <c r="L457" s="48"/>
    </row>
    <row r="458" spans="1:43" hidden="1">
      <c r="A458" s="33" t="s">
        <v>5884</v>
      </c>
      <c r="B458" s="21" t="s">
        <v>5251</v>
      </c>
      <c r="C458" t="e">
        <v>#REF!</v>
      </c>
      <c r="L458" s="48"/>
    </row>
    <row r="459" spans="1:43" hidden="1">
      <c r="A459" s="34" t="s">
        <v>5992</v>
      </c>
      <c r="B459" s="19" t="s">
        <v>5261</v>
      </c>
      <c r="C459" t="e">
        <v>#REF!</v>
      </c>
      <c r="L459" s="48"/>
    </row>
    <row r="460" spans="1:43" hidden="1">
      <c r="A460" s="33" t="s">
        <v>6030</v>
      </c>
      <c r="B460" s="21" t="s">
        <v>5273</v>
      </c>
      <c r="C460" t="e">
        <v>#REF!</v>
      </c>
      <c r="L460" s="48"/>
    </row>
    <row r="461" spans="1:43">
      <c r="A461" s="34" t="s">
        <v>6041</v>
      </c>
      <c r="B461" s="19" t="s">
        <v>5281</v>
      </c>
      <c r="C461" t="e">
        <v>#REF!</v>
      </c>
      <c r="D461" t="str">
        <f>B461</f>
        <v>463-2026</v>
      </c>
      <c r="E461" t="e">
        <f>VLOOKUP(D461,'MATRIZ 2026'!$F$3:$X$668,14,FALSE)</f>
        <v>#N/A</v>
      </c>
      <c r="F461" t="e">
        <f>VLOOKUP(B461,'MATRIZ 2026'!$F$3:$X$668,3,FALSE)</f>
        <v>#N/A</v>
      </c>
      <c r="G461" t="e">
        <f>VLOOKUP(B461,'MATRIZ 2026'!$F$3:$X$668,22,FALSE)</f>
        <v>#N/A</v>
      </c>
      <c r="I461" t="e">
        <f>VLOOKUP(B461,'MATRIZ 2026'!$F$3:$X$668,84,FALSE)</f>
        <v>#N/A</v>
      </c>
      <c r="J461" t="e">
        <f>VLOOKUP(B461,'MATRIZ 2026'!$F$3:$X$668,49,FALSE)</f>
        <v>#N/A</v>
      </c>
      <c r="K461" t="e">
        <f>VLOOKUP(B461,'MATRIZ 2026'!$F$3:$X$668,50,FALSE)</f>
        <v>#N/A</v>
      </c>
      <c r="L461" s="48" t="e">
        <f>VLOOKUP(B461,'MATRIZ 2026'!$F$3:$X$668,45,FALSE)</f>
        <v>#N/A</v>
      </c>
      <c r="M461" s="48" t="e">
        <f>VLOOKUP(B461,'MATRIZ 2026'!$F$3:$X$668,46,FALSE)</f>
        <v>#N/A</v>
      </c>
      <c r="N461" t="e">
        <f>VLOOKUP(B461,'MATRIZ 2026'!$F$3:$X$668,16,FALSE)</f>
        <v>#N/A</v>
      </c>
      <c r="O461" t="e">
        <f>VLOOKUP(B461,'MATRIZ 2026'!$F$3:$X$668,93,FALSE)</f>
        <v>#N/A</v>
      </c>
      <c r="P461" t="e">
        <f>VLOOKUP(D461,'MATRIZ 2026'!$F$3:$X$668,31,FALSE)</f>
        <v>#N/A</v>
      </c>
      <c r="Q461" t="e">
        <f>VLOOKUP(M461,'MATRIZ 2026'!$F$3:$X$668,3,FALSE)</f>
        <v>#N/A</v>
      </c>
      <c r="R461" t="e">
        <f>VLOOKUP(B461,'MATRIZ 2026'!$F$3:$X$668,32,FALSE)</f>
        <v>#N/A</v>
      </c>
      <c r="S461" t="e">
        <f>VLOOKUP(O461,'MATRIZ 2026'!$F$3:$X$668,3,FALSE)</f>
        <v>#N/A</v>
      </c>
      <c r="T461" t="e">
        <f>VLOOKUP(B461,'MATRIZ 2026'!$F$3:$X$668,95,FALSE)</f>
        <v>#N/A</v>
      </c>
      <c r="U461">
        <f>VLOOKUP(B461,Hoja3!A460:B1122,2,FALSE)</f>
        <v>144793</v>
      </c>
      <c r="V461" t="e">
        <f>VLOOKUP(B461,'MATRIZ 2026'!$F$3:$X$668,40,FALSE)</f>
        <v>#N/A</v>
      </c>
      <c r="W461" t="e">
        <f>VLOOKUP(S461,'MATRIZ 2026'!$F$3:$X$668,3,FALSE)</f>
        <v>#N/A</v>
      </c>
      <c r="X461" t="e">
        <f>VLOOKUP(T461,'MATRIZ 2026'!$F$3:$X$668,3,FALSE)</f>
        <v>#N/A</v>
      </c>
      <c r="Y461" t="e">
        <f>VLOOKUP(U461,'MATRIZ 2026'!$F$3:$X$668,3,FALSE)</f>
        <v>#N/A</v>
      </c>
      <c r="Z461" t="e">
        <f>VLOOKUP(V461,'MATRIZ 2026'!$F$3:$X$668,3,FALSE)</f>
        <v>#N/A</v>
      </c>
      <c r="AA461" t="e">
        <f>VLOOKUP(W461,'MATRIZ 2026'!$F$3:$X$668,3,FALSE)</f>
        <v>#N/A</v>
      </c>
      <c r="AB461" t="e">
        <f>VLOOKUP(B461,'MATRIZ 2026'!$F$3:$X$668,28,FALSE)</f>
        <v>#N/A</v>
      </c>
      <c r="AC461" t="e">
        <f>VLOOKUP(B461,'MATRIZ 2026'!$F$3:$X$668,27,FALSE)</f>
        <v>#N/A</v>
      </c>
      <c r="AD461" t="e">
        <f>VLOOKUP(B461,'MATRIZ 2026'!$F$3:$X$668,29,FALSE)</f>
        <v>#N/A</v>
      </c>
      <c r="AE461" t="e">
        <f>VLOOKUP(B461,'MATRIZ 2026'!$F$3:$X$668,96,FALSE)</f>
        <v>#N/A</v>
      </c>
      <c r="AF461" t="e">
        <f>VLOOKUP(B461,'MATRIZ 2026'!$F$3:$X$668,30,FALSE)</f>
        <v>#N/A</v>
      </c>
      <c r="AG461" t="str">
        <f>VLOOKUP(B461,'cuentas bancarias'!$A$2:$E$201,3,FALSE)</f>
        <v>DAVIVIENDA</v>
      </c>
      <c r="AH461" t="str">
        <f>VLOOKUP(B461,'cuentas bancarias'!$A$2:$E$201,4,FALSE)</f>
        <v>AHORROS</v>
      </c>
      <c r="AI461">
        <f>VLOOKUP(B461,'cuentas bancarias'!$A$2:$E$201,5,FALSE)</f>
        <v>457200159426</v>
      </c>
      <c r="AJ461" t="e">
        <f>VLOOKUP(B461,'MATRIZ 2026'!$F$3:$X$668,25,FALSE)</f>
        <v>#N/A</v>
      </c>
      <c r="AL461" t="e">
        <f>VLOOKUP(AH461,'MATRIZ 2026'!$F$3:$X$668,3,FALSE)</f>
        <v>#N/A</v>
      </c>
      <c r="AM461" t="e">
        <f>VLOOKUP(AI461,'MATRIZ 2026'!$F$3:$X$668,3,FALSE)</f>
        <v>#N/A</v>
      </c>
      <c r="AN461" t="e">
        <f>VLOOKUP(AJ461,'MATRIZ 2026'!$F$3:$X$668,3,FALSE)</f>
        <v>#N/A</v>
      </c>
      <c r="AO461" t="e">
        <f>VLOOKUP(AK461,'MATRIZ 2026'!$F$3:$X$668,3,FALSE)</f>
        <v>#N/A</v>
      </c>
      <c r="AP461" t="e">
        <f>VLOOKUP(AL461,'MATRIZ 2026'!$F$3:$X$668,3,FALSE)</f>
        <v>#N/A</v>
      </c>
      <c r="AQ461" t="e">
        <f>VLOOKUP(AM461,'MATRIZ 2026'!$F$3:$X$668,3,FALSE)</f>
        <v>#N/A</v>
      </c>
    </row>
    <row r="462" spans="1:43" hidden="1">
      <c r="A462" s="33" t="s">
        <v>8239</v>
      </c>
      <c r="B462" s="21" t="s">
        <v>5290</v>
      </c>
      <c r="C462" t="e">
        <v>#REF!</v>
      </c>
      <c r="L462" s="48"/>
    </row>
    <row r="463" spans="1:43" hidden="1">
      <c r="A463" s="34" t="s">
        <v>6190</v>
      </c>
      <c r="B463" s="19" t="s">
        <v>5299</v>
      </c>
      <c r="C463" t="e">
        <v>#REF!</v>
      </c>
      <c r="L463" s="48"/>
    </row>
    <row r="464" spans="1:43" hidden="1">
      <c r="A464" s="33" t="s">
        <v>6269</v>
      </c>
      <c r="B464" s="21" t="s">
        <v>5308</v>
      </c>
      <c r="C464" t="e">
        <v>#REF!</v>
      </c>
      <c r="L464" s="48"/>
    </row>
    <row r="465" spans="1:43">
      <c r="A465" s="24" t="s">
        <v>6320</v>
      </c>
      <c r="B465" s="19" t="s">
        <v>5317</v>
      </c>
      <c r="C465" t="e">
        <v>#REF!</v>
      </c>
      <c r="D465" t="str">
        <f>B465</f>
        <v>467-2026</v>
      </c>
      <c r="E465" t="e">
        <f>VLOOKUP(D465,'MATRIZ 2026'!$F$3:$X$668,14,FALSE)</f>
        <v>#N/A</v>
      </c>
      <c r="F465" t="e">
        <f>VLOOKUP(B465,'MATRIZ 2026'!$F$3:$X$668,3,FALSE)</f>
        <v>#N/A</v>
      </c>
      <c r="G465" t="e">
        <f>VLOOKUP(B465,'MATRIZ 2026'!$F$3:$X$668,22,FALSE)</f>
        <v>#N/A</v>
      </c>
      <c r="I465" t="e">
        <f>VLOOKUP(B465,'MATRIZ 2026'!$F$3:$X$668,84,FALSE)</f>
        <v>#N/A</v>
      </c>
      <c r="J465" t="e">
        <f>VLOOKUP(B465,'MATRIZ 2026'!$F$3:$X$668,49,FALSE)</f>
        <v>#N/A</v>
      </c>
      <c r="K465" t="e">
        <f>VLOOKUP(B465,'MATRIZ 2026'!$F$3:$X$668,50,FALSE)</f>
        <v>#N/A</v>
      </c>
      <c r="L465" s="48" t="e">
        <f>VLOOKUP(B465,'MATRIZ 2026'!$F$3:$X$668,45,FALSE)</f>
        <v>#N/A</v>
      </c>
      <c r="M465" s="48" t="e">
        <f>VLOOKUP(B465,'MATRIZ 2026'!$F$3:$X$668,46,FALSE)</f>
        <v>#N/A</v>
      </c>
      <c r="N465" t="e">
        <f>VLOOKUP(B465,'MATRIZ 2026'!$F$3:$X$668,16,FALSE)</f>
        <v>#N/A</v>
      </c>
      <c r="O465" t="e">
        <f>VLOOKUP(B465,'MATRIZ 2026'!$F$3:$X$668,93,FALSE)</f>
        <v>#N/A</v>
      </c>
      <c r="P465" t="e">
        <f>VLOOKUP(D465,'MATRIZ 2026'!$F$3:$X$668,31,FALSE)</f>
        <v>#N/A</v>
      </c>
      <c r="Q465" t="e">
        <f>VLOOKUP(M465,'MATRIZ 2026'!$F$3:$X$668,3,FALSE)</f>
        <v>#N/A</v>
      </c>
      <c r="R465" t="e">
        <f>VLOOKUP(B465,'MATRIZ 2026'!$F$3:$X$668,32,FALSE)</f>
        <v>#N/A</v>
      </c>
      <c r="S465" t="e">
        <f>VLOOKUP(O465,'MATRIZ 2026'!$F$3:$X$668,3,FALSE)</f>
        <v>#N/A</v>
      </c>
      <c r="T465" t="e">
        <f>VLOOKUP(B465,'MATRIZ 2026'!$F$3:$X$668,95,FALSE)</f>
        <v>#N/A</v>
      </c>
      <c r="U465">
        <f>VLOOKUP(B465,Hoja3!A464:B1126,2,FALSE)</f>
        <v>153250</v>
      </c>
      <c r="V465" t="e">
        <f>VLOOKUP(B465,'MATRIZ 2026'!$F$3:$X$668,40,FALSE)</f>
        <v>#N/A</v>
      </c>
      <c r="W465" t="e">
        <f>VLOOKUP(S465,'MATRIZ 2026'!$F$3:$X$668,3,FALSE)</f>
        <v>#N/A</v>
      </c>
      <c r="X465" t="e">
        <f>VLOOKUP(T465,'MATRIZ 2026'!$F$3:$X$668,3,FALSE)</f>
        <v>#N/A</v>
      </c>
      <c r="Y465" t="e">
        <f>VLOOKUP(U465,'MATRIZ 2026'!$F$3:$X$668,3,FALSE)</f>
        <v>#N/A</v>
      </c>
      <c r="Z465" t="e">
        <f>VLOOKUP(V465,'MATRIZ 2026'!$F$3:$X$668,3,FALSE)</f>
        <v>#N/A</v>
      </c>
      <c r="AA465" t="e">
        <f>VLOOKUP(W465,'MATRIZ 2026'!$F$3:$X$668,3,FALSE)</f>
        <v>#N/A</v>
      </c>
      <c r="AB465" t="e">
        <f>VLOOKUP(B465,'MATRIZ 2026'!$F$3:$X$668,28,FALSE)</f>
        <v>#N/A</v>
      </c>
      <c r="AC465" t="e">
        <f>VLOOKUP(B465,'MATRIZ 2026'!$F$3:$X$668,27,FALSE)</f>
        <v>#N/A</v>
      </c>
      <c r="AD465" t="e">
        <f>VLOOKUP(B465,'MATRIZ 2026'!$F$3:$X$668,29,FALSE)</f>
        <v>#N/A</v>
      </c>
      <c r="AE465" t="e">
        <f>VLOOKUP(B465,'MATRIZ 2026'!$F$3:$X$668,96,FALSE)</f>
        <v>#N/A</v>
      </c>
      <c r="AF465" t="e">
        <f>VLOOKUP(B465,'MATRIZ 2026'!$F$3:$X$668,30,FALSE)</f>
        <v>#N/A</v>
      </c>
      <c r="AG465" t="str">
        <f>VLOOKUP(B465,'cuentas bancarias'!$A$2:$E$201,3,FALSE)</f>
        <v>BANCOLOMBIA</v>
      </c>
      <c r="AH465" t="str">
        <f>VLOOKUP(B465,'cuentas bancarias'!$A$2:$E$201,4,FALSE)</f>
        <v>AHORROS</v>
      </c>
      <c r="AI465">
        <f>VLOOKUP(B465,'cuentas bancarias'!$A$2:$E$201,5,FALSE)</f>
        <v>91284068322</v>
      </c>
      <c r="AJ465" t="e">
        <f>VLOOKUP(B465,'MATRIZ 2026'!$F$3:$X$668,25,FALSE)</f>
        <v>#N/A</v>
      </c>
      <c r="AL465" t="e">
        <f>VLOOKUP(AH465,'MATRIZ 2026'!$F$3:$X$668,3,FALSE)</f>
        <v>#N/A</v>
      </c>
      <c r="AM465" t="e">
        <f>VLOOKUP(AI465,'MATRIZ 2026'!$F$3:$X$668,3,FALSE)</f>
        <v>#N/A</v>
      </c>
      <c r="AN465" t="e">
        <f>VLOOKUP(AJ465,'MATRIZ 2026'!$F$3:$X$668,3,FALSE)</f>
        <v>#N/A</v>
      </c>
      <c r="AO465" t="e">
        <f>VLOOKUP(AK465,'MATRIZ 2026'!$F$3:$X$668,3,FALSE)</f>
        <v>#N/A</v>
      </c>
      <c r="AP465" t="e">
        <f>VLOOKUP(AL465,'MATRIZ 2026'!$F$3:$X$668,3,FALSE)</f>
        <v>#N/A</v>
      </c>
      <c r="AQ465" t="e">
        <f>VLOOKUP(AM465,'MATRIZ 2026'!$F$3:$X$668,3,FALSE)</f>
        <v>#N/A</v>
      </c>
    </row>
    <row r="466" spans="1:43" hidden="1">
      <c r="B466" s="21" t="s">
        <v>5331</v>
      </c>
      <c r="C466" t="e">
        <v>#REF!</v>
      </c>
      <c r="L466" s="48"/>
    </row>
    <row r="467" spans="1:43" hidden="1">
      <c r="B467" s="19" t="s">
        <v>5347</v>
      </c>
      <c r="C467" t="e">
        <v>#REF!</v>
      </c>
      <c r="L467" s="48"/>
    </row>
    <row r="468" spans="1:43" hidden="1">
      <c r="B468" s="21" t="s">
        <v>5360</v>
      </c>
      <c r="C468" t="e">
        <v>#REF!</v>
      </c>
      <c r="L468" s="48"/>
    </row>
    <row r="469" spans="1:43" hidden="1">
      <c r="B469" s="19" t="s">
        <v>5368</v>
      </c>
      <c r="C469" t="e">
        <v>#REF!</v>
      </c>
      <c r="L469" s="48"/>
    </row>
    <row r="470" spans="1:43" hidden="1">
      <c r="B470" s="21" t="s">
        <v>5377</v>
      </c>
      <c r="C470" t="e">
        <v>#REF!</v>
      </c>
      <c r="L470" s="48"/>
    </row>
    <row r="471" spans="1:43" hidden="1">
      <c r="B471" s="19" t="s">
        <v>5385</v>
      </c>
      <c r="C471" t="e">
        <v>#REF!</v>
      </c>
      <c r="L471" s="48"/>
    </row>
    <row r="472" spans="1:43" hidden="1">
      <c r="B472" s="21" t="s">
        <v>5393</v>
      </c>
      <c r="C472" t="e">
        <v>#REF!</v>
      </c>
      <c r="L472" s="48"/>
    </row>
    <row r="473" spans="1:43" hidden="1">
      <c r="B473" s="19" t="s">
        <v>5402</v>
      </c>
      <c r="C473" t="e">
        <v>#REF!</v>
      </c>
      <c r="L473" s="48"/>
    </row>
    <row r="474" spans="1:43" hidden="1">
      <c r="B474" s="21" t="s">
        <v>5412</v>
      </c>
      <c r="C474" t="e">
        <v>#REF!</v>
      </c>
      <c r="L474" s="48"/>
    </row>
    <row r="475" spans="1:43" hidden="1">
      <c r="B475" s="19" t="s">
        <v>5424</v>
      </c>
      <c r="C475" t="e">
        <v>#REF!</v>
      </c>
      <c r="L475" s="48"/>
    </row>
    <row r="476" spans="1:43" hidden="1">
      <c r="B476" s="21" t="s">
        <v>5433</v>
      </c>
      <c r="C476" t="e">
        <v>#REF!</v>
      </c>
      <c r="L476" s="48"/>
    </row>
    <row r="477" spans="1:43" hidden="1">
      <c r="B477" s="19" t="s">
        <v>5442</v>
      </c>
      <c r="C477" t="e">
        <v>#REF!</v>
      </c>
      <c r="L477" s="48"/>
    </row>
    <row r="478" spans="1:43" hidden="1">
      <c r="B478" s="21" t="s">
        <v>5455</v>
      </c>
      <c r="C478" t="e">
        <v>#REF!</v>
      </c>
      <c r="L478" s="48"/>
    </row>
    <row r="479" spans="1:43" hidden="1">
      <c r="B479" s="19" t="s">
        <v>5467</v>
      </c>
      <c r="C479" t="e">
        <v>#REF!</v>
      </c>
      <c r="L479" s="48"/>
    </row>
    <row r="480" spans="1:43" hidden="1">
      <c r="B480" s="21" t="s">
        <v>5475</v>
      </c>
      <c r="C480" t="e">
        <v>#REF!</v>
      </c>
      <c r="L480" s="48"/>
    </row>
    <row r="481" spans="2:43" hidden="1">
      <c r="B481" s="19" t="s">
        <v>5484</v>
      </c>
      <c r="C481" t="e">
        <v>#REF!</v>
      </c>
      <c r="L481" s="48"/>
    </row>
    <row r="482" spans="2:43" hidden="1">
      <c r="B482" s="21" t="s">
        <v>5493</v>
      </c>
      <c r="C482" t="e">
        <v>#REF!</v>
      </c>
      <c r="L482" s="48"/>
    </row>
    <row r="483" spans="2:43" hidden="1">
      <c r="B483" s="19" t="s">
        <v>5505</v>
      </c>
      <c r="C483" t="e">
        <v>#REF!</v>
      </c>
      <c r="L483" s="48"/>
    </row>
    <row r="484" spans="2:43" hidden="1">
      <c r="B484" s="21" t="s">
        <v>5514</v>
      </c>
      <c r="C484" t="e">
        <v>#REF!</v>
      </c>
      <c r="L484" s="48"/>
    </row>
    <row r="485" spans="2:43" hidden="1">
      <c r="B485" s="19" t="s">
        <v>5523</v>
      </c>
      <c r="C485" t="e">
        <v>#REF!</v>
      </c>
      <c r="L485" s="48"/>
    </row>
    <row r="486" spans="2:43" hidden="1">
      <c r="B486" s="21" t="s">
        <v>5532</v>
      </c>
      <c r="C486" t="e">
        <v>#REF!</v>
      </c>
      <c r="L486" s="48"/>
    </row>
    <row r="487" spans="2:43">
      <c r="B487" s="19" t="s">
        <v>5546</v>
      </c>
      <c r="C487" t="e">
        <v>#REF!</v>
      </c>
      <c r="D487" t="str">
        <f>B487</f>
        <v>489-2026</v>
      </c>
      <c r="E487" t="e">
        <f>VLOOKUP(D487,'MATRIZ 2026'!$F$3:$X$668,14,FALSE)</f>
        <v>#N/A</v>
      </c>
      <c r="F487" t="e">
        <f>VLOOKUP(B487,'MATRIZ 2026'!$F$3:$X$668,3,FALSE)</f>
        <v>#N/A</v>
      </c>
      <c r="G487" t="e">
        <f>VLOOKUP(B487,'MATRIZ 2026'!$F$3:$X$668,22,FALSE)</f>
        <v>#N/A</v>
      </c>
      <c r="I487" t="e">
        <f>VLOOKUP(B487,'MATRIZ 2026'!$F$3:$X$668,84,FALSE)</f>
        <v>#N/A</v>
      </c>
      <c r="J487" t="e">
        <f>VLOOKUP(B487,'MATRIZ 2026'!$F$3:$X$668,49,FALSE)</f>
        <v>#N/A</v>
      </c>
      <c r="K487" t="e">
        <f>VLOOKUP(B487,'MATRIZ 2026'!$F$3:$X$668,50,FALSE)</f>
        <v>#N/A</v>
      </c>
      <c r="L487" s="48" t="e">
        <f>VLOOKUP(B487,'MATRIZ 2026'!$F$3:$X$668,45,FALSE)</f>
        <v>#N/A</v>
      </c>
      <c r="M487" s="48" t="e">
        <f>VLOOKUP(B487,'MATRIZ 2026'!$F$3:$X$668,46,FALSE)</f>
        <v>#N/A</v>
      </c>
      <c r="N487" t="e">
        <f>VLOOKUP(B487,'MATRIZ 2026'!$F$3:$X$668,16,FALSE)</f>
        <v>#N/A</v>
      </c>
      <c r="O487" t="e">
        <f>VLOOKUP(B487,'MATRIZ 2026'!$F$3:$X$668,93,FALSE)</f>
        <v>#N/A</v>
      </c>
      <c r="P487" t="e">
        <f>VLOOKUP(D487,'MATRIZ 2026'!$F$3:$X$668,31,FALSE)</f>
        <v>#N/A</v>
      </c>
      <c r="Q487" t="e">
        <f>VLOOKUP(M487,'MATRIZ 2026'!$F$3:$X$668,3,FALSE)</f>
        <v>#N/A</v>
      </c>
      <c r="R487" t="e">
        <f>VLOOKUP(B487,'MATRIZ 2026'!$F$3:$X$668,32,FALSE)</f>
        <v>#N/A</v>
      </c>
      <c r="S487" t="e">
        <f>VLOOKUP(O487,'MATRIZ 2026'!$F$3:$X$668,3,FALSE)</f>
        <v>#N/A</v>
      </c>
      <c r="T487" t="e">
        <f>VLOOKUP(B487,'MATRIZ 2026'!$F$3:$X$668,95,FALSE)</f>
        <v>#N/A</v>
      </c>
      <c r="U487">
        <f>VLOOKUP(B487,Hoja3!A486:B1148,2,FALSE)</f>
        <v>145410</v>
      </c>
      <c r="V487" t="e">
        <f>VLOOKUP(B487,'MATRIZ 2026'!$F$3:$X$668,40,FALSE)</f>
        <v>#N/A</v>
      </c>
      <c r="W487" t="e">
        <f>VLOOKUP(S487,'MATRIZ 2026'!$F$3:$X$668,3,FALSE)</f>
        <v>#N/A</v>
      </c>
      <c r="X487" t="e">
        <f>VLOOKUP(T487,'MATRIZ 2026'!$F$3:$X$668,3,FALSE)</f>
        <v>#N/A</v>
      </c>
      <c r="Y487" t="e">
        <f>VLOOKUP(U487,'MATRIZ 2026'!$F$3:$X$668,3,FALSE)</f>
        <v>#N/A</v>
      </c>
      <c r="Z487" t="e">
        <f>VLOOKUP(V487,'MATRIZ 2026'!$F$3:$X$668,3,FALSE)</f>
        <v>#N/A</v>
      </c>
      <c r="AA487" t="e">
        <f>VLOOKUP(W487,'MATRIZ 2026'!$F$3:$X$668,3,FALSE)</f>
        <v>#N/A</v>
      </c>
      <c r="AB487" t="e">
        <f>VLOOKUP(B487,'MATRIZ 2026'!$F$3:$X$668,28,FALSE)</f>
        <v>#N/A</v>
      </c>
      <c r="AC487" t="e">
        <f>VLOOKUP(B487,'MATRIZ 2026'!$F$3:$X$668,27,FALSE)</f>
        <v>#N/A</v>
      </c>
      <c r="AD487" t="e">
        <f>VLOOKUP(B487,'MATRIZ 2026'!$F$3:$X$668,29,FALSE)</f>
        <v>#N/A</v>
      </c>
      <c r="AE487" t="e">
        <f>VLOOKUP(B487,'MATRIZ 2026'!$F$3:$X$668,96,FALSE)</f>
        <v>#N/A</v>
      </c>
      <c r="AF487" t="e">
        <f>VLOOKUP(B487,'MATRIZ 2026'!$F$3:$X$668,30,FALSE)</f>
        <v>#N/A</v>
      </c>
      <c r="AG487" t="str">
        <f>VLOOKUP(B487,'cuentas bancarias'!$A$2:$E$201,3,FALSE)</f>
        <v>AV VILLAS</v>
      </c>
      <c r="AH487" t="str">
        <f>VLOOKUP(B487,'cuentas bancarias'!$A$2:$E$201,4,FALSE)</f>
        <v>AHORROS</v>
      </c>
      <c r="AI487">
        <f>VLOOKUP(B487,'cuentas bancarias'!$A$2:$E$201,5,FALSE)</f>
        <v>8342289</v>
      </c>
      <c r="AJ487" t="e">
        <f>VLOOKUP(B487,'MATRIZ 2026'!$F$3:$X$668,25,FALSE)</f>
        <v>#N/A</v>
      </c>
      <c r="AL487" t="e">
        <f>VLOOKUP(AH487,'MATRIZ 2026'!$F$3:$X$668,3,FALSE)</f>
        <v>#N/A</v>
      </c>
      <c r="AM487" t="e">
        <f>VLOOKUP(AI487,'MATRIZ 2026'!$F$3:$X$668,3,FALSE)</f>
        <v>#N/A</v>
      </c>
      <c r="AN487" t="e">
        <f>VLOOKUP(AJ487,'MATRIZ 2026'!$F$3:$X$668,3,FALSE)</f>
        <v>#N/A</v>
      </c>
      <c r="AO487" t="e">
        <f>VLOOKUP(AK487,'MATRIZ 2026'!$F$3:$X$668,3,FALSE)</f>
        <v>#N/A</v>
      </c>
      <c r="AP487" t="e">
        <f>VLOOKUP(AL487,'MATRIZ 2026'!$F$3:$X$668,3,FALSE)</f>
        <v>#N/A</v>
      </c>
      <c r="AQ487" t="e">
        <f>VLOOKUP(AM487,'MATRIZ 2026'!$F$3:$X$668,3,FALSE)</f>
        <v>#N/A</v>
      </c>
    </row>
    <row r="488" spans="2:43" hidden="1">
      <c r="B488" s="21" t="s">
        <v>5554</v>
      </c>
      <c r="C488" t="e">
        <v>#REF!</v>
      </c>
      <c r="L488" s="48"/>
    </row>
    <row r="489" spans="2:43">
      <c r="B489" s="19" t="s">
        <v>5571</v>
      </c>
      <c r="C489" t="e">
        <v>#REF!</v>
      </c>
      <c r="D489" t="str">
        <f t="shared" ref="D489:D490" si="6">B489</f>
        <v>491-2026</v>
      </c>
      <c r="E489" t="e">
        <f>VLOOKUP(D489,'MATRIZ 2026'!$F$3:$X$668,14,FALSE)</f>
        <v>#N/A</v>
      </c>
      <c r="F489" t="e">
        <f>VLOOKUP(B489,'MATRIZ 2026'!$F$3:$X$668,3,FALSE)</f>
        <v>#N/A</v>
      </c>
      <c r="G489" t="e">
        <f>VLOOKUP(B489,'MATRIZ 2026'!$F$3:$X$668,22,FALSE)</f>
        <v>#N/A</v>
      </c>
      <c r="I489" t="e">
        <f>VLOOKUP(B489,'MATRIZ 2026'!$F$3:$X$668,84,FALSE)</f>
        <v>#N/A</v>
      </c>
      <c r="J489" t="e">
        <f>VLOOKUP(B489,'MATRIZ 2026'!$F$3:$X$668,49,FALSE)</f>
        <v>#N/A</v>
      </c>
      <c r="K489" t="e">
        <f>VLOOKUP(B489,'MATRIZ 2026'!$F$3:$X$668,50,FALSE)</f>
        <v>#N/A</v>
      </c>
      <c r="L489" s="48" t="e">
        <f>VLOOKUP(B489,'MATRIZ 2026'!$F$3:$X$668,45,FALSE)</f>
        <v>#N/A</v>
      </c>
      <c r="M489" s="48" t="e">
        <f>VLOOKUP(B489,'MATRIZ 2026'!$F$3:$X$668,46,FALSE)</f>
        <v>#N/A</v>
      </c>
      <c r="N489" t="e">
        <f>VLOOKUP(B489,'MATRIZ 2026'!$F$3:$X$668,16,FALSE)</f>
        <v>#N/A</v>
      </c>
      <c r="O489" t="e">
        <f>VLOOKUP(B489,'MATRIZ 2026'!$F$3:$X$668,93,FALSE)</f>
        <v>#N/A</v>
      </c>
      <c r="P489" t="e">
        <f>VLOOKUP(D489,'MATRIZ 2026'!$F$3:$X$668,31,FALSE)</f>
        <v>#N/A</v>
      </c>
      <c r="Q489" t="e">
        <f>VLOOKUP(M489,'MATRIZ 2026'!$F$3:$X$668,3,FALSE)</f>
        <v>#N/A</v>
      </c>
      <c r="R489" t="e">
        <f>VLOOKUP(B489,'MATRIZ 2026'!$F$3:$X$668,32,FALSE)</f>
        <v>#N/A</v>
      </c>
      <c r="S489" t="e">
        <f>VLOOKUP(O489,'MATRIZ 2026'!$F$3:$X$668,3,FALSE)</f>
        <v>#N/A</v>
      </c>
      <c r="T489" t="e">
        <f>VLOOKUP(B489,'MATRIZ 2026'!$F$3:$X$668,95,FALSE)</f>
        <v>#N/A</v>
      </c>
      <c r="U489">
        <f>VLOOKUP(B489,Hoja3!A488:B1150,2,FALSE)</f>
        <v>147371</v>
      </c>
      <c r="V489" t="e">
        <f>VLOOKUP(B489,'MATRIZ 2026'!$F$3:$X$668,40,FALSE)</f>
        <v>#N/A</v>
      </c>
      <c r="W489" t="e">
        <f>VLOOKUP(S489,'MATRIZ 2026'!$F$3:$X$668,3,FALSE)</f>
        <v>#N/A</v>
      </c>
      <c r="X489" t="e">
        <f>VLOOKUP(T489,'MATRIZ 2026'!$F$3:$X$668,3,FALSE)</f>
        <v>#N/A</v>
      </c>
      <c r="Y489" t="e">
        <f>VLOOKUP(U489,'MATRIZ 2026'!$F$3:$X$668,3,FALSE)</f>
        <v>#N/A</v>
      </c>
      <c r="Z489" t="e">
        <f>VLOOKUP(V489,'MATRIZ 2026'!$F$3:$X$668,3,FALSE)</f>
        <v>#N/A</v>
      </c>
      <c r="AA489" t="e">
        <f>VLOOKUP(W489,'MATRIZ 2026'!$F$3:$X$668,3,FALSE)</f>
        <v>#N/A</v>
      </c>
      <c r="AB489" t="e">
        <f>VLOOKUP(B489,'MATRIZ 2026'!$F$3:$X$668,28,FALSE)</f>
        <v>#N/A</v>
      </c>
      <c r="AC489" t="e">
        <f>VLOOKUP(B489,'MATRIZ 2026'!$F$3:$X$668,27,FALSE)</f>
        <v>#N/A</v>
      </c>
      <c r="AD489" t="e">
        <f>VLOOKUP(B489,'MATRIZ 2026'!$F$3:$X$668,29,FALSE)</f>
        <v>#N/A</v>
      </c>
      <c r="AE489" t="e">
        <f>VLOOKUP(B489,'MATRIZ 2026'!$F$3:$X$668,96,FALSE)</f>
        <v>#N/A</v>
      </c>
      <c r="AF489" t="e">
        <f>VLOOKUP(B489,'MATRIZ 2026'!$F$3:$X$668,30,FALSE)</f>
        <v>#N/A</v>
      </c>
      <c r="AG489" t="str">
        <f>VLOOKUP(B489,'cuentas bancarias'!$A$2:$E$201,3,FALSE)</f>
        <v>BOGOTÁ</v>
      </c>
      <c r="AH489" t="str">
        <f>VLOOKUP(B489,'cuentas bancarias'!$A$2:$E$201,4,FALSE)</f>
        <v>AHORROS</v>
      </c>
      <c r="AI489">
        <f>VLOOKUP(B489,'cuentas bancarias'!$A$2:$E$201,5,FALSE)</f>
        <v>35588540</v>
      </c>
      <c r="AJ489" t="e">
        <f>VLOOKUP(B489,'MATRIZ 2026'!$F$3:$X$668,25,FALSE)</f>
        <v>#N/A</v>
      </c>
      <c r="AL489" t="e">
        <f>VLOOKUP(AH489,'MATRIZ 2026'!$F$3:$X$668,3,FALSE)</f>
        <v>#N/A</v>
      </c>
      <c r="AM489" t="e">
        <f>VLOOKUP(AI489,'MATRIZ 2026'!$F$3:$X$668,3,FALSE)</f>
        <v>#N/A</v>
      </c>
      <c r="AN489" t="e">
        <f>VLOOKUP(AJ489,'MATRIZ 2026'!$F$3:$X$668,3,FALSE)</f>
        <v>#N/A</v>
      </c>
      <c r="AO489" t="e">
        <f>VLOOKUP(AK489,'MATRIZ 2026'!$F$3:$X$668,3,FALSE)</f>
        <v>#N/A</v>
      </c>
      <c r="AP489" t="e">
        <f>VLOOKUP(AL489,'MATRIZ 2026'!$F$3:$X$668,3,FALSE)</f>
        <v>#N/A</v>
      </c>
      <c r="AQ489" t="e">
        <f>VLOOKUP(AM489,'MATRIZ 2026'!$F$3:$X$668,3,FALSE)</f>
        <v>#N/A</v>
      </c>
    </row>
    <row r="490" spans="2:43">
      <c r="B490" s="21" t="s">
        <v>5584</v>
      </c>
      <c r="C490" t="e">
        <v>#REF!</v>
      </c>
      <c r="D490" t="str">
        <f t="shared" si="6"/>
        <v>492-2026</v>
      </c>
      <c r="E490" t="e">
        <f>VLOOKUP(D490,'MATRIZ 2026'!$F$3:$X$668,14,FALSE)</f>
        <v>#N/A</v>
      </c>
      <c r="F490" t="e">
        <f>VLOOKUP(B490,'MATRIZ 2026'!$F$3:$X$668,3,FALSE)</f>
        <v>#N/A</v>
      </c>
      <c r="G490" t="e">
        <f>VLOOKUP(B490,'MATRIZ 2026'!$F$3:$X$668,22,FALSE)</f>
        <v>#N/A</v>
      </c>
      <c r="I490" t="e">
        <f>VLOOKUP(B490,'MATRIZ 2026'!$F$3:$X$668,84,FALSE)</f>
        <v>#N/A</v>
      </c>
      <c r="J490" t="e">
        <f>VLOOKUP(B490,'MATRIZ 2026'!$F$3:$X$668,49,FALSE)</f>
        <v>#N/A</v>
      </c>
      <c r="K490" t="e">
        <f>VLOOKUP(B490,'MATRIZ 2026'!$F$3:$X$668,50,FALSE)</f>
        <v>#N/A</v>
      </c>
      <c r="L490" s="48" t="e">
        <f>VLOOKUP(B490,'MATRIZ 2026'!$F$3:$X$668,45,FALSE)</f>
        <v>#N/A</v>
      </c>
      <c r="M490" s="48" t="e">
        <f>VLOOKUP(B490,'MATRIZ 2026'!$F$3:$X$668,46,FALSE)</f>
        <v>#N/A</v>
      </c>
      <c r="N490" t="e">
        <f>VLOOKUP(B490,'MATRIZ 2026'!$F$3:$X$668,16,FALSE)</f>
        <v>#N/A</v>
      </c>
      <c r="O490" t="e">
        <f>VLOOKUP(B490,'MATRIZ 2026'!$F$3:$X$668,93,FALSE)</f>
        <v>#N/A</v>
      </c>
      <c r="P490" t="e">
        <f>VLOOKUP(D490,'MATRIZ 2026'!$F$3:$X$668,31,FALSE)</f>
        <v>#N/A</v>
      </c>
      <c r="Q490" t="e">
        <f>VLOOKUP(M490,'MATRIZ 2026'!$F$3:$X$668,3,FALSE)</f>
        <v>#N/A</v>
      </c>
      <c r="R490" t="e">
        <f>VLOOKUP(B490,'MATRIZ 2026'!$F$3:$X$668,32,FALSE)</f>
        <v>#N/A</v>
      </c>
      <c r="S490" t="e">
        <f>VLOOKUP(O490,'MATRIZ 2026'!$F$3:$X$668,3,FALSE)</f>
        <v>#N/A</v>
      </c>
      <c r="T490" t="e">
        <f>VLOOKUP(B490,'MATRIZ 2026'!$F$3:$X$668,95,FALSE)</f>
        <v>#N/A</v>
      </c>
      <c r="U490">
        <f>VLOOKUP(B490,Hoja3!A489:B1151,2,FALSE)</f>
        <v>147350</v>
      </c>
      <c r="V490" t="e">
        <f>VLOOKUP(B490,'MATRIZ 2026'!$F$3:$X$668,40,FALSE)</f>
        <v>#N/A</v>
      </c>
      <c r="W490" t="e">
        <f>VLOOKUP(S490,'MATRIZ 2026'!$F$3:$X$668,3,FALSE)</f>
        <v>#N/A</v>
      </c>
      <c r="X490" t="e">
        <f>VLOOKUP(T490,'MATRIZ 2026'!$F$3:$X$668,3,FALSE)</f>
        <v>#N/A</v>
      </c>
      <c r="Y490" t="e">
        <f>VLOOKUP(U490,'MATRIZ 2026'!$F$3:$X$668,3,FALSE)</f>
        <v>#N/A</v>
      </c>
      <c r="Z490" t="e">
        <f>VLOOKUP(V490,'MATRIZ 2026'!$F$3:$X$668,3,FALSE)</f>
        <v>#N/A</v>
      </c>
      <c r="AA490" t="e">
        <f>VLOOKUP(W490,'MATRIZ 2026'!$F$3:$X$668,3,FALSE)</f>
        <v>#N/A</v>
      </c>
      <c r="AB490" t="e">
        <f>VLOOKUP(B490,'MATRIZ 2026'!$F$3:$X$668,28,FALSE)</f>
        <v>#N/A</v>
      </c>
      <c r="AC490" t="e">
        <f>VLOOKUP(B490,'MATRIZ 2026'!$F$3:$X$668,27,FALSE)</f>
        <v>#N/A</v>
      </c>
      <c r="AD490" t="e">
        <f>VLOOKUP(B490,'MATRIZ 2026'!$F$3:$X$668,29,FALSE)</f>
        <v>#N/A</v>
      </c>
      <c r="AE490" t="e">
        <f>VLOOKUP(B490,'MATRIZ 2026'!$F$3:$X$668,96,FALSE)</f>
        <v>#N/A</v>
      </c>
      <c r="AF490" t="e">
        <f>VLOOKUP(B490,'MATRIZ 2026'!$F$3:$X$668,30,FALSE)</f>
        <v>#N/A</v>
      </c>
      <c r="AG490" t="str">
        <f>VLOOKUP(B490,'cuentas bancarias'!$A$2:$E$201,3,FALSE)</f>
        <v>BBVA</v>
      </c>
      <c r="AH490" t="str">
        <f>VLOOKUP(B490,'cuentas bancarias'!$A$2:$E$201,4,FALSE)</f>
        <v>AHORROS</v>
      </c>
      <c r="AI490">
        <f>VLOOKUP(B490,'cuentas bancarias'!$A$2:$E$201,5,FALSE)</f>
        <v>346236185</v>
      </c>
      <c r="AJ490" t="e">
        <f>VLOOKUP(B490,'MATRIZ 2026'!$F$3:$X$668,25,FALSE)</f>
        <v>#N/A</v>
      </c>
      <c r="AL490" t="e">
        <f>VLOOKUP(AH490,'MATRIZ 2026'!$F$3:$X$668,3,FALSE)</f>
        <v>#N/A</v>
      </c>
      <c r="AM490" t="e">
        <f>VLOOKUP(AI490,'MATRIZ 2026'!$F$3:$X$668,3,FALSE)</f>
        <v>#N/A</v>
      </c>
      <c r="AN490" t="e">
        <f>VLOOKUP(AJ490,'MATRIZ 2026'!$F$3:$X$668,3,FALSE)</f>
        <v>#N/A</v>
      </c>
      <c r="AO490" t="e">
        <f>VLOOKUP(AK490,'MATRIZ 2026'!$F$3:$X$668,3,FALSE)</f>
        <v>#N/A</v>
      </c>
      <c r="AP490" t="e">
        <f>VLOOKUP(AL490,'MATRIZ 2026'!$F$3:$X$668,3,FALSE)</f>
        <v>#N/A</v>
      </c>
      <c r="AQ490" t="e">
        <f>VLOOKUP(AM490,'MATRIZ 2026'!$F$3:$X$668,3,FALSE)</f>
        <v>#N/A</v>
      </c>
    </row>
    <row r="491" spans="2:43" hidden="1">
      <c r="B491" s="19" t="s">
        <v>5593</v>
      </c>
      <c r="C491" t="e">
        <v>#REF!</v>
      </c>
      <c r="L491" s="48"/>
    </row>
    <row r="492" spans="2:43" hidden="1">
      <c r="B492" s="21" t="s">
        <v>5607</v>
      </c>
      <c r="C492" t="e">
        <v>#REF!</v>
      </c>
      <c r="L492" s="48"/>
    </row>
    <row r="493" spans="2:43" hidden="1">
      <c r="B493" s="19" t="s">
        <v>5622</v>
      </c>
      <c r="C493" t="e">
        <v>#REF!</v>
      </c>
      <c r="L493" s="48"/>
    </row>
    <row r="494" spans="2:43" hidden="1">
      <c r="B494" s="21" t="s">
        <v>5634</v>
      </c>
      <c r="C494" t="e">
        <v>#REF!</v>
      </c>
      <c r="L494" s="48"/>
    </row>
    <row r="495" spans="2:43" hidden="1">
      <c r="B495" s="19" t="s">
        <v>5645</v>
      </c>
      <c r="C495" t="e">
        <v>#REF!</v>
      </c>
      <c r="L495" s="48"/>
    </row>
    <row r="496" spans="2:43" hidden="1">
      <c r="B496" s="21" t="s">
        <v>5657</v>
      </c>
      <c r="C496" t="e">
        <v>#REF!</v>
      </c>
      <c r="L496" s="48"/>
    </row>
    <row r="497" spans="2:43" hidden="1">
      <c r="B497" s="19" t="s">
        <v>5666</v>
      </c>
      <c r="C497" t="e">
        <v>#REF!</v>
      </c>
      <c r="L497" s="48"/>
    </row>
    <row r="498" spans="2:43" hidden="1">
      <c r="B498" s="21" t="s">
        <v>5679</v>
      </c>
      <c r="C498" t="e">
        <v>#REF!</v>
      </c>
      <c r="L498" s="48"/>
    </row>
    <row r="499" spans="2:43" hidden="1">
      <c r="B499" s="19" t="s">
        <v>5689</v>
      </c>
      <c r="C499" t="e">
        <v>#REF!</v>
      </c>
      <c r="L499" s="48"/>
    </row>
    <row r="500" spans="2:43" hidden="1">
      <c r="B500" s="21" t="s">
        <v>5702</v>
      </c>
      <c r="C500" t="e">
        <v>#REF!</v>
      </c>
      <c r="L500" s="48"/>
    </row>
    <row r="501" spans="2:43">
      <c r="B501" s="19" t="s">
        <v>5715</v>
      </c>
      <c r="C501" t="e">
        <v>#REF!</v>
      </c>
      <c r="D501" t="str">
        <f>B501</f>
        <v>503-2026</v>
      </c>
      <c r="E501" t="e">
        <f>VLOOKUP(D501,'MATRIZ 2026'!$F$3:$X$668,14,FALSE)</f>
        <v>#N/A</v>
      </c>
      <c r="F501" t="e">
        <f>VLOOKUP(B501,'MATRIZ 2026'!$F$3:$X$668,3,FALSE)</f>
        <v>#N/A</v>
      </c>
      <c r="G501" t="e">
        <f>VLOOKUP(B501,'MATRIZ 2026'!$F$3:$X$668,22,FALSE)</f>
        <v>#N/A</v>
      </c>
      <c r="I501" t="e">
        <f>VLOOKUP(B501,'MATRIZ 2026'!$F$3:$X$668,84,FALSE)</f>
        <v>#N/A</v>
      </c>
      <c r="J501" t="e">
        <f>VLOOKUP(B501,'MATRIZ 2026'!$F$3:$X$668,49,FALSE)</f>
        <v>#N/A</v>
      </c>
      <c r="K501" t="e">
        <f>VLOOKUP(B501,'MATRIZ 2026'!$F$3:$X$668,50,FALSE)</f>
        <v>#N/A</v>
      </c>
      <c r="L501" s="48" t="e">
        <f>VLOOKUP(B501,'MATRIZ 2026'!$F$3:$X$668,45,FALSE)</f>
        <v>#N/A</v>
      </c>
      <c r="M501" s="48" t="e">
        <f>VLOOKUP(B501,'MATRIZ 2026'!$F$3:$X$668,46,FALSE)</f>
        <v>#N/A</v>
      </c>
      <c r="N501" t="e">
        <f>VLOOKUP(B501,'MATRIZ 2026'!$F$3:$X$668,16,FALSE)</f>
        <v>#N/A</v>
      </c>
      <c r="O501" t="e">
        <f>VLOOKUP(B501,'MATRIZ 2026'!$F$3:$X$668,93,FALSE)</f>
        <v>#N/A</v>
      </c>
      <c r="P501" t="e">
        <f>VLOOKUP(D501,'MATRIZ 2026'!$F$3:$X$668,31,FALSE)</f>
        <v>#N/A</v>
      </c>
      <c r="Q501" t="e">
        <f>VLOOKUP(M501,'MATRIZ 2026'!$F$3:$X$668,3,FALSE)</f>
        <v>#N/A</v>
      </c>
      <c r="R501" t="e">
        <f>VLOOKUP(B501,'MATRIZ 2026'!$F$3:$X$668,32,FALSE)</f>
        <v>#N/A</v>
      </c>
      <c r="S501" t="e">
        <f>VLOOKUP(O501,'MATRIZ 2026'!$F$3:$X$668,3,FALSE)</f>
        <v>#N/A</v>
      </c>
      <c r="T501" t="e">
        <f>VLOOKUP(B501,'MATRIZ 2026'!$F$3:$X$668,95,FALSE)</f>
        <v>#N/A</v>
      </c>
      <c r="U501">
        <f>VLOOKUP(B501,Hoja3!A500:B1162,2,FALSE)</f>
        <v>152160</v>
      </c>
      <c r="V501" t="e">
        <f>VLOOKUP(B501,'MATRIZ 2026'!$F$3:$X$668,40,FALSE)</f>
        <v>#N/A</v>
      </c>
      <c r="W501" t="e">
        <f>VLOOKUP(S501,'MATRIZ 2026'!$F$3:$X$668,3,FALSE)</f>
        <v>#N/A</v>
      </c>
      <c r="X501" t="e">
        <f>VLOOKUP(T501,'MATRIZ 2026'!$F$3:$X$668,3,FALSE)</f>
        <v>#N/A</v>
      </c>
      <c r="Y501" t="e">
        <f>VLOOKUP(U501,'MATRIZ 2026'!$F$3:$X$668,3,FALSE)</f>
        <v>#N/A</v>
      </c>
      <c r="Z501" t="e">
        <f>VLOOKUP(V501,'MATRIZ 2026'!$F$3:$X$668,3,FALSE)</f>
        <v>#N/A</v>
      </c>
      <c r="AA501" t="e">
        <f>VLOOKUP(W501,'MATRIZ 2026'!$F$3:$X$668,3,FALSE)</f>
        <v>#N/A</v>
      </c>
      <c r="AB501" t="e">
        <f>VLOOKUP(B501,'MATRIZ 2026'!$F$3:$X$668,28,FALSE)</f>
        <v>#N/A</v>
      </c>
      <c r="AC501" t="e">
        <f>VLOOKUP(B501,'MATRIZ 2026'!$F$3:$X$668,27,FALSE)</f>
        <v>#N/A</v>
      </c>
      <c r="AD501" t="e">
        <f>VLOOKUP(B501,'MATRIZ 2026'!$F$3:$X$668,29,FALSE)</f>
        <v>#N/A</v>
      </c>
      <c r="AE501" t="e">
        <f>VLOOKUP(B501,'MATRIZ 2026'!$F$3:$X$668,96,FALSE)</f>
        <v>#N/A</v>
      </c>
      <c r="AF501" t="e">
        <f>VLOOKUP(B501,'MATRIZ 2026'!$F$3:$X$668,30,FALSE)</f>
        <v>#N/A</v>
      </c>
      <c r="AG501" t="str">
        <f>VLOOKUP(B501,'cuentas bancarias'!$A$2:$E$201,3,FALSE)</f>
        <v>DAVIVIENDA</v>
      </c>
      <c r="AH501" t="str">
        <f>VLOOKUP(B501,'cuentas bancarias'!$A$2:$E$201,4,FALSE)</f>
        <v>AHORROS</v>
      </c>
      <c r="AI501">
        <f>VLOOKUP(B501,'cuentas bancarias'!$A$2:$E$201,5,FALSE)</f>
        <v>550488419184921</v>
      </c>
      <c r="AJ501" t="e">
        <f>VLOOKUP(B501,'MATRIZ 2026'!$F$3:$X$668,25,FALSE)</f>
        <v>#N/A</v>
      </c>
      <c r="AL501" t="e">
        <f>VLOOKUP(AH501,'MATRIZ 2026'!$F$3:$X$668,3,FALSE)</f>
        <v>#N/A</v>
      </c>
      <c r="AM501" t="e">
        <f>VLOOKUP(AI501,'MATRIZ 2026'!$F$3:$X$668,3,FALSE)</f>
        <v>#N/A</v>
      </c>
      <c r="AN501" t="e">
        <f>VLOOKUP(AJ501,'MATRIZ 2026'!$F$3:$X$668,3,FALSE)</f>
        <v>#N/A</v>
      </c>
      <c r="AO501" t="e">
        <f>VLOOKUP(AK501,'MATRIZ 2026'!$F$3:$X$668,3,FALSE)</f>
        <v>#N/A</v>
      </c>
      <c r="AP501" t="e">
        <f>VLOOKUP(AL501,'MATRIZ 2026'!$F$3:$X$668,3,FALSE)</f>
        <v>#N/A</v>
      </c>
      <c r="AQ501" t="e">
        <f>VLOOKUP(AM501,'MATRIZ 2026'!$F$3:$X$668,3,FALSE)</f>
        <v>#N/A</v>
      </c>
    </row>
    <row r="502" spans="2:43" hidden="1">
      <c r="B502" s="21" t="s">
        <v>5724</v>
      </c>
      <c r="C502" t="e">
        <v>#REF!</v>
      </c>
      <c r="L502" s="48"/>
    </row>
    <row r="503" spans="2:43">
      <c r="B503" s="19" t="s">
        <v>5736</v>
      </c>
      <c r="C503" t="e">
        <v>#REF!</v>
      </c>
      <c r="D503" t="str">
        <f t="shared" ref="D503:D509" si="7">B503</f>
        <v>505-2026</v>
      </c>
      <c r="E503" t="e">
        <f>VLOOKUP(D503,'MATRIZ 2026'!$F$3:$X$668,14,FALSE)</f>
        <v>#N/A</v>
      </c>
      <c r="F503" t="e">
        <f>VLOOKUP(B503,'MATRIZ 2026'!$F$3:$X$668,3,FALSE)</f>
        <v>#N/A</v>
      </c>
      <c r="G503" t="e">
        <f>VLOOKUP(B503,'MATRIZ 2026'!$F$3:$X$668,22,FALSE)</f>
        <v>#N/A</v>
      </c>
      <c r="I503" t="e">
        <f>VLOOKUP(B503,'MATRIZ 2026'!$F$3:$X$668,84,FALSE)</f>
        <v>#N/A</v>
      </c>
      <c r="J503" t="e">
        <f>VLOOKUP(B503,'MATRIZ 2026'!$F$3:$X$668,49,FALSE)</f>
        <v>#N/A</v>
      </c>
      <c r="K503" t="e">
        <f>VLOOKUP(B503,'MATRIZ 2026'!$F$3:$X$668,50,FALSE)</f>
        <v>#N/A</v>
      </c>
      <c r="L503" s="48" t="e">
        <f>VLOOKUP(B503,'MATRIZ 2026'!$F$3:$X$668,45,FALSE)</f>
        <v>#N/A</v>
      </c>
      <c r="M503" s="48" t="e">
        <f>VLOOKUP(B503,'MATRIZ 2026'!$F$3:$X$668,46,FALSE)</f>
        <v>#N/A</v>
      </c>
      <c r="N503" t="e">
        <f>VLOOKUP(B503,'MATRIZ 2026'!$F$3:$X$668,16,FALSE)</f>
        <v>#N/A</v>
      </c>
      <c r="O503" t="e">
        <f>VLOOKUP(B503,'MATRIZ 2026'!$F$3:$X$668,93,FALSE)</f>
        <v>#N/A</v>
      </c>
      <c r="P503" t="e">
        <f>VLOOKUP(D503,'MATRIZ 2026'!$F$3:$X$668,31,FALSE)</f>
        <v>#N/A</v>
      </c>
      <c r="Q503" t="e">
        <f>VLOOKUP(M503,'MATRIZ 2026'!$F$3:$X$668,3,FALSE)</f>
        <v>#N/A</v>
      </c>
      <c r="R503" t="e">
        <f>VLOOKUP(B503,'MATRIZ 2026'!$F$3:$X$668,32,FALSE)</f>
        <v>#N/A</v>
      </c>
      <c r="S503" t="e">
        <f>VLOOKUP(O503,'MATRIZ 2026'!$F$3:$X$668,3,FALSE)</f>
        <v>#N/A</v>
      </c>
      <c r="T503" t="e">
        <f>VLOOKUP(B503,'MATRIZ 2026'!$F$3:$X$668,95,FALSE)</f>
        <v>#N/A</v>
      </c>
      <c r="U503">
        <f>VLOOKUP(B503,Hoja3!A502:B1164,2,FALSE)</f>
        <v>151809</v>
      </c>
      <c r="V503" t="e">
        <f>VLOOKUP(B503,'MATRIZ 2026'!$F$3:$X$668,40,FALSE)</f>
        <v>#N/A</v>
      </c>
      <c r="W503" t="e">
        <f>VLOOKUP(S503,'MATRIZ 2026'!$F$3:$X$668,3,FALSE)</f>
        <v>#N/A</v>
      </c>
      <c r="X503" t="e">
        <f>VLOOKUP(T503,'MATRIZ 2026'!$F$3:$X$668,3,FALSE)</f>
        <v>#N/A</v>
      </c>
      <c r="Y503" t="e">
        <f>VLOOKUP(U503,'MATRIZ 2026'!$F$3:$X$668,3,FALSE)</f>
        <v>#N/A</v>
      </c>
      <c r="Z503" t="e">
        <f>VLOOKUP(V503,'MATRIZ 2026'!$F$3:$X$668,3,FALSE)</f>
        <v>#N/A</v>
      </c>
      <c r="AA503" t="e">
        <f>VLOOKUP(W503,'MATRIZ 2026'!$F$3:$X$668,3,FALSE)</f>
        <v>#N/A</v>
      </c>
      <c r="AB503" t="e">
        <f>VLOOKUP(B503,'MATRIZ 2026'!$F$3:$X$668,28,FALSE)</f>
        <v>#N/A</v>
      </c>
      <c r="AC503" t="e">
        <f>VLOOKUP(B503,'MATRIZ 2026'!$F$3:$X$668,27,FALSE)</f>
        <v>#N/A</v>
      </c>
      <c r="AD503" t="e">
        <f>VLOOKUP(B503,'MATRIZ 2026'!$F$3:$X$668,29,FALSE)</f>
        <v>#N/A</v>
      </c>
      <c r="AE503" t="e">
        <f>VLOOKUP(B503,'MATRIZ 2026'!$F$3:$X$668,96,FALSE)</f>
        <v>#N/A</v>
      </c>
      <c r="AF503" t="e">
        <f>VLOOKUP(B503,'MATRIZ 2026'!$F$3:$X$668,30,FALSE)</f>
        <v>#N/A</v>
      </c>
      <c r="AG503" t="str">
        <f>VLOOKUP(B503,'cuentas bancarias'!$A$2:$E$201,3,FALSE)</f>
        <v>DAVIVIENDA</v>
      </c>
      <c r="AH503" t="str">
        <f>VLOOKUP(B503,'cuentas bancarias'!$A$2:$E$201,4,FALSE)</f>
        <v>AHORROS</v>
      </c>
      <c r="AI503">
        <f>VLOOKUP(B503,'cuentas bancarias'!$A$2:$E$201,5,FALSE)</f>
        <v>8188080678</v>
      </c>
      <c r="AJ503" t="e">
        <f>VLOOKUP(B503,'MATRIZ 2026'!$F$3:$X$668,25,FALSE)</f>
        <v>#N/A</v>
      </c>
      <c r="AL503" t="e">
        <f>VLOOKUP(AH503,'MATRIZ 2026'!$F$3:$X$668,3,FALSE)</f>
        <v>#N/A</v>
      </c>
      <c r="AM503" t="e">
        <f>VLOOKUP(AI503,'MATRIZ 2026'!$F$3:$X$668,3,FALSE)</f>
        <v>#N/A</v>
      </c>
      <c r="AN503" t="e">
        <f>VLOOKUP(AJ503,'MATRIZ 2026'!$F$3:$X$668,3,FALSE)</f>
        <v>#N/A</v>
      </c>
      <c r="AO503" t="e">
        <f>VLOOKUP(AK503,'MATRIZ 2026'!$F$3:$X$668,3,FALSE)</f>
        <v>#N/A</v>
      </c>
      <c r="AP503" t="e">
        <f>VLOOKUP(AL503,'MATRIZ 2026'!$F$3:$X$668,3,FALSE)</f>
        <v>#N/A</v>
      </c>
      <c r="AQ503" t="e">
        <f>VLOOKUP(AM503,'MATRIZ 2026'!$F$3:$X$668,3,FALSE)</f>
        <v>#N/A</v>
      </c>
    </row>
    <row r="504" spans="2:43">
      <c r="B504" s="21" t="s">
        <v>5748</v>
      </c>
      <c r="C504" t="e">
        <v>#REF!</v>
      </c>
      <c r="D504" t="str">
        <f t="shared" si="7"/>
        <v>506-2026</v>
      </c>
      <c r="E504" t="e">
        <f>VLOOKUP(D504,'MATRIZ 2026'!$F$3:$X$668,14,FALSE)</f>
        <v>#N/A</v>
      </c>
      <c r="F504" t="e">
        <f>VLOOKUP(B504,'MATRIZ 2026'!$F$3:$X$668,3,FALSE)</f>
        <v>#N/A</v>
      </c>
      <c r="G504" t="e">
        <f>VLOOKUP(B504,'MATRIZ 2026'!$F$3:$X$668,22,FALSE)</f>
        <v>#N/A</v>
      </c>
      <c r="I504" t="e">
        <f>VLOOKUP(B504,'MATRIZ 2026'!$F$3:$X$668,84,FALSE)</f>
        <v>#N/A</v>
      </c>
      <c r="J504" t="e">
        <f>VLOOKUP(B504,'MATRIZ 2026'!$F$3:$X$668,49,FALSE)</f>
        <v>#N/A</v>
      </c>
      <c r="K504" t="e">
        <f>VLOOKUP(B504,'MATRIZ 2026'!$F$3:$X$668,50,FALSE)</f>
        <v>#N/A</v>
      </c>
      <c r="L504" s="48" t="e">
        <f>VLOOKUP(B504,'MATRIZ 2026'!$F$3:$X$668,45,FALSE)</f>
        <v>#N/A</v>
      </c>
      <c r="M504" s="48" t="e">
        <f>VLOOKUP(B504,'MATRIZ 2026'!$F$3:$X$668,46,FALSE)</f>
        <v>#N/A</v>
      </c>
      <c r="N504" t="e">
        <f>VLOOKUP(B504,'MATRIZ 2026'!$F$3:$X$668,16,FALSE)</f>
        <v>#N/A</v>
      </c>
      <c r="O504" t="e">
        <f>VLOOKUP(B504,'MATRIZ 2026'!$F$3:$X$668,93,FALSE)</f>
        <v>#N/A</v>
      </c>
      <c r="P504" t="e">
        <f>VLOOKUP(D504,'MATRIZ 2026'!$F$3:$X$668,31,FALSE)</f>
        <v>#N/A</v>
      </c>
      <c r="Q504" t="e">
        <f>VLOOKUP(M504,'MATRIZ 2026'!$F$3:$X$668,3,FALSE)</f>
        <v>#N/A</v>
      </c>
      <c r="R504" t="e">
        <f>VLOOKUP(B504,'MATRIZ 2026'!$F$3:$X$668,32,FALSE)</f>
        <v>#N/A</v>
      </c>
      <c r="S504" t="e">
        <f>VLOOKUP(O504,'MATRIZ 2026'!$F$3:$X$668,3,FALSE)</f>
        <v>#N/A</v>
      </c>
      <c r="T504" t="e">
        <f>VLOOKUP(B504,'MATRIZ 2026'!$F$3:$X$668,95,FALSE)</f>
        <v>#N/A</v>
      </c>
      <c r="U504">
        <f>VLOOKUP(B504,Hoja3!A503:B1165,2,FALSE)</f>
        <v>146670</v>
      </c>
      <c r="V504" t="e">
        <f>VLOOKUP(B504,'MATRIZ 2026'!$F$3:$X$668,40,FALSE)</f>
        <v>#N/A</v>
      </c>
      <c r="W504" t="e">
        <f>VLOOKUP(S504,'MATRIZ 2026'!$F$3:$X$668,3,FALSE)</f>
        <v>#N/A</v>
      </c>
      <c r="X504" t="e">
        <f>VLOOKUP(T504,'MATRIZ 2026'!$F$3:$X$668,3,FALSE)</f>
        <v>#N/A</v>
      </c>
      <c r="Y504" t="e">
        <f>VLOOKUP(U504,'MATRIZ 2026'!$F$3:$X$668,3,FALSE)</f>
        <v>#N/A</v>
      </c>
      <c r="Z504" t="e">
        <f>VLOOKUP(V504,'MATRIZ 2026'!$F$3:$X$668,3,FALSE)</f>
        <v>#N/A</v>
      </c>
      <c r="AA504" t="e">
        <f>VLOOKUP(W504,'MATRIZ 2026'!$F$3:$X$668,3,FALSE)</f>
        <v>#N/A</v>
      </c>
      <c r="AB504" t="e">
        <f>VLOOKUP(B504,'MATRIZ 2026'!$F$3:$X$668,28,FALSE)</f>
        <v>#N/A</v>
      </c>
      <c r="AC504" t="e">
        <f>VLOOKUP(B504,'MATRIZ 2026'!$F$3:$X$668,27,FALSE)</f>
        <v>#N/A</v>
      </c>
      <c r="AD504" t="e">
        <f>VLOOKUP(B504,'MATRIZ 2026'!$F$3:$X$668,29,FALSE)</f>
        <v>#N/A</v>
      </c>
      <c r="AE504" t="e">
        <f>VLOOKUP(B504,'MATRIZ 2026'!$F$3:$X$668,96,FALSE)</f>
        <v>#N/A</v>
      </c>
      <c r="AF504" t="e">
        <f>VLOOKUP(B504,'MATRIZ 2026'!$F$3:$X$668,30,FALSE)</f>
        <v>#N/A</v>
      </c>
      <c r="AG504" t="str">
        <f>VLOOKUP(B504,'cuentas bancarias'!$A$2:$E$201,3,FALSE)</f>
        <v>BANCOLOMBIA</v>
      </c>
      <c r="AH504" t="str">
        <f>VLOOKUP(B504,'cuentas bancarias'!$A$2:$E$201,4,FALSE)</f>
        <v>AHORROS</v>
      </c>
      <c r="AI504">
        <f>VLOOKUP(B504,'cuentas bancarias'!$A$2:$E$201,5,FALSE)</f>
        <v>29784772347</v>
      </c>
      <c r="AJ504" t="e">
        <f>VLOOKUP(B504,'MATRIZ 2026'!$F$3:$X$668,25,FALSE)</f>
        <v>#N/A</v>
      </c>
      <c r="AL504" t="e">
        <f>VLOOKUP(AH504,'MATRIZ 2026'!$F$3:$X$668,3,FALSE)</f>
        <v>#N/A</v>
      </c>
      <c r="AM504" t="e">
        <f>VLOOKUP(AI504,'MATRIZ 2026'!$F$3:$X$668,3,FALSE)</f>
        <v>#N/A</v>
      </c>
      <c r="AN504" t="e">
        <f>VLOOKUP(AJ504,'MATRIZ 2026'!$F$3:$X$668,3,FALSE)</f>
        <v>#N/A</v>
      </c>
      <c r="AO504" t="e">
        <f>VLOOKUP(AK504,'MATRIZ 2026'!$F$3:$X$668,3,FALSE)</f>
        <v>#N/A</v>
      </c>
      <c r="AP504" t="e">
        <f>VLOOKUP(AL504,'MATRIZ 2026'!$F$3:$X$668,3,FALSE)</f>
        <v>#N/A</v>
      </c>
      <c r="AQ504" t="e">
        <f>VLOOKUP(AM504,'MATRIZ 2026'!$F$3:$X$668,3,FALSE)</f>
        <v>#N/A</v>
      </c>
    </row>
    <row r="505" spans="2:43">
      <c r="B505" s="19" t="s">
        <v>5758</v>
      </c>
      <c r="C505" t="e">
        <v>#REF!</v>
      </c>
      <c r="D505" t="str">
        <f t="shared" si="7"/>
        <v>507-2026</v>
      </c>
      <c r="E505" t="e">
        <f>VLOOKUP(D505,'MATRIZ 2026'!$F$3:$X$668,14,FALSE)</f>
        <v>#N/A</v>
      </c>
      <c r="F505" t="e">
        <f>VLOOKUP(B505,'MATRIZ 2026'!$F$3:$X$668,3,FALSE)</f>
        <v>#N/A</v>
      </c>
      <c r="G505" t="e">
        <f>VLOOKUP(B505,'MATRIZ 2026'!$F$3:$X$668,22,FALSE)</f>
        <v>#N/A</v>
      </c>
      <c r="I505" t="e">
        <f>VLOOKUP(B505,'MATRIZ 2026'!$F$3:$X$668,84,FALSE)</f>
        <v>#N/A</v>
      </c>
      <c r="J505" t="e">
        <f>VLOOKUP(B505,'MATRIZ 2026'!$F$3:$X$668,49,FALSE)</f>
        <v>#N/A</v>
      </c>
      <c r="K505" t="e">
        <f>VLOOKUP(B505,'MATRIZ 2026'!$F$3:$X$668,50,FALSE)</f>
        <v>#N/A</v>
      </c>
      <c r="L505" s="48" t="e">
        <f>VLOOKUP(B505,'MATRIZ 2026'!$F$3:$X$668,45,FALSE)</f>
        <v>#N/A</v>
      </c>
      <c r="M505" s="48" t="e">
        <f>VLOOKUP(B505,'MATRIZ 2026'!$F$3:$X$668,46,FALSE)</f>
        <v>#N/A</v>
      </c>
      <c r="N505" t="e">
        <f>VLOOKUP(B505,'MATRIZ 2026'!$F$3:$X$668,16,FALSE)</f>
        <v>#N/A</v>
      </c>
      <c r="O505" t="e">
        <f>VLOOKUP(B505,'MATRIZ 2026'!$F$3:$X$668,93,FALSE)</f>
        <v>#N/A</v>
      </c>
      <c r="P505" t="e">
        <f>VLOOKUP(D505,'MATRIZ 2026'!$F$3:$X$668,31,FALSE)</f>
        <v>#N/A</v>
      </c>
      <c r="Q505" t="e">
        <f>VLOOKUP(M505,'MATRIZ 2026'!$F$3:$X$668,3,FALSE)</f>
        <v>#N/A</v>
      </c>
      <c r="R505" t="e">
        <f>VLOOKUP(B505,'MATRIZ 2026'!$F$3:$X$668,32,FALSE)</f>
        <v>#N/A</v>
      </c>
      <c r="S505" t="e">
        <f>VLOOKUP(O505,'MATRIZ 2026'!$F$3:$X$668,3,FALSE)</f>
        <v>#N/A</v>
      </c>
      <c r="T505" t="e">
        <f>VLOOKUP(B505,'MATRIZ 2026'!$F$3:$X$668,95,FALSE)</f>
        <v>#N/A</v>
      </c>
      <c r="U505">
        <f>VLOOKUP(B505,Hoja3!A504:B1166,2,FALSE)</f>
        <v>149749</v>
      </c>
      <c r="V505" t="e">
        <f>VLOOKUP(B505,'MATRIZ 2026'!$F$3:$X$668,40,FALSE)</f>
        <v>#N/A</v>
      </c>
      <c r="W505" t="e">
        <f>VLOOKUP(S505,'MATRIZ 2026'!$F$3:$X$668,3,FALSE)</f>
        <v>#N/A</v>
      </c>
      <c r="X505" t="e">
        <f>VLOOKUP(T505,'MATRIZ 2026'!$F$3:$X$668,3,FALSE)</f>
        <v>#N/A</v>
      </c>
      <c r="Y505" t="e">
        <f>VLOOKUP(U505,'MATRIZ 2026'!$F$3:$X$668,3,FALSE)</f>
        <v>#N/A</v>
      </c>
      <c r="Z505" t="e">
        <f>VLOOKUP(V505,'MATRIZ 2026'!$F$3:$X$668,3,FALSE)</f>
        <v>#N/A</v>
      </c>
      <c r="AA505" t="e">
        <f>VLOOKUP(W505,'MATRIZ 2026'!$F$3:$X$668,3,FALSE)</f>
        <v>#N/A</v>
      </c>
      <c r="AB505" t="e">
        <f>VLOOKUP(B505,'MATRIZ 2026'!$F$3:$X$668,28,FALSE)</f>
        <v>#N/A</v>
      </c>
      <c r="AC505" t="e">
        <f>VLOOKUP(B505,'MATRIZ 2026'!$F$3:$X$668,27,FALSE)</f>
        <v>#N/A</v>
      </c>
      <c r="AD505" t="e">
        <f>VLOOKUP(B505,'MATRIZ 2026'!$F$3:$X$668,29,FALSE)</f>
        <v>#N/A</v>
      </c>
      <c r="AE505" t="e">
        <f>VLOOKUP(B505,'MATRIZ 2026'!$F$3:$X$668,96,FALSE)</f>
        <v>#N/A</v>
      </c>
      <c r="AF505" t="e">
        <f>VLOOKUP(B505,'MATRIZ 2026'!$F$3:$X$668,30,FALSE)</f>
        <v>#N/A</v>
      </c>
      <c r="AG505" t="str">
        <f>VLOOKUP(B505,'cuentas bancarias'!$A$2:$E$201,3,FALSE)</f>
        <v>DAVIVIENDA</v>
      </c>
      <c r="AH505" t="str">
        <f>VLOOKUP(B505,'cuentas bancarias'!$A$2:$E$201,4,FALSE)</f>
        <v>AHORROS</v>
      </c>
      <c r="AI505">
        <f>VLOOKUP(B505,'cuentas bancarias'!$A$2:$E$201,5,FALSE)</f>
        <v>488416323209</v>
      </c>
      <c r="AJ505" t="e">
        <f>VLOOKUP(B505,'MATRIZ 2026'!$F$3:$X$668,25,FALSE)</f>
        <v>#N/A</v>
      </c>
      <c r="AL505" t="e">
        <f>VLOOKUP(AH505,'MATRIZ 2026'!$F$3:$X$668,3,FALSE)</f>
        <v>#N/A</v>
      </c>
      <c r="AM505" t="e">
        <f>VLOOKUP(AI505,'MATRIZ 2026'!$F$3:$X$668,3,FALSE)</f>
        <v>#N/A</v>
      </c>
      <c r="AN505" t="e">
        <f>VLOOKUP(AJ505,'MATRIZ 2026'!$F$3:$X$668,3,FALSE)</f>
        <v>#N/A</v>
      </c>
      <c r="AO505" t="e">
        <f>VLOOKUP(AK505,'MATRIZ 2026'!$F$3:$X$668,3,FALSE)</f>
        <v>#N/A</v>
      </c>
      <c r="AP505" t="e">
        <f>VLOOKUP(AL505,'MATRIZ 2026'!$F$3:$X$668,3,FALSE)</f>
        <v>#N/A</v>
      </c>
      <c r="AQ505" t="e">
        <f>VLOOKUP(AM505,'MATRIZ 2026'!$F$3:$X$668,3,FALSE)</f>
        <v>#N/A</v>
      </c>
    </row>
    <row r="506" spans="2:43">
      <c r="B506" s="21" t="s">
        <v>5770</v>
      </c>
      <c r="C506" t="e">
        <v>#REF!</v>
      </c>
      <c r="D506" t="str">
        <f t="shared" si="7"/>
        <v>508-2026</v>
      </c>
      <c r="E506" t="e">
        <f>VLOOKUP(D506,'MATRIZ 2026'!$F$3:$X$668,14,FALSE)</f>
        <v>#N/A</v>
      </c>
      <c r="F506" t="e">
        <f>VLOOKUP(B506,'MATRIZ 2026'!$F$3:$X$668,3,FALSE)</f>
        <v>#N/A</v>
      </c>
      <c r="G506" t="e">
        <f>VLOOKUP(B506,'MATRIZ 2026'!$F$3:$X$668,22,FALSE)</f>
        <v>#N/A</v>
      </c>
      <c r="I506" t="e">
        <f>VLOOKUP(B506,'MATRIZ 2026'!$F$3:$X$668,84,FALSE)</f>
        <v>#N/A</v>
      </c>
      <c r="J506" t="e">
        <f>VLOOKUP(B506,'MATRIZ 2026'!$F$3:$X$668,49,FALSE)</f>
        <v>#N/A</v>
      </c>
      <c r="K506" t="e">
        <f>VLOOKUP(B506,'MATRIZ 2026'!$F$3:$X$668,50,FALSE)</f>
        <v>#N/A</v>
      </c>
      <c r="L506" s="48" t="e">
        <f>VLOOKUP(B506,'MATRIZ 2026'!$F$3:$X$668,45,FALSE)</f>
        <v>#N/A</v>
      </c>
      <c r="M506" s="48" t="e">
        <f>VLOOKUP(B506,'MATRIZ 2026'!$F$3:$X$668,46,FALSE)</f>
        <v>#N/A</v>
      </c>
      <c r="N506" t="e">
        <f>VLOOKUP(B506,'MATRIZ 2026'!$F$3:$X$668,16,FALSE)</f>
        <v>#N/A</v>
      </c>
      <c r="O506" t="e">
        <f>VLOOKUP(B506,'MATRIZ 2026'!$F$3:$X$668,93,FALSE)</f>
        <v>#N/A</v>
      </c>
      <c r="P506" t="e">
        <f>VLOOKUP(D506,'MATRIZ 2026'!$F$3:$X$668,31,FALSE)</f>
        <v>#N/A</v>
      </c>
      <c r="Q506" t="e">
        <f>VLOOKUP(M506,'MATRIZ 2026'!$F$3:$X$668,3,FALSE)</f>
        <v>#N/A</v>
      </c>
      <c r="R506" t="e">
        <f>VLOOKUP(B506,'MATRIZ 2026'!$F$3:$X$668,32,FALSE)</f>
        <v>#N/A</v>
      </c>
      <c r="S506" t="e">
        <f>VLOOKUP(O506,'MATRIZ 2026'!$F$3:$X$668,3,FALSE)</f>
        <v>#N/A</v>
      </c>
      <c r="T506" t="e">
        <f>VLOOKUP(B506,'MATRIZ 2026'!$F$3:$X$668,95,FALSE)</f>
        <v>#N/A</v>
      </c>
      <c r="U506">
        <f>VLOOKUP(B506,Hoja3!A505:B1167,2,FALSE)</f>
        <v>144779</v>
      </c>
      <c r="V506" t="e">
        <f>VLOOKUP(B506,'MATRIZ 2026'!$F$3:$X$668,40,FALSE)</f>
        <v>#N/A</v>
      </c>
      <c r="W506" t="e">
        <f>VLOOKUP(S506,'MATRIZ 2026'!$F$3:$X$668,3,FALSE)</f>
        <v>#N/A</v>
      </c>
      <c r="X506" t="e">
        <f>VLOOKUP(T506,'MATRIZ 2026'!$F$3:$X$668,3,FALSE)</f>
        <v>#N/A</v>
      </c>
      <c r="Y506" t="e">
        <f>VLOOKUP(U506,'MATRIZ 2026'!$F$3:$X$668,3,FALSE)</f>
        <v>#N/A</v>
      </c>
      <c r="Z506" t="e">
        <f>VLOOKUP(V506,'MATRIZ 2026'!$F$3:$X$668,3,FALSE)</f>
        <v>#N/A</v>
      </c>
      <c r="AA506" t="e">
        <f>VLOOKUP(W506,'MATRIZ 2026'!$F$3:$X$668,3,FALSE)</f>
        <v>#N/A</v>
      </c>
      <c r="AB506" t="e">
        <f>VLOOKUP(B506,'MATRIZ 2026'!$F$3:$X$668,28,FALSE)</f>
        <v>#N/A</v>
      </c>
      <c r="AC506" t="e">
        <f>VLOOKUP(B506,'MATRIZ 2026'!$F$3:$X$668,27,FALSE)</f>
        <v>#N/A</v>
      </c>
      <c r="AD506" t="e">
        <f>VLOOKUP(B506,'MATRIZ 2026'!$F$3:$X$668,29,FALSE)</f>
        <v>#N/A</v>
      </c>
      <c r="AE506" t="e">
        <f>VLOOKUP(B506,'MATRIZ 2026'!$F$3:$X$668,96,FALSE)</f>
        <v>#N/A</v>
      </c>
      <c r="AF506" t="e">
        <f>VLOOKUP(B506,'MATRIZ 2026'!$F$3:$X$668,30,FALSE)</f>
        <v>#N/A</v>
      </c>
      <c r="AG506" t="str">
        <f>VLOOKUP(B506,'cuentas bancarias'!$A$2:$E$201,3,FALSE)</f>
        <v>SCOTIABANK COLPATRIA</v>
      </c>
      <c r="AH506" t="str">
        <f>VLOOKUP(B506,'cuentas bancarias'!$A$2:$E$201,4,FALSE)</f>
        <v>AHORROS</v>
      </c>
      <c r="AI506">
        <f>VLOOKUP(B506,'cuentas bancarias'!$A$2:$E$201,5,FALSE)</f>
        <v>1001211435</v>
      </c>
      <c r="AJ506" t="e">
        <f>VLOOKUP(B506,'MATRIZ 2026'!$F$3:$X$668,25,FALSE)</f>
        <v>#N/A</v>
      </c>
      <c r="AL506" t="e">
        <f>VLOOKUP(AH506,'MATRIZ 2026'!$F$3:$X$668,3,FALSE)</f>
        <v>#N/A</v>
      </c>
      <c r="AM506" t="e">
        <f>VLOOKUP(AI506,'MATRIZ 2026'!$F$3:$X$668,3,FALSE)</f>
        <v>#N/A</v>
      </c>
      <c r="AN506" t="e">
        <f>VLOOKUP(AJ506,'MATRIZ 2026'!$F$3:$X$668,3,FALSE)</f>
        <v>#N/A</v>
      </c>
      <c r="AO506" t="e">
        <f>VLOOKUP(AK506,'MATRIZ 2026'!$F$3:$X$668,3,FALSE)</f>
        <v>#N/A</v>
      </c>
      <c r="AP506" t="e">
        <f>VLOOKUP(AL506,'MATRIZ 2026'!$F$3:$X$668,3,FALSE)</f>
        <v>#N/A</v>
      </c>
    </row>
    <row r="507" spans="2:43">
      <c r="B507" s="19" t="s">
        <v>5779</v>
      </c>
      <c r="C507" t="e">
        <v>#REF!</v>
      </c>
      <c r="D507" t="str">
        <f t="shared" si="7"/>
        <v>509-2026</v>
      </c>
      <c r="E507" t="e">
        <f>VLOOKUP(D507,'MATRIZ 2026'!$F$3:$X$668,14,FALSE)</f>
        <v>#N/A</v>
      </c>
      <c r="F507" t="e">
        <f>VLOOKUP(B507,'MATRIZ 2026'!$F$3:$X$668,3,FALSE)</f>
        <v>#N/A</v>
      </c>
      <c r="G507" t="e">
        <f>VLOOKUP(B507,'MATRIZ 2026'!$F$3:$X$668,22,FALSE)</f>
        <v>#N/A</v>
      </c>
      <c r="I507" t="e">
        <f>VLOOKUP(B507,'MATRIZ 2026'!$F$3:$X$668,84,FALSE)</f>
        <v>#N/A</v>
      </c>
      <c r="J507" t="e">
        <f>VLOOKUP(B507,'MATRIZ 2026'!$F$3:$X$668,49,FALSE)</f>
        <v>#N/A</v>
      </c>
      <c r="K507" t="e">
        <f>VLOOKUP(B507,'MATRIZ 2026'!$F$3:$X$668,50,FALSE)</f>
        <v>#N/A</v>
      </c>
      <c r="L507" s="48" t="e">
        <f>VLOOKUP(B507,'MATRIZ 2026'!$F$3:$X$668,45,FALSE)</f>
        <v>#N/A</v>
      </c>
      <c r="M507" s="48" t="e">
        <f>VLOOKUP(B507,'MATRIZ 2026'!$F$3:$X$668,46,FALSE)</f>
        <v>#N/A</v>
      </c>
      <c r="N507" t="e">
        <f>VLOOKUP(B507,'MATRIZ 2026'!$F$3:$X$668,16,FALSE)</f>
        <v>#N/A</v>
      </c>
      <c r="O507" t="e">
        <f>VLOOKUP(B507,'MATRIZ 2026'!$F$3:$X$668,93,FALSE)</f>
        <v>#N/A</v>
      </c>
      <c r="P507" t="e">
        <f>VLOOKUP(D507,'MATRIZ 2026'!$F$3:$X$668,31,FALSE)</f>
        <v>#N/A</v>
      </c>
      <c r="Q507" t="e">
        <f>VLOOKUP(M507,'MATRIZ 2026'!$F$3:$X$668,3,FALSE)</f>
        <v>#N/A</v>
      </c>
      <c r="R507" t="e">
        <f>VLOOKUP(B507,'MATRIZ 2026'!$F$3:$X$668,32,FALSE)</f>
        <v>#N/A</v>
      </c>
      <c r="S507" t="e">
        <f>VLOOKUP(O507,'MATRIZ 2026'!$F$3:$X$668,3,FALSE)</f>
        <v>#N/A</v>
      </c>
      <c r="T507" t="e">
        <f>VLOOKUP(B507,'MATRIZ 2026'!$F$3:$X$668,95,FALSE)</f>
        <v>#N/A</v>
      </c>
      <c r="U507">
        <f>VLOOKUP(B507,Hoja3!A506:B1168,2,FALSE)</f>
        <v>147365</v>
      </c>
      <c r="V507" t="e">
        <f>VLOOKUP(B507,'MATRIZ 2026'!$F$3:$X$668,40,FALSE)</f>
        <v>#N/A</v>
      </c>
      <c r="W507" t="e">
        <f>VLOOKUP(S507,'MATRIZ 2026'!$F$3:$X$668,3,FALSE)</f>
        <v>#N/A</v>
      </c>
      <c r="X507" t="e">
        <f>VLOOKUP(T507,'MATRIZ 2026'!$F$3:$X$668,3,FALSE)</f>
        <v>#N/A</v>
      </c>
      <c r="Y507" t="e">
        <f>VLOOKUP(U507,'MATRIZ 2026'!$F$3:$X$668,3,FALSE)</f>
        <v>#N/A</v>
      </c>
      <c r="Z507" t="e">
        <f>VLOOKUP(V507,'MATRIZ 2026'!$F$3:$X$668,3,FALSE)</f>
        <v>#N/A</v>
      </c>
      <c r="AA507" t="e">
        <f>VLOOKUP(W507,'MATRIZ 2026'!$F$3:$X$668,3,FALSE)</f>
        <v>#N/A</v>
      </c>
      <c r="AB507" t="e">
        <f>VLOOKUP(B507,'MATRIZ 2026'!$F$3:$X$668,28,FALSE)</f>
        <v>#N/A</v>
      </c>
      <c r="AC507" t="e">
        <f>VLOOKUP(B507,'MATRIZ 2026'!$F$3:$X$668,27,FALSE)</f>
        <v>#N/A</v>
      </c>
      <c r="AD507" t="e">
        <f>VLOOKUP(B507,'MATRIZ 2026'!$F$3:$X$668,29,FALSE)</f>
        <v>#N/A</v>
      </c>
      <c r="AE507" t="e">
        <f>VLOOKUP(B507,'MATRIZ 2026'!$F$3:$X$668,96,FALSE)</f>
        <v>#N/A</v>
      </c>
      <c r="AF507" t="e">
        <f>VLOOKUP(B507,'MATRIZ 2026'!$F$3:$X$668,30,FALSE)</f>
        <v>#N/A</v>
      </c>
      <c r="AG507" t="str">
        <f>VLOOKUP(B507,'cuentas bancarias'!$A$2:$E$201,3,FALSE)</f>
        <v>BANCOLOMBIA</v>
      </c>
      <c r="AH507" t="str">
        <f>VLOOKUP(B507,'cuentas bancarias'!$A$2:$E$201,4,FALSE)</f>
        <v>AHORROS</v>
      </c>
      <c r="AI507">
        <f>VLOOKUP(B507,'cuentas bancarias'!$A$2:$E$201,5,FALSE)</f>
        <v>19866169058</v>
      </c>
      <c r="AJ507" t="e">
        <f>VLOOKUP(B507,'MATRIZ 2026'!$F$3:$X$668,25,FALSE)</f>
        <v>#N/A</v>
      </c>
      <c r="AL507" t="e">
        <f>VLOOKUP(AH507,'MATRIZ 2026'!$F$3:$X$668,3,FALSE)</f>
        <v>#N/A</v>
      </c>
      <c r="AM507" t="e">
        <f>VLOOKUP(AI507,'MATRIZ 2026'!$F$3:$X$668,3,FALSE)</f>
        <v>#N/A</v>
      </c>
      <c r="AN507" t="e">
        <f>VLOOKUP(AJ507,'MATRIZ 2026'!$F$3:$X$668,3,FALSE)</f>
        <v>#N/A</v>
      </c>
      <c r="AO507" t="e">
        <f>VLOOKUP(AK507,'MATRIZ 2026'!$F$3:$X$668,3,FALSE)</f>
        <v>#N/A</v>
      </c>
      <c r="AP507" t="e">
        <f>VLOOKUP(AL507,'MATRIZ 2026'!$F$3:$X$668,3,FALSE)</f>
        <v>#N/A</v>
      </c>
    </row>
    <row r="508" spans="2:43">
      <c r="B508" s="21" t="s">
        <v>5790</v>
      </c>
      <c r="C508" t="e">
        <v>#REF!</v>
      </c>
      <c r="D508" t="str">
        <f t="shared" si="7"/>
        <v>510-2026</v>
      </c>
      <c r="E508" t="e">
        <f>VLOOKUP(D508,'MATRIZ 2026'!$F$3:$X$668,14,FALSE)</f>
        <v>#N/A</v>
      </c>
      <c r="F508" t="e">
        <f>VLOOKUP(B508,'MATRIZ 2026'!$F$3:$X$668,3,FALSE)</f>
        <v>#N/A</v>
      </c>
      <c r="G508" t="e">
        <f>VLOOKUP(B508,'MATRIZ 2026'!$F$3:$X$668,22,FALSE)</f>
        <v>#N/A</v>
      </c>
      <c r="I508" t="e">
        <f>VLOOKUP(B508,'MATRIZ 2026'!$F$3:$X$668,84,FALSE)</f>
        <v>#N/A</v>
      </c>
      <c r="J508" t="e">
        <f>VLOOKUP(B508,'MATRIZ 2026'!$F$3:$X$668,49,FALSE)</f>
        <v>#N/A</v>
      </c>
      <c r="K508" t="e">
        <f>VLOOKUP(B508,'MATRIZ 2026'!$F$3:$X$668,50,FALSE)</f>
        <v>#N/A</v>
      </c>
      <c r="L508" s="48" t="e">
        <f>VLOOKUP(B508,'MATRIZ 2026'!$F$3:$X$668,45,FALSE)</f>
        <v>#N/A</v>
      </c>
      <c r="M508" s="48" t="e">
        <f>VLOOKUP(B508,'MATRIZ 2026'!$F$3:$X$668,46,FALSE)</f>
        <v>#N/A</v>
      </c>
      <c r="N508" t="e">
        <f>VLOOKUP(B508,'MATRIZ 2026'!$F$3:$X$668,16,FALSE)</f>
        <v>#N/A</v>
      </c>
      <c r="O508" t="e">
        <f>VLOOKUP(B508,'MATRIZ 2026'!$F$3:$X$668,93,FALSE)</f>
        <v>#N/A</v>
      </c>
      <c r="P508" t="e">
        <f>VLOOKUP(D508,'MATRIZ 2026'!$F$3:$X$668,31,FALSE)</f>
        <v>#N/A</v>
      </c>
      <c r="Q508" t="e">
        <f>VLOOKUP(M508,'MATRIZ 2026'!$F$3:$X$668,3,FALSE)</f>
        <v>#N/A</v>
      </c>
      <c r="R508" t="e">
        <f>VLOOKUP(B508,'MATRIZ 2026'!$F$3:$X$668,32,FALSE)</f>
        <v>#N/A</v>
      </c>
      <c r="S508" t="e">
        <f>VLOOKUP(O508,'MATRIZ 2026'!$F$3:$X$668,3,FALSE)</f>
        <v>#N/A</v>
      </c>
      <c r="T508" t="e">
        <f>VLOOKUP(B508,'MATRIZ 2026'!$F$3:$X$668,95,FALSE)</f>
        <v>#N/A</v>
      </c>
      <c r="U508">
        <f>VLOOKUP(B508,Hoja3!A507:B1169,2,FALSE)</f>
        <v>145008</v>
      </c>
      <c r="V508" t="e">
        <f>VLOOKUP(B508,'MATRIZ 2026'!$F$3:$X$668,40,FALSE)</f>
        <v>#N/A</v>
      </c>
      <c r="W508" t="e">
        <f>VLOOKUP(S508,'MATRIZ 2026'!$F$3:$X$668,3,FALSE)</f>
        <v>#N/A</v>
      </c>
      <c r="X508" t="e">
        <f>VLOOKUP(T508,'MATRIZ 2026'!$F$3:$X$668,3,FALSE)</f>
        <v>#N/A</v>
      </c>
      <c r="Y508" t="e">
        <f>VLOOKUP(U508,'MATRIZ 2026'!$F$3:$X$668,3,FALSE)</f>
        <v>#N/A</v>
      </c>
      <c r="Z508" t="e">
        <f>VLOOKUP(V508,'MATRIZ 2026'!$F$3:$X$668,3,FALSE)</f>
        <v>#N/A</v>
      </c>
      <c r="AA508" t="e">
        <f>VLOOKUP(W508,'MATRIZ 2026'!$F$3:$X$668,3,FALSE)</f>
        <v>#N/A</v>
      </c>
      <c r="AB508" t="e">
        <f>VLOOKUP(B508,'MATRIZ 2026'!$F$3:$X$668,28,FALSE)</f>
        <v>#N/A</v>
      </c>
      <c r="AC508" t="e">
        <f>VLOOKUP(B508,'MATRIZ 2026'!$F$3:$X$668,27,FALSE)</f>
        <v>#N/A</v>
      </c>
      <c r="AD508" t="e">
        <f>VLOOKUP(B508,'MATRIZ 2026'!$F$3:$X$668,29,FALSE)</f>
        <v>#N/A</v>
      </c>
      <c r="AE508" t="e">
        <f>VLOOKUP(B508,'MATRIZ 2026'!$F$3:$X$668,96,FALSE)</f>
        <v>#N/A</v>
      </c>
      <c r="AF508" t="e">
        <f>VLOOKUP(B508,'MATRIZ 2026'!$F$3:$X$668,30,FALSE)</f>
        <v>#N/A</v>
      </c>
      <c r="AG508" t="str">
        <f>VLOOKUP(B508,'cuentas bancarias'!$A$2:$E$201,3,FALSE)</f>
        <v>BBVA</v>
      </c>
      <c r="AH508" t="str">
        <f>VLOOKUP(B508,'cuentas bancarias'!$A$2:$E$201,4,FALSE)</f>
        <v>AHORROS</v>
      </c>
      <c r="AI508">
        <f>VLOOKUP(B508,'cuentas bancarias'!$A$2:$E$201,5,FALSE)</f>
        <v>1.300740002E+17</v>
      </c>
      <c r="AJ508" t="e">
        <f>VLOOKUP(B508,'MATRIZ 2026'!$F$3:$X$668,25,FALSE)</f>
        <v>#N/A</v>
      </c>
      <c r="AL508" t="e">
        <f>VLOOKUP(AH508,'MATRIZ 2026'!$F$3:$X$668,3,FALSE)</f>
        <v>#N/A</v>
      </c>
      <c r="AM508" t="e">
        <f>VLOOKUP(AI508,'MATRIZ 2026'!$F$3:$X$668,3,FALSE)</f>
        <v>#N/A</v>
      </c>
      <c r="AN508" t="e">
        <f>VLOOKUP(AJ508,'MATRIZ 2026'!$F$3:$X$668,3,FALSE)</f>
        <v>#N/A</v>
      </c>
      <c r="AO508" t="e">
        <f>VLOOKUP(AK508,'MATRIZ 2026'!$F$3:$X$668,3,FALSE)</f>
        <v>#N/A</v>
      </c>
      <c r="AP508" t="e">
        <f>VLOOKUP(AL508,'MATRIZ 2026'!$F$3:$X$668,3,FALSE)</f>
        <v>#N/A</v>
      </c>
    </row>
    <row r="509" spans="2:43">
      <c r="B509" s="19" t="s">
        <v>5808</v>
      </c>
      <c r="C509" t="e">
        <v>#REF!</v>
      </c>
      <c r="D509" t="str">
        <f t="shared" si="7"/>
        <v>511-2026</v>
      </c>
      <c r="E509" t="e">
        <f>VLOOKUP(D509,'MATRIZ 2026'!$F$3:$X$668,14,FALSE)</f>
        <v>#N/A</v>
      </c>
      <c r="F509" t="e">
        <f>VLOOKUP(B509,'MATRIZ 2026'!$F$3:$X$668,3,FALSE)</f>
        <v>#N/A</v>
      </c>
      <c r="G509" t="e">
        <f>VLOOKUP(B509,'MATRIZ 2026'!$F$3:$X$668,22,FALSE)</f>
        <v>#N/A</v>
      </c>
      <c r="I509" t="e">
        <f>VLOOKUP(B509,'MATRIZ 2026'!$F$3:$X$668,84,FALSE)</f>
        <v>#N/A</v>
      </c>
      <c r="J509" t="e">
        <f>VLOOKUP(B509,'MATRIZ 2026'!$F$3:$X$668,49,FALSE)</f>
        <v>#N/A</v>
      </c>
      <c r="K509" t="e">
        <f>VLOOKUP(B509,'MATRIZ 2026'!$F$3:$X$668,50,FALSE)</f>
        <v>#N/A</v>
      </c>
      <c r="L509" s="48" t="e">
        <f>VLOOKUP(B509,'MATRIZ 2026'!$F$3:$X$668,45,FALSE)</f>
        <v>#N/A</v>
      </c>
      <c r="M509" s="48" t="e">
        <f>VLOOKUP(B509,'MATRIZ 2026'!$F$3:$X$668,46,FALSE)</f>
        <v>#N/A</v>
      </c>
      <c r="N509" t="e">
        <f>VLOOKUP(B509,'MATRIZ 2026'!$F$3:$X$668,16,FALSE)</f>
        <v>#N/A</v>
      </c>
      <c r="O509" t="e">
        <f>VLOOKUP(B509,'MATRIZ 2026'!$F$3:$X$668,93,FALSE)</f>
        <v>#N/A</v>
      </c>
      <c r="P509" t="e">
        <f>VLOOKUP(D509,'MATRIZ 2026'!$F$3:$X$668,31,FALSE)</f>
        <v>#N/A</v>
      </c>
      <c r="Q509" t="e">
        <f>VLOOKUP(M509,'MATRIZ 2026'!$F$3:$X$668,3,FALSE)</f>
        <v>#N/A</v>
      </c>
      <c r="R509" t="e">
        <f>VLOOKUP(B509,'MATRIZ 2026'!$F$3:$X$668,32,FALSE)</f>
        <v>#N/A</v>
      </c>
      <c r="S509" t="e">
        <f>VLOOKUP(O509,'MATRIZ 2026'!$F$3:$X$668,3,FALSE)</f>
        <v>#N/A</v>
      </c>
      <c r="T509" t="e">
        <f>VLOOKUP(B509,'MATRIZ 2026'!$F$3:$X$668,95,FALSE)</f>
        <v>#N/A</v>
      </c>
      <c r="U509">
        <f>VLOOKUP(B509,Hoja3!A508:B1170,2,FALSE)</f>
        <v>147340</v>
      </c>
      <c r="V509" t="e">
        <f>VLOOKUP(B509,'MATRIZ 2026'!$F$3:$X$668,40,FALSE)</f>
        <v>#N/A</v>
      </c>
      <c r="W509" t="e">
        <f>VLOOKUP(S509,'MATRIZ 2026'!$F$3:$X$668,3,FALSE)</f>
        <v>#N/A</v>
      </c>
      <c r="X509" t="e">
        <f>VLOOKUP(T509,'MATRIZ 2026'!$F$3:$X$668,3,FALSE)</f>
        <v>#N/A</v>
      </c>
      <c r="Y509" t="e">
        <f>VLOOKUP(U509,'MATRIZ 2026'!$F$3:$X$668,3,FALSE)</f>
        <v>#N/A</v>
      </c>
      <c r="Z509" t="e">
        <f>VLOOKUP(V509,'MATRIZ 2026'!$F$3:$X$668,3,FALSE)</f>
        <v>#N/A</v>
      </c>
      <c r="AA509" t="e">
        <f>VLOOKUP(W509,'MATRIZ 2026'!$F$3:$X$668,3,FALSE)</f>
        <v>#N/A</v>
      </c>
      <c r="AB509" t="e">
        <f>VLOOKUP(B509,'MATRIZ 2026'!$F$3:$X$668,28,FALSE)</f>
        <v>#N/A</v>
      </c>
      <c r="AC509" t="e">
        <f>VLOOKUP(B509,'MATRIZ 2026'!$F$3:$X$668,27,FALSE)</f>
        <v>#N/A</v>
      </c>
      <c r="AD509" t="e">
        <f>VLOOKUP(B509,'MATRIZ 2026'!$F$3:$X$668,29,FALSE)</f>
        <v>#N/A</v>
      </c>
      <c r="AE509" t="e">
        <f>VLOOKUP(B509,'MATRIZ 2026'!$F$3:$X$668,96,FALSE)</f>
        <v>#N/A</v>
      </c>
      <c r="AF509" t="e">
        <f>VLOOKUP(B509,'MATRIZ 2026'!$F$3:$X$668,30,FALSE)</f>
        <v>#N/A</v>
      </c>
      <c r="AG509" t="str">
        <f>VLOOKUP(B509,'cuentas bancarias'!$A$2:$E$201,3,FALSE)</f>
        <v>DAVIVIENDA</v>
      </c>
      <c r="AH509" t="str">
        <f>VLOOKUP(B509,'cuentas bancarias'!$A$2:$E$201,4,FALSE)</f>
        <v>AHORROS</v>
      </c>
      <c r="AI509">
        <f>VLOOKUP(B509,'cuentas bancarias'!$A$2:$E$201,5,FALSE)</f>
        <v>550488440246244</v>
      </c>
      <c r="AJ509" t="e">
        <f>VLOOKUP(B509,'MATRIZ 2026'!$F$3:$X$668,25,FALSE)</f>
        <v>#N/A</v>
      </c>
      <c r="AL509" t="e">
        <f>VLOOKUP(AH509,'MATRIZ 2026'!$F$3:$X$668,3,FALSE)</f>
        <v>#N/A</v>
      </c>
      <c r="AM509" t="e">
        <f>VLOOKUP(AI509,'MATRIZ 2026'!$F$3:$X$668,3,FALSE)</f>
        <v>#N/A</v>
      </c>
      <c r="AN509" t="e">
        <f>VLOOKUP(AJ509,'MATRIZ 2026'!$F$3:$X$668,3,FALSE)</f>
        <v>#N/A</v>
      </c>
      <c r="AO509" t="e">
        <f>VLOOKUP(AK509,'MATRIZ 2026'!$F$3:$X$668,3,FALSE)</f>
        <v>#N/A</v>
      </c>
      <c r="AP509" t="e">
        <f>VLOOKUP(AL509,'MATRIZ 2026'!$F$3:$X$668,3,FALSE)</f>
        <v>#N/A</v>
      </c>
    </row>
    <row r="510" spans="2:43" hidden="1">
      <c r="B510" s="21" t="s">
        <v>5823</v>
      </c>
      <c r="C510" t="e">
        <v>#REF!</v>
      </c>
      <c r="L510" s="48"/>
    </row>
    <row r="511" spans="2:43">
      <c r="B511" s="19" t="s">
        <v>5836</v>
      </c>
      <c r="C511" t="e">
        <v>#REF!</v>
      </c>
      <c r="D511" t="str">
        <f t="shared" ref="D511:D513" si="8">B511</f>
        <v>513-2026</v>
      </c>
      <c r="E511" t="e">
        <f>VLOOKUP(D511,'MATRIZ 2026'!$F$3:$X$668,14,FALSE)</f>
        <v>#N/A</v>
      </c>
      <c r="F511" t="e">
        <f>VLOOKUP(B511,'MATRIZ 2026'!$F$3:$X$668,3,FALSE)</f>
        <v>#N/A</v>
      </c>
      <c r="G511" t="e">
        <f>VLOOKUP(B511,'MATRIZ 2026'!$F$3:$X$668,22,FALSE)</f>
        <v>#N/A</v>
      </c>
      <c r="I511" t="e">
        <f>VLOOKUP(B511,'MATRIZ 2026'!$F$3:$X$668,84,FALSE)</f>
        <v>#N/A</v>
      </c>
      <c r="J511" t="e">
        <f>VLOOKUP(B511,'MATRIZ 2026'!$F$3:$X$668,49,FALSE)</f>
        <v>#N/A</v>
      </c>
      <c r="K511" t="e">
        <f>VLOOKUP(B511,'MATRIZ 2026'!$F$3:$X$668,50,FALSE)</f>
        <v>#N/A</v>
      </c>
      <c r="L511" s="48" t="e">
        <f>VLOOKUP(B511,'MATRIZ 2026'!$F$3:$X$668,45,FALSE)</f>
        <v>#N/A</v>
      </c>
      <c r="M511" s="48" t="e">
        <f>VLOOKUP(B511,'MATRIZ 2026'!$F$3:$X$668,46,FALSE)</f>
        <v>#N/A</v>
      </c>
      <c r="N511" t="e">
        <f>VLOOKUP(B511,'MATRIZ 2026'!$F$3:$X$668,16,FALSE)</f>
        <v>#N/A</v>
      </c>
      <c r="O511" t="e">
        <f>VLOOKUP(B511,'MATRIZ 2026'!$F$3:$X$668,93,FALSE)</f>
        <v>#N/A</v>
      </c>
      <c r="P511" t="e">
        <f>VLOOKUP(D511,'MATRIZ 2026'!$F$3:$X$668,31,FALSE)</f>
        <v>#N/A</v>
      </c>
      <c r="Q511" t="e">
        <f>VLOOKUP(M511,'MATRIZ 2026'!$F$3:$X$668,3,FALSE)</f>
        <v>#N/A</v>
      </c>
      <c r="R511" t="e">
        <f>VLOOKUP(B511,'MATRIZ 2026'!$F$3:$X$668,32,FALSE)</f>
        <v>#N/A</v>
      </c>
      <c r="S511" t="e">
        <f>VLOOKUP(O511,'MATRIZ 2026'!$F$3:$X$668,3,FALSE)</f>
        <v>#N/A</v>
      </c>
      <c r="T511" t="e">
        <f>VLOOKUP(B511,'MATRIZ 2026'!$F$3:$X$668,95,FALSE)</f>
        <v>#N/A</v>
      </c>
      <c r="U511">
        <f>VLOOKUP(B511,Hoja3!A510:B1172,2,FALSE)</f>
        <v>145894</v>
      </c>
      <c r="V511" t="e">
        <f>VLOOKUP(B511,'MATRIZ 2026'!$F$3:$X$668,40,FALSE)</f>
        <v>#N/A</v>
      </c>
      <c r="W511" t="e">
        <f>VLOOKUP(S511,'MATRIZ 2026'!$F$3:$X$668,3,FALSE)</f>
        <v>#N/A</v>
      </c>
      <c r="X511" t="e">
        <f>VLOOKUP(T511,'MATRIZ 2026'!$F$3:$X$668,3,FALSE)</f>
        <v>#N/A</v>
      </c>
      <c r="Y511" t="e">
        <f>VLOOKUP(U511,'MATRIZ 2026'!$F$3:$X$668,3,FALSE)</f>
        <v>#N/A</v>
      </c>
      <c r="Z511" t="e">
        <f>VLOOKUP(V511,'MATRIZ 2026'!$F$3:$X$668,3,FALSE)</f>
        <v>#N/A</v>
      </c>
      <c r="AA511" t="e">
        <f>VLOOKUP(W511,'MATRIZ 2026'!$F$3:$X$668,3,FALSE)</f>
        <v>#N/A</v>
      </c>
      <c r="AB511" t="e">
        <f>VLOOKUP(B511,'MATRIZ 2026'!$F$3:$X$668,28,FALSE)</f>
        <v>#N/A</v>
      </c>
      <c r="AC511" t="e">
        <f>VLOOKUP(B511,'MATRIZ 2026'!$F$3:$X$668,27,FALSE)</f>
        <v>#N/A</v>
      </c>
      <c r="AD511" t="e">
        <f>VLOOKUP(B511,'MATRIZ 2026'!$F$3:$X$668,29,FALSE)</f>
        <v>#N/A</v>
      </c>
      <c r="AE511" t="e">
        <f>VLOOKUP(B511,'MATRIZ 2026'!$F$3:$X$668,96,FALSE)</f>
        <v>#N/A</v>
      </c>
      <c r="AF511" t="e">
        <f>VLOOKUP(B511,'MATRIZ 2026'!$F$3:$X$668,30,FALSE)</f>
        <v>#N/A</v>
      </c>
      <c r="AG511" t="str">
        <f>VLOOKUP(B511,'cuentas bancarias'!$A$2:$E$201,3,FALSE)</f>
        <v>CAJA SOCIAL</v>
      </c>
      <c r="AH511" t="str">
        <f>VLOOKUP(B511,'cuentas bancarias'!$A$2:$E$201,4,FALSE)</f>
        <v>AHORROS</v>
      </c>
      <c r="AI511">
        <f>VLOOKUP(B511,'cuentas bancarias'!$A$2:$E$201,5,FALSE)</f>
        <v>24143267218</v>
      </c>
      <c r="AJ511" t="e">
        <f>VLOOKUP(B511,'MATRIZ 2026'!$F$3:$X$668,25,FALSE)</f>
        <v>#N/A</v>
      </c>
      <c r="AL511" t="e">
        <f>VLOOKUP(AH511,'MATRIZ 2026'!$F$3:$X$668,3,FALSE)</f>
        <v>#N/A</v>
      </c>
      <c r="AM511" t="e">
        <f>VLOOKUP(AI511,'MATRIZ 2026'!$F$3:$X$668,3,FALSE)</f>
        <v>#N/A</v>
      </c>
      <c r="AN511" t="e">
        <f>VLOOKUP(AJ511,'MATRIZ 2026'!$F$3:$X$668,3,FALSE)</f>
        <v>#N/A</v>
      </c>
      <c r="AO511" t="e">
        <f>VLOOKUP(AK511,'MATRIZ 2026'!$F$3:$X$668,3,FALSE)</f>
        <v>#N/A</v>
      </c>
      <c r="AP511" t="e">
        <f>VLOOKUP(AL511,'MATRIZ 2026'!$F$3:$X$668,3,FALSE)</f>
        <v>#N/A</v>
      </c>
    </row>
    <row r="512" spans="2:43">
      <c r="B512" s="21" t="s">
        <v>5846</v>
      </c>
      <c r="C512" t="e">
        <v>#REF!</v>
      </c>
      <c r="D512" t="str">
        <f t="shared" si="8"/>
        <v>514-2026</v>
      </c>
      <c r="E512" t="e">
        <f>VLOOKUP(D512,'MATRIZ 2026'!$F$3:$X$668,14,FALSE)</f>
        <v>#N/A</v>
      </c>
      <c r="F512" t="e">
        <f>VLOOKUP(B512,'MATRIZ 2026'!$F$3:$X$668,3,FALSE)</f>
        <v>#N/A</v>
      </c>
      <c r="G512" t="e">
        <f>VLOOKUP(B512,'MATRIZ 2026'!$F$3:$X$668,22,FALSE)</f>
        <v>#N/A</v>
      </c>
      <c r="I512" t="e">
        <f>VLOOKUP(B512,'MATRIZ 2026'!$F$3:$X$668,84,FALSE)</f>
        <v>#N/A</v>
      </c>
      <c r="J512" t="e">
        <f>VLOOKUP(B512,'MATRIZ 2026'!$F$3:$X$668,49,FALSE)</f>
        <v>#N/A</v>
      </c>
      <c r="K512" t="e">
        <f>VLOOKUP(B512,'MATRIZ 2026'!$F$3:$X$668,50,FALSE)</f>
        <v>#N/A</v>
      </c>
      <c r="L512" s="48" t="e">
        <f>VLOOKUP(B512,'MATRIZ 2026'!$F$3:$X$668,45,FALSE)</f>
        <v>#N/A</v>
      </c>
      <c r="M512" s="48" t="e">
        <f>VLOOKUP(B512,'MATRIZ 2026'!$F$3:$X$668,46,FALSE)</f>
        <v>#N/A</v>
      </c>
      <c r="N512" t="e">
        <f>VLOOKUP(B512,'MATRIZ 2026'!$F$3:$X$668,16,FALSE)</f>
        <v>#N/A</v>
      </c>
      <c r="O512" t="e">
        <f>VLOOKUP(B512,'MATRIZ 2026'!$F$3:$X$668,93,FALSE)</f>
        <v>#N/A</v>
      </c>
      <c r="P512" t="e">
        <f>VLOOKUP(D512,'MATRIZ 2026'!$F$3:$X$668,31,FALSE)</f>
        <v>#N/A</v>
      </c>
      <c r="Q512" t="e">
        <f>VLOOKUP(M512,'MATRIZ 2026'!$F$3:$X$668,3,FALSE)</f>
        <v>#N/A</v>
      </c>
      <c r="R512" t="e">
        <f>VLOOKUP(B512,'MATRIZ 2026'!$F$3:$X$668,32,FALSE)</f>
        <v>#N/A</v>
      </c>
      <c r="S512" t="e">
        <f>VLOOKUP(O512,'MATRIZ 2026'!$F$3:$X$668,3,FALSE)</f>
        <v>#N/A</v>
      </c>
      <c r="T512" t="e">
        <f>VLOOKUP(B512,'MATRIZ 2026'!$F$3:$X$668,95,FALSE)</f>
        <v>#N/A</v>
      </c>
      <c r="U512">
        <f>VLOOKUP(B512,Hoja3!A511:B1173,2,FALSE)</f>
        <v>145894</v>
      </c>
      <c r="V512" t="e">
        <f>VLOOKUP(B512,'MATRIZ 2026'!$F$3:$X$668,40,FALSE)</f>
        <v>#N/A</v>
      </c>
      <c r="W512" t="e">
        <f>VLOOKUP(S512,'MATRIZ 2026'!$F$3:$X$668,3,FALSE)</f>
        <v>#N/A</v>
      </c>
      <c r="X512" t="e">
        <f>VLOOKUP(T512,'MATRIZ 2026'!$F$3:$X$668,3,FALSE)</f>
        <v>#N/A</v>
      </c>
      <c r="Y512" t="e">
        <f>VLOOKUP(U512,'MATRIZ 2026'!$F$3:$X$668,3,FALSE)</f>
        <v>#N/A</v>
      </c>
      <c r="Z512" t="e">
        <f>VLOOKUP(V512,'MATRIZ 2026'!$F$3:$X$668,3,FALSE)</f>
        <v>#N/A</v>
      </c>
      <c r="AA512" t="e">
        <f>VLOOKUP(W512,'MATRIZ 2026'!$F$3:$X$668,3,FALSE)</f>
        <v>#N/A</v>
      </c>
      <c r="AB512" t="e">
        <f>VLOOKUP(B512,'MATRIZ 2026'!$F$3:$X$668,28,FALSE)</f>
        <v>#N/A</v>
      </c>
      <c r="AC512" t="e">
        <f>VLOOKUP(B512,'MATRIZ 2026'!$F$3:$X$668,27,FALSE)</f>
        <v>#N/A</v>
      </c>
      <c r="AD512" t="e">
        <f>VLOOKUP(B512,'MATRIZ 2026'!$F$3:$X$668,29,FALSE)</f>
        <v>#N/A</v>
      </c>
      <c r="AE512" t="e">
        <f>VLOOKUP(B512,'MATRIZ 2026'!$F$3:$X$668,96,FALSE)</f>
        <v>#N/A</v>
      </c>
      <c r="AF512" t="e">
        <f>VLOOKUP(B512,'MATRIZ 2026'!$F$3:$X$668,30,FALSE)</f>
        <v>#N/A</v>
      </c>
      <c r="AG512" t="str">
        <f>VLOOKUP(B512,'cuentas bancarias'!$A$2:$E$201,3,FALSE)</f>
        <v>NEQUI</v>
      </c>
      <c r="AH512" t="str">
        <f>VLOOKUP(B512,'cuentas bancarias'!$A$2:$E$201,4,FALSE)</f>
        <v>AHORROS</v>
      </c>
      <c r="AI512">
        <f>VLOOKUP(B512,'cuentas bancarias'!$A$2:$E$201,5,FALSE)</f>
        <v>3006839545</v>
      </c>
      <c r="AJ512" t="e">
        <f>VLOOKUP(B512,'MATRIZ 2026'!$F$3:$X$668,25,FALSE)</f>
        <v>#N/A</v>
      </c>
      <c r="AL512" t="e">
        <f>VLOOKUP(AH512,'MATRIZ 2026'!$F$3:$X$668,3,FALSE)</f>
        <v>#N/A</v>
      </c>
      <c r="AM512" t="e">
        <f>VLOOKUP(AI512,'MATRIZ 2026'!$F$3:$X$668,3,FALSE)</f>
        <v>#N/A</v>
      </c>
      <c r="AN512" t="e">
        <f>VLOOKUP(AJ512,'MATRIZ 2026'!$F$3:$X$668,3,FALSE)</f>
        <v>#N/A</v>
      </c>
      <c r="AO512" t="e">
        <f>VLOOKUP(AK512,'MATRIZ 2026'!$F$3:$X$668,3,FALSE)</f>
        <v>#N/A</v>
      </c>
      <c r="AP512" t="e">
        <f>VLOOKUP(AL512,'MATRIZ 2026'!$F$3:$X$668,3,FALSE)</f>
        <v>#N/A</v>
      </c>
    </row>
    <row r="513" spans="2:42">
      <c r="B513" s="19" t="s">
        <v>5855</v>
      </c>
      <c r="C513" t="e">
        <v>#REF!</v>
      </c>
      <c r="D513" t="str">
        <f t="shared" si="8"/>
        <v>515-2026</v>
      </c>
      <c r="E513" t="e">
        <f>VLOOKUP(D513,'MATRIZ 2026'!$F$3:$X$668,14,FALSE)</f>
        <v>#N/A</v>
      </c>
      <c r="F513" t="e">
        <f>VLOOKUP(B513,'MATRIZ 2026'!$F$3:$X$668,3,FALSE)</f>
        <v>#N/A</v>
      </c>
      <c r="G513" t="e">
        <f>VLOOKUP(B513,'MATRIZ 2026'!$F$3:$X$668,22,FALSE)</f>
        <v>#N/A</v>
      </c>
      <c r="I513" t="e">
        <f>VLOOKUP(B513,'MATRIZ 2026'!$F$3:$X$668,84,FALSE)</f>
        <v>#N/A</v>
      </c>
      <c r="J513" t="e">
        <f>VLOOKUP(B513,'MATRIZ 2026'!$F$3:$X$668,49,FALSE)</f>
        <v>#N/A</v>
      </c>
      <c r="K513" t="e">
        <f>VLOOKUP(B513,'MATRIZ 2026'!$F$3:$X$668,50,FALSE)</f>
        <v>#N/A</v>
      </c>
      <c r="L513" s="48" t="e">
        <f>VLOOKUP(B513,'MATRIZ 2026'!$F$3:$X$668,45,FALSE)</f>
        <v>#N/A</v>
      </c>
      <c r="M513" s="48" t="e">
        <f>VLOOKUP(B513,'MATRIZ 2026'!$F$3:$X$668,46,FALSE)</f>
        <v>#N/A</v>
      </c>
      <c r="N513" t="e">
        <f>VLOOKUP(B513,'MATRIZ 2026'!$F$3:$X$668,16,FALSE)</f>
        <v>#N/A</v>
      </c>
      <c r="O513" t="e">
        <f>VLOOKUP(B513,'MATRIZ 2026'!$F$3:$X$668,93,FALSE)</f>
        <v>#N/A</v>
      </c>
      <c r="P513" t="e">
        <f>VLOOKUP(D513,'MATRIZ 2026'!$F$3:$X$668,31,FALSE)</f>
        <v>#N/A</v>
      </c>
      <c r="Q513" t="e">
        <f>VLOOKUP(M513,'MATRIZ 2026'!$F$3:$X$668,3,FALSE)</f>
        <v>#N/A</v>
      </c>
      <c r="R513" t="e">
        <f>VLOOKUP(B513,'MATRIZ 2026'!$F$3:$X$668,32,FALSE)</f>
        <v>#N/A</v>
      </c>
      <c r="S513" t="e">
        <f>VLOOKUP(O513,'MATRIZ 2026'!$F$3:$X$668,3,FALSE)</f>
        <v>#N/A</v>
      </c>
      <c r="T513" t="e">
        <f>VLOOKUP(B513,'MATRIZ 2026'!$F$3:$X$668,95,FALSE)</f>
        <v>#N/A</v>
      </c>
      <c r="U513">
        <f>VLOOKUP(B513,Hoja3!A512:B1174,2,FALSE)</f>
        <v>146574</v>
      </c>
      <c r="V513" t="e">
        <f>VLOOKUP(B513,'MATRIZ 2026'!$F$3:$X$668,40,FALSE)</f>
        <v>#N/A</v>
      </c>
      <c r="W513" t="e">
        <f>VLOOKUP(S513,'MATRIZ 2026'!$F$3:$X$668,3,FALSE)</f>
        <v>#N/A</v>
      </c>
      <c r="X513" t="e">
        <f>VLOOKUP(T513,'MATRIZ 2026'!$F$3:$X$668,3,FALSE)</f>
        <v>#N/A</v>
      </c>
      <c r="Y513" t="e">
        <f>VLOOKUP(U513,'MATRIZ 2026'!$F$3:$X$668,3,FALSE)</f>
        <v>#N/A</v>
      </c>
      <c r="Z513" t="e">
        <f>VLOOKUP(V513,'MATRIZ 2026'!$F$3:$X$668,3,FALSE)</f>
        <v>#N/A</v>
      </c>
      <c r="AA513" t="e">
        <f>VLOOKUP(W513,'MATRIZ 2026'!$F$3:$X$668,3,FALSE)</f>
        <v>#N/A</v>
      </c>
      <c r="AB513" t="e">
        <f>VLOOKUP(B513,'MATRIZ 2026'!$F$3:$X$668,28,FALSE)</f>
        <v>#N/A</v>
      </c>
      <c r="AC513" t="e">
        <f>VLOOKUP(B513,'MATRIZ 2026'!$F$3:$X$668,27,FALSE)</f>
        <v>#N/A</v>
      </c>
      <c r="AD513" t="e">
        <f>VLOOKUP(B513,'MATRIZ 2026'!$F$3:$X$668,29,FALSE)</f>
        <v>#N/A</v>
      </c>
      <c r="AE513" t="e">
        <f>VLOOKUP(B513,'MATRIZ 2026'!$F$3:$X$668,96,FALSE)</f>
        <v>#N/A</v>
      </c>
      <c r="AF513" t="e">
        <f>VLOOKUP(B513,'MATRIZ 2026'!$F$3:$X$668,30,FALSE)</f>
        <v>#N/A</v>
      </c>
      <c r="AG513" t="str">
        <f>VLOOKUP(B513,'cuentas bancarias'!$A$2:$E$201,3,FALSE)</f>
        <v>BANCOLOMBIA</v>
      </c>
      <c r="AH513" t="str">
        <f>VLOOKUP(B513,'cuentas bancarias'!$A$2:$E$201,4,FALSE)</f>
        <v>AHORROS</v>
      </c>
      <c r="AI513">
        <f>VLOOKUP(B513,'cuentas bancarias'!$A$2:$E$201,5,FALSE)</f>
        <v>38400000691</v>
      </c>
      <c r="AJ513" t="e">
        <f>VLOOKUP(B513,'MATRIZ 2026'!$F$3:$X$668,25,FALSE)</f>
        <v>#N/A</v>
      </c>
      <c r="AL513" t="e">
        <f>VLOOKUP(AH513,'MATRIZ 2026'!$F$3:$X$668,3,FALSE)</f>
        <v>#N/A</v>
      </c>
      <c r="AM513" t="e">
        <f>VLOOKUP(AI513,'MATRIZ 2026'!$F$3:$X$668,3,FALSE)</f>
        <v>#N/A</v>
      </c>
      <c r="AN513" t="e">
        <f>VLOOKUP(AJ513,'MATRIZ 2026'!$F$3:$X$668,3,FALSE)</f>
        <v>#N/A</v>
      </c>
      <c r="AO513" t="e">
        <f>VLOOKUP(AK513,'MATRIZ 2026'!$F$3:$X$668,3,FALSE)</f>
        <v>#N/A</v>
      </c>
      <c r="AP513" t="e">
        <f>VLOOKUP(AL513,'MATRIZ 2026'!$F$3:$X$668,3,FALSE)</f>
        <v>#N/A</v>
      </c>
    </row>
    <row r="514" spans="2:42" hidden="1">
      <c r="B514" s="21" t="s">
        <v>5863</v>
      </c>
      <c r="C514" t="e">
        <v>#REF!</v>
      </c>
      <c r="L514" s="48"/>
    </row>
    <row r="515" spans="2:42">
      <c r="B515" s="19" t="s">
        <v>5874</v>
      </c>
      <c r="C515" t="e">
        <v>#REF!</v>
      </c>
      <c r="D515" t="str">
        <f>B515</f>
        <v>517-2026</v>
      </c>
      <c r="E515" t="e">
        <f>VLOOKUP(D515,'MATRIZ 2026'!$F$3:$X$668,14,FALSE)</f>
        <v>#N/A</v>
      </c>
      <c r="F515" t="e">
        <f>VLOOKUP(B515,'MATRIZ 2026'!$F$3:$X$668,3,FALSE)</f>
        <v>#N/A</v>
      </c>
      <c r="G515" t="e">
        <f>VLOOKUP(B515,'MATRIZ 2026'!$F$3:$X$668,22,FALSE)</f>
        <v>#N/A</v>
      </c>
      <c r="I515" t="e">
        <f>VLOOKUP(B515,'MATRIZ 2026'!$F$3:$X$668,84,FALSE)</f>
        <v>#N/A</v>
      </c>
      <c r="J515" t="e">
        <f>VLOOKUP(B515,'MATRIZ 2026'!$F$3:$X$668,49,FALSE)</f>
        <v>#N/A</v>
      </c>
      <c r="K515" t="e">
        <f>VLOOKUP(B515,'MATRIZ 2026'!$F$3:$X$668,50,FALSE)</f>
        <v>#N/A</v>
      </c>
      <c r="L515" s="48" t="e">
        <f>VLOOKUP(B515,'MATRIZ 2026'!$F$3:$X$668,45,FALSE)</f>
        <v>#N/A</v>
      </c>
      <c r="M515" s="48" t="e">
        <f>VLOOKUP(B515,'MATRIZ 2026'!$F$3:$X$668,46,FALSE)</f>
        <v>#N/A</v>
      </c>
      <c r="N515" t="e">
        <f>VLOOKUP(B515,'MATRIZ 2026'!$F$3:$X$668,16,FALSE)</f>
        <v>#N/A</v>
      </c>
      <c r="O515" t="e">
        <f>VLOOKUP(B515,'MATRIZ 2026'!$F$3:$X$668,93,FALSE)</f>
        <v>#N/A</v>
      </c>
      <c r="P515" t="e">
        <f>VLOOKUP(D515,'MATRIZ 2026'!$F$3:$X$668,31,FALSE)</f>
        <v>#N/A</v>
      </c>
      <c r="Q515" t="e">
        <f>VLOOKUP(M515,'MATRIZ 2026'!$F$3:$X$668,3,FALSE)</f>
        <v>#N/A</v>
      </c>
      <c r="R515" t="e">
        <f>VLOOKUP(B515,'MATRIZ 2026'!$F$3:$X$668,32,FALSE)</f>
        <v>#N/A</v>
      </c>
      <c r="S515" t="e">
        <f>VLOOKUP(O515,'MATRIZ 2026'!$F$3:$X$668,3,FALSE)</f>
        <v>#N/A</v>
      </c>
      <c r="T515" t="e">
        <f>VLOOKUP(B515,'MATRIZ 2026'!$F$3:$X$668,95,FALSE)</f>
        <v>#N/A</v>
      </c>
      <c r="U515">
        <f>VLOOKUP(B515,Hoja3!A514:B1176,2,FALSE)</f>
        <v>145368</v>
      </c>
      <c r="V515" t="e">
        <f>VLOOKUP(B515,'MATRIZ 2026'!$F$3:$X$668,40,FALSE)</f>
        <v>#N/A</v>
      </c>
      <c r="W515" t="e">
        <f>VLOOKUP(S515,'MATRIZ 2026'!$F$3:$X$668,3,FALSE)</f>
        <v>#N/A</v>
      </c>
      <c r="X515" t="e">
        <f>VLOOKUP(T515,'MATRIZ 2026'!$F$3:$X$668,3,FALSE)</f>
        <v>#N/A</v>
      </c>
      <c r="Y515" t="e">
        <f>VLOOKUP(U515,'MATRIZ 2026'!$F$3:$X$668,3,FALSE)</f>
        <v>#N/A</v>
      </c>
      <c r="Z515" t="e">
        <f>VLOOKUP(V515,'MATRIZ 2026'!$F$3:$X$668,3,FALSE)</f>
        <v>#N/A</v>
      </c>
      <c r="AA515" t="e">
        <f>VLOOKUP(W515,'MATRIZ 2026'!$F$3:$X$668,3,FALSE)</f>
        <v>#N/A</v>
      </c>
      <c r="AB515" t="e">
        <f>VLOOKUP(B515,'MATRIZ 2026'!$F$3:$X$668,28,FALSE)</f>
        <v>#N/A</v>
      </c>
      <c r="AC515" t="e">
        <f>VLOOKUP(B515,'MATRIZ 2026'!$F$3:$X$668,27,FALSE)</f>
        <v>#N/A</v>
      </c>
      <c r="AD515" t="e">
        <f>VLOOKUP(B515,'MATRIZ 2026'!$F$3:$X$668,29,FALSE)</f>
        <v>#N/A</v>
      </c>
      <c r="AE515" t="e">
        <f>VLOOKUP(B515,'MATRIZ 2026'!$F$3:$X$668,96,FALSE)</f>
        <v>#N/A</v>
      </c>
      <c r="AF515" t="e">
        <f>VLOOKUP(B515,'MATRIZ 2026'!$F$3:$X$668,30,FALSE)</f>
        <v>#N/A</v>
      </c>
      <c r="AG515" t="str">
        <f>VLOOKUP(B515,'cuentas bancarias'!$A$2:$E$201,3,FALSE)</f>
        <v>DAVIVIENDA</v>
      </c>
      <c r="AH515" t="str">
        <f>VLOOKUP(B515,'cuentas bancarias'!$A$2:$E$201,4,FALSE)</f>
        <v>AHORROS</v>
      </c>
      <c r="AI515">
        <f>VLOOKUP(B515,'cuentas bancarias'!$A$2:$E$201,5,FALSE)</f>
        <v>550457300202605</v>
      </c>
      <c r="AJ515" t="e">
        <f>VLOOKUP(B515,'MATRIZ 2026'!$F$3:$X$668,25,FALSE)</f>
        <v>#N/A</v>
      </c>
      <c r="AL515" t="e">
        <f>VLOOKUP(AH515,'MATRIZ 2026'!$F$3:$X$668,3,FALSE)</f>
        <v>#N/A</v>
      </c>
      <c r="AM515" t="e">
        <f>VLOOKUP(AI515,'MATRIZ 2026'!$F$3:$X$668,3,FALSE)</f>
        <v>#N/A</v>
      </c>
      <c r="AN515" t="e">
        <f>VLOOKUP(AJ515,'MATRIZ 2026'!$F$3:$X$668,3,FALSE)</f>
        <v>#N/A</v>
      </c>
      <c r="AO515" t="e">
        <f>VLOOKUP(AK515,'MATRIZ 2026'!$F$3:$X$668,3,FALSE)</f>
        <v>#N/A</v>
      </c>
      <c r="AP515" t="e">
        <f>VLOOKUP(AL515,'MATRIZ 2026'!$F$3:$X$668,3,FALSE)</f>
        <v>#N/A</v>
      </c>
    </row>
    <row r="516" spans="2:42" hidden="1">
      <c r="B516" s="21" t="s">
        <v>5884</v>
      </c>
      <c r="C516" t="e">
        <v>#REF!</v>
      </c>
      <c r="L516" s="48"/>
    </row>
    <row r="517" spans="2:42">
      <c r="B517" s="19" t="s">
        <v>5896</v>
      </c>
      <c r="C517" t="e">
        <v>#REF!</v>
      </c>
      <c r="D517" t="str">
        <f t="shared" ref="D517:D525" si="9">B517</f>
        <v>519-2026</v>
      </c>
      <c r="E517" t="e">
        <f>VLOOKUP(D517,'MATRIZ 2026'!$F$3:$X$668,14,FALSE)</f>
        <v>#N/A</v>
      </c>
      <c r="F517" t="e">
        <f>VLOOKUP(B517,'MATRIZ 2026'!$F$3:$X$668,3,FALSE)</f>
        <v>#N/A</v>
      </c>
      <c r="G517" t="e">
        <f>VLOOKUP(B517,'MATRIZ 2026'!$F$3:$X$668,22,FALSE)</f>
        <v>#N/A</v>
      </c>
      <c r="I517" t="e">
        <f>VLOOKUP(B517,'MATRIZ 2026'!$F$3:$X$668,84,FALSE)</f>
        <v>#N/A</v>
      </c>
      <c r="J517" t="e">
        <f>VLOOKUP(B517,'MATRIZ 2026'!$F$3:$X$668,49,FALSE)</f>
        <v>#N/A</v>
      </c>
      <c r="K517" t="e">
        <f>VLOOKUP(B517,'MATRIZ 2026'!$F$3:$X$668,50,FALSE)</f>
        <v>#N/A</v>
      </c>
      <c r="L517" s="48" t="e">
        <f>VLOOKUP(B517,'MATRIZ 2026'!$F$3:$X$668,45,FALSE)</f>
        <v>#N/A</v>
      </c>
      <c r="M517" s="48" t="e">
        <f>VLOOKUP(B517,'MATRIZ 2026'!$F$3:$X$668,46,FALSE)</f>
        <v>#N/A</v>
      </c>
      <c r="N517" t="e">
        <f>VLOOKUP(B517,'MATRIZ 2026'!$F$3:$X$668,16,FALSE)</f>
        <v>#N/A</v>
      </c>
      <c r="O517" t="e">
        <f>VLOOKUP(B517,'MATRIZ 2026'!$F$3:$X$668,93,FALSE)</f>
        <v>#N/A</v>
      </c>
      <c r="P517" t="e">
        <f>VLOOKUP(D517,'MATRIZ 2026'!$F$3:$X$668,31,FALSE)</f>
        <v>#N/A</v>
      </c>
      <c r="Q517" t="e">
        <f>VLOOKUP(M517,'MATRIZ 2026'!$F$3:$X$668,3,FALSE)</f>
        <v>#N/A</v>
      </c>
      <c r="R517" t="e">
        <f>VLOOKUP(B517,'MATRIZ 2026'!$F$3:$X$668,32,FALSE)</f>
        <v>#N/A</v>
      </c>
      <c r="S517" t="e">
        <f>VLOOKUP(O517,'MATRIZ 2026'!$F$3:$X$668,3,FALSE)</f>
        <v>#N/A</v>
      </c>
      <c r="T517" t="e">
        <f>VLOOKUP(B517,'MATRIZ 2026'!$F$3:$X$668,95,FALSE)</f>
        <v>#N/A</v>
      </c>
      <c r="U517">
        <f>VLOOKUP(B517,Hoja3!A516:B1178,2,FALSE)</f>
        <v>147035</v>
      </c>
      <c r="V517" t="e">
        <f>VLOOKUP(B517,'MATRIZ 2026'!$F$3:$X$668,40,FALSE)</f>
        <v>#N/A</v>
      </c>
      <c r="W517" t="e">
        <f>VLOOKUP(S517,'MATRIZ 2026'!$F$3:$X$668,3,FALSE)</f>
        <v>#N/A</v>
      </c>
      <c r="X517" t="e">
        <f>VLOOKUP(T517,'MATRIZ 2026'!$F$3:$X$668,3,FALSE)</f>
        <v>#N/A</v>
      </c>
      <c r="Y517" t="e">
        <f>VLOOKUP(U517,'MATRIZ 2026'!$F$3:$X$668,3,FALSE)</f>
        <v>#N/A</v>
      </c>
      <c r="Z517" t="e">
        <f>VLOOKUP(V517,'MATRIZ 2026'!$F$3:$X$668,3,FALSE)</f>
        <v>#N/A</v>
      </c>
      <c r="AA517" t="e">
        <f>VLOOKUP(W517,'MATRIZ 2026'!$F$3:$X$668,3,FALSE)</f>
        <v>#N/A</v>
      </c>
      <c r="AB517" t="e">
        <f>VLOOKUP(B517,'MATRIZ 2026'!$F$3:$X$668,28,FALSE)</f>
        <v>#N/A</v>
      </c>
      <c r="AC517" t="e">
        <f>VLOOKUP(B517,'MATRIZ 2026'!$F$3:$X$668,27,FALSE)</f>
        <v>#N/A</v>
      </c>
      <c r="AD517" t="e">
        <f>VLOOKUP(B517,'MATRIZ 2026'!$F$3:$X$668,29,FALSE)</f>
        <v>#N/A</v>
      </c>
      <c r="AE517" t="e">
        <f>VLOOKUP(B517,'MATRIZ 2026'!$F$3:$X$668,96,FALSE)</f>
        <v>#N/A</v>
      </c>
      <c r="AF517" t="e">
        <f>VLOOKUP(B517,'MATRIZ 2026'!$F$3:$X$668,30,FALSE)</f>
        <v>#N/A</v>
      </c>
      <c r="AG517" t="str">
        <f>VLOOKUP(B517,'cuentas bancarias'!$A$2:$E$201,3,FALSE)</f>
        <v>DAVIVIENDA</v>
      </c>
      <c r="AH517" t="str">
        <f>VLOOKUP(B517,'cuentas bancarias'!$A$2:$E$201,4,FALSE)</f>
        <v>AHORROS</v>
      </c>
      <c r="AI517">
        <f>VLOOKUP(B517,'cuentas bancarias'!$A$2:$E$201,5,FALSE)</f>
        <v>550488454593929</v>
      </c>
      <c r="AJ517" t="e">
        <f>VLOOKUP(B517,'MATRIZ 2026'!$F$3:$X$668,25,FALSE)</f>
        <v>#N/A</v>
      </c>
      <c r="AL517" t="e">
        <f>VLOOKUP(AH517,'MATRIZ 2026'!$F$3:$X$668,3,FALSE)</f>
        <v>#N/A</v>
      </c>
      <c r="AM517" t="e">
        <f>VLOOKUP(AI517,'MATRIZ 2026'!$F$3:$X$668,3,FALSE)</f>
        <v>#N/A</v>
      </c>
      <c r="AN517" t="e">
        <f>VLOOKUP(AJ517,'MATRIZ 2026'!$F$3:$X$668,3,FALSE)</f>
        <v>#N/A</v>
      </c>
      <c r="AO517" t="e">
        <f>VLOOKUP(AK517,'MATRIZ 2026'!$F$3:$X$668,3,FALSE)</f>
        <v>#N/A</v>
      </c>
      <c r="AP517" t="e">
        <f>VLOOKUP(AL517,'MATRIZ 2026'!$F$3:$X$668,3,FALSE)</f>
        <v>#N/A</v>
      </c>
    </row>
    <row r="518" spans="2:42">
      <c r="B518" s="21" t="s">
        <v>5909</v>
      </c>
      <c r="C518" t="e">
        <v>#REF!</v>
      </c>
      <c r="D518" t="str">
        <f t="shared" si="9"/>
        <v>520-2026</v>
      </c>
      <c r="E518" t="e">
        <f>VLOOKUP(D518,'MATRIZ 2026'!$F$3:$X$668,14,FALSE)</f>
        <v>#N/A</v>
      </c>
      <c r="F518" t="e">
        <f>VLOOKUP(B518,'MATRIZ 2026'!$F$3:$X$668,3,FALSE)</f>
        <v>#N/A</v>
      </c>
      <c r="G518" t="e">
        <f>VLOOKUP(B518,'MATRIZ 2026'!$F$3:$X$668,22,FALSE)</f>
        <v>#N/A</v>
      </c>
      <c r="I518" t="e">
        <f>VLOOKUP(B518,'MATRIZ 2026'!$F$3:$X$668,84,FALSE)</f>
        <v>#N/A</v>
      </c>
      <c r="J518" t="e">
        <f>VLOOKUP(B518,'MATRIZ 2026'!$F$3:$X$668,49,FALSE)</f>
        <v>#N/A</v>
      </c>
      <c r="K518" t="e">
        <f>VLOOKUP(B518,'MATRIZ 2026'!$F$3:$X$668,50,FALSE)</f>
        <v>#N/A</v>
      </c>
      <c r="L518" s="48" t="e">
        <f>VLOOKUP(B518,'MATRIZ 2026'!$F$3:$X$668,45,FALSE)</f>
        <v>#N/A</v>
      </c>
      <c r="M518" s="48" t="e">
        <f>VLOOKUP(B518,'MATRIZ 2026'!$F$3:$X$668,46,FALSE)</f>
        <v>#N/A</v>
      </c>
      <c r="N518" t="e">
        <f>VLOOKUP(B518,'MATRIZ 2026'!$F$3:$X$668,16,FALSE)</f>
        <v>#N/A</v>
      </c>
      <c r="O518" t="e">
        <f>VLOOKUP(B518,'MATRIZ 2026'!$F$3:$X$668,93,FALSE)</f>
        <v>#N/A</v>
      </c>
      <c r="P518" t="e">
        <f>VLOOKUP(D518,'MATRIZ 2026'!$F$3:$X$668,31,FALSE)</f>
        <v>#N/A</v>
      </c>
      <c r="Q518" t="e">
        <f>VLOOKUP(M518,'MATRIZ 2026'!$F$3:$X$668,3,FALSE)</f>
        <v>#N/A</v>
      </c>
      <c r="R518" t="e">
        <f>VLOOKUP(B518,'MATRIZ 2026'!$F$3:$X$668,32,FALSE)</f>
        <v>#N/A</v>
      </c>
      <c r="S518" t="e">
        <f>VLOOKUP(O518,'MATRIZ 2026'!$F$3:$X$668,3,FALSE)</f>
        <v>#N/A</v>
      </c>
      <c r="T518" t="e">
        <f>VLOOKUP(B518,'MATRIZ 2026'!$F$3:$X$668,95,FALSE)</f>
        <v>#N/A</v>
      </c>
      <c r="U518">
        <f>VLOOKUP(B518,Hoja3!A517:B1179,2,FALSE)</f>
        <v>147350</v>
      </c>
      <c r="V518" t="e">
        <f>VLOOKUP(B518,'MATRIZ 2026'!$F$3:$X$668,40,FALSE)</f>
        <v>#N/A</v>
      </c>
      <c r="W518" t="e">
        <f>VLOOKUP(S518,'MATRIZ 2026'!$F$3:$X$668,3,FALSE)</f>
        <v>#N/A</v>
      </c>
      <c r="X518" t="e">
        <f>VLOOKUP(T518,'MATRIZ 2026'!$F$3:$X$668,3,FALSE)</f>
        <v>#N/A</v>
      </c>
      <c r="Y518" t="e">
        <f>VLOOKUP(U518,'MATRIZ 2026'!$F$3:$X$668,3,FALSE)</f>
        <v>#N/A</v>
      </c>
      <c r="Z518" t="e">
        <f>VLOOKUP(V518,'MATRIZ 2026'!$F$3:$X$668,3,FALSE)</f>
        <v>#N/A</v>
      </c>
      <c r="AA518" t="e">
        <f>VLOOKUP(W518,'MATRIZ 2026'!$F$3:$X$668,3,FALSE)</f>
        <v>#N/A</v>
      </c>
      <c r="AB518" t="e">
        <f>VLOOKUP(B518,'MATRIZ 2026'!$F$3:$X$668,28,FALSE)</f>
        <v>#N/A</v>
      </c>
      <c r="AC518" t="e">
        <f>VLOOKUP(B518,'MATRIZ 2026'!$F$3:$X$668,27,FALSE)</f>
        <v>#N/A</v>
      </c>
      <c r="AD518" t="e">
        <f>VLOOKUP(B518,'MATRIZ 2026'!$F$3:$X$668,29,FALSE)</f>
        <v>#N/A</v>
      </c>
      <c r="AE518" t="e">
        <f>VLOOKUP(B518,'MATRIZ 2026'!$F$3:$X$668,96,FALSE)</f>
        <v>#N/A</v>
      </c>
      <c r="AF518" t="e">
        <f>VLOOKUP(B518,'MATRIZ 2026'!$F$3:$X$668,30,FALSE)</f>
        <v>#N/A</v>
      </c>
      <c r="AG518" t="str">
        <f>VLOOKUP(B518,'cuentas bancarias'!$A$2:$E$201,3,FALSE)</f>
        <v>BANCOLOMBIA</v>
      </c>
      <c r="AH518" t="str">
        <f>VLOOKUP(B518,'cuentas bancarias'!$A$2:$E$201,4,FALSE)</f>
        <v>AHORROS</v>
      </c>
      <c r="AI518">
        <f>VLOOKUP(B518,'cuentas bancarias'!$A$2:$E$201,5,FALSE)</f>
        <v>77485035284</v>
      </c>
      <c r="AJ518" t="e">
        <f>VLOOKUP(B518,'MATRIZ 2026'!$F$3:$X$668,25,FALSE)</f>
        <v>#N/A</v>
      </c>
      <c r="AL518" t="e">
        <f>VLOOKUP(AH518,'MATRIZ 2026'!$F$3:$X$668,3,FALSE)</f>
        <v>#N/A</v>
      </c>
      <c r="AM518" t="e">
        <f>VLOOKUP(AI518,'MATRIZ 2026'!$F$3:$X$668,3,FALSE)</f>
        <v>#N/A</v>
      </c>
      <c r="AN518" t="e">
        <f>VLOOKUP(AJ518,'MATRIZ 2026'!$F$3:$X$668,3,FALSE)</f>
        <v>#N/A</v>
      </c>
      <c r="AO518" t="e">
        <f>VLOOKUP(AK518,'MATRIZ 2026'!$F$3:$X$668,3,FALSE)</f>
        <v>#N/A</v>
      </c>
      <c r="AP518" t="e">
        <f>VLOOKUP(AL518,'MATRIZ 2026'!$F$3:$X$668,3,FALSE)</f>
        <v>#N/A</v>
      </c>
    </row>
    <row r="519" spans="2:42">
      <c r="B519" s="19" t="s">
        <v>5918</v>
      </c>
      <c r="C519" t="e">
        <v>#REF!</v>
      </c>
      <c r="D519" t="str">
        <f t="shared" si="9"/>
        <v>521-2026</v>
      </c>
      <c r="E519" t="e">
        <f>VLOOKUP(D519,'MATRIZ 2026'!$F$3:$X$668,14,FALSE)</f>
        <v>#N/A</v>
      </c>
      <c r="F519" t="e">
        <f>VLOOKUP(B519,'MATRIZ 2026'!$F$3:$X$668,3,FALSE)</f>
        <v>#N/A</v>
      </c>
      <c r="G519" t="e">
        <f>VLOOKUP(B519,'MATRIZ 2026'!$F$3:$X$668,22,FALSE)</f>
        <v>#N/A</v>
      </c>
      <c r="I519" t="e">
        <f>VLOOKUP(B519,'MATRIZ 2026'!$F$3:$X$668,84,FALSE)</f>
        <v>#N/A</v>
      </c>
      <c r="J519" t="e">
        <f>VLOOKUP(B519,'MATRIZ 2026'!$F$3:$X$668,49,FALSE)</f>
        <v>#N/A</v>
      </c>
      <c r="K519" t="e">
        <f>VLOOKUP(B519,'MATRIZ 2026'!$F$3:$X$668,50,FALSE)</f>
        <v>#N/A</v>
      </c>
      <c r="L519" s="48" t="e">
        <f>VLOOKUP(B519,'MATRIZ 2026'!$F$3:$X$668,45,FALSE)</f>
        <v>#N/A</v>
      </c>
      <c r="M519" s="48" t="e">
        <f>VLOOKUP(B519,'MATRIZ 2026'!$F$3:$X$668,46,FALSE)</f>
        <v>#N/A</v>
      </c>
      <c r="N519" t="e">
        <f>VLOOKUP(B519,'MATRIZ 2026'!$F$3:$X$668,16,FALSE)</f>
        <v>#N/A</v>
      </c>
      <c r="O519" t="e">
        <f>VLOOKUP(B519,'MATRIZ 2026'!$F$3:$X$668,93,FALSE)</f>
        <v>#N/A</v>
      </c>
      <c r="P519" t="e">
        <f>VLOOKUP(D519,'MATRIZ 2026'!$F$3:$X$668,31,FALSE)</f>
        <v>#N/A</v>
      </c>
      <c r="Q519" t="e">
        <f>VLOOKUP(M519,'MATRIZ 2026'!$F$3:$X$668,3,FALSE)</f>
        <v>#N/A</v>
      </c>
      <c r="R519" t="e">
        <f>VLOOKUP(B519,'MATRIZ 2026'!$F$3:$X$668,32,FALSE)</f>
        <v>#N/A</v>
      </c>
      <c r="S519" t="e">
        <f>VLOOKUP(O519,'MATRIZ 2026'!$F$3:$X$668,3,FALSE)</f>
        <v>#N/A</v>
      </c>
      <c r="T519" t="e">
        <f>VLOOKUP(B519,'MATRIZ 2026'!$F$3:$X$668,95,FALSE)</f>
        <v>#N/A</v>
      </c>
      <c r="U519">
        <f>VLOOKUP(B519,Hoja3!A518:B1180,2,FALSE)</f>
        <v>147066</v>
      </c>
      <c r="V519" t="e">
        <f>VLOOKUP(B519,'MATRIZ 2026'!$F$3:$X$668,40,FALSE)</f>
        <v>#N/A</v>
      </c>
      <c r="W519" t="e">
        <f>VLOOKUP(S519,'MATRIZ 2026'!$F$3:$X$668,3,FALSE)</f>
        <v>#N/A</v>
      </c>
      <c r="X519" t="e">
        <f>VLOOKUP(T519,'MATRIZ 2026'!$F$3:$X$668,3,FALSE)</f>
        <v>#N/A</v>
      </c>
      <c r="Y519" t="e">
        <f>VLOOKUP(U519,'MATRIZ 2026'!$F$3:$X$668,3,FALSE)</f>
        <v>#N/A</v>
      </c>
      <c r="Z519" t="e">
        <f>VLOOKUP(V519,'MATRIZ 2026'!$F$3:$X$668,3,FALSE)</f>
        <v>#N/A</v>
      </c>
      <c r="AA519" t="e">
        <f>VLOOKUP(W519,'MATRIZ 2026'!$F$3:$X$668,3,FALSE)</f>
        <v>#N/A</v>
      </c>
      <c r="AB519" t="e">
        <f>VLOOKUP(B519,'MATRIZ 2026'!$F$3:$X$668,28,FALSE)</f>
        <v>#N/A</v>
      </c>
      <c r="AC519" t="e">
        <f>VLOOKUP(B519,'MATRIZ 2026'!$F$3:$X$668,27,FALSE)</f>
        <v>#N/A</v>
      </c>
      <c r="AD519" t="e">
        <f>VLOOKUP(B519,'MATRIZ 2026'!$F$3:$X$668,29,FALSE)</f>
        <v>#N/A</v>
      </c>
      <c r="AE519" t="e">
        <f>VLOOKUP(B519,'MATRIZ 2026'!$F$3:$X$668,96,FALSE)</f>
        <v>#N/A</v>
      </c>
      <c r="AF519" t="e">
        <f>VLOOKUP(B519,'MATRIZ 2026'!$F$3:$X$668,30,FALSE)</f>
        <v>#N/A</v>
      </c>
      <c r="AG519" t="str">
        <f>VLOOKUP(B519,'cuentas bancarias'!$A$2:$E$201,3,FALSE)</f>
        <v>CAJA SOCIAL</v>
      </c>
      <c r="AH519" t="str">
        <f>VLOOKUP(B519,'cuentas bancarias'!$A$2:$E$201,4,FALSE)</f>
        <v>AHORROS</v>
      </c>
      <c r="AI519">
        <f>VLOOKUP(B519,'cuentas bancarias'!$A$2:$E$201,5,FALSE)</f>
        <v>24095696056</v>
      </c>
      <c r="AJ519" t="e">
        <f>VLOOKUP(B519,'MATRIZ 2026'!$F$3:$X$668,25,FALSE)</f>
        <v>#N/A</v>
      </c>
      <c r="AL519" t="e">
        <f>VLOOKUP(AH519,'MATRIZ 2026'!$F$3:$X$668,3,FALSE)</f>
        <v>#N/A</v>
      </c>
      <c r="AM519" t="e">
        <f>VLOOKUP(AI519,'MATRIZ 2026'!$F$3:$X$668,3,FALSE)</f>
        <v>#N/A</v>
      </c>
      <c r="AN519" t="e">
        <f>VLOOKUP(AJ519,'MATRIZ 2026'!$F$3:$X$668,3,FALSE)</f>
        <v>#N/A</v>
      </c>
      <c r="AO519" t="e">
        <f>VLOOKUP(AK519,'MATRIZ 2026'!$F$3:$X$668,3,FALSE)</f>
        <v>#N/A</v>
      </c>
      <c r="AP519" t="e">
        <f>VLOOKUP(AL519,'MATRIZ 2026'!$F$3:$X$668,3,FALSE)</f>
        <v>#N/A</v>
      </c>
    </row>
    <row r="520" spans="2:42">
      <c r="B520" s="21" t="s">
        <v>5927</v>
      </c>
      <c r="C520" t="e">
        <v>#REF!</v>
      </c>
      <c r="D520" t="str">
        <f t="shared" si="9"/>
        <v>522-2026</v>
      </c>
      <c r="E520" t="e">
        <f>VLOOKUP(D520,'MATRIZ 2026'!$F$3:$X$668,14,FALSE)</f>
        <v>#N/A</v>
      </c>
      <c r="F520" t="e">
        <f>VLOOKUP(B520,'MATRIZ 2026'!$F$3:$X$668,3,FALSE)</f>
        <v>#N/A</v>
      </c>
      <c r="G520" t="e">
        <f>VLOOKUP(B520,'MATRIZ 2026'!$F$3:$X$668,22,FALSE)</f>
        <v>#N/A</v>
      </c>
      <c r="I520" t="e">
        <f>VLOOKUP(B520,'MATRIZ 2026'!$F$3:$X$668,84,FALSE)</f>
        <v>#N/A</v>
      </c>
      <c r="J520" t="e">
        <f>VLOOKUP(B520,'MATRIZ 2026'!$F$3:$X$668,49,FALSE)</f>
        <v>#N/A</v>
      </c>
      <c r="K520" t="e">
        <f>VLOOKUP(B520,'MATRIZ 2026'!$F$3:$X$668,50,FALSE)</f>
        <v>#N/A</v>
      </c>
      <c r="L520" s="48" t="e">
        <f>VLOOKUP(B520,'MATRIZ 2026'!$F$3:$X$668,45,FALSE)</f>
        <v>#N/A</v>
      </c>
      <c r="M520" s="48" t="e">
        <f>VLOOKUP(B520,'MATRIZ 2026'!$F$3:$X$668,46,FALSE)</f>
        <v>#N/A</v>
      </c>
      <c r="N520" t="e">
        <f>VLOOKUP(B520,'MATRIZ 2026'!$F$3:$X$668,16,FALSE)</f>
        <v>#N/A</v>
      </c>
      <c r="O520" t="e">
        <f>VLOOKUP(B520,'MATRIZ 2026'!$F$3:$X$668,93,FALSE)</f>
        <v>#N/A</v>
      </c>
      <c r="P520" t="e">
        <f>VLOOKUP(D520,'MATRIZ 2026'!$F$3:$X$668,31,FALSE)</f>
        <v>#N/A</v>
      </c>
      <c r="Q520" t="e">
        <f>VLOOKUP(M520,'MATRIZ 2026'!$F$3:$X$668,3,FALSE)</f>
        <v>#N/A</v>
      </c>
      <c r="R520" t="e">
        <f>VLOOKUP(B520,'MATRIZ 2026'!$F$3:$X$668,32,FALSE)</f>
        <v>#N/A</v>
      </c>
      <c r="S520" t="e">
        <f>VLOOKUP(O520,'MATRIZ 2026'!$F$3:$X$668,3,FALSE)</f>
        <v>#N/A</v>
      </c>
      <c r="T520" t="e">
        <f>VLOOKUP(B520,'MATRIZ 2026'!$F$3:$X$668,95,FALSE)</f>
        <v>#N/A</v>
      </c>
      <c r="U520">
        <f>VLOOKUP(B520,Hoja3!A519:B1181,2,FALSE)</f>
        <v>147066</v>
      </c>
      <c r="V520" t="e">
        <f>VLOOKUP(B520,'MATRIZ 2026'!$F$3:$X$668,40,FALSE)</f>
        <v>#N/A</v>
      </c>
      <c r="W520" t="e">
        <f>VLOOKUP(S520,'MATRIZ 2026'!$F$3:$X$668,3,FALSE)</f>
        <v>#N/A</v>
      </c>
      <c r="X520" t="e">
        <f>VLOOKUP(T520,'MATRIZ 2026'!$F$3:$X$668,3,FALSE)</f>
        <v>#N/A</v>
      </c>
      <c r="Y520" t="e">
        <f>VLOOKUP(U520,'MATRIZ 2026'!$F$3:$X$668,3,FALSE)</f>
        <v>#N/A</v>
      </c>
      <c r="Z520" t="e">
        <f>VLOOKUP(V520,'MATRIZ 2026'!$F$3:$X$668,3,FALSE)</f>
        <v>#N/A</v>
      </c>
      <c r="AA520" t="e">
        <f>VLOOKUP(W520,'MATRIZ 2026'!$F$3:$X$668,3,FALSE)</f>
        <v>#N/A</v>
      </c>
      <c r="AB520" t="e">
        <f>VLOOKUP(B520,'MATRIZ 2026'!$F$3:$X$668,28,FALSE)</f>
        <v>#N/A</v>
      </c>
      <c r="AC520" t="e">
        <f>VLOOKUP(B520,'MATRIZ 2026'!$F$3:$X$668,27,FALSE)</f>
        <v>#N/A</v>
      </c>
      <c r="AD520" t="e">
        <f>VLOOKUP(B520,'MATRIZ 2026'!$F$3:$X$668,29,FALSE)</f>
        <v>#N/A</v>
      </c>
      <c r="AE520" t="e">
        <f>VLOOKUP(B520,'MATRIZ 2026'!$F$3:$X$668,96,FALSE)</f>
        <v>#N/A</v>
      </c>
      <c r="AF520" t="e">
        <f>VLOOKUP(B520,'MATRIZ 2026'!$F$3:$X$668,30,FALSE)</f>
        <v>#N/A</v>
      </c>
      <c r="AG520" t="str">
        <f>VLOOKUP(B520,'cuentas bancarias'!$A$2:$E$201,3,FALSE)</f>
        <v>CAJA SOCIAL</v>
      </c>
      <c r="AH520" t="str">
        <f>VLOOKUP(B520,'cuentas bancarias'!$A$2:$E$201,4,FALSE)</f>
        <v>AHORROS</v>
      </c>
      <c r="AI520">
        <f>VLOOKUP(B520,'cuentas bancarias'!$A$2:$E$201,5,FALSE)</f>
        <v>24089639630</v>
      </c>
      <c r="AJ520" t="e">
        <f>VLOOKUP(B520,'MATRIZ 2026'!$F$3:$X$668,25,FALSE)</f>
        <v>#N/A</v>
      </c>
      <c r="AL520" t="e">
        <f>VLOOKUP(AH520,'MATRIZ 2026'!$F$3:$X$668,3,FALSE)</f>
        <v>#N/A</v>
      </c>
      <c r="AM520" t="e">
        <f>VLOOKUP(AI520,'MATRIZ 2026'!$F$3:$X$668,3,FALSE)</f>
        <v>#N/A</v>
      </c>
      <c r="AN520" t="e">
        <f>VLOOKUP(AJ520,'MATRIZ 2026'!$F$3:$X$668,3,FALSE)</f>
        <v>#N/A</v>
      </c>
      <c r="AO520" t="e">
        <f>VLOOKUP(AK520,'MATRIZ 2026'!$F$3:$X$668,3,FALSE)</f>
        <v>#N/A</v>
      </c>
      <c r="AP520" t="e">
        <f>VLOOKUP(AL520,'MATRIZ 2026'!$F$3:$X$668,3,FALSE)</f>
        <v>#N/A</v>
      </c>
    </row>
    <row r="521" spans="2:42">
      <c r="B521" s="19" t="s">
        <v>5937</v>
      </c>
      <c r="C521" t="e">
        <v>#REF!</v>
      </c>
      <c r="D521" t="str">
        <f t="shared" si="9"/>
        <v>523-2026</v>
      </c>
      <c r="E521" t="e">
        <f>VLOOKUP(D521,'MATRIZ 2026'!$F$3:$X$668,14,FALSE)</f>
        <v>#N/A</v>
      </c>
      <c r="F521" t="e">
        <f>VLOOKUP(B521,'MATRIZ 2026'!$F$3:$X$668,3,FALSE)</f>
        <v>#N/A</v>
      </c>
      <c r="G521" t="e">
        <f>VLOOKUP(B521,'MATRIZ 2026'!$F$3:$X$668,22,FALSE)</f>
        <v>#N/A</v>
      </c>
      <c r="I521" t="e">
        <f>VLOOKUP(B521,'MATRIZ 2026'!$F$3:$X$668,84,FALSE)</f>
        <v>#N/A</v>
      </c>
      <c r="J521" t="e">
        <f>VLOOKUP(B521,'MATRIZ 2026'!$F$3:$X$668,49,FALSE)</f>
        <v>#N/A</v>
      </c>
      <c r="K521" t="e">
        <f>VLOOKUP(B521,'MATRIZ 2026'!$F$3:$X$668,50,FALSE)</f>
        <v>#N/A</v>
      </c>
      <c r="L521" s="48" t="e">
        <f>VLOOKUP(B521,'MATRIZ 2026'!$F$3:$X$668,45,FALSE)</f>
        <v>#N/A</v>
      </c>
      <c r="M521" s="48" t="e">
        <f>VLOOKUP(B521,'MATRIZ 2026'!$F$3:$X$668,46,FALSE)</f>
        <v>#N/A</v>
      </c>
      <c r="N521" t="e">
        <f>VLOOKUP(B521,'MATRIZ 2026'!$F$3:$X$668,16,FALSE)</f>
        <v>#N/A</v>
      </c>
      <c r="O521" t="e">
        <f>VLOOKUP(B521,'MATRIZ 2026'!$F$3:$X$668,93,FALSE)</f>
        <v>#N/A</v>
      </c>
      <c r="P521" t="e">
        <f>VLOOKUP(D521,'MATRIZ 2026'!$F$3:$X$668,31,FALSE)</f>
        <v>#N/A</v>
      </c>
      <c r="Q521" t="e">
        <f>VLOOKUP(M521,'MATRIZ 2026'!$F$3:$X$668,3,FALSE)</f>
        <v>#N/A</v>
      </c>
      <c r="R521" t="e">
        <f>VLOOKUP(B521,'MATRIZ 2026'!$F$3:$X$668,32,FALSE)</f>
        <v>#N/A</v>
      </c>
      <c r="S521" t="e">
        <f>VLOOKUP(O521,'MATRIZ 2026'!$F$3:$X$668,3,FALSE)</f>
        <v>#N/A</v>
      </c>
      <c r="T521" t="e">
        <f>VLOOKUP(B521,'MATRIZ 2026'!$F$3:$X$668,95,FALSE)</f>
        <v>#N/A</v>
      </c>
      <c r="U521">
        <f>VLOOKUP(B521,Hoja3!A520:B1182,2,FALSE)</f>
        <v>147455</v>
      </c>
      <c r="V521" t="e">
        <f>VLOOKUP(B521,'MATRIZ 2026'!$F$3:$X$668,40,FALSE)</f>
        <v>#N/A</v>
      </c>
      <c r="W521" t="e">
        <f>VLOOKUP(S521,'MATRIZ 2026'!$F$3:$X$668,3,FALSE)</f>
        <v>#N/A</v>
      </c>
      <c r="X521" t="e">
        <f>VLOOKUP(T521,'MATRIZ 2026'!$F$3:$X$668,3,FALSE)</f>
        <v>#N/A</v>
      </c>
      <c r="Y521" t="e">
        <f>VLOOKUP(U521,'MATRIZ 2026'!$F$3:$X$668,3,FALSE)</f>
        <v>#N/A</v>
      </c>
      <c r="Z521" t="e">
        <f>VLOOKUP(V521,'MATRIZ 2026'!$F$3:$X$668,3,FALSE)</f>
        <v>#N/A</v>
      </c>
      <c r="AA521" t="e">
        <f>VLOOKUP(W521,'MATRIZ 2026'!$F$3:$X$668,3,FALSE)</f>
        <v>#N/A</v>
      </c>
      <c r="AB521" t="e">
        <f>VLOOKUP(B521,'MATRIZ 2026'!$F$3:$X$668,28,FALSE)</f>
        <v>#N/A</v>
      </c>
      <c r="AC521" t="e">
        <f>VLOOKUP(B521,'MATRIZ 2026'!$F$3:$X$668,27,FALSE)</f>
        <v>#N/A</v>
      </c>
      <c r="AD521" t="e">
        <f>VLOOKUP(B521,'MATRIZ 2026'!$F$3:$X$668,29,FALSE)</f>
        <v>#N/A</v>
      </c>
      <c r="AE521" t="e">
        <f>VLOOKUP(B521,'MATRIZ 2026'!$F$3:$X$668,96,FALSE)</f>
        <v>#N/A</v>
      </c>
      <c r="AF521" t="e">
        <f>VLOOKUP(B521,'MATRIZ 2026'!$F$3:$X$668,30,FALSE)</f>
        <v>#N/A</v>
      </c>
      <c r="AG521" t="str">
        <f>VLOOKUP(B521,'cuentas bancarias'!$A$2:$E$201,3,FALSE)</f>
        <v>BANCOLOMBIA</v>
      </c>
      <c r="AH521" t="str">
        <f>VLOOKUP(B521,'cuentas bancarias'!$A$2:$E$201,4,FALSE)</f>
        <v>AHORROS</v>
      </c>
      <c r="AI521">
        <f>VLOOKUP(B521,'cuentas bancarias'!$A$2:$E$201,5,FALSE)</f>
        <v>28312425914</v>
      </c>
      <c r="AJ521" t="e">
        <f>VLOOKUP(B521,'MATRIZ 2026'!$F$3:$X$668,25,FALSE)</f>
        <v>#N/A</v>
      </c>
      <c r="AL521" t="e">
        <f>VLOOKUP(AH521,'MATRIZ 2026'!$F$3:$X$668,3,FALSE)</f>
        <v>#N/A</v>
      </c>
      <c r="AM521" t="e">
        <f>VLOOKUP(AI521,'MATRIZ 2026'!$F$3:$X$668,3,FALSE)</f>
        <v>#N/A</v>
      </c>
      <c r="AN521" t="e">
        <f>VLOOKUP(AJ521,'MATRIZ 2026'!$F$3:$X$668,3,FALSE)</f>
        <v>#N/A</v>
      </c>
      <c r="AO521" t="e">
        <f>VLOOKUP(AK521,'MATRIZ 2026'!$F$3:$X$668,3,FALSE)</f>
        <v>#N/A</v>
      </c>
      <c r="AP521" t="e">
        <f>VLOOKUP(AL521,'MATRIZ 2026'!$F$3:$X$668,3,FALSE)</f>
        <v>#N/A</v>
      </c>
    </row>
    <row r="522" spans="2:42">
      <c r="B522" s="21" t="s">
        <v>5949</v>
      </c>
      <c r="C522" t="e">
        <v>#REF!</v>
      </c>
      <c r="D522" t="str">
        <f t="shared" si="9"/>
        <v>524-2026</v>
      </c>
      <c r="E522" t="e">
        <f>VLOOKUP(D522,'MATRIZ 2026'!$F$3:$X$668,14,FALSE)</f>
        <v>#N/A</v>
      </c>
      <c r="F522" t="e">
        <f>VLOOKUP(B522,'MATRIZ 2026'!$F$3:$X$668,3,FALSE)</f>
        <v>#N/A</v>
      </c>
      <c r="G522" t="e">
        <f>VLOOKUP(B522,'MATRIZ 2026'!$F$3:$X$668,22,FALSE)</f>
        <v>#N/A</v>
      </c>
      <c r="I522" t="e">
        <f>VLOOKUP(B522,'MATRIZ 2026'!$F$3:$X$668,84,FALSE)</f>
        <v>#N/A</v>
      </c>
      <c r="J522" t="e">
        <f>VLOOKUP(B522,'MATRIZ 2026'!$F$3:$X$668,49,FALSE)</f>
        <v>#N/A</v>
      </c>
      <c r="K522" t="e">
        <f>VLOOKUP(B522,'MATRIZ 2026'!$F$3:$X$668,50,FALSE)</f>
        <v>#N/A</v>
      </c>
      <c r="L522" s="48" t="e">
        <f>VLOOKUP(B522,'MATRIZ 2026'!$F$3:$X$668,45,FALSE)</f>
        <v>#N/A</v>
      </c>
      <c r="M522" s="48" t="e">
        <f>VLOOKUP(B522,'MATRIZ 2026'!$F$3:$X$668,46,FALSE)</f>
        <v>#N/A</v>
      </c>
      <c r="N522" t="e">
        <f>VLOOKUP(B522,'MATRIZ 2026'!$F$3:$X$668,16,FALSE)</f>
        <v>#N/A</v>
      </c>
      <c r="O522" t="e">
        <f>VLOOKUP(B522,'MATRIZ 2026'!$F$3:$X$668,93,FALSE)</f>
        <v>#N/A</v>
      </c>
      <c r="P522" t="e">
        <f>VLOOKUP(D522,'MATRIZ 2026'!$F$3:$X$668,31,FALSE)</f>
        <v>#N/A</v>
      </c>
      <c r="Q522" t="e">
        <f>VLOOKUP(M522,'MATRIZ 2026'!$F$3:$X$668,3,FALSE)</f>
        <v>#N/A</v>
      </c>
      <c r="R522" t="e">
        <f>VLOOKUP(B522,'MATRIZ 2026'!$F$3:$X$668,32,FALSE)</f>
        <v>#N/A</v>
      </c>
      <c r="S522" t="e">
        <f>VLOOKUP(O522,'MATRIZ 2026'!$F$3:$X$668,3,FALSE)</f>
        <v>#N/A</v>
      </c>
      <c r="T522" t="e">
        <f>VLOOKUP(B522,'MATRIZ 2026'!$F$3:$X$668,95,FALSE)</f>
        <v>#N/A</v>
      </c>
      <c r="U522">
        <f>VLOOKUP(B522,Hoja3!A521:B1183,2,FALSE)</f>
        <v>144880</v>
      </c>
      <c r="V522" t="e">
        <f>VLOOKUP(B522,'MATRIZ 2026'!$F$3:$X$668,40,FALSE)</f>
        <v>#N/A</v>
      </c>
      <c r="W522" t="e">
        <f>VLOOKUP(S522,'MATRIZ 2026'!$F$3:$X$668,3,FALSE)</f>
        <v>#N/A</v>
      </c>
      <c r="X522" t="e">
        <f>VLOOKUP(T522,'MATRIZ 2026'!$F$3:$X$668,3,FALSE)</f>
        <v>#N/A</v>
      </c>
      <c r="Y522" t="e">
        <f>VLOOKUP(U522,'MATRIZ 2026'!$F$3:$X$668,3,FALSE)</f>
        <v>#N/A</v>
      </c>
      <c r="Z522" t="e">
        <f>VLOOKUP(V522,'MATRIZ 2026'!$F$3:$X$668,3,FALSE)</f>
        <v>#N/A</v>
      </c>
      <c r="AA522" t="e">
        <f>VLOOKUP(W522,'MATRIZ 2026'!$F$3:$X$668,3,FALSE)</f>
        <v>#N/A</v>
      </c>
      <c r="AB522" t="e">
        <f>VLOOKUP(B522,'MATRIZ 2026'!$F$3:$X$668,28,FALSE)</f>
        <v>#N/A</v>
      </c>
      <c r="AC522" t="e">
        <f>VLOOKUP(B522,'MATRIZ 2026'!$F$3:$X$668,27,FALSE)</f>
        <v>#N/A</v>
      </c>
      <c r="AD522" t="e">
        <f>VLOOKUP(B522,'MATRIZ 2026'!$F$3:$X$668,29,FALSE)</f>
        <v>#N/A</v>
      </c>
      <c r="AE522" t="e">
        <f>VLOOKUP(B522,'MATRIZ 2026'!$F$3:$X$668,96,FALSE)</f>
        <v>#N/A</v>
      </c>
      <c r="AF522" t="e">
        <f>VLOOKUP(B522,'MATRIZ 2026'!$F$3:$X$668,30,FALSE)</f>
        <v>#N/A</v>
      </c>
      <c r="AG522" t="str">
        <f>VLOOKUP(B522,'cuentas bancarias'!$A$2:$E$201,3,FALSE)</f>
        <v>BANCOLOMBIA</v>
      </c>
      <c r="AH522" t="str">
        <f>VLOOKUP(B522,'cuentas bancarias'!$A$2:$E$201,4,FALSE)</f>
        <v>AHORROS</v>
      </c>
      <c r="AI522">
        <f>VLOOKUP(B522,'cuentas bancarias'!$A$2:$E$201,5,FALSE)</f>
        <v>18543038401</v>
      </c>
      <c r="AJ522" t="e">
        <f>VLOOKUP(B522,'MATRIZ 2026'!$F$3:$X$668,25,FALSE)</f>
        <v>#N/A</v>
      </c>
      <c r="AL522" t="e">
        <f>VLOOKUP(AH522,'MATRIZ 2026'!$F$3:$X$668,3,FALSE)</f>
        <v>#N/A</v>
      </c>
      <c r="AM522" t="e">
        <f>VLOOKUP(AI522,'MATRIZ 2026'!$F$3:$X$668,3,FALSE)</f>
        <v>#N/A</v>
      </c>
      <c r="AN522" t="e">
        <f>VLOOKUP(AJ522,'MATRIZ 2026'!$F$3:$X$668,3,FALSE)</f>
        <v>#N/A</v>
      </c>
      <c r="AO522" t="e">
        <f>VLOOKUP(AK522,'MATRIZ 2026'!$F$3:$X$668,3,FALSE)</f>
        <v>#N/A</v>
      </c>
      <c r="AP522" t="e">
        <f>VLOOKUP(AL522,'MATRIZ 2026'!$F$3:$X$668,3,FALSE)</f>
        <v>#N/A</v>
      </c>
    </row>
    <row r="523" spans="2:42">
      <c r="B523" s="19" t="s">
        <v>5959</v>
      </c>
      <c r="C523" t="e">
        <v>#REF!</v>
      </c>
      <c r="D523" t="str">
        <f t="shared" si="9"/>
        <v>526-2026</v>
      </c>
      <c r="E523" t="e">
        <f>VLOOKUP(D523,'MATRIZ 2026'!$F$3:$X$668,14,FALSE)</f>
        <v>#N/A</v>
      </c>
      <c r="F523" t="e">
        <f>VLOOKUP(B523,'MATRIZ 2026'!$F$3:$X$668,3,FALSE)</f>
        <v>#N/A</v>
      </c>
      <c r="G523" t="e">
        <f>VLOOKUP(B523,'MATRIZ 2026'!$F$3:$X$668,22,FALSE)</f>
        <v>#N/A</v>
      </c>
      <c r="I523" t="e">
        <f>VLOOKUP(B523,'MATRIZ 2026'!$F$3:$X$668,84,FALSE)</f>
        <v>#N/A</v>
      </c>
      <c r="J523" t="e">
        <f>VLOOKUP(B523,'MATRIZ 2026'!$F$3:$X$668,49,FALSE)</f>
        <v>#N/A</v>
      </c>
      <c r="K523" t="e">
        <f>VLOOKUP(B523,'MATRIZ 2026'!$F$3:$X$668,50,FALSE)</f>
        <v>#N/A</v>
      </c>
      <c r="L523" s="48" t="e">
        <f>VLOOKUP(B523,'MATRIZ 2026'!$F$3:$X$668,45,FALSE)</f>
        <v>#N/A</v>
      </c>
      <c r="M523" s="48" t="e">
        <f>VLOOKUP(B523,'MATRIZ 2026'!$F$3:$X$668,46,FALSE)</f>
        <v>#N/A</v>
      </c>
      <c r="N523" t="e">
        <f>VLOOKUP(B523,'MATRIZ 2026'!$F$3:$X$668,16,FALSE)</f>
        <v>#N/A</v>
      </c>
      <c r="O523" t="e">
        <f>VLOOKUP(B523,'MATRIZ 2026'!$F$3:$X$668,93,FALSE)</f>
        <v>#N/A</v>
      </c>
      <c r="P523" t="e">
        <f>VLOOKUP(D523,'MATRIZ 2026'!$F$3:$X$668,31,FALSE)</f>
        <v>#N/A</v>
      </c>
      <c r="Q523" t="e">
        <f>VLOOKUP(M523,'MATRIZ 2026'!$F$3:$X$668,3,FALSE)</f>
        <v>#N/A</v>
      </c>
      <c r="R523" t="e">
        <f>VLOOKUP(B523,'MATRIZ 2026'!$F$3:$X$668,32,FALSE)</f>
        <v>#N/A</v>
      </c>
      <c r="S523" t="e">
        <f>VLOOKUP(O523,'MATRIZ 2026'!$F$3:$X$668,3,FALSE)</f>
        <v>#N/A</v>
      </c>
      <c r="T523" t="e">
        <f>VLOOKUP(B523,'MATRIZ 2026'!$F$3:$X$668,95,FALSE)</f>
        <v>#N/A</v>
      </c>
      <c r="U523">
        <f>VLOOKUP(B523,Hoja3!A522:B1184,2,FALSE)</f>
        <v>147189</v>
      </c>
      <c r="V523" t="e">
        <f>VLOOKUP(B523,'MATRIZ 2026'!$F$3:$X$668,40,FALSE)</f>
        <v>#N/A</v>
      </c>
      <c r="W523" t="e">
        <f>VLOOKUP(S523,'MATRIZ 2026'!$F$3:$X$668,3,FALSE)</f>
        <v>#N/A</v>
      </c>
      <c r="X523" t="e">
        <f>VLOOKUP(T523,'MATRIZ 2026'!$F$3:$X$668,3,FALSE)</f>
        <v>#N/A</v>
      </c>
      <c r="Y523" t="e">
        <f>VLOOKUP(U523,'MATRIZ 2026'!$F$3:$X$668,3,FALSE)</f>
        <v>#N/A</v>
      </c>
      <c r="Z523" t="e">
        <f>VLOOKUP(V523,'MATRIZ 2026'!$F$3:$X$668,3,FALSE)</f>
        <v>#N/A</v>
      </c>
      <c r="AA523" t="e">
        <f>VLOOKUP(W523,'MATRIZ 2026'!$F$3:$X$668,3,FALSE)</f>
        <v>#N/A</v>
      </c>
      <c r="AB523" t="e">
        <f>VLOOKUP(B523,'MATRIZ 2026'!$F$3:$X$668,28,FALSE)</f>
        <v>#N/A</v>
      </c>
      <c r="AC523" t="e">
        <f>VLOOKUP(B523,'MATRIZ 2026'!$F$3:$X$668,27,FALSE)</f>
        <v>#N/A</v>
      </c>
      <c r="AD523" t="e">
        <f>VLOOKUP(B523,'MATRIZ 2026'!$F$3:$X$668,29,FALSE)</f>
        <v>#N/A</v>
      </c>
      <c r="AE523" t="e">
        <f>VLOOKUP(B523,'MATRIZ 2026'!$F$3:$X$668,96,FALSE)</f>
        <v>#N/A</v>
      </c>
      <c r="AF523" t="e">
        <f>VLOOKUP(B523,'MATRIZ 2026'!$F$3:$X$668,30,FALSE)</f>
        <v>#N/A</v>
      </c>
      <c r="AG523" t="str">
        <f>VLOOKUP(B523,'cuentas bancarias'!$A$2:$E$201,3,FALSE)</f>
        <v>DAVIVIENDA</v>
      </c>
      <c r="AH523" t="str">
        <f>VLOOKUP(B523,'cuentas bancarias'!$A$2:$E$201,4,FALSE)</f>
        <v>AHORROS</v>
      </c>
      <c r="AI523">
        <f>VLOOKUP(B523,'cuentas bancarias'!$A$2:$E$201,5,FALSE)</f>
        <v>8600718889</v>
      </c>
      <c r="AJ523" t="e">
        <f>VLOOKUP(B523,'MATRIZ 2026'!$F$3:$X$668,25,FALSE)</f>
        <v>#N/A</v>
      </c>
      <c r="AL523" t="e">
        <f>VLOOKUP(AH523,'MATRIZ 2026'!$F$3:$X$668,3,FALSE)</f>
        <v>#N/A</v>
      </c>
      <c r="AM523" t="e">
        <f>VLOOKUP(AI523,'MATRIZ 2026'!$F$3:$X$668,3,FALSE)</f>
        <v>#N/A</v>
      </c>
      <c r="AN523" t="e">
        <f>VLOOKUP(AJ523,'MATRIZ 2026'!$F$3:$X$668,3,FALSE)</f>
        <v>#N/A</v>
      </c>
      <c r="AO523" t="e">
        <f>VLOOKUP(AK523,'MATRIZ 2026'!$F$3:$X$668,3,FALSE)</f>
        <v>#N/A</v>
      </c>
      <c r="AP523" t="e">
        <f>VLOOKUP(AL523,'MATRIZ 2026'!$F$3:$X$668,3,FALSE)</f>
        <v>#N/A</v>
      </c>
    </row>
    <row r="524" spans="2:42">
      <c r="B524" s="21" t="s">
        <v>5974</v>
      </c>
      <c r="C524" t="e">
        <v>#REF!</v>
      </c>
      <c r="D524" t="str">
        <f t="shared" si="9"/>
        <v>527-2026</v>
      </c>
      <c r="E524" t="e">
        <f>VLOOKUP(D524,'MATRIZ 2026'!$F$3:$X$668,14,FALSE)</f>
        <v>#N/A</v>
      </c>
      <c r="F524" t="e">
        <f>VLOOKUP(B524,'MATRIZ 2026'!$F$3:$X$668,3,FALSE)</f>
        <v>#N/A</v>
      </c>
      <c r="G524" t="e">
        <f>VLOOKUP(B524,'MATRIZ 2026'!$F$3:$X$668,22,FALSE)</f>
        <v>#N/A</v>
      </c>
      <c r="I524" t="e">
        <f>VLOOKUP(B524,'MATRIZ 2026'!$F$3:$X$668,84,FALSE)</f>
        <v>#N/A</v>
      </c>
      <c r="J524" t="e">
        <f>VLOOKUP(B524,'MATRIZ 2026'!$F$3:$X$668,49,FALSE)</f>
        <v>#N/A</v>
      </c>
      <c r="K524" t="e">
        <f>VLOOKUP(B524,'MATRIZ 2026'!$F$3:$X$668,50,FALSE)</f>
        <v>#N/A</v>
      </c>
      <c r="L524" s="48" t="e">
        <f>VLOOKUP(B524,'MATRIZ 2026'!$F$3:$X$668,45,FALSE)</f>
        <v>#N/A</v>
      </c>
      <c r="M524" s="48" t="e">
        <f>VLOOKUP(B524,'MATRIZ 2026'!$F$3:$X$668,46,FALSE)</f>
        <v>#N/A</v>
      </c>
      <c r="N524" t="e">
        <f>VLOOKUP(B524,'MATRIZ 2026'!$F$3:$X$668,16,FALSE)</f>
        <v>#N/A</v>
      </c>
      <c r="O524" t="e">
        <f>VLOOKUP(B524,'MATRIZ 2026'!$F$3:$X$668,93,FALSE)</f>
        <v>#N/A</v>
      </c>
      <c r="P524" t="e">
        <f>VLOOKUP(D524,'MATRIZ 2026'!$F$3:$X$668,31,FALSE)</f>
        <v>#N/A</v>
      </c>
      <c r="Q524" t="e">
        <f>VLOOKUP(M524,'MATRIZ 2026'!$F$3:$X$668,3,FALSE)</f>
        <v>#N/A</v>
      </c>
      <c r="R524" t="e">
        <f>VLOOKUP(B524,'MATRIZ 2026'!$F$3:$X$668,32,FALSE)</f>
        <v>#N/A</v>
      </c>
      <c r="S524" t="e">
        <f>VLOOKUP(O524,'MATRIZ 2026'!$F$3:$X$668,3,FALSE)</f>
        <v>#N/A</v>
      </c>
      <c r="T524" t="e">
        <f>VLOOKUP(B524,'MATRIZ 2026'!$F$3:$X$668,95,FALSE)</f>
        <v>#N/A</v>
      </c>
      <c r="U524">
        <f>VLOOKUP(B524,Hoja3!A523:B1185,2,FALSE)</f>
        <v>147350</v>
      </c>
      <c r="V524" t="e">
        <f>VLOOKUP(B524,'MATRIZ 2026'!$F$3:$X$668,40,FALSE)</f>
        <v>#N/A</v>
      </c>
      <c r="W524" t="e">
        <f>VLOOKUP(S524,'MATRIZ 2026'!$F$3:$X$668,3,FALSE)</f>
        <v>#N/A</v>
      </c>
      <c r="X524" t="e">
        <f>VLOOKUP(T524,'MATRIZ 2026'!$F$3:$X$668,3,FALSE)</f>
        <v>#N/A</v>
      </c>
      <c r="Y524" t="e">
        <f>VLOOKUP(U524,'MATRIZ 2026'!$F$3:$X$668,3,FALSE)</f>
        <v>#N/A</v>
      </c>
      <c r="Z524" t="e">
        <f>VLOOKUP(V524,'MATRIZ 2026'!$F$3:$X$668,3,FALSE)</f>
        <v>#N/A</v>
      </c>
      <c r="AA524" t="e">
        <f>VLOOKUP(W524,'MATRIZ 2026'!$F$3:$X$668,3,FALSE)</f>
        <v>#N/A</v>
      </c>
      <c r="AB524" t="e">
        <f>VLOOKUP(B524,'MATRIZ 2026'!$F$3:$X$668,28,FALSE)</f>
        <v>#N/A</v>
      </c>
      <c r="AC524" t="e">
        <f>VLOOKUP(B524,'MATRIZ 2026'!$F$3:$X$668,27,FALSE)</f>
        <v>#N/A</v>
      </c>
      <c r="AD524" t="e">
        <f>VLOOKUP(B524,'MATRIZ 2026'!$F$3:$X$668,29,FALSE)</f>
        <v>#N/A</v>
      </c>
      <c r="AE524" t="e">
        <f>VLOOKUP(B524,'MATRIZ 2026'!$F$3:$X$668,96,FALSE)</f>
        <v>#N/A</v>
      </c>
      <c r="AF524" t="e">
        <f>VLOOKUP(B524,'MATRIZ 2026'!$F$3:$X$668,30,FALSE)</f>
        <v>#N/A</v>
      </c>
      <c r="AG524" t="str">
        <f>VLOOKUP(B524,'cuentas bancarias'!$A$2:$E$201,3,FALSE)</f>
        <v>BANCOLOMBIA</v>
      </c>
      <c r="AH524" t="str">
        <f>VLOOKUP(B524,'cuentas bancarias'!$A$2:$E$201,4,FALSE)</f>
        <v>AHORROS</v>
      </c>
      <c r="AI524">
        <f>VLOOKUP(B524,'cuentas bancarias'!$A$2:$E$201,5,FALSE)</f>
        <v>91291423740</v>
      </c>
      <c r="AJ524" t="e">
        <f>VLOOKUP(B524,'MATRIZ 2026'!$F$3:$X$668,25,FALSE)</f>
        <v>#N/A</v>
      </c>
      <c r="AL524" t="e">
        <f>VLOOKUP(AH524,'MATRIZ 2026'!$F$3:$X$668,3,FALSE)</f>
        <v>#N/A</v>
      </c>
      <c r="AM524" t="e">
        <f>VLOOKUP(AI524,'MATRIZ 2026'!$F$3:$X$668,3,FALSE)</f>
        <v>#N/A</v>
      </c>
      <c r="AN524" t="e">
        <f>VLOOKUP(AJ524,'MATRIZ 2026'!$F$3:$X$668,3,FALSE)</f>
        <v>#N/A</v>
      </c>
      <c r="AO524" t="e">
        <f>VLOOKUP(AK524,'MATRIZ 2026'!$F$3:$X$668,3,FALSE)</f>
        <v>#N/A</v>
      </c>
      <c r="AP524" t="e">
        <f>VLOOKUP(AL524,'MATRIZ 2026'!$F$3:$X$668,3,FALSE)</f>
        <v>#N/A</v>
      </c>
    </row>
    <row r="525" spans="2:42">
      <c r="B525" s="19" t="s">
        <v>5983</v>
      </c>
      <c r="C525" t="e">
        <v>#REF!</v>
      </c>
      <c r="D525" t="str">
        <f t="shared" si="9"/>
        <v>528-2026</v>
      </c>
      <c r="E525" t="e">
        <f>VLOOKUP(D525,'MATRIZ 2026'!$F$3:$X$668,14,FALSE)</f>
        <v>#N/A</v>
      </c>
      <c r="F525" t="e">
        <f>VLOOKUP(B525,'MATRIZ 2026'!$F$3:$X$668,3,FALSE)</f>
        <v>#N/A</v>
      </c>
      <c r="G525" t="e">
        <f>VLOOKUP(B525,'MATRIZ 2026'!$F$3:$X$668,22,FALSE)</f>
        <v>#N/A</v>
      </c>
      <c r="I525" t="e">
        <f>VLOOKUP(B525,'MATRIZ 2026'!$F$3:$X$668,84,FALSE)</f>
        <v>#N/A</v>
      </c>
      <c r="J525" t="e">
        <f>VLOOKUP(B525,'MATRIZ 2026'!$F$3:$X$668,49,FALSE)</f>
        <v>#N/A</v>
      </c>
      <c r="K525" t="e">
        <f>VLOOKUP(B525,'MATRIZ 2026'!$F$3:$X$668,50,FALSE)</f>
        <v>#N/A</v>
      </c>
      <c r="L525" s="48" t="e">
        <f>VLOOKUP(B525,'MATRIZ 2026'!$F$3:$X$668,45,FALSE)</f>
        <v>#N/A</v>
      </c>
      <c r="M525" s="48" t="e">
        <f>VLOOKUP(B525,'MATRIZ 2026'!$F$3:$X$668,46,FALSE)</f>
        <v>#N/A</v>
      </c>
      <c r="N525" t="e">
        <f>VLOOKUP(B525,'MATRIZ 2026'!$F$3:$X$668,16,FALSE)</f>
        <v>#N/A</v>
      </c>
      <c r="O525" t="e">
        <f>VLOOKUP(B525,'MATRIZ 2026'!$F$3:$X$668,93,FALSE)</f>
        <v>#N/A</v>
      </c>
      <c r="P525" t="e">
        <f>VLOOKUP(D525,'MATRIZ 2026'!$F$3:$X$668,31,FALSE)</f>
        <v>#N/A</v>
      </c>
      <c r="Q525" t="e">
        <f>VLOOKUP(M525,'MATRIZ 2026'!$F$3:$X$668,3,FALSE)</f>
        <v>#N/A</v>
      </c>
      <c r="R525" t="e">
        <f>VLOOKUP(B525,'MATRIZ 2026'!$F$3:$X$668,32,FALSE)</f>
        <v>#N/A</v>
      </c>
      <c r="S525" t="e">
        <f>VLOOKUP(O525,'MATRIZ 2026'!$F$3:$X$668,3,FALSE)</f>
        <v>#N/A</v>
      </c>
      <c r="T525" t="e">
        <f>VLOOKUP(B525,'MATRIZ 2026'!$F$3:$X$668,95,FALSE)</f>
        <v>#N/A</v>
      </c>
      <c r="U525">
        <f>VLOOKUP(B525,Hoja3!A524:B1186,2,FALSE)</f>
        <v>147350</v>
      </c>
      <c r="V525" t="e">
        <f>VLOOKUP(B525,'MATRIZ 2026'!$F$3:$X$668,40,FALSE)</f>
        <v>#N/A</v>
      </c>
      <c r="W525" t="e">
        <f>VLOOKUP(S525,'MATRIZ 2026'!$F$3:$X$668,3,FALSE)</f>
        <v>#N/A</v>
      </c>
      <c r="X525" t="e">
        <f>VLOOKUP(T525,'MATRIZ 2026'!$F$3:$X$668,3,FALSE)</f>
        <v>#N/A</v>
      </c>
      <c r="Y525" t="e">
        <f>VLOOKUP(U525,'MATRIZ 2026'!$F$3:$X$668,3,FALSE)</f>
        <v>#N/A</v>
      </c>
      <c r="Z525" t="e">
        <f>VLOOKUP(V525,'MATRIZ 2026'!$F$3:$X$668,3,FALSE)</f>
        <v>#N/A</v>
      </c>
      <c r="AA525" t="e">
        <f>VLOOKUP(W525,'MATRIZ 2026'!$F$3:$X$668,3,FALSE)</f>
        <v>#N/A</v>
      </c>
      <c r="AB525" t="e">
        <f>VLOOKUP(B525,'MATRIZ 2026'!$F$3:$X$668,28,FALSE)</f>
        <v>#N/A</v>
      </c>
      <c r="AC525" t="e">
        <f>VLOOKUP(B525,'MATRIZ 2026'!$F$3:$X$668,27,FALSE)</f>
        <v>#N/A</v>
      </c>
      <c r="AD525" t="e">
        <f>VLOOKUP(B525,'MATRIZ 2026'!$F$3:$X$668,29,FALSE)</f>
        <v>#N/A</v>
      </c>
      <c r="AE525" t="e">
        <f>VLOOKUP(B525,'MATRIZ 2026'!$F$3:$X$668,96,FALSE)</f>
        <v>#N/A</v>
      </c>
      <c r="AF525" t="e">
        <f>VLOOKUP(B525,'MATRIZ 2026'!$F$3:$X$668,30,FALSE)</f>
        <v>#N/A</v>
      </c>
      <c r="AG525" t="str">
        <f>VLOOKUP(B525,'cuentas bancarias'!$A$2:$E$201,3,FALSE)</f>
        <v>BBVA</v>
      </c>
      <c r="AH525" t="str">
        <f>VLOOKUP(B525,'cuentas bancarias'!$A$2:$E$201,4,FALSE)</f>
        <v>AHORROS</v>
      </c>
      <c r="AI525">
        <f>VLOOKUP(B525,'cuentas bancarias'!$A$2:$E$201,5,FALSE)</f>
        <v>94354123</v>
      </c>
      <c r="AJ525" t="e">
        <f>VLOOKUP(B525,'MATRIZ 2026'!$F$3:$X$668,25,FALSE)</f>
        <v>#N/A</v>
      </c>
      <c r="AL525" t="e">
        <f>VLOOKUP(AH525,'MATRIZ 2026'!$F$3:$X$668,3,FALSE)</f>
        <v>#N/A</v>
      </c>
      <c r="AM525" t="e">
        <f>VLOOKUP(AI525,'MATRIZ 2026'!$F$3:$X$668,3,FALSE)</f>
        <v>#N/A</v>
      </c>
      <c r="AN525" t="e">
        <f>VLOOKUP(AJ525,'MATRIZ 2026'!$F$3:$X$668,3,FALSE)</f>
        <v>#N/A</v>
      </c>
      <c r="AO525" t="e">
        <f>VLOOKUP(AK525,'MATRIZ 2026'!$F$3:$X$668,3,FALSE)</f>
        <v>#N/A</v>
      </c>
      <c r="AP525" t="e">
        <f>VLOOKUP(AL525,'MATRIZ 2026'!$F$3:$X$668,3,FALSE)</f>
        <v>#N/A</v>
      </c>
    </row>
    <row r="526" spans="2:42" hidden="1">
      <c r="B526" s="21" t="s">
        <v>5992</v>
      </c>
      <c r="C526" t="e">
        <v>#REF!</v>
      </c>
    </row>
    <row r="527" spans="2:42">
      <c r="B527" s="19" t="s">
        <v>6001</v>
      </c>
      <c r="C527" t="e">
        <v>#REF!</v>
      </c>
      <c r="D527" t="str">
        <f t="shared" ref="D527:D529" si="10">B527</f>
        <v>530-2026</v>
      </c>
      <c r="E527" t="e">
        <f>VLOOKUP(D527,'MATRIZ 2026'!$F$3:$X$668,14,FALSE)</f>
        <v>#N/A</v>
      </c>
      <c r="F527" t="e">
        <f>VLOOKUP(B527,'MATRIZ 2026'!$F$3:$X$668,3,FALSE)</f>
        <v>#N/A</v>
      </c>
      <c r="G527" t="e">
        <f>VLOOKUP(B527,'MATRIZ 2026'!$F$3:$X$668,22,FALSE)</f>
        <v>#N/A</v>
      </c>
      <c r="I527" t="e">
        <f>VLOOKUP(B527,'MATRIZ 2026'!$F$3:$X$668,84,FALSE)</f>
        <v>#N/A</v>
      </c>
      <c r="J527" t="e">
        <f>VLOOKUP(B527,'MATRIZ 2026'!$F$3:$X$668,49,FALSE)</f>
        <v>#N/A</v>
      </c>
      <c r="K527" t="e">
        <f>VLOOKUP(B527,'MATRIZ 2026'!$F$3:$X$668,50,FALSE)</f>
        <v>#N/A</v>
      </c>
      <c r="L527" s="48" t="e">
        <f>VLOOKUP(B527,'MATRIZ 2026'!$F$3:$X$668,45,FALSE)</f>
        <v>#N/A</v>
      </c>
      <c r="M527" s="48" t="e">
        <f>VLOOKUP(B527,'MATRIZ 2026'!$F$3:$X$668,46,FALSE)</f>
        <v>#N/A</v>
      </c>
      <c r="N527" t="e">
        <f>VLOOKUP(B527,'MATRIZ 2026'!$F$3:$X$668,16,FALSE)</f>
        <v>#N/A</v>
      </c>
      <c r="O527" t="e">
        <f>VLOOKUP(B527,'MATRIZ 2026'!$F$3:$X$668,93,FALSE)</f>
        <v>#N/A</v>
      </c>
      <c r="P527" t="e">
        <f>VLOOKUP(D527,'MATRIZ 2026'!$F$3:$X$668,31,FALSE)</f>
        <v>#N/A</v>
      </c>
      <c r="Q527" t="e">
        <f>VLOOKUP(M527,'MATRIZ 2026'!$F$3:$X$668,3,FALSE)</f>
        <v>#N/A</v>
      </c>
      <c r="R527" t="e">
        <f>VLOOKUP(B527,'MATRIZ 2026'!$F$3:$X$668,32,FALSE)</f>
        <v>#N/A</v>
      </c>
      <c r="S527" t="e">
        <f>VLOOKUP(O527,'MATRIZ 2026'!$F$3:$X$668,3,FALSE)</f>
        <v>#N/A</v>
      </c>
      <c r="T527" t="e">
        <f>VLOOKUP(B527,'MATRIZ 2026'!$F$3:$X$668,95,FALSE)</f>
        <v>#N/A</v>
      </c>
      <c r="U527">
        <f>VLOOKUP(B527,Hoja3!A526:B1188,2,FALSE)</f>
        <v>145522</v>
      </c>
      <c r="V527" t="e">
        <f>VLOOKUP(B527,'MATRIZ 2026'!$F$3:$X$668,40,FALSE)</f>
        <v>#N/A</v>
      </c>
      <c r="W527" t="e">
        <f>VLOOKUP(S527,'MATRIZ 2026'!$F$3:$X$668,3,FALSE)</f>
        <v>#N/A</v>
      </c>
      <c r="X527" t="e">
        <f>VLOOKUP(T527,'MATRIZ 2026'!$F$3:$X$668,3,FALSE)</f>
        <v>#N/A</v>
      </c>
      <c r="Y527" t="e">
        <f>VLOOKUP(U527,'MATRIZ 2026'!$F$3:$X$668,3,FALSE)</f>
        <v>#N/A</v>
      </c>
      <c r="Z527" t="e">
        <f>VLOOKUP(V527,'MATRIZ 2026'!$F$3:$X$668,3,FALSE)</f>
        <v>#N/A</v>
      </c>
      <c r="AA527" t="e">
        <f>VLOOKUP(W527,'MATRIZ 2026'!$F$3:$X$668,3,FALSE)</f>
        <v>#N/A</v>
      </c>
      <c r="AB527" t="e">
        <f>VLOOKUP(B527,'MATRIZ 2026'!$F$3:$X$668,28,FALSE)</f>
        <v>#N/A</v>
      </c>
      <c r="AC527" t="e">
        <f>VLOOKUP(B527,'MATRIZ 2026'!$F$3:$X$668,27,FALSE)</f>
        <v>#N/A</v>
      </c>
      <c r="AD527" t="e">
        <f>VLOOKUP(B527,'MATRIZ 2026'!$F$3:$X$668,29,FALSE)</f>
        <v>#N/A</v>
      </c>
      <c r="AE527" t="e">
        <f>VLOOKUP(B527,'MATRIZ 2026'!$F$3:$X$668,96,FALSE)</f>
        <v>#N/A</v>
      </c>
      <c r="AF527" t="e">
        <f>VLOOKUP(B527,'MATRIZ 2026'!$F$3:$X$668,30,FALSE)</f>
        <v>#N/A</v>
      </c>
      <c r="AG527" t="str">
        <f>VLOOKUP(B527,'cuentas bancarias'!$A$2:$E$201,3,FALSE)</f>
        <v>DAVIVIENDA</v>
      </c>
      <c r="AH527" t="str">
        <f>VLOOKUP(B527,'cuentas bancarias'!$A$2:$E$201,4,FALSE)</f>
        <v>AHORROS</v>
      </c>
      <c r="AI527">
        <f>VLOOKUP(B527,'cuentas bancarias'!$A$2:$E$201,5,FALSE)</f>
        <v>550009100733485</v>
      </c>
      <c r="AJ527" t="e">
        <f>VLOOKUP(B527,'MATRIZ 2026'!$F$3:$X$668,25,FALSE)</f>
        <v>#N/A</v>
      </c>
      <c r="AL527" t="e">
        <f>VLOOKUP(AH527,'MATRIZ 2026'!$F$3:$X$668,3,FALSE)</f>
        <v>#N/A</v>
      </c>
      <c r="AM527" t="e">
        <f>VLOOKUP(AI527,'MATRIZ 2026'!$F$3:$X$668,3,FALSE)</f>
        <v>#N/A</v>
      </c>
      <c r="AN527" t="e">
        <f>VLOOKUP(AJ527,'MATRIZ 2026'!$F$3:$X$668,3,FALSE)</f>
        <v>#N/A</v>
      </c>
      <c r="AO527" t="e">
        <f>VLOOKUP(AK527,'MATRIZ 2026'!$F$3:$X$668,3,FALSE)</f>
        <v>#N/A</v>
      </c>
      <c r="AP527" t="e">
        <f>VLOOKUP(AL527,'MATRIZ 2026'!$F$3:$X$668,3,FALSE)</f>
        <v>#N/A</v>
      </c>
    </row>
    <row r="528" spans="2:42">
      <c r="B528" s="21" t="s">
        <v>6010</v>
      </c>
      <c r="C528" t="e">
        <v>#REF!</v>
      </c>
      <c r="D528" t="str">
        <f t="shared" si="10"/>
        <v>531-2026</v>
      </c>
      <c r="E528" t="e">
        <f>VLOOKUP(D528,'MATRIZ 2026'!$F$3:$X$668,14,FALSE)</f>
        <v>#N/A</v>
      </c>
      <c r="F528" t="e">
        <f>VLOOKUP(B528,'MATRIZ 2026'!$F$3:$X$668,3,FALSE)</f>
        <v>#N/A</v>
      </c>
      <c r="G528" t="e">
        <f>VLOOKUP(B528,'MATRIZ 2026'!$F$3:$X$668,22,FALSE)</f>
        <v>#N/A</v>
      </c>
      <c r="I528" t="e">
        <f>VLOOKUP(B528,'MATRIZ 2026'!$F$3:$X$668,84,FALSE)</f>
        <v>#N/A</v>
      </c>
      <c r="J528" t="e">
        <f>VLOOKUP(B528,'MATRIZ 2026'!$F$3:$X$668,49,FALSE)</f>
        <v>#N/A</v>
      </c>
      <c r="K528" t="e">
        <f>VLOOKUP(B528,'MATRIZ 2026'!$F$3:$X$668,50,FALSE)</f>
        <v>#N/A</v>
      </c>
      <c r="L528" s="48" t="e">
        <f>VLOOKUP(B528,'MATRIZ 2026'!$F$3:$X$668,45,FALSE)</f>
        <v>#N/A</v>
      </c>
      <c r="M528" s="48" t="e">
        <f>VLOOKUP(B528,'MATRIZ 2026'!$F$3:$X$668,46,FALSE)</f>
        <v>#N/A</v>
      </c>
      <c r="N528" t="e">
        <f>VLOOKUP(B528,'MATRIZ 2026'!$F$3:$X$668,16,FALSE)</f>
        <v>#N/A</v>
      </c>
      <c r="O528" t="e">
        <f>VLOOKUP(B528,'MATRIZ 2026'!$F$3:$X$668,93,FALSE)</f>
        <v>#N/A</v>
      </c>
      <c r="P528" t="e">
        <f>VLOOKUP(D528,'MATRIZ 2026'!$F$3:$X$668,31,FALSE)</f>
        <v>#N/A</v>
      </c>
      <c r="Q528" t="e">
        <f>VLOOKUP(M528,'MATRIZ 2026'!$F$3:$X$668,3,FALSE)</f>
        <v>#N/A</v>
      </c>
      <c r="R528" t="e">
        <f>VLOOKUP(B528,'MATRIZ 2026'!$F$3:$X$668,32,FALSE)</f>
        <v>#N/A</v>
      </c>
      <c r="S528" t="e">
        <f>VLOOKUP(O528,'MATRIZ 2026'!$F$3:$X$668,3,FALSE)</f>
        <v>#N/A</v>
      </c>
      <c r="T528" t="e">
        <f>VLOOKUP(B528,'MATRIZ 2026'!$F$3:$X$668,95,FALSE)</f>
        <v>#N/A</v>
      </c>
      <c r="U528">
        <f>VLOOKUP(B528,Hoja3!A527:B1189,2,FALSE)</f>
        <v>145499</v>
      </c>
      <c r="V528" t="e">
        <f>VLOOKUP(B528,'MATRIZ 2026'!$F$3:$X$668,40,FALSE)</f>
        <v>#N/A</v>
      </c>
      <c r="W528" t="e">
        <f>VLOOKUP(S528,'MATRIZ 2026'!$F$3:$X$668,3,FALSE)</f>
        <v>#N/A</v>
      </c>
      <c r="X528" t="e">
        <f>VLOOKUP(T528,'MATRIZ 2026'!$F$3:$X$668,3,FALSE)</f>
        <v>#N/A</v>
      </c>
      <c r="Y528" t="e">
        <f>VLOOKUP(U528,'MATRIZ 2026'!$F$3:$X$668,3,FALSE)</f>
        <v>#N/A</v>
      </c>
      <c r="Z528" t="e">
        <f>VLOOKUP(V528,'MATRIZ 2026'!$F$3:$X$668,3,FALSE)</f>
        <v>#N/A</v>
      </c>
      <c r="AA528" t="e">
        <f>VLOOKUP(W528,'MATRIZ 2026'!$F$3:$X$668,3,FALSE)</f>
        <v>#N/A</v>
      </c>
      <c r="AB528" t="e">
        <f>VLOOKUP(B528,'MATRIZ 2026'!$F$3:$X$668,28,FALSE)</f>
        <v>#N/A</v>
      </c>
      <c r="AC528" t="e">
        <f>VLOOKUP(B528,'MATRIZ 2026'!$F$3:$X$668,27,FALSE)</f>
        <v>#N/A</v>
      </c>
      <c r="AD528" t="e">
        <f>VLOOKUP(B528,'MATRIZ 2026'!$F$3:$X$668,29,FALSE)</f>
        <v>#N/A</v>
      </c>
      <c r="AE528" t="e">
        <f>VLOOKUP(B528,'MATRIZ 2026'!$F$3:$X$668,96,FALSE)</f>
        <v>#N/A</v>
      </c>
      <c r="AF528" t="e">
        <f>VLOOKUP(B528,'MATRIZ 2026'!$F$3:$X$668,30,FALSE)</f>
        <v>#N/A</v>
      </c>
      <c r="AG528" t="str">
        <f>VLOOKUP(B528,'cuentas bancarias'!$A$2:$E$201,3,FALSE)</f>
        <v>BANCOLOMBIA</v>
      </c>
      <c r="AH528" t="str">
        <f>VLOOKUP(B528,'cuentas bancarias'!$A$2:$E$201,4,FALSE)</f>
        <v>AHORROS</v>
      </c>
      <c r="AI528">
        <f>VLOOKUP(B528,'cuentas bancarias'!$A$2:$E$201,5,FALSE)</f>
        <v>38818297031</v>
      </c>
      <c r="AJ528" t="e">
        <f>VLOOKUP(B528,'MATRIZ 2026'!$F$3:$X$668,25,FALSE)</f>
        <v>#N/A</v>
      </c>
      <c r="AL528" t="e">
        <f>VLOOKUP(AH528,'MATRIZ 2026'!$F$3:$X$668,3,FALSE)</f>
        <v>#N/A</v>
      </c>
      <c r="AM528" t="e">
        <f>VLOOKUP(AI528,'MATRIZ 2026'!$F$3:$X$668,3,FALSE)</f>
        <v>#N/A</v>
      </c>
      <c r="AN528" t="e">
        <f>VLOOKUP(AJ528,'MATRIZ 2026'!$F$3:$X$668,3,FALSE)</f>
        <v>#N/A</v>
      </c>
      <c r="AO528" t="e">
        <f>VLOOKUP(AK528,'MATRIZ 2026'!$F$3:$X$668,3,FALSE)</f>
        <v>#N/A</v>
      </c>
      <c r="AP528" t="e">
        <f>VLOOKUP(AL528,'MATRIZ 2026'!$F$3:$X$668,3,FALSE)</f>
        <v>#N/A</v>
      </c>
    </row>
    <row r="529" spans="2:42">
      <c r="B529" s="19" t="s">
        <v>6019</v>
      </c>
      <c r="C529" t="e">
        <v>#REF!</v>
      </c>
      <c r="D529" t="str">
        <f t="shared" si="10"/>
        <v>532-2026</v>
      </c>
      <c r="E529" t="e">
        <f>VLOOKUP(D529,'MATRIZ 2026'!$F$3:$X$668,14,FALSE)</f>
        <v>#N/A</v>
      </c>
      <c r="F529" t="e">
        <f>VLOOKUP(B529,'MATRIZ 2026'!$F$3:$X$668,3,FALSE)</f>
        <v>#N/A</v>
      </c>
      <c r="G529" t="e">
        <f>VLOOKUP(B529,'MATRIZ 2026'!$F$3:$X$668,22,FALSE)</f>
        <v>#N/A</v>
      </c>
      <c r="I529" t="e">
        <f>VLOOKUP(B529,'MATRIZ 2026'!$F$3:$X$668,84,FALSE)</f>
        <v>#N/A</v>
      </c>
      <c r="J529" t="e">
        <f>VLOOKUP(B529,'MATRIZ 2026'!$F$3:$X$668,49,FALSE)</f>
        <v>#N/A</v>
      </c>
      <c r="K529" t="e">
        <f>VLOOKUP(B529,'MATRIZ 2026'!$F$3:$X$668,50,FALSE)</f>
        <v>#N/A</v>
      </c>
      <c r="L529" s="48" t="e">
        <f>VLOOKUP(B529,'MATRIZ 2026'!$F$3:$X$668,45,FALSE)</f>
        <v>#N/A</v>
      </c>
      <c r="M529" s="48" t="e">
        <f>VLOOKUP(B529,'MATRIZ 2026'!$F$3:$X$668,46,FALSE)</f>
        <v>#N/A</v>
      </c>
      <c r="N529" t="e">
        <f>VLOOKUP(B529,'MATRIZ 2026'!$F$3:$X$668,16,FALSE)</f>
        <v>#N/A</v>
      </c>
      <c r="O529" t="e">
        <f>VLOOKUP(B529,'MATRIZ 2026'!$F$3:$X$668,93,FALSE)</f>
        <v>#N/A</v>
      </c>
      <c r="P529" t="e">
        <f>VLOOKUP(D529,'MATRIZ 2026'!$F$3:$X$668,31,FALSE)</f>
        <v>#N/A</v>
      </c>
      <c r="Q529" t="e">
        <f>VLOOKUP(M529,'MATRIZ 2026'!$F$3:$X$668,3,FALSE)</f>
        <v>#N/A</v>
      </c>
      <c r="R529" t="e">
        <f>VLOOKUP(B529,'MATRIZ 2026'!$F$3:$X$668,32,FALSE)</f>
        <v>#N/A</v>
      </c>
      <c r="S529" t="e">
        <f>VLOOKUP(O529,'MATRIZ 2026'!$F$3:$X$668,3,FALSE)</f>
        <v>#N/A</v>
      </c>
      <c r="T529" t="e">
        <f>VLOOKUP(B529,'MATRIZ 2026'!$F$3:$X$668,95,FALSE)</f>
        <v>#N/A</v>
      </c>
      <c r="U529">
        <f>VLOOKUP(B529,Hoja3!A528:B1190,2,FALSE)</f>
        <v>147350</v>
      </c>
      <c r="V529" t="e">
        <f>VLOOKUP(B529,'MATRIZ 2026'!$F$3:$X$668,40,FALSE)</f>
        <v>#N/A</v>
      </c>
      <c r="W529" t="e">
        <f>VLOOKUP(S529,'MATRIZ 2026'!$F$3:$X$668,3,FALSE)</f>
        <v>#N/A</v>
      </c>
      <c r="X529" t="e">
        <f>VLOOKUP(T529,'MATRIZ 2026'!$F$3:$X$668,3,FALSE)</f>
        <v>#N/A</v>
      </c>
      <c r="Y529" t="e">
        <f>VLOOKUP(U529,'MATRIZ 2026'!$F$3:$X$668,3,FALSE)</f>
        <v>#N/A</v>
      </c>
      <c r="Z529" t="e">
        <f>VLOOKUP(V529,'MATRIZ 2026'!$F$3:$X$668,3,FALSE)</f>
        <v>#N/A</v>
      </c>
      <c r="AA529" t="e">
        <f>VLOOKUP(W529,'MATRIZ 2026'!$F$3:$X$668,3,FALSE)</f>
        <v>#N/A</v>
      </c>
      <c r="AB529" t="e">
        <f>VLOOKUP(B529,'MATRIZ 2026'!$F$3:$X$668,28,FALSE)</f>
        <v>#N/A</v>
      </c>
      <c r="AC529" t="e">
        <f>VLOOKUP(B529,'MATRIZ 2026'!$F$3:$X$668,27,FALSE)</f>
        <v>#N/A</v>
      </c>
      <c r="AD529" t="e">
        <f>VLOOKUP(B529,'MATRIZ 2026'!$F$3:$X$668,29,FALSE)</f>
        <v>#N/A</v>
      </c>
      <c r="AE529" t="e">
        <f>VLOOKUP(B529,'MATRIZ 2026'!$F$3:$X$668,96,FALSE)</f>
        <v>#N/A</v>
      </c>
      <c r="AF529" t="e">
        <f>VLOOKUP(B529,'MATRIZ 2026'!$F$3:$X$668,30,FALSE)</f>
        <v>#N/A</v>
      </c>
      <c r="AG529" t="str">
        <f>VLOOKUP(B529,'cuentas bancarias'!$A$2:$E$201,3,FALSE)</f>
        <v>CAJA SOCIAL</v>
      </c>
      <c r="AH529" t="str">
        <f>VLOOKUP(B529,'cuentas bancarias'!$A$2:$E$201,4,FALSE)</f>
        <v>AHORROS</v>
      </c>
      <c r="AI529">
        <f>VLOOKUP(B529,'cuentas bancarias'!$A$2:$E$201,5,FALSE)</f>
        <v>24150982135</v>
      </c>
      <c r="AJ529" t="e">
        <f>VLOOKUP(B529,'MATRIZ 2026'!$F$3:$X$668,25,FALSE)</f>
        <v>#N/A</v>
      </c>
      <c r="AL529" t="e">
        <f>VLOOKUP(AH529,'MATRIZ 2026'!$F$3:$X$668,3,FALSE)</f>
        <v>#N/A</v>
      </c>
      <c r="AM529" t="e">
        <f>VLOOKUP(AI529,'MATRIZ 2026'!$F$3:$X$668,3,FALSE)</f>
        <v>#N/A</v>
      </c>
      <c r="AN529" t="e">
        <f>VLOOKUP(AJ529,'MATRIZ 2026'!$F$3:$X$668,3,FALSE)</f>
        <v>#N/A</v>
      </c>
      <c r="AO529" t="e">
        <f>VLOOKUP(AK529,'MATRIZ 2026'!$F$3:$X$668,3,FALSE)</f>
        <v>#N/A</v>
      </c>
      <c r="AP529" t="e">
        <f>VLOOKUP(AL529,'MATRIZ 2026'!$F$3:$X$668,3,FALSE)</f>
        <v>#N/A</v>
      </c>
    </row>
    <row r="530" spans="2:42" hidden="1">
      <c r="B530" s="21" t="s">
        <v>6030</v>
      </c>
      <c r="C530" t="e">
        <v>#REF!</v>
      </c>
    </row>
    <row r="531" spans="2:42" hidden="1">
      <c r="B531" s="19" t="s">
        <v>6041</v>
      </c>
      <c r="C531" t="e">
        <v>#REF!</v>
      </c>
    </row>
    <row r="532" spans="2:42">
      <c r="B532" s="21" t="s">
        <v>6054</v>
      </c>
      <c r="C532" t="e">
        <v>#REF!</v>
      </c>
      <c r="D532" t="str">
        <f t="shared" ref="D532:D545" si="11">B532</f>
        <v>535-2026</v>
      </c>
      <c r="E532" t="e">
        <f>VLOOKUP(D532,'MATRIZ 2026'!$F$3:$X$668,14,FALSE)</f>
        <v>#N/A</v>
      </c>
      <c r="F532" t="e">
        <f>VLOOKUP(B532,'MATRIZ 2026'!$F$3:$X$668,3,FALSE)</f>
        <v>#N/A</v>
      </c>
      <c r="G532" t="e">
        <f>VLOOKUP(B532,'MATRIZ 2026'!$F$3:$X$668,22,FALSE)</f>
        <v>#N/A</v>
      </c>
      <c r="I532" t="e">
        <f>VLOOKUP(B532,'MATRIZ 2026'!$F$3:$X$668,84,FALSE)</f>
        <v>#N/A</v>
      </c>
      <c r="J532" t="e">
        <f>VLOOKUP(B532,'MATRIZ 2026'!$F$3:$X$668,49,FALSE)</f>
        <v>#N/A</v>
      </c>
      <c r="K532" t="e">
        <f>VLOOKUP(B532,'MATRIZ 2026'!$F$3:$X$668,50,FALSE)</f>
        <v>#N/A</v>
      </c>
      <c r="L532" s="48" t="e">
        <f>VLOOKUP(B532,'MATRIZ 2026'!$F$3:$X$668,45,FALSE)</f>
        <v>#N/A</v>
      </c>
      <c r="M532" s="48" t="e">
        <f>VLOOKUP(B532,'MATRIZ 2026'!$F$3:$X$668,46,FALSE)</f>
        <v>#N/A</v>
      </c>
      <c r="N532" t="e">
        <f>VLOOKUP(B532,'MATRIZ 2026'!$F$3:$X$668,16,FALSE)</f>
        <v>#N/A</v>
      </c>
      <c r="O532" t="e">
        <f>VLOOKUP(B532,'MATRIZ 2026'!$F$3:$X$668,93,FALSE)</f>
        <v>#N/A</v>
      </c>
      <c r="P532" t="e">
        <f>VLOOKUP(D532,'MATRIZ 2026'!$F$3:$X$668,31,FALSE)</f>
        <v>#N/A</v>
      </c>
      <c r="Q532" t="e">
        <f>VLOOKUP(M532,'MATRIZ 2026'!$F$3:$X$668,3,FALSE)</f>
        <v>#N/A</v>
      </c>
      <c r="R532" t="e">
        <f>VLOOKUP(B532,'MATRIZ 2026'!$F$3:$X$668,32,FALSE)</f>
        <v>#N/A</v>
      </c>
      <c r="S532" t="e">
        <f>VLOOKUP(O532,'MATRIZ 2026'!$F$3:$X$668,3,FALSE)</f>
        <v>#N/A</v>
      </c>
      <c r="T532" t="e">
        <f>VLOOKUP(B532,'MATRIZ 2026'!$F$3:$X$668,95,FALSE)</f>
        <v>#N/A</v>
      </c>
      <c r="U532">
        <f>VLOOKUP(B532,Hoja3!A531:B1193,2,FALSE)</f>
        <v>147150</v>
      </c>
      <c r="V532" t="e">
        <f>VLOOKUP(B532,'MATRIZ 2026'!$F$3:$X$668,40,FALSE)</f>
        <v>#N/A</v>
      </c>
      <c r="W532" t="e">
        <f>VLOOKUP(S532,'MATRIZ 2026'!$F$3:$X$668,3,FALSE)</f>
        <v>#N/A</v>
      </c>
      <c r="X532" t="e">
        <f>VLOOKUP(T532,'MATRIZ 2026'!$F$3:$X$668,3,FALSE)</f>
        <v>#N/A</v>
      </c>
      <c r="Y532" t="e">
        <f>VLOOKUP(U532,'MATRIZ 2026'!$F$3:$X$668,3,FALSE)</f>
        <v>#N/A</v>
      </c>
      <c r="Z532" t="e">
        <f>VLOOKUP(V532,'MATRIZ 2026'!$F$3:$X$668,3,FALSE)</f>
        <v>#N/A</v>
      </c>
      <c r="AA532" t="e">
        <f>VLOOKUP(W532,'MATRIZ 2026'!$F$3:$X$668,3,FALSE)</f>
        <v>#N/A</v>
      </c>
      <c r="AB532" t="e">
        <f>VLOOKUP(B532,'MATRIZ 2026'!$F$3:$X$668,28,FALSE)</f>
        <v>#N/A</v>
      </c>
      <c r="AC532" t="e">
        <f>VLOOKUP(B532,'MATRIZ 2026'!$F$3:$X$668,27,FALSE)</f>
        <v>#N/A</v>
      </c>
      <c r="AD532" t="e">
        <f>VLOOKUP(B532,'MATRIZ 2026'!$F$3:$X$668,29,FALSE)</f>
        <v>#N/A</v>
      </c>
      <c r="AE532" t="e">
        <f>VLOOKUP(B532,'MATRIZ 2026'!$F$3:$X$668,96,FALSE)</f>
        <v>#N/A</v>
      </c>
      <c r="AF532" t="e">
        <f>VLOOKUP(B532,'MATRIZ 2026'!$F$3:$X$668,30,FALSE)</f>
        <v>#N/A</v>
      </c>
      <c r="AG532" t="str">
        <f>VLOOKUP(B532,'cuentas bancarias'!$A$2:$E$201,3,FALSE)</f>
        <v>DAVIVIENDA</v>
      </c>
      <c r="AH532" t="str">
        <f>VLOOKUP(B532,'cuentas bancarias'!$A$2:$E$201,4,FALSE)</f>
        <v>CORRIENTE</v>
      </c>
      <c r="AI532">
        <f>VLOOKUP(B532,'cuentas bancarias'!$A$2:$E$201,5,FALSE)</f>
        <v>5560012584</v>
      </c>
      <c r="AJ532" t="e">
        <f>VLOOKUP(B532,'MATRIZ 2026'!$F$3:$X$668,25,FALSE)</f>
        <v>#N/A</v>
      </c>
      <c r="AL532" t="e">
        <f>VLOOKUP(AH532,'MATRIZ 2026'!$F$3:$X$668,3,FALSE)</f>
        <v>#N/A</v>
      </c>
      <c r="AM532" t="e">
        <f>VLOOKUP(AI532,'MATRIZ 2026'!$F$3:$X$668,3,FALSE)</f>
        <v>#N/A</v>
      </c>
      <c r="AN532" t="e">
        <f>VLOOKUP(AJ532,'MATRIZ 2026'!$F$3:$X$668,3,FALSE)</f>
        <v>#N/A</v>
      </c>
      <c r="AO532" t="e">
        <f>VLOOKUP(AK532,'MATRIZ 2026'!$F$3:$X$668,3,FALSE)</f>
        <v>#N/A</v>
      </c>
      <c r="AP532" t="e">
        <f>VLOOKUP(AL532,'MATRIZ 2026'!$F$3:$X$668,3,FALSE)</f>
        <v>#N/A</v>
      </c>
    </row>
    <row r="533" spans="2:42">
      <c r="B533" s="19" t="s">
        <v>6068</v>
      </c>
      <c r="C533" t="e">
        <v>#REF!</v>
      </c>
      <c r="D533" t="str">
        <f t="shared" si="11"/>
        <v>536-2026</v>
      </c>
      <c r="E533" t="e">
        <f>VLOOKUP(D533,'MATRIZ 2026'!$F$3:$X$668,14,FALSE)</f>
        <v>#N/A</v>
      </c>
      <c r="F533" t="e">
        <f>VLOOKUP(B533,'MATRIZ 2026'!$F$3:$X$668,3,FALSE)</f>
        <v>#N/A</v>
      </c>
      <c r="G533" t="e">
        <f>VLOOKUP(B533,'MATRIZ 2026'!$F$3:$X$668,22,FALSE)</f>
        <v>#N/A</v>
      </c>
      <c r="I533" t="e">
        <f>VLOOKUP(B533,'MATRIZ 2026'!$F$3:$X$668,84,FALSE)</f>
        <v>#N/A</v>
      </c>
      <c r="J533" t="e">
        <f>VLOOKUP(B533,'MATRIZ 2026'!$F$3:$X$668,49,FALSE)</f>
        <v>#N/A</v>
      </c>
      <c r="K533" t="e">
        <f>VLOOKUP(B533,'MATRIZ 2026'!$F$3:$X$668,50,FALSE)</f>
        <v>#N/A</v>
      </c>
      <c r="L533" s="48" t="e">
        <f>VLOOKUP(B533,'MATRIZ 2026'!$F$3:$X$668,45,FALSE)</f>
        <v>#N/A</v>
      </c>
      <c r="M533" s="48" t="e">
        <f>VLOOKUP(B533,'MATRIZ 2026'!$F$3:$X$668,46,FALSE)</f>
        <v>#N/A</v>
      </c>
      <c r="N533" t="e">
        <f>VLOOKUP(B533,'MATRIZ 2026'!$F$3:$X$668,16,FALSE)</f>
        <v>#N/A</v>
      </c>
      <c r="O533" t="e">
        <f>VLOOKUP(B533,'MATRIZ 2026'!$F$3:$X$668,93,FALSE)</f>
        <v>#N/A</v>
      </c>
      <c r="P533" t="e">
        <f>VLOOKUP(D533,'MATRIZ 2026'!$F$3:$X$668,31,FALSE)</f>
        <v>#N/A</v>
      </c>
      <c r="Q533" t="e">
        <f>VLOOKUP(M533,'MATRIZ 2026'!$F$3:$X$668,3,FALSE)</f>
        <v>#N/A</v>
      </c>
      <c r="R533" t="e">
        <f>VLOOKUP(B533,'MATRIZ 2026'!$F$3:$X$668,32,FALSE)</f>
        <v>#N/A</v>
      </c>
      <c r="S533" t="e">
        <f>VLOOKUP(O533,'MATRIZ 2026'!$F$3:$X$668,3,FALSE)</f>
        <v>#N/A</v>
      </c>
      <c r="T533" t="e">
        <f>VLOOKUP(B533,'MATRIZ 2026'!$F$3:$X$668,95,FALSE)</f>
        <v>#N/A</v>
      </c>
      <c r="U533">
        <f>VLOOKUP(B533,Hoja3!A532:B1194,2,FALSE)</f>
        <v>147018</v>
      </c>
      <c r="V533" t="e">
        <f>VLOOKUP(B533,'MATRIZ 2026'!$F$3:$X$668,40,FALSE)</f>
        <v>#N/A</v>
      </c>
      <c r="W533" t="e">
        <f>VLOOKUP(S533,'MATRIZ 2026'!$F$3:$X$668,3,FALSE)</f>
        <v>#N/A</v>
      </c>
      <c r="X533" t="e">
        <f>VLOOKUP(T533,'MATRIZ 2026'!$F$3:$X$668,3,FALSE)</f>
        <v>#N/A</v>
      </c>
      <c r="Y533" t="e">
        <f>VLOOKUP(U533,'MATRIZ 2026'!$F$3:$X$668,3,FALSE)</f>
        <v>#N/A</v>
      </c>
      <c r="Z533" t="e">
        <f>VLOOKUP(V533,'MATRIZ 2026'!$F$3:$X$668,3,FALSE)</f>
        <v>#N/A</v>
      </c>
      <c r="AA533" t="e">
        <f>VLOOKUP(W533,'MATRIZ 2026'!$F$3:$X$668,3,FALSE)</f>
        <v>#N/A</v>
      </c>
      <c r="AB533" t="e">
        <f>VLOOKUP(B533,'MATRIZ 2026'!$F$3:$X$668,28,FALSE)</f>
        <v>#N/A</v>
      </c>
      <c r="AC533" t="e">
        <f>VLOOKUP(B533,'MATRIZ 2026'!$F$3:$X$668,27,FALSE)</f>
        <v>#N/A</v>
      </c>
      <c r="AD533" t="e">
        <f>VLOOKUP(B533,'MATRIZ 2026'!$F$3:$X$668,29,FALSE)</f>
        <v>#N/A</v>
      </c>
      <c r="AE533" t="e">
        <f>VLOOKUP(B533,'MATRIZ 2026'!$F$3:$X$668,96,FALSE)</f>
        <v>#N/A</v>
      </c>
      <c r="AF533" t="e">
        <f>VLOOKUP(B533,'MATRIZ 2026'!$F$3:$X$668,30,FALSE)</f>
        <v>#N/A</v>
      </c>
      <c r="AG533" t="str">
        <f>VLOOKUP(B533,'cuentas bancarias'!$A$2:$E$201,3,FALSE)</f>
        <v>DAVIVIENDA</v>
      </c>
      <c r="AH533" t="str">
        <f>VLOOKUP(B533,'cuentas bancarias'!$A$2:$E$201,4,FALSE)</f>
        <v>AHORROS</v>
      </c>
      <c r="AI533">
        <f>VLOOKUP(B533,'cuentas bancarias'!$A$2:$E$201,5,FALSE)</f>
        <v>550488402589110</v>
      </c>
      <c r="AJ533" t="e">
        <f>VLOOKUP(B533,'MATRIZ 2026'!$F$3:$X$668,25,FALSE)</f>
        <v>#N/A</v>
      </c>
      <c r="AL533" t="e">
        <f>VLOOKUP(AH533,'MATRIZ 2026'!$F$3:$X$668,3,FALSE)</f>
        <v>#N/A</v>
      </c>
      <c r="AM533" t="e">
        <f>VLOOKUP(AI533,'MATRIZ 2026'!$F$3:$X$668,3,FALSE)</f>
        <v>#N/A</v>
      </c>
      <c r="AN533" t="e">
        <f>VLOOKUP(AJ533,'MATRIZ 2026'!$F$3:$X$668,3,FALSE)</f>
        <v>#N/A</v>
      </c>
      <c r="AO533" t="e">
        <f>VLOOKUP(AK533,'MATRIZ 2026'!$F$3:$X$668,3,FALSE)</f>
        <v>#N/A</v>
      </c>
      <c r="AP533" t="e">
        <f>VLOOKUP(AL533,'MATRIZ 2026'!$F$3:$X$668,3,FALSE)</f>
        <v>#N/A</v>
      </c>
    </row>
    <row r="534" spans="2:42">
      <c r="B534" s="21" t="s">
        <v>6079</v>
      </c>
      <c r="C534" t="e">
        <v>#REF!</v>
      </c>
      <c r="D534" t="str">
        <f t="shared" si="11"/>
        <v>537-2026</v>
      </c>
      <c r="E534" t="e">
        <f>VLOOKUP(D534,'MATRIZ 2026'!$F$3:$X$668,14,FALSE)</f>
        <v>#N/A</v>
      </c>
      <c r="F534" t="e">
        <f>VLOOKUP(B534,'MATRIZ 2026'!$F$3:$X$668,3,FALSE)</f>
        <v>#N/A</v>
      </c>
      <c r="G534" t="e">
        <f>VLOOKUP(B534,'MATRIZ 2026'!$F$3:$X$668,22,FALSE)</f>
        <v>#N/A</v>
      </c>
      <c r="I534" t="e">
        <f>VLOOKUP(B534,'MATRIZ 2026'!$F$3:$X$668,84,FALSE)</f>
        <v>#N/A</v>
      </c>
      <c r="J534" t="e">
        <f>VLOOKUP(B534,'MATRIZ 2026'!$F$3:$X$668,49,FALSE)</f>
        <v>#N/A</v>
      </c>
      <c r="K534" t="e">
        <f>VLOOKUP(B534,'MATRIZ 2026'!$F$3:$X$668,50,FALSE)</f>
        <v>#N/A</v>
      </c>
      <c r="L534" s="48" t="e">
        <f>VLOOKUP(B534,'MATRIZ 2026'!$F$3:$X$668,45,FALSE)</f>
        <v>#N/A</v>
      </c>
      <c r="M534" s="48" t="e">
        <f>VLOOKUP(B534,'MATRIZ 2026'!$F$3:$X$668,46,FALSE)</f>
        <v>#N/A</v>
      </c>
      <c r="N534" t="e">
        <f>VLOOKUP(B534,'MATRIZ 2026'!$F$3:$X$668,16,FALSE)</f>
        <v>#N/A</v>
      </c>
      <c r="O534" t="e">
        <f>VLOOKUP(B534,'MATRIZ 2026'!$F$3:$X$668,93,FALSE)</f>
        <v>#N/A</v>
      </c>
      <c r="P534" t="e">
        <f>VLOOKUP(D534,'MATRIZ 2026'!$F$3:$X$668,31,FALSE)</f>
        <v>#N/A</v>
      </c>
      <c r="Q534" t="e">
        <f>VLOOKUP(M534,'MATRIZ 2026'!$F$3:$X$668,3,FALSE)</f>
        <v>#N/A</v>
      </c>
      <c r="R534" t="e">
        <f>VLOOKUP(B534,'MATRIZ 2026'!$F$3:$X$668,32,FALSE)</f>
        <v>#N/A</v>
      </c>
      <c r="S534" t="e">
        <f>VLOOKUP(O534,'MATRIZ 2026'!$F$3:$X$668,3,FALSE)</f>
        <v>#N/A</v>
      </c>
      <c r="T534" t="e">
        <f>VLOOKUP(B534,'MATRIZ 2026'!$F$3:$X$668,95,FALSE)</f>
        <v>#N/A</v>
      </c>
      <c r="U534">
        <f>VLOOKUP(B534,Hoja3!A533:B1195,2,FALSE)</f>
        <v>145029</v>
      </c>
      <c r="V534" t="e">
        <f>VLOOKUP(B534,'MATRIZ 2026'!$F$3:$X$668,40,FALSE)</f>
        <v>#N/A</v>
      </c>
      <c r="W534" t="e">
        <f>VLOOKUP(S534,'MATRIZ 2026'!$F$3:$X$668,3,FALSE)</f>
        <v>#N/A</v>
      </c>
      <c r="X534" t="e">
        <f>VLOOKUP(T534,'MATRIZ 2026'!$F$3:$X$668,3,FALSE)</f>
        <v>#N/A</v>
      </c>
      <c r="Y534" t="e">
        <f>VLOOKUP(U534,'MATRIZ 2026'!$F$3:$X$668,3,FALSE)</f>
        <v>#N/A</v>
      </c>
      <c r="Z534" t="e">
        <f>VLOOKUP(V534,'MATRIZ 2026'!$F$3:$X$668,3,FALSE)</f>
        <v>#N/A</v>
      </c>
      <c r="AA534" t="e">
        <f>VLOOKUP(W534,'MATRIZ 2026'!$F$3:$X$668,3,FALSE)</f>
        <v>#N/A</v>
      </c>
      <c r="AB534" t="e">
        <f>VLOOKUP(B534,'MATRIZ 2026'!$F$3:$X$668,28,FALSE)</f>
        <v>#N/A</v>
      </c>
      <c r="AC534" t="e">
        <f>VLOOKUP(B534,'MATRIZ 2026'!$F$3:$X$668,27,FALSE)</f>
        <v>#N/A</v>
      </c>
      <c r="AD534" t="e">
        <f>VLOOKUP(B534,'MATRIZ 2026'!$F$3:$X$668,29,FALSE)</f>
        <v>#N/A</v>
      </c>
      <c r="AE534" t="e">
        <f>VLOOKUP(B534,'MATRIZ 2026'!$F$3:$X$668,96,FALSE)</f>
        <v>#N/A</v>
      </c>
      <c r="AF534" t="e">
        <f>VLOOKUP(B534,'MATRIZ 2026'!$F$3:$X$668,30,FALSE)</f>
        <v>#N/A</v>
      </c>
      <c r="AG534" t="str">
        <f>VLOOKUP(B534,'cuentas bancarias'!$A$2:$E$201,3,FALSE)</f>
        <v>DAVIVIENDA</v>
      </c>
      <c r="AH534" t="str">
        <f>VLOOKUP(B534,'cuentas bancarias'!$A$2:$E$201,4,FALSE)</f>
        <v>AHORROS</v>
      </c>
      <c r="AI534">
        <f>VLOOKUP(B534,'cuentas bancarias'!$A$2:$E$201,5,FALSE)</f>
        <v>550488425887111</v>
      </c>
      <c r="AJ534" t="e">
        <f>VLOOKUP(B534,'MATRIZ 2026'!$F$3:$X$668,25,FALSE)</f>
        <v>#N/A</v>
      </c>
      <c r="AL534" t="e">
        <f>VLOOKUP(AH534,'MATRIZ 2026'!$F$3:$X$668,3,FALSE)</f>
        <v>#N/A</v>
      </c>
      <c r="AM534" t="e">
        <f>VLOOKUP(AI534,'MATRIZ 2026'!$F$3:$X$668,3,FALSE)</f>
        <v>#N/A</v>
      </c>
      <c r="AN534" t="e">
        <f>VLOOKUP(AJ534,'MATRIZ 2026'!$F$3:$X$668,3,FALSE)</f>
        <v>#N/A</v>
      </c>
      <c r="AO534" t="e">
        <f>VLOOKUP(AK534,'MATRIZ 2026'!$F$3:$X$668,3,FALSE)</f>
        <v>#N/A</v>
      </c>
      <c r="AP534" t="e">
        <f>VLOOKUP(AL534,'MATRIZ 2026'!$F$3:$X$668,3,FALSE)</f>
        <v>#N/A</v>
      </c>
    </row>
    <row r="535" spans="2:42">
      <c r="B535" s="19" t="s">
        <v>6087</v>
      </c>
      <c r="C535" t="e">
        <v>#REF!</v>
      </c>
      <c r="D535" t="str">
        <f t="shared" si="11"/>
        <v>538-2026</v>
      </c>
      <c r="E535" t="e">
        <f>VLOOKUP(D535,'MATRIZ 2026'!$F$3:$X$668,14,FALSE)</f>
        <v>#N/A</v>
      </c>
      <c r="F535" t="e">
        <f>VLOOKUP(B535,'MATRIZ 2026'!$F$3:$X$668,3,FALSE)</f>
        <v>#N/A</v>
      </c>
      <c r="G535" t="e">
        <f>VLOOKUP(B535,'MATRIZ 2026'!$F$3:$X$668,22,FALSE)</f>
        <v>#N/A</v>
      </c>
      <c r="I535" t="e">
        <f>VLOOKUP(B535,'MATRIZ 2026'!$F$3:$X$668,84,FALSE)</f>
        <v>#N/A</v>
      </c>
      <c r="J535" t="e">
        <f>VLOOKUP(B535,'MATRIZ 2026'!$F$3:$X$668,49,FALSE)</f>
        <v>#N/A</v>
      </c>
      <c r="K535" t="e">
        <f>VLOOKUP(B535,'MATRIZ 2026'!$F$3:$X$668,50,FALSE)</f>
        <v>#N/A</v>
      </c>
      <c r="L535" s="48" t="e">
        <f>VLOOKUP(B535,'MATRIZ 2026'!$F$3:$X$668,45,FALSE)</f>
        <v>#N/A</v>
      </c>
      <c r="M535" s="48" t="e">
        <f>VLOOKUP(B535,'MATRIZ 2026'!$F$3:$X$668,46,FALSE)</f>
        <v>#N/A</v>
      </c>
      <c r="N535" t="e">
        <f>VLOOKUP(B535,'MATRIZ 2026'!$F$3:$X$668,16,FALSE)</f>
        <v>#N/A</v>
      </c>
      <c r="O535" t="e">
        <f>VLOOKUP(B535,'MATRIZ 2026'!$F$3:$X$668,93,FALSE)</f>
        <v>#N/A</v>
      </c>
      <c r="P535" t="e">
        <f>VLOOKUP(D535,'MATRIZ 2026'!$F$3:$X$668,31,FALSE)</f>
        <v>#N/A</v>
      </c>
      <c r="Q535" t="e">
        <f>VLOOKUP(M535,'MATRIZ 2026'!$F$3:$X$668,3,FALSE)</f>
        <v>#N/A</v>
      </c>
      <c r="R535" t="e">
        <f>VLOOKUP(B535,'MATRIZ 2026'!$F$3:$X$668,32,FALSE)</f>
        <v>#N/A</v>
      </c>
      <c r="S535" t="e">
        <f>VLOOKUP(O535,'MATRIZ 2026'!$F$3:$X$668,3,FALSE)</f>
        <v>#N/A</v>
      </c>
      <c r="T535" t="e">
        <f>VLOOKUP(B535,'MATRIZ 2026'!$F$3:$X$668,95,FALSE)</f>
        <v>#N/A</v>
      </c>
      <c r="U535">
        <f>VLOOKUP(B535,Hoja3!A534:B1196,2,FALSE)</f>
        <v>144898</v>
      </c>
      <c r="V535" t="e">
        <f>VLOOKUP(B535,'MATRIZ 2026'!$F$3:$X$668,40,FALSE)</f>
        <v>#N/A</v>
      </c>
      <c r="W535" t="e">
        <f>VLOOKUP(S535,'MATRIZ 2026'!$F$3:$X$668,3,FALSE)</f>
        <v>#N/A</v>
      </c>
      <c r="X535" t="e">
        <f>VLOOKUP(T535,'MATRIZ 2026'!$F$3:$X$668,3,FALSE)</f>
        <v>#N/A</v>
      </c>
      <c r="Y535" t="e">
        <f>VLOOKUP(U535,'MATRIZ 2026'!$F$3:$X$668,3,FALSE)</f>
        <v>#N/A</v>
      </c>
      <c r="Z535" t="e">
        <f>VLOOKUP(V535,'MATRIZ 2026'!$F$3:$X$668,3,FALSE)</f>
        <v>#N/A</v>
      </c>
      <c r="AA535" t="e">
        <f>VLOOKUP(W535,'MATRIZ 2026'!$F$3:$X$668,3,FALSE)</f>
        <v>#N/A</v>
      </c>
      <c r="AB535" t="e">
        <f>VLOOKUP(B535,'MATRIZ 2026'!$F$3:$X$668,28,FALSE)</f>
        <v>#N/A</v>
      </c>
      <c r="AC535" t="e">
        <f>VLOOKUP(B535,'MATRIZ 2026'!$F$3:$X$668,27,FALSE)</f>
        <v>#N/A</v>
      </c>
      <c r="AD535" t="e">
        <f>VLOOKUP(B535,'MATRIZ 2026'!$F$3:$X$668,29,FALSE)</f>
        <v>#N/A</v>
      </c>
      <c r="AE535" t="e">
        <f>VLOOKUP(B535,'MATRIZ 2026'!$F$3:$X$668,96,FALSE)</f>
        <v>#N/A</v>
      </c>
      <c r="AF535" t="e">
        <f>VLOOKUP(B535,'MATRIZ 2026'!$F$3:$X$668,30,FALSE)</f>
        <v>#N/A</v>
      </c>
      <c r="AG535" t="str">
        <f>VLOOKUP(B535,'cuentas bancarias'!$A$2:$E$201,3,FALSE)</f>
        <v>BANCOLOMBIA</v>
      </c>
      <c r="AH535" t="str">
        <f>VLOOKUP(B535,'cuentas bancarias'!$A$2:$E$201,4,FALSE)</f>
        <v>AHORROS</v>
      </c>
      <c r="AI535">
        <f>VLOOKUP(B535,'cuentas bancarias'!$A$2:$E$201,5,FALSE)</f>
        <v>22500015938</v>
      </c>
      <c r="AJ535" t="e">
        <f>VLOOKUP(B535,'MATRIZ 2026'!$F$3:$X$668,25,FALSE)</f>
        <v>#N/A</v>
      </c>
      <c r="AL535" t="e">
        <f>VLOOKUP(AH535,'MATRIZ 2026'!$F$3:$X$668,3,FALSE)</f>
        <v>#N/A</v>
      </c>
      <c r="AM535" t="e">
        <f>VLOOKUP(AI535,'MATRIZ 2026'!$F$3:$X$668,3,FALSE)</f>
        <v>#N/A</v>
      </c>
      <c r="AN535" t="e">
        <f>VLOOKUP(AJ535,'MATRIZ 2026'!$F$3:$X$668,3,FALSE)</f>
        <v>#N/A</v>
      </c>
      <c r="AO535" t="e">
        <f>VLOOKUP(AK535,'MATRIZ 2026'!$F$3:$X$668,3,FALSE)</f>
        <v>#N/A</v>
      </c>
      <c r="AP535" t="e">
        <f>VLOOKUP(AL535,'MATRIZ 2026'!$F$3:$X$668,3,FALSE)</f>
        <v>#N/A</v>
      </c>
    </row>
    <row r="536" spans="2:42">
      <c r="B536" s="21" t="s">
        <v>6095</v>
      </c>
      <c r="C536" t="e">
        <v>#REF!</v>
      </c>
      <c r="D536" t="str">
        <f t="shared" si="11"/>
        <v>539-2026</v>
      </c>
      <c r="E536" t="e">
        <f>VLOOKUP(D536,'MATRIZ 2026'!$F$3:$X$668,14,FALSE)</f>
        <v>#N/A</v>
      </c>
      <c r="F536" t="e">
        <f>VLOOKUP(B536,'MATRIZ 2026'!$F$3:$X$668,3,FALSE)</f>
        <v>#N/A</v>
      </c>
      <c r="G536" t="e">
        <f>VLOOKUP(B536,'MATRIZ 2026'!$F$3:$X$668,22,FALSE)</f>
        <v>#N/A</v>
      </c>
      <c r="I536" t="e">
        <f>VLOOKUP(B536,'MATRIZ 2026'!$F$3:$X$668,84,FALSE)</f>
        <v>#N/A</v>
      </c>
      <c r="J536" t="e">
        <f>VLOOKUP(B536,'MATRIZ 2026'!$F$3:$X$668,49,FALSE)</f>
        <v>#N/A</v>
      </c>
      <c r="K536" t="e">
        <f>VLOOKUP(B536,'MATRIZ 2026'!$F$3:$X$668,50,FALSE)</f>
        <v>#N/A</v>
      </c>
      <c r="L536" s="48" t="e">
        <f>VLOOKUP(B536,'MATRIZ 2026'!$F$3:$X$668,45,FALSE)</f>
        <v>#N/A</v>
      </c>
      <c r="M536" s="48" t="e">
        <f>VLOOKUP(B536,'MATRIZ 2026'!$F$3:$X$668,46,FALSE)</f>
        <v>#N/A</v>
      </c>
      <c r="N536" t="e">
        <f>VLOOKUP(B536,'MATRIZ 2026'!$F$3:$X$668,16,FALSE)</f>
        <v>#N/A</v>
      </c>
      <c r="O536" t="e">
        <f>VLOOKUP(B536,'MATRIZ 2026'!$F$3:$X$668,93,FALSE)</f>
        <v>#N/A</v>
      </c>
      <c r="P536" t="e">
        <f>VLOOKUP(D536,'MATRIZ 2026'!$F$3:$X$668,31,FALSE)</f>
        <v>#N/A</v>
      </c>
      <c r="Q536" t="e">
        <f>VLOOKUP(M536,'MATRIZ 2026'!$F$3:$X$668,3,FALSE)</f>
        <v>#N/A</v>
      </c>
      <c r="R536" t="e">
        <f>VLOOKUP(B536,'MATRIZ 2026'!$F$3:$X$668,32,FALSE)</f>
        <v>#N/A</v>
      </c>
      <c r="S536" t="e">
        <f>VLOOKUP(O536,'MATRIZ 2026'!$F$3:$X$668,3,FALSE)</f>
        <v>#N/A</v>
      </c>
      <c r="T536" t="e">
        <f>VLOOKUP(B536,'MATRIZ 2026'!$F$3:$X$668,95,FALSE)</f>
        <v>#N/A</v>
      </c>
      <c r="U536">
        <f>VLOOKUP(B536,Hoja3!A535:B1197,2,FALSE)</f>
        <v>146572</v>
      </c>
      <c r="V536" t="e">
        <f>VLOOKUP(B536,'MATRIZ 2026'!$F$3:$X$668,40,FALSE)</f>
        <v>#N/A</v>
      </c>
      <c r="W536" t="e">
        <f>VLOOKUP(S536,'MATRIZ 2026'!$F$3:$X$668,3,FALSE)</f>
        <v>#N/A</v>
      </c>
      <c r="X536" t="e">
        <f>VLOOKUP(T536,'MATRIZ 2026'!$F$3:$X$668,3,FALSE)</f>
        <v>#N/A</v>
      </c>
      <c r="Y536" t="e">
        <f>VLOOKUP(U536,'MATRIZ 2026'!$F$3:$X$668,3,FALSE)</f>
        <v>#N/A</v>
      </c>
      <c r="Z536" t="e">
        <f>VLOOKUP(V536,'MATRIZ 2026'!$F$3:$X$668,3,FALSE)</f>
        <v>#N/A</v>
      </c>
      <c r="AA536" t="e">
        <f>VLOOKUP(W536,'MATRIZ 2026'!$F$3:$X$668,3,FALSE)</f>
        <v>#N/A</v>
      </c>
      <c r="AB536" t="e">
        <f>VLOOKUP(B536,'MATRIZ 2026'!$F$3:$X$668,28,FALSE)</f>
        <v>#N/A</v>
      </c>
      <c r="AC536" t="e">
        <f>VLOOKUP(B536,'MATRIZ 2026'!$F$3:$X$668,27,FALSE)</f>
        <v>#N/A</v>
      </c>
      <c r="AD536" t="e">
        <f>VLOOKUP(B536,'MATRIZ 2026'!$F$3:$X$668,29,FALSE)</f>
        <v>#N/A</v>
      </c>
      <c r="AE536" t="e">
        <f>VLOOKUP(B536,'MATRIZ 2026'!$F$3:$X$668,96,FALSE)</f>
        <v>#N/A</v>
      </c>
      <c r="AF536" t="e">
        <f>VLOOKUP(B536,'MATRIZ 2026'!$F$3:$X$668,30,FALSE)</f>
        <v>#N/A</v>
      </c>
      <c r="AG536" t="str">
        <f>VLOOKUP(B536,'cuentas bancarias'!$A$2:$E$201,3,FALSE)</f>
        <v>BANCOLOMBIA</v>
      </c>
      <c r="AH536" t="str">
        <f>VLOOKUP(B536,'cuentas bancarias'!$A$2:$E$201,4,FALSE)</f>
        <v>AHORROS</v>
      </c>
      <c r="AI536">
        <f>VLOOKUP(B536,'cuentas bancarias'!$A$2:$E$201,5,FALSE)</f>
        <v>54796898804</v>
      </c>
      <c r="AJ536" t="e">
        <f>VLOOKUP(B536,'MATRIZ 2026'!$F$3:$X$668,25,FALSE)</f>
        <v>#N/A</v>
      </c>
      <c r="AL536" t="e">
        <f>VLOOKUP(AH536,'MATRIZ 2026'!$F$3:$X$668,3,FALSE)</f>
        <v>#N/A</v>
      </c>
      <c r="AM536" t="e">
        <f>VLOOKUP(AI536,'MATRIZ 2026'!$F$3:$X$668,3,FALSE)</f>
        <v>#N/A</v>
      </c>
      <c r="AN536" t="e">
        <f>VLOOKUP(AJ536,'MATRIZ 2026'!$F$3:$X$668,3,FALSE)</f>
        <v>#N/A</v>
      </c>
      <c r="AO536" t="e">
        <f>VLOOKUP(AK536,'MATRIZ 2026'!$F$3:$X$668,3,FALSE)</f>
        <v>#N/A</v>
      </c>
      <c r="AP536" t="e">
        <f>VLOOKUP(AL536,'MATRIZ 2026'!$F$3:$X$668,3,FALSE)</f>
        <v>#N/A</v>
      </c>
    </row>
    <row r="537" spans="2:42">
      <c r="B537" s="19" t="s">
        <v>6104</v>
      </c>
      <c r="C537" t="e">
        <v>#REF!</v>
      </c>
      <c r="D537" t="str">
        <f t="shared" si="11"/>
        <v>540-2026</v>
      </c>
      <c r="E537" t="e">
        <f>VLOOKUP(D537,'MATRIZ 2026'!$F$3:$X$668,14,FALSE)</f>
        <v>#N/A</v>
      </c>
      <c r="F537" t="e">
        <f>VLOOKUP(B537,'MATRIZ 2026'!$F$3:$X$668,3,FALSE)</f>
        <v>#N/A</v>
      </c>
      <c r="G537" t="e">
        <f>VLOOKUP(B537,'MATRIZ 2026'!$F$3:$X$668,22,FALSE)</f>
        <v>#N/A</v>
      </c>
      <c r="I537" t="e">
        <f>VLOOKUP(B537,'MATRIZ 2026'!$F$3:$X$668,84,FALSE)</f>
        <v>#N/A</v>
      </c>
      <c r="J537" t="e">
        <f>VLOOKUP(B537,'MATRIZ 2026'!$F$3:$X$668,49,FALSE)</f>
        <v>#N/A</v>
      </c>
      <c r="K537" t="e">
        <f>VLOOKUP(B537,'MATRIZ 2026'!$F$3:$X$668,50,FALSE)</f>
        <v>#N/A</v>
      </c>
      <c r="L537" s="48" t="e">
        <f>VLOOKUP(B537,'MATRIZ 2026'!$F$3:$X$668,45,FALSE)</f>
        <v>#N/A</v>
      </c>
      <c r="M537" s="48" t="e">
        <f>VLOOKUP(B537,'MATRIZ 2026'!$F$3:$X$668,46,FALSE)</f>
        <v>#N/A</v>
      </c>
      <c r="N537" t="e">
        <f>VLOOKUP(B537,'MATRIZ 2026'!$F$3:$X$668,16,FALSE)</f>
        <v>#N/A</v>
      </c>
      <c r="O537" t="e">
        <f>VLOOKUP(B537,'MATRIZ 2026'!$F$3:$X$668,93,FALSE)</f>
        <v>#N/A</v>
      </c>
      <c r="P537" t="e">
        <f>VLOOKUP(D537,'MATRIZ 2026'!$F$3:$X$668,31,FALSE)</f>
        <v>#N/A</v>
      </c>
      <c r="Q537" t="e">
        <f>VLOOKUP(M537,'MATRIZ 2026'!$F$3:$X$668,3,FALSE)</f>
        <v>#N/A</v>
      </c>
      <c r="R537" t="e">
        <f>VLOOKUP(B537,'MATRIZ 2026'!$F$3:$X$668,32,FALSE)</f>
        <v>#N/A</v>
      </c>
      <c r="S537" t="e">
        <f>VLOOKUP(O537,'MATRIZ 2026'!$F$3:$X$668,3,FALSE)</f>
        <v>#N/A</v>
      </c>
      <c r="T537" t="e">
        <f>VLOOKUP(B537,'MATRIZ 2026'!$F$3:$X$668,95,FALSE)</f>
        <v>#N/A</v>
      </c>
      <c r="U537">
        <f>VLOOKUP(B537,Hoja3!A536:B1198,2,FALSE)</f>
        <v>146572</v>
      </c>
      <c r="V537" t="e">
        <f>VLOOKUP(B537,'MATRIZ 2026'!$F$3:$X$668,40,FALSE)</f>
        <v>#N/A</v>
      </c>
      <c r="W537" t="e">
        <f>VLOOKUP(S537,'MATRIZ 2026'!$F$3:$X$668,3,FALSE)</f>
        <v>#N/A</v>
      </c>
      <c r="X537" t="e">
        <f>VLOOKUP(T537,'MATRIZ 2026'!$F$3:$X$668,3,FALSE)</f>
        <v>#N/A</v>
      </c>
      <c r="Y537" t="e">
        <f>VLOOKUP(U537,'MATRIZ 2026'!$F$3:$X$668,3,FALSE)</f>
        <v>#N/A</v>
      </c>
      <c r="Z537" t="e">
        <f>VLOOKUP(V537,'MATRIZ 2026'!$F$3:$X$668,3,FALSE)</f>
        <v>#N/A</v>
      </c>
      <c r="AA537" t="e">
        <f>VLOOKUP(W537,'MATRIZ 2026'!$F$3:$X$668,3,FALSE)</f>
        <v>#N/A</v>
      </c>
      <c r="AB537" t="e">
        <f>VLOOKUP(B537,'MATRIZ 2026'!$F$3:$X$668,28,FALSE)</f>
        <v>#N/A</v>
      </c>
      <c r="AC537" t="e">
        <f>VLOOKUP(B537,'MATRIZ 2026'!$F$3:$X$668,27,FALSE)</f>
        <v>#N/A</v>
      </c>
      <c r="AD537" t="e">
        <f>VLOOKUP(B537,'MATRIZ 2026'!$F$3:$X$668,29,FALSE)</f>
        <v>#N/A</v>
      </c>
      <c r="AE537" t="e">
        <f>VLOOKUP(B537,'MATRIZ 2026'!$F$3:$X$668,96,FALSE)</f>
        <v>#N/A</v>
      </c>
      <c r="AF537" t="e">
        <f>VLOOKUP(B537,'MATRIZ 2026'!$F$3:$X$668,30,FALSE)</f>
        <v>#N/A</v>
      </c>
      <c r="AG537" t="str">
        <f>VLOOKUP(B537,'cuentas bancarias'!$A$2:$E$201,3,FALSE)</f>
        <v>BANCOLOMBIA</v>
      </c>
      <c r="AH537" t="str">
        <f>VLOOKUP(B537,'cuentas bancarias'!$A$2:$E$201,4,FALSE)</f>
        <v>AHORROS</v>
      </c>
      <c r="AI537">
        <f>VLOOKUP(B537,'cuentas bancarias'!$A$2:$E$201,5,FALSE)</f>
        <v>94471456424</v>
      </c>
      <c r="AJ537" t="e">
        <f>VLOOKUP(B537,'MATRIZ 2026'!$F$3:$X$668,25,FALSE)</f>
        <v>#N/A</v>
      </c>
      <c r="AL537" t="e">
        <f>VLOOKUP(AH537,'MATRIZ 2026'!$F$3:$X$668,3,FALSE)</f>
        <v>#N/A</v>
      </c>
      <c r="AM537" t="e">
        <f>VLOOKUP(AI537,'MATRIZ 2026'!$F$3:$X$668,3,FALSE)</f>
        <v>#N/A</v>
      </c>
      <c r="AN537" t="e">
        <f>VLOOKUP(AJ537,'MATRIZ 2026'!$F$3:$X$668,3,FALSE)</f>
        <v>#N/A</v>
      </c>
      <c r="AO537" t="e">
        <f>VLOOKUP(AK537,'MATRIZ 2026'!$F$3:$X$668,3,FALSE)</f>
        <v>#N/A</v>
      </c>
      <c r="AP537" t="e">
        <f>VLOOKUP(AL537,'MATRIZ 2026'!$F$3:$X$668,3,FALSE)</f>
        <v>#N/A</v>
      </c>
    </row>
    <row r="538" spans="2:42">
      <c r="B538" s="21" t="s">
        <v>6112</v>
      </c>
      <c r="C538" t="e">
        <v>#REF!</v>
      </c>
      <c r="D538" t="str">
        <f t="shared" si="11"/>
        <v>541-2026</v>
      </c>
      <c r="E538" t="e">
        <f>VLOOKUP(D538,'MATRIZ 2026'!$F$3:$X$668,14,FALSE)</f>
        <v>#N/A</v>
      </c>
      <c r="F538" t="e">
        <f>VLOOKUP(B538,'MATRIZ 2026'!$F$3:$X$668,3,FALSE)</f>
        <v>#N/A</v>
      </c>
      <c r="G538" t="e">
        <f>VLOOKUP(B538,'MATRIZ 2026'!$F$3:$X$668,22,FALSE)</f>
        <v>#N/A</v>
      </c>
      <c r="I538" t="e">
        <f>VLOOKUP(B538,'MATRIZ 2026'!$F$3:$X$668,84,FALSE)</f>
        <v>#N/A</v>
      </c>
      <c r="J538" t="e">
        <f>VLOOKUP(B538,'MATRIZ 2026'!$F$3:$X$668,49,FALSE)</f>
        <v>#N/A</v>
      </c>
      <c r="K538" t="e">
        <f>VLOOKUP(B538,'MATRIZ 2026'!$F$3:$X$668,50,FALSE)</f>
        <v>#N/A</v>
      </c>
      <c r="L538" s="48" t="e">
        <f>VLOOKUP(B538,'MATRIZ 2026'!$F$3:$X$668,45,FALSE)</f>
        <v>#N/A</v>
      </c>
      <c r="M538" s="48" t="e">
        <f>VLOOKUP(B538,'MATRIZ 2026'!$F$3:$X$668,46,FALSE)</f>
        <v>#N/A</v>
      </c>
      <c r="N538" t="e">
        <f>VLOOKUP(B538,'MATRIZ 2026'!$F$3:$X$668,16,FALSE)</f>
        <v>#N/A</v>
      </c>
      <c r="O538" t="e">
        <f>VLOOKUP(B538,'MATRIZ 2026'!$F$3:$X$668,93,FALSE)</f>
        <v>#N/A</v>
      </c>
      <c r="P538" t="e">
        <f>VLOOKUP(D538,'MATRIZ 2026'!$F$3:$X$668,31,FALSE)</f>
        <v>#N/A</v>
      </c>
      <c r="Q538" t="e">
        <f>VLOOKUP(M538,'MATRIZ 2026'!$F$3:$X$668,3,FALSE)</f>
        <v>#N/A</v>
      </c>
      <c r="R538" t="e">
        <f>VLOOKUP(B538,'MATRIZ 2026'!$F$3:$X$668,32,FALSE)</f>
        <v>#N/A</v>
      </c>
      <c r="S538" t="e">
        <f>VLOOKUP(O538,'MATRIZ 2026'!$F$3:$X$668,3,FALSE)</f>
        <v>#N/A</v>
      </c>
      <c r="T538" t="e">
        <f>VLOOKUP(B538,'MATRIZ 2026'!$F$3:$X$668,95,FALSE)</f>
        <v>#N/A</v>
      </c>
      <c r="U538">
        <f>VLOOKUP(B538,Hoja3!A537:B1199,2,FALSE)</f>
        <v>146572</v>
      </c>
      <c r="V538" t="e">
        <f>VLOOKUP(B538,'MATRIZ 2026'!$F$3:$X$668,40,FALSE)</f>
        <v>#N/A</v>
      </c>
      <c r="W538" t="e">
        <f>VLOOKUP(S538,'MATRIZ 2026'!$F$3:$X$668,3,FALSE)</f>
        <v>#N/A</v>
      </c>
      <c r="X538" t="e">
        <f>VLOOKUP(T538,'MATRIZ 2026'!$F$3:$X$668,3,FALSE)</f>
        <v>#N/A</v>
      </c>
      <c r="Y538" t="e">
        <f>VLOOKUP(U538,'MATRIZ 2026'!$F$3:$X$668,3,FALSE)</f>
        <v>#N/A</v>
      </c>
      <c r="Z538" t="e">
        <f>VLOOKUP(V538,'MATRIZ 2026'!$F$3:$X$668,3,FALSE)</f>
        <v>#N/A</v>
      </c>
      <c r="AA538" t="e">
        <f>VLOOKUP(W538,'MATRIZ 2026'!$F$3:$X$668,3,FALSE)</f>
        <v>#N/A</v>
      </c>
      <c r="AB538" t="e">
        <f>VLOOKUP(B538,'MATRIZ 2026'!$F$3:$X$668,28,FALSE)</f>
        <v>#N/A</v>
      </c>
      <c r="AC538" t="e">
        <f>VLOOKUP(B538,'MATRIZ 2026'!$F$3:$X$668,27,FALSE)</f>
        <v>#N/A</v>
      </c>
      <c r="AD538" t="e">
        <f>VLOOKUP(B538,'MATRIZ 2026'!$F$3:$X$668,29,FALSE)</f>
        <v>#N/A</v>
      </c>
      <c r="AE538" t="e">
        <f>VLOOKUP(B538,'MATRIZ 2026'!$F$3:$X$668,96,FALSE)</f>
        <v>#N/A</v>
      </c>
      <c r="AF538" t="e">
        <f>VLOOKUP(B538,'MATRIZ 2026'!$F$3:$X$668,30,FALSE)</f>
        <v>#N/A</v>
      </c>
      <c r="AG538" t="str">
        <f>VLOOKUP(B538,'cuentas bancarias'!$A$2:$E$201,3,FALSE)</f>
        <v>BANCOLOMBIA</v>
      </c>
      <c r="AH538" t="str">
        <f>VLOOKUP(B538,'cuentas bancarias'!$A$2:$E$201,4,FALSE)</f>
        <v>AHORROS</v>
      </c>
      <c r="AI538">
        <f>VLOOKUP(B538,'cuentas bancarias'!$A$2:$E$201,5,FALSE)</f>
        <v>19817975057</v>
      </c>
      <c r="AJ538" t="e">
        <f>VLOOKUP(B538,'MATRIZ 2026'!$F$3:$X$668,25,FALSE)</f>
        <v>#N/A</v>
      </c>
      <c r="AL538" t="e">
        <f>VLOOKUP(AH538,'MATRIZ 2026'!$F$3:$X$668,3,FALSE)</f>
        <v>#N/A</v>
      </c>
      <c r="AM538" t="e">
        <f>VLOOKUP(AI538,'MATRIZ 2026'!$F$3:$X$668,3,FALSE)</f>
        <v>#N/A</v>
      </c>
      <c r="AN538" t="e">
        <f>VLOOKUP(AJ538,'MATRIZ 2026'!$F$3:$X$668,3,FALSE)</f>
        <v>#N/A</v>
      </c>
      <c r="AO538" t="e">
        <f>VLOOKUP(AK538,'MATRIZ 2026'!$F$3:$X$668,3,FALSE)</f>
        <v>#N/A</v>
      </c>
      <c r="AP538" t="e">
        <f>VLOOKUP(AL538,'MATRIZ 2026'!$F$3:$X$668,3,FALSE)</f>
        <v>#N/A</v>
      </c>
    </row>
    <row r="539" spans="2:42">
      <c r="B539" s="19" t="s">
        <v>6120</v>
      </c>
      <c r="C539" t="e">
        <v>#REF!</v>
      </c>
      <c r="D539" t="str">
        <f t="shared" si="11"/>
        <v>542-2026</v>
      </c>
      <c r="E539" t="e">
        <f>VLOOKUP(D539,'MATRIZ 2026'!$F$3:$X$668,14,FALSE)</f>
        <v>#N/A</v>
      </c>
      <c r="F539" t="e">
        <f>VLOOKUP(B539,'MATRIZ 2026'!$F$3:$X$668,3,FALSE)</f>
        <v>#N/A</v>
      </c>
      <c r="G539" t="e">
        <f>VLOOKUP(B539,'MATRIZ 2026'!$F$3:$X$668,22,FALSE)</f>
        <v>#N/A</v>
      </c>
      <c r="I539" t="e">
        <f>VLOOKUP(B539,'MATRIZ 2026'!$F$3:$X$668,84,FALSE)</f>
        <v>#N/A</v>
      </c>
      <c r="J539" t="e">
        <f>VLOOKUP(B539,'MATRIZ 2026'!$F$3:$X$668,49,FALSE)</f>
        <v>#N/A</v>
      </c>
      <c r="K539" t="e">
        <f>VLOOKUP(B539,'MATRIZ 2026'!$F$3:$X$668,50,FALSE)</f>
        <v>#N/A</v>
      </c>
      <c r="L539" s="48" t="e">
        <f>VLOOKUP(B539,'MATRIZ 2026'!$F$3:$X$668,45,FALSE)</f>
        <v>#N/A</v>
      </c>
      <c r="M539" s="48" t="e">
        <f>VLOOKUP(B539,'MATRIZ 2026'!$F$3:$X$668,46,FALSE)</f>
        <v>#N/A</v>
      </c>
      <c r="N539" t="e">
        <f>VLOOKUP(B539,'MATRIZ 2026'!$F$3:$X$668,16,FALSE)</f>
        <v>#N/A</v>
      </c>
      <c r="O539" t="e">
        <f>VLOOKUP(B539,'MATRIZ 2026'!$F$3:$X$668,93,FALSE)</f>
        <v>#N/A</v>
      </c>
      <c r="P539" t="e">
        <f>VLOOKUP(D539,'MATRIZ 2026'!$F$3:$X$668,31,FALSE)</f>
        <v>#N/A</v>
      </c>
      <c r="Q539" t="e">
        <f>VLOOKUP(M539,'MATRIZ 2026'!$F$3:$X$668,3,FALSE)</f>
        <v>#N/A</v>
      </c>
      <c r="R539" t="e">
        <f>VLOOKUP(B539,'MATRIZ 2026'!$F$3:$X$668,32,FALSE)</f>
        <v>#N/A</v>
      </c>
      <c r="S539" t="e">
        <f>VLOOKUP(O539,'MATRIZ 2026'!$F$3:$X$668,3,FALSE)</f>
        <v>#N/A</v>
      </c>
      <c r="T539" t="e">
        <f>VLOOKUP(B539,'MATRIZ 2026'!$F$3:$X$668,95,FALSE)</f>
        <v>#N/A</v>
      </c>
      <c r="U539">
        <f>VLOOKUP(B539,Hoja3!A538:B1200,2,FALSE)</f>
        <v>145534</v>
      </c>
      <c r="V539" t="e">
        <f>VLOOKUP(B539,'MATRIZ 2026'!$F$3:$X$668,40,FALSE)</f>
        <v>#N/A</v>
      </c>
      <c r="W539" t="e">
        <f>VLOOKUP(S539,'MATRIZ 2026'!$F$3:$X$668,3,FALSE)</f>
        <v>#N/A</v>
      </c>
      <c r="X539" t="e">
        <f>VLOOKUP(T539,'MATRIZ 2026'!$F$3:$X$668,3,FALSE)</f>
        <v>#N/A</v>
      </c>
      <c r="Y539" t="e">
        <f>VLOOKUP(U539,'MATRIZ 2026'!$F$3:$X$668,3,FALSE)</f>
        <v>#N/A</v>
      </c>
      <c r="Z539" t="e">
        <f>VLOOKUP(V539,'MATRIZ 2026'!$F$3:$X$668,3,FALSE)</f>
        <v>#N/A</v>
      </c>
      <c r="AA539" t="e">
        <f>VLOOKUP(W539,'MATRIZ 2026'!$F$3:$X$668,3,FALSE)</f>
        <v>#N/A</v>
      </c>
      <c r="AB539" t="e">
        <f>VLOOKUP(B539,'MATRIZ 2026'!$F$3:$X$668,28,FALSE)</f>
        <v>#N/A</v>
      </c>
      <c r="AC539" t="e">
        <f>VLOOKUP(B539,'MATRIZ 2026'!$F$3:$X$668,27,FALSE)</f>
        <v>#N/A</v>
      </c>
      <c r="AD539" t="e">
        <f>VLOOKUP(B539,'MATRIZ 2026'!$F$3:$X$668,29,FALSE)</f>
        <v>#N/A</v>
      </c>
      <c r="AE539" t="e">
        <f>VLOOKUP(B539,'MATRIZ 2026'!$F$3:$X$668,96,FALSE)</f>
        <v>#N/A</v>
      </c>
      <c r="AF539" t="e">
        <f>VLOOKUP(B539,'MATRIZ 2026'!$F$3:$X$668,30,FALSE)</f>
        <v>#N/A</v>
      </c>
      <c r="AG539" t="str">
        <f>VLOOKUP(B539,'cuentas bancarias'!$A$2:$E$201,3,FALSE)</f>
        <v>BANCOLOMBIA</v>
      </c>
      <c r="AH539" t="str">
        <f>VLOOKUP(B539,'cuentas bancarias'!$A$2:$E$201,4,FALSE)</f>
        <v>AHORROS</v>
      </c>
      <c r="AI539">
        <f>VLOOKUP(B539,'cuentas bancarias'!$A$2:$E$201,5,FALSE)</f>
        <v>18022636053</v>
      </c>
      <c r="AJ539" t="e">
        <f>VLOOKUP(B539,'MATRIZ 2026'!$F$3:$X$668,25,FALSE)</f>
        <v>#N/A</v>
      </c>
      <c r="AL539" t="e">
        <f>VLOOKUP(AH539,'MATRIZ 2026'!$F$3:$X$668,3,FALSE)</f>
        <v>#N/A</v>
      </c>
      <c r="AM539" t="e">
        <f>VLOOKUP(AI539,'MATRIZ 2026'!$F$3:$X$668,3,FALSE)</f>
        <v>#N/A</v>
      </c>
      <c r="AN539" t="e">
        <f>VLOOKUP(AJ539,'MATRIZ 2026'!$F$3:$X$668,3,FALSE)</f>
        <v>#N/A</v>
      </c>
      <c r="AO539" t="e">
        <f>VLOOKUP(AK539,'MATRIZ 2026'!$F$3:$X$668,3,FALSE)</f>
        <v>#N/A</v>
      </c>
      <c r="AP539" t="e">
        <f>VLOOKUP(AL539,'MATRIZ 2026'!$F$3:$X$668,3,FALSE)</f>
        <v>#N/A</v>
      </c>
    </row>
    <row r="540" spans="2:42">
      <c r="B540" s="21" t="s">
        <v>6130</v>
      </c>
      <c r="C540" t="e">
        <v>#REF!</v>
      </c>
      <c r="D540" t="str">
        <f t="shared" si="11"/>
        <v>543-2026</v>
      </c>
      <c r="E540" t="e">
        <f>VLOOKUP(D540,'MATRIZ 2026'!$F$3:$X$668,14,FALSE)</f>
        <v>#N/A</v>
      </c>
      <c r="F540" t="e">
        <f>VLOOKUP(B540,'MATRIZ 2026'!$F$3:$X$668,3,FALSE)</f>
        <v>#N/A</v>
      </c>
      <c r="G540" t="e">
        <f>VLOOKUP(B540,'MATRIZ 2026'!$F$3:$X$668,22,FALSE)</f>
        <v>#N/A</v>
      </c>
      <c r="I540" t="e">
        <f>VLOOKUP(B540,'MATRIZ 2026'!$F$3:$X$668,84,FALSE)</f>
        <v>#N/A</v>
      </c>
      <c r="J540" t="e">
        <f>VLOOKUP(B540,'MATRIZ 2026'!$F$3:$X$668,49,FALSE)</f>
        <v>#N/A</v>
      </c>
      <c r="K540" t="e">
        <f>VLOOKUP(B540,'MATRIZ 2026'!$F$3:$X$668,50,FALSE)</f>
        <v>#N/A</v>
      </c>
      <c r="L540" s="48" t="e">
        <f>VLOOKUP(B540,'MATRIZ 2026'!$F$3:$X$668,45,FALSE)</f>
        <v>#N/A</v>
      </c>
      <c r="M540" s="48" t="e">
        <f>VLOOKUP(B540,'MATRIZ 2026'!$F$3:$X$668,46,FALSE)</f>
        <v>#N/A</v>
      </c>
      <c r="N540" t="e">
        <f>VLOOKUP(B540,'MATRIZ 2026'!$F$3:$X$668,16,FALSE)</f>
        <v>#N/A</v>
      </c>
      <c r="O540" t="e">
        <f>VLOOKUP(B540,'MATRIZ 2026'!$F$3:$X$668,93,FALSE)</f>
        <v>#N/A</v>
      </c>
      <c r="P540" t="e">
        <f>VLOOKUP(D540,'MATRIZ 2026'!$F$3:$X$668,31,FALSE)</f>
        <v>#N/A</v>
      </c>
      <c r="Q540" t="e">
        <f>VLOOKUP(M540,'MATRIZ 2026'!$F$3:$X$668,3,FALSE)</f>
        <v>#N/A</v>
      </c>
      <c r="R540" t="e">
        <f>VLOOKUP(B540,'MATRIZ 2026'!$F$3:$X$668,32,FALSE)</f>
        <v>#N/A</v>
      </c>
      <c r="S540" t="e">
        <f>VLOOKUP(O540,'MATRIZ 2026'!$F$3:$X$668,3,FALSE)</f>
        <v>#N/A</v>
      </c>
      <c r="T540" t="e">
        <f>VLOOKUP(B540,'MATRIZ 2026'!$F$3:$X$668,95,FALSE)</f>
        <v>#N/A</v>
      </c>
      <c r="U540">
        <f>VLOOKUP(B540,Hoja3!A539:B1201,2,FALSE)</f>
        <v>147040</v>
      </c>
      <c r="V540" t="e">
        <f>VLOOKUP(B540,'MATRIZ 2026'!$F$3:$X$668,40,FALSE)</f>
        <v>#N/A</v>
      </c>
      <c r="W540" t="e">
        <f>VLOOKUP(S540,'MATRIZ 2026'!$F$3:$X$668,3,FALSE)</f>
        <v>#N/A</v>
      </c>
      <c r="X540" t="e">
        <f>VLOOKUP(T540,'MATRIZ 2026'!$F$3:$X$668,3,FALSE)</f>
        <v>#N/A</v>
      </c>
      <c r="Y540" t="e">
        <f>VLOOKUP(U540,'MATRIZ 2026'!$F$3:$X$668,3,FALSE)</f>
        <v>#N/A</v>
      </c>
      <c r="Z540" t="e">
        <f>VLOOKUP(V540,'MATRIZ 2026'!$F$3:$X$668,3,FALSE)</f>
        <v>#N/A</v>
      </c>
      <c r="AA540" t="e">
        <f>VLOOKUP(W540,'MATRIZ 2026'!$F$3:$X$668,3,FALSE)</f>
        <v>#N/A</v>
      </c>
      <c r="AB540" t="e">
        <f>VLOOKUP(B540,'MATRIZ 2026'!$F$3:$X$668,28,FALSE)</f>
        <v>#N/A</v>
      </c>
      <c r="AC540" t="e">
        <f>VLOOKUP(B540,'MATRIZ 2026'!$F$3:$X$668,27,FALSE)</f>
        <v>#N/A</v>
      </c>
      <c r="AD540" t="e">
        <f>VLOOKUP(B540,'MATRIZ 2026'!$F$3:$X$668,29,FALSE)</f>
        <v>#N/A</v>
      </c>
      <c r="AE540" t="e">
        <f>VLOOKUP(B540,'MATRIZ 2026'!$F$3:$X$668,96,FALSE)</f>
        <v>#N/A</v>
      </c>
      <c r="AF540" t="e">
        <f>VLOOKUP(B540,'MATRIZ 2026'!$F$3:$X$668,30,FALSE)</f>
        <v>#N/A</v>
      </c>
      <c r="AG540" t="str">
        <f>VLOOKUP(B540,'cuentas bancarias'!$A$2:$E$201,3,FALSE)</f>
        <v>DAVIVIENDA</v>
      </c>
      <c r="AH540" t="str">
        <f>VLOOKUP(B540,'cuentas bancarias'!$A$2:$E$201,4,FALSE)</f>
        <v>AHORROS</v>
      </c>
      <c r="AI540">
        <f>VLOOKUP(B540,'cuentas bancarias'!$A$2:$E$201,5,FALSE)</f>
        <v>386070068732</v>
      </c>
      <c r="AJ540" t="e">
        <f>VLOOKUP(B540,'MATRIZ 2026'!$F$3:$X$668,25,FALSE)</f>
        <v>#N/A</v>
      </c>
      <c r="AL540" t="e">
        <f>VLOOKUP(AH540,'MATRIZ 2026'!$F$3:$X$668,3,FALSE)</f>
        <v>#N/A</v>
      </c>
      <c r="AM540" t="e">
        <f>VLOOKUP(AI540,'MATRIZ 2026'!$F$3:$X$668,3,FALSE)</f>
        <v>#N/A</v>
      </c>
      <c r="AN540" t="e">
        <f>VLOOKUP(AJ540,'MATRIZ 2026'!$F$3:$X$668,3,FALSE)</f>
        <v>#N/A</v>
      </c>
      <c r="AO540" t="e">
        <f>VLOOKUP(AK540,'MATRIZ 2026'!$F$3:$X$668,3,FALSE)</f>
        <v>#N/A</v>
      </c>
      <c r="AP540" t="e">
        <f>VLOOKUP(AL540,'MATRIZ 2026'!$F$3:$X$668,3,FALSE)</f>
        <v>#N/A</v>
      </c>
    </row>
    <row r="541" spans="2:42">
      <c r="B541" s="19" t="s">
        <v>6142</v>
      </c>
      <c r="C541" t="e">
        <v>#REF!</v>
      </c>
      <c r="D541" t="str">
        <f t="shared" si="11"/>
        <v>544-2026</v>
      </c>
      <c r="E541" t="e">
        <f>VLOOKUP(D541,'MATRIZ 2026'!$F$3:$X$668,14,FALSE)</f>
        <v>#N/A</v>
      </c>
      <c r="F541" t="e">
        <f>VLOOKUP(B541,'MATRIZ 2026'!$F$3:$X$668,3,FALSE)</f>
        <v>#N/A</v>
      </c>
      <c r="G541" t="e">
        <f>VLOOKUP(B541,'MATRIZ 2026'!$F$3:$X$668,22,FALSE)</f>
        <v>#N/A</v>
      </c>
      <c r="I541" t="e">
        <f>VLOOKUP(B541,'MATRIZ 2026'!$F$3:$X$668,84,FALSE)</f>
        <v>#N/A</v>
      </c>
      <c r="J541" t="e">
        <f>VLOOKUP(B541,'MATRIZ 2026'!$F$3:$X$668,49,FALSE)</f>
        <v>#N/A</v>
      </c>
      <c r="K541" t="e">
        <f>VLOOKUP(B541,'MATRIZ 2026'!$F$3:$X$668,50,FALSE)</f>
        <v>#N/A</v>
      </c>
      <c r="L541" s="48" t="e">
        <f>VLOOKUP(B541,'MATRIZ 2026'!$F$3:$X$668,45,FALSE)</f>
        <v>#N/A</v>
      </c>
      <c r="M541" s="48" t="e">
        <f>VLOOKUP(B541,'MATRIZ 2026'!$F$3:$X$668,46,FALSE)</f>
        <v>#N/A</v>
      </c>
      <c r="N541" t="e">
        <f>VLOOKUP(B541,'MATRIZ 2026'!$F$3:$X$668,16,FALSE)</f>
        <v>#N/A</v>
      </c>
      <c r="O541" t="e">
        <f>VLOOKUP(B541,'MATRIZ 2026'!$F$3:$X$668,93,FALSE)</f>
        <v>#N/A</v>
      </c>
      <c r="P541" t="e">
        <f>VLOOKUP(D541,'MATRIZ 2026'!$F$3:$X$668,31,FALSE)</f>
        <v>#N/A</v>
      </c>
      <c r="Q541" t="e">
        <f>VLOOKUP(M541,'MATRIZ 2026'!$F$3:$X$668,3,FALSE)</f>
        <v>#N/A</v>
      </c>
      <c r="R541" t="e">
        <f>VLOOKUP(B541,'MATRIZ 2026'!$F$3:$X$668,32,FALSE)</f>
        <v>#N/A</v>
      </c>
      <c r="S541" t="e">
        <f>VLOOKUP(O541,'MATRIZ 2026'!$F$3:$X$668,3,FALSE)</f>
        <v>#N/A</v>
      </c>
      <c r="T541" t="e">
        <f>VLOOKUP(B541,'MATRIZ 2026'!$F$3:$X$668,95,FALSE)</f>
        <v>#N/A</v>
      </c>
      <c r="U541">
        <f>VLOOKUP(B541,Hoja3!A540:B1202,2,FALSE)</f>
        <v>145029</v>
      </c>
      <c r="V541" t="e">
        <f>VLOOKUP(B541,'MATRIZ 2026'!$F$3:$X$668,40,FALSE)</f>
        <v>#N/A</v>
      </c>
      <c r="W541" t="e">
        <f>VLOOKUP(S541,'MATRIZ 2026'!$F$3:$X$668,3,FALSE)</f>
        <v>#N/A</v>
      </c>
      <c r="X541" t="e">
        <f>VLOOKUP(T541,'MATRIZ 2026'!$F$3:$X$668,3,FALSE)</f>
        <v>#N/A</v>
      </c>
      <c r="Y541" t="e">
        <f>VLOOKUP(U541,'MATRIZ 2026'!$F$3:$X$668,3,FALSE)</f>
        <v>#N/A</v>
      </c>
      <c r="Z541" t="e">
        <f>VLOOKUP(V541,'MATRIZ 2026'!$F$3:$X$668,3,FALSE)</f>
        <v>#N/A</v>
      </c>
      <c r="AA541" t="e">
        <f>VLOOKUP(W541,'MATRIZ 2026'!$F$3:$X$668,3,FALSE)</f>
        <v>#N/A</v>
      </c>
      <c r="AB541" t="e">
        <f>VLOOKUP(B541,'MATRIZ 2026'!$F$3:$X$668,28,FALSE)</f>
        <v>#N/A</v>
      </c>
      <c r="AC541" t="e">
        <f>VLOOKUP(B541,'MATRIZ 2026'!$F$3:$X$668,27,FALSE)</f>
        <v>#N/A</v>
      </c>
      <c r="AD541" t="e">
        <f>VLOOKUP(B541,'MATRIZ 2026'!$F$3:$X$668,29,FALSE)</f>
        <v>#N/A</v>
      </c>
      <c r="AE541" t="e">
        <f>VLOOKUP(B541,'MATRIZ 2026'!$F$3:$X$668,96,FALSE)</f>
        <v>#N/A</v>
      </c>
      <c r="AF541" t="e">
        <f>VLOOKUP(B541,'MATRIZ 2026'!$F$3:$X$668,30,FALSE)</f>
        <v>#N/A</v>
      </c>
      <c r="AG541" t="str">
        <f>VLOOKUP(B541,'cuentas bancarias'!$A$2:$E$201,3,FALSE)</f>
        <v>BBVA</v>
      </c>
      <c r="AH541" t="str">
        <f>VLOOKUP(B541,'cuentas bancarias'!$A$2:$E$201,4,FALSE)</f>
        <v>AHORROS</v>
      </c>
      <c r="AI541">
        <f>VLOOKUP(B541,'cuentas bancarias'!$A$2:$E$201,5,FALSE)</f>
        <v>37312618</v>
      </c>
      <c r="AJ541" t="e">
        <f>VLOOKUP(B541,'MATRIZ 2026'!$F$3:$X$668,25,FALSE)</f>
        <v>#N/A</v>
      </c>
      <c r="AL541" t="e">
        <f>VLOOKUP(AH541,'MATRIZ 2026'!$F$3:$X$668,3,FALSE)</f>
        <v>#N/A</v>
      </c>
      <c r="AM541" t="e">
        <f>VLOOKUP(AI541,'MATRIZ 2026'!$F$3:$X$668,3,FALSE)</f>
        <v>#N/A</v>
      </c>
      <c r="AN541" t="e">
        <f>VLOOKUP(AJ541,'MATRIZ 2026'!$F$3:$X$668,3,FALSE)</f>
        <v>#N/A</v>
      </c>
      <c r="AO541" t="e">
        <f>VLOOKUP(AK541,'MATRIZ 2026'!$F$3:$X$668,3,FALSE)</f>
        <v>#N/A</v>
      </c>
      <c r="AP541" t="e">
        <f>VLOOKUP(AL541,'MATRIZ 2026'!$F$3:$X$668,3,FALSE)</f>
        <v>#N/A</v>
      </c>
    </row>
    <row r="542" spans="2:42">
      <c r="B542" s="21" t="s">
        <v>6151</v>
      </c>
      <c r="C542" t="e">
        <v>#REF!</v>
      </c>
      <c r="D542" t="str">
        <f t="shared" si="11"/>
        <v>545-2026</v>
      </c>
      <c r="E542" t="e">
        <f>VLOOKUP(D542,'MATRIZ 2026'!$F$3:$X$668,14,FALSE)</f>
        <v>#N/A</v>
      </c>
      <c r="F542" t="e">
        <f>VLOOKUP(B542,'MATRIZ 2026'!$F$3:$X$668,3,FALSE)</f>
        <v>#N/A</v>
      </c>
      <c r="G542" t="e">
        <f>VLOOKUP(B542,'MATRIZ 2026'!$F$3:$X$668,22,FALSE)</f>
        <v>#N/A</v>
      </c>
      <c r="I542" t="e">
        <f>VLOOKUP(B542,'MATRIZ 2026'!$F$3:$X$668,84,FALSE)</f>
        <v>#N/A</v>
      </c>
      <c r="J542" t="e">
        <f>VLOOKUP(B542,'MATRIZ 2026'!$F$3:$X$668,49,FALSE)</f>
        <v>#N/A</v>
      </c>
      <c r="K542" t="e">
        <f>VLOOKUP(B542,'MATRIZ 2026'!$F$3:$X$668,50,FALSE)</f>
        <v>#N/A</v>
      </c>
      <c r="L542" s="48" t="e">
        <f>VLOOKUP(B542,'MATRIZ 2026'!$F$3:$X$668,45,FALSE)</f>
        <v>#N/A</v>
      </c>
      <c r="M542" s="48" t="e">
        <f>VLOOKUP(B542,'MATRIZ 2026'!$F$3:$X$668,46,FALSE)</f>
        <v>#N/A</v>
      </c>
      <c r="N542" t="e">
        <f>VLOOKUP(B542,'MATRIZ 2026'!$F$3:$X$668,16,FALSE)</f>
        <v>#N/A</v>
      </c>
      <c r="O542" t="e">
        <f>VLOOKUP(B542,'MATRIZ 2026'!$F$3:$X$668,93,FALSE)</f>
        <v>#N/A</v>
      </c>
      <c r="P542" t="e">
        <f>VLOOKUP(D542,'MATRIZ 2026'!$F$3:$X$668,31,FALSE)</f>
        <v>#N/A</v>
      </c>
      <c r="Q542" t="e">
        <f>VLOOKUP(M542,'MATRIZ 2026'!$F$3:$X$668,3,FALSE)</f>
        <v>#N/A</v>
      </c>
      <c r="R542" t="e">
        <f>VLOOKUP(B542,'MATRIZ 2026'!$F$3:$X$668,32,FALSE)</f>
        <v>#N/A</v>
      </c>
      <c r="S542" t="e">
        <f>VLOOKUP(O542,'MATRIZ 2026'!$F$3:$X$668,3,FALSE)</f>
        <v>#N/A</v>
      </c>
      <c r="T542" t="e">
        <f>VLOOKUP(B542,'MATRIZ 2026'!$F$3:$X$668,95,FALSE)</f>
        <v>#N/A</v>
      </c>
      <c r="U542">
        <f>VLOOKUP(B542,Hoja3!A541:B1203,2,FALSE)</f>
        <v>150305</v>
      </c>
      <c r="V542" t="e">
        <f>VLOOKUP(B542,'MATRIZ 2026'!$F$3:$X$668,40,FALSE)</f>
        <v>#N/A</v>
      </c>
      <c r="W542" t="e">
        <f>VLOOKUP(S542,'MATRIZ 2026'!$F$3:$X$668,3,FALSE)</f>
        <v>#N/A</v>
      </c>
      <c r="X542" t="e">
        <f>VLOOKUP(T542,'MATRIZ 2026'!$F$3:$X$668,3,FALSE)</f>
        <v>#N/A</v>
      </c>
      <c r="Y542" t="e">
        <f>VLOOKUP(U542,'MATRIZ 2026'!$F$3:$X$668,3,FALSE)</f>
        <v>#N/A</v>
      </c>
      <c r="Z542" t="e">
        <f>VLOOKUP(V542,'MATRIZ 2026'!$F$3:$X$668,3,FALSE)</f>
        <v>#N/A</v>
      </c>
      <c r="AA542" t="e">
        <f>VLOOKUP(W542,'MATRIZ 2026'!$F$3:$X$668,3,FALSE)</f>
        <v>#N/A</v>
      </c>
      <c r="AB542" t="e">
        <f>VLOOKUP(B542,'MATRIZ 2026'!$F$3:$X$668,28,FALSE)</f>
        <v>#N/A</v>
      </c>
      <c r="AC542" t="e">
        <f>VLOOKUP(B542,'MATRIZ 2026'!$F$3:$X$668,27,FALSE)</f>
        <v>#N/A</v>
      </c>
      <c r="AD542" t="e">
        <f>VLOOKUP(B542,'MATRIZ 2026'!$F$3:$X$668,29,FALSE)</f>
        <v>#N/A</v>
      </c>
      <c r="AE542" t="e">
        <f>VLOOKUP(B542,'MATRIZ 2026'!$F$3:$X$668,96,FALSE)</f>
        <v>#N/A</v>
      </c>
      <c r="AF542" t="e">
        <f>VLOOKUP(B542,'MATRIZ 2026'!$F$3:$X$668,30,FALSE)</f>
        <v>#N/A</v>
      </c>
      <c r="AG542" t="str">
        <f>VLOOKUP(B542,'cuentas bancarias'!$A$2:$E$201,3,FALSE)</f>
        <v>BANCOLOMBIA</v>
      </c>
      <c r="AH542" t="str">
        <f>VLOOKUP(B542,'cuentas bancarias'!$A$2:$E$201,4,FALSE)</f>
        <v>AHORROS</v>
      </c>
      <c r="AI542">
        <f>VLOOKUP(B542,'cuentas bancarias'!$A$2:$E$201,5,FALSE)</f>
        <v>65238094326</v>
      </c>
      <c r="AJ542" t="e">
        <f>VLOOKUP(B542,'MATRIZ 2026'!$F$3:$X$668,25,FALSE)</f>
        <v>#N/A</v>
      </c>
      <c r="AL542" t="e">
        <f>VLOOKUP(AH542,'MATRIZ 2026'!$F$3:$X$668,3,FALSE)</f>
        <v>#N/A</v>
      </c>
      <c r="AM542" t="e">
        <f>VLOOKUP(AI542,'MATRIZ 2026'!$F$3:$X$668,3,FALSE)</f>
        <v>#N/A</v>
      </c>
      <c r="AN542" t="e">
        <f>VLOOKUP(AJ542,'MATRIZ 2026'!$F$3:$X$668,3,FALSE)</f>
        <v>#N/A</v>
      </c>
      <c r="AO542" t="e">
        <f>VLOOKUP(AK542,'MATRIZ 2026'!$F$3:$X$668,3,FALSE)</f>
        <v>#N/A</v>
      </c>
      <c r="AP542" t="e">
        <f>VLOOKUP(AL542,'MATRIZ 2026'!$F$3:$X$668,3,FALSE)</f>
        <v>#N/A</v>
      </c>
    </row>
    <row r="543" spans="2:42">
      <c r="B543" s="19" t="s">
        <v>6160</v>
      </c>
      <c r="C543" t="e">
        <v>#REF!</v>
      </c>
      <c r="D543" t="str">
        <f t="shared" si="11"/>
        <v>546-2026</v>
      </c>
      <c r="E543" t="e">
        <f>VLOOKUP(D543,'MATRIZ 2026'!$F$3:$X$668,14,FALSE)</f>
        <v>#N/A</v>
      </c>
      <c r="F543" t="e">
        <f>VLOOKUP(B543,'MATRIZ 2026'!$F$3:$X$668,3,FALSE)</f>
        <v>#N/A</v>
      </c>
      <c r="G543" t="e">
        <f>VLOOKUP(B543,'MATRIZ 2026'!$F$3:$X$668,22,FALSE)</f>
        <v>#N/A</v>
      </c>
      <c r="I543" t="e">
        <f>VLOOKUP(B543,'MATRIZ 2026'!$F$3:$X$668,84,FALSE)</f>
        <v>#N/A</v>
      </c>
      <c r="J543" t="e">
        <f>VLOOKUP(B543,'MATRIZ 2026'!$F$3:$X$668,49,FALSE)</f>
        <v>#N/A</v>
      </c>
      <c r="K543" t="e">
        <f>VLOOKUP(B543,'MATRIZ 2026'!$F$3:$X$668,50,FALSE)</f>
        <v>#N/A</v>
      </c>
      <c r="L543" s="48" t="e">
        <f>VLOOKUP(B543,'MATRIZ 2026'!$F$3:$X$668,45,FALSE)</f>
        <v>#N/A</v>
      </c>
      <c r="M543" s="48" t="e">
        <f>VLOOKUP(B543,'MATRIZ 2026'!$F$3:$X$668,46,FALSE)</f>
        <v>#N/A</v>
      </c>
      <c r="N543" t="e">
        <f>VLOOKUP(B543,'MATRIZ 2026'!$F$3:$X$668,16,FALSE)</f>
        <v>#N/A</v>
      </c>
      <c r="O543" t="e">
        <f>VLOOKUP(B543,'MATRIZ 2026'!$F$3:$X$668,93,FALSE)</f>
        <v>#N/A</v>
      </c>
      <c r="P543" t="e">
        <f>VLOOKUP(D543,'MATRIZ 2026'!$F$3:$X$668,31,FALSE)</f>
        <v>#N/A</v>
      </c>
      <c r="Q543" t="e">
        <f>VLOOKUP(M543,'MATRIZ 2026'!$F$3:$X$668,3,FALSE)</f>
        <v>#N/A</v>
      </c>
      <c r="R543" t="e">
        <f>VLOOKUP(B543,'MATRIZ 2026'!$F$3:$X$668,32,FALSE)</f>
        <v>#N/A</v>
      </c>
      <c r="S543" t="e">
        <f>VLOOKUP(O543,'MATRIZ 2026'!$F$3:$X$668,3,FALSE)</f>
        <v>#N/A</v>
      </c>
      <c r="T543" t="e">
        <f>VLOOKUP(B543,'MATRIZ 2026'!$F$3:$X$668,95,FALSE)</f>
        <v>#N/A</v>
      </c>
      <c r="U543">
        <f>VLOOKUP(B543,Hoja3!A542:B1204,2,FALSE)</f>
        <v>146631</v>
      </c>
      <c r="V543" t="e">
        <f>VLOOKUP(B543,'MATRIZ 2026'!$F$3:$X$668,40,FALSE)</f>
        <v>#N/A</v>
      </c>
      <c r="W543" t="e">
        <f>VLOOKUP(S543,'MATRIZ 2026'!$F$3:$X$668,3,FALSE)</f>
        <v>#N/A</v>
      </c>
      <c r="X543" t="e">
        <f>VLOOKUP(T543,'MATRIZ 2026'!$F$3:$X$668,3,FALSE)</f>
        <v>#N/A</v>
      </c>
      <c r="Y543" t="e">
        <f>VLOOKUP(U543,'MATRIZ 2026'!$F$3:$X$668,3,FALSE)</f>
        <v>#N/A</v>
      </c>
      <c r="Z543" t="e">
        <f>VLOOKUP(V543,'MATRIZ 2026'!$F$3:$X$668,3,FALSE)</f>
        <v>#N/A</v>
      </c>
      <c r="AA543" t="e">
        <f>VLOOKUP(W543,'MATRIZ 2026'!$F$3:$X$668,3,FALSE)</f>
        <v>#N/A</v>
      </c>
      <c r="AB543" t="e">
        <f>VLOOKUP(B543,'MATRIZ 2026'!$F$3:$X$668,28,FALSE)</f>
        <v>#N/A</v>
      </c>
      <c r="AC543" t="e">
        <f>VLOOKUP(B543,'MATRIZ 2026'!$F$3:$X$668,27,FALSE)</f>
        <v>#N/A</v>
      </c>
      <c r="AD543" t="e">
        <f>VLOOKUP(B543,'MATRIZ 2026'!$F$3:$X$668,29,FALSE)</f>
        <v>#N/A</v>
      </c>
      <c r="AE543" t="e">
        <f>VLOOKUP(B543,'MATRIZ 2026'!$F$3:$X$668,96,FALSE)</f>
        <v>#N/A</v>
      </c>
      <c r="AF543" t="e">
        <f>VLOOKUP(B543,'MATRIZ 2026'!$F$3:$X$668,30,FALSE)</f>
        <v>#N/A</v>
      </c>
      <c r="AG543" t="str">
        <f>VLOOKUP(B543,'cuentas bancarias'!$A$2:$E$201,3,FALSE)</f>
        <v>BANCOLOMBIA</v>
      </c>
      <c r="AH543" t="str">
        <f>VLOOKUP(B543,'cuentas bancarias'!$A$2:$E$201,4,FALSE)</f>
        <v>AHORROS</v>
      </c>
      <c r="AI543">
        <f>VLOOKUP(B543,'cuentas bancarias'!$A$2:$E$201,5,FALSE)</f>
        <v>4073700855</v>
      </c>
      <c r="AJ543" t="e">
        <f>VLOOKUP(B543,'MATRIZ 2026'!$F$3:$X$668,25,FALSE)</f>
        <v>#N/A</v>
      </c>
      <c r="AL543" t="e">
        <f>VLOOKUP(AH543,'MATRIZ 2026'!$F$3:$X$668,3,FALSE)</f>
        <v>#N/A</v>
      </c>
      <c r="AM543" t="e">
        <f>VLOOKUP(AI543,'MATRIZ 2026'!$F$3:$X$668,3,FALSE)</f>
        <v>#N/A</v>
      </c>
      <c r="AN543" t="e">
        <f>VLOOKUP(AJ543,'MATRIZ 2026'!$F$3:$X$668,3,FALSE)</f>
        <v>#N/A</v>
      </c>
      <c r="AO543" t="e">
        <f>VLOOKUP(AK543,'MATRIZ 2026'!$F$3:$X$668,3,FALSE)</f>
        <v>#N/A</v>
      </c>
      <c r="AP543" t="e">
        <f>VLOOKUP(AL543,'MATRIZ 2026'!$F$3:$X$668,3,FALSE)</f>
        <v>#N/A</v>
      </c>
    </row>
    <row r="544" spans="2:42">
      <c r="B544" s="21" t="s">
        <v>6169</v>
      </c>
      <c r="C544" t="e">
        <v>#REF!</v>
      </c>
      <c r="D544" t="str">
        <f t="shared" si="11"/>
        <v>547-2026</v>
      </c>
      <c r="E544" t="e">
        <f>VLOOKUP(D544,'MATRIZ 2026'!$F$3:$X$668,14,FALSE)</f>
        <v>#N/A</v>
      </c>
      <c r="F544" t="e">
        <f>VLOOKUP(B544,'MATRIZ 2026'!$F$3:$X$668,3,FALSE)</f>
        <v>#N/A</v>
      </c>
      <c r="G544" t="e">
        <f>VLOOKUP(B544,'MATRIZ 2026'!$F$3:$X$668,22,FALSE)</f>
        <v>#N/A</v>
      </c>
      <c r="I544" t="e">
        <f>VLOOKUP(B544,'MATRIZ 2026'!$F$3:$X$668,84,FALSE)</f>
        <v>#N/A</v>
      </c>
      <c r="J544" t="e">
        <f>VLOOKUP(B544,'MATRIZ 2026'!$F$3:$X$668,49,FALSE)</f>
        <v>#N/A</v>
      </c>
      <c r="K544" t="e">
        <f>VLOOKUP(B544,'MATRIZ 2026'!$F$3:$X$668,50,FALSE)</f>
        <v>#N/A</v>
      </c>
      <c r="L544" s="48" t="e">
        <f>VLOOKUP(B544,'MATRIZ 2026'!$F$3:$X$668,45,FALSE)</f>
        <v>#N/A</v>
      </c>
      <c r="M544" s="48" t="e">
        <f>VLOOKUP(B544,'MATRIZ 2026'!$F$3:$X$668,46,FALSE)</f>
        <v>#N/A</v>
      </c>
      <c r="N544" t="e">
        <f>VLOOKUP(B544,'MATRIZ 2026'!$F$3:$X$668,16,FALSE)</f>
        <v>#N/A</v>
      </c>
      <c r="O544" t="e">
        <f>VLOOKUP(B544,'MATRIZ 2026'!$F$3:$X$668,93,FALSE)</f>
        <v>#N/A</v>
      </c>
      <c r="P544" t="e">
        <f>VLOOKUP(D544,'MATRIZ 2026'!$F$3:$X$668,31,FALSE)</f>
        <v>#N/A</v>
      </c>
      <c r="Q544" t="e">
        <f>VLOOKUP(M544,'MATRIZ 2026'!$F$3:$X$668,3,FALSE)</f>
        <v>#N/A</v>
      </c>
      <c r="R544" t="e">
        <f>VLOOKUP(B544,'MATRIZ 2026'!$F$3:$X$668,32,FALSE)</f>
        <v>#N/A</v>
      </c>
      <c r="S544" t="e">
        <f>VLOOKUP(O544,'MATRIZ 2026'!$F$3:$X$668,3,FALSE)</f>
        <v>#N/A</v>
      </c>
      <c r="T544" t="e">
        <f>VLOOKUP(B544,'MATRIZ 2026'!$F$3:$X$668,95,FALSE)</f>
        <v>#N/A</v>
      </c>
      <c r="U544">
        <f>VLOOKUP(B544,Hoja3!A543:B1205,2,FALSE)</f>
        <v>152148</v>
      </c>
      <c r="V544" t="e">
        <f>VLOOKUP(B544,'MATRIZ 2026'!$F$3:$X$668,40,FALSE)</f>
        <v>#N/A</v>
      </c>
      <c r="W544" t="e">
        <f>VLOOKUP(S544,'MATRIZ 2026'!$F$3:$X$668,3,FALSE)</f>
        <v>#N/A</v>
      </c>
      <c r="X544" t="e">
        <f>VLOOKUP(T544,'MATRIZ 2026'!$F$3:$X$668,3,FALSE)</f>
        <v>#N/A</v>
      </c>
      <c r="Y544" t="e">
        <f>VLOOKUP(U544,'MATRIZ 2026'!$F$3:$X$668,3,FALSE)</f>
        <v>#N/A</v>
      </c>
      <c r="Z544" t="e">
        <f>VLOOKUP(V544,'MATRIZ 2026'!$F$3:$X$668,3,FALSE)</f>
        <v>#N/A</v>
      </c>
      <c r="AA544" t="e">
        <f>VLOOKUP(W544,'MATRIZ 2026'!$F$3:$X$668,3,FALSE)</f>
        <v>#N/A</v>
      </c>
      <c r="AB544" t="e">
        <f>VLOOKUP(B544,'MATRIZ 2026'!$F$3:$X$668,28,FALSE)</f>
        <v>#N/A</v>
      </c>
      <c r="AC544" t="e">
        <f>VLOOKUP(B544,'MATRIZ 2026'!$F$3:$X$668,27,FALSE)</f>
        <v>#N/A</v>
      </c>
      <c r="AD544" t="e">
        <f>VLOOKUP(B544,'MATRIZ 2026'!$F$3:$X$668,29,FALSE)</f>
        <v>#N/A</v>
      </c>
      <c r="AE544" t="e">
        <f>VLOOKUP(B544,'MATRIZ 2026'!$F$3:$X$668,96,FALSE)</f>
        <v>#N/A</v>
      </c>
      <c r="AF544" t="e">
        <f>VLOOKUP(B544,'MATRIZ 2026'!$F$3:$X$668,30,FALSE)</f>
        <v>#N/A</v>
      </c>
      <c r="AG544" t="str">
        <f>VLOOKUP(B544,'cuentas bancarias'!$A$2:$E$201,3,FALSE)</f>
        <v>BANCOLOMBIA</v>
      </c>
      <c r="AH544" t="str">
        <f>VLOOKUP(B544,'cuentas bancarias'!$A$2:$E$201,4,FALSE)</f>
        <v>AHORROS</v>
      </c>
      <c r="AI544">
        <f>VLOOKUP(B544,'cuentas bancarias'!$A$2:$E$201,5,FALSE)</f>
        <v>91248623948</v>
      </c>
      <c r="AJ544" t="e">
        <f>VLOOKUP(B544,'MATRIZ 2026'!$F$3:$X$668,25,FALSE)</f>
        <v>#N/A</v>
      </c>
      <c r="AL544" t="e">
        <f>VLOOKUP(AH544,'MATRIZ 2026'!$F$3:$X$668,3,FALSE)</f>
        <v>#N/A</v>
      </c>
      <c r="AM544" t="e">
        <f>VLOOKUP(AI544,'MATRIZ 2026'!$F$3:$X$668,3,FALSE)</f>
        <v>#N/A</v>
      </c>
      <c r="AN544" t="e">
        <f>VLOOKUP(AJ544,'MATRIZ 2026'!$F$3:$X$668,3,FALSE)</f>
        <v>#N/A</v>
      </c>
      <c r="AO544" t="e">
        <f>VLOOKUP(AK544,'MATRIZ 2026'!$F$3:$X$668,3,FALSE)</f>
        <v>#N/A</v>
      </c>
      <c r="AP544" t="e">
        <f>VLOOKUP(AL544,'MATRIZ 2026'!$F$3:$X$668,3,FALSE)</f>
        <v>#N/A</v>
      </c>
    </row>
    <row r="545" spans="2:42">
      <c r="B545" s="19" t="s">
        <v>6180</v>
      </c>
      <c r="C545" t="e">
        <v>#REF!</v>
      </c>
      <c r="D545" t="str">
        <f t="shared" si="11"/>
        <v>549-2026</v>
      </c>
      <c r="E545" t="e">
        <f>VLOOKUP(D545,'MATRIZ 2026'!$F$3:$X$668,14,FALSE)</f>
        <v>#N/A</v>
      </c>
      <c r="F545" t="e">
        <f>VLOOKUP(B545,'MATRIZ 2026'!$F$3:$X$668,3,FALSE)</f>
        <v>#N/A</v>
      </c>
      <c r="G545" t="e">
        <f>VLOOKUP(B545,'MATRIZ 2026'!$F$3:$X$668,22,FALSE)</f>
        <v>#N/A</v>
      </c>
      <c r="I545" t="e">
        <f>VLOOKUP(B545,'MATRIZ 2026'!$F$3:$X$668,84,FALSE)</f>
        <v>#N/A</v>
      </c>
      <c r="J545" t="e">
        <f>VLOOKUP(B545,'MATRIZ 2026'!$F$3:$X$668,49,FALSE)</f>
        <v>#N/A</v>
      </c>
      <c r="K545" t="e">
        <f>VLOOKUP(B545,'MATRIZ 2026'!$F$3:$X$668,50,FALSE)</f>
        <v>#N/A</v>
      </c>
      <c r="L545" s="48" t="e">
        <f>VLOOKUP(B545,'MATRIZ 2026'!$F$3:$X$668,45,FALSE)</f>
        <v>#N/A</v>
      </c>
      <c r="M545" s="48" t="e">
        <f>VLOOKUP(B545,'MATRIZ 2026'!$F$3:$X$668,46,FALSE)</f>
        <v>#N/A</v>
      </c>
      <c r="N545" t="e">
        <f>VLOOKUP(B545,'MATRIZ 2026'!$F$3:$X$668,16,FALSE)</f>
        <v>#N/A</v>
      </c>
      <c r="O545" t="e">
        <f>VLOOKUP(B545,'MATRIZ 2026'!$F$3:$X$668,93,FALSE)</f>
        <v>#N/A</v>
      </c>
      <c r="P545" t="e">
        <f>VLOOKUP(D545,'MATRIZ 2026'!$F$3:$X$668,31,FALSE)</f>
        <v>#N/A</v>
      </c>
      <c r="Q545" t="e">
        <f>VLOOKUP(M545,'MATRIZ 2026'!$F$3:$X$668,3,FALSE)</f>
        <v>#N/A</v>
      </c>
      <c r="R545" t="e">
        <f>VLOOKUP(B545,'MATRIZ 2026'!$F$3:$X$668,32,FALSE)</f>
        <v>#N/A</v>
      </c>
      <c r="S545" t="e">
        <f>VLOOKUP(O545,'MATRIZ 2026'!$F$3:$X$668,3,FALSE)</f>
        <v>#N/A</v>
      </c>
      <c r="T545" t="e">
        <f>VLOOKUP(B545,'MATRIZ 2026'!$F$3:$X$668,95,FALSE)</f>
        <v>#N/A</v>
      </c>
      <c r="U545">
        <f>VLOOKUP(B545,Hoja3!A544:B1206,2,FALSE)</f>
        <v>147350</v>
      </c>
      <c r="V545" t="e">
        <f>VLOOKUP(B545,'MATRIZ 2026'!$F$3:$X$668,40,FALSE)</f>
        <v>#N/A</v>
      </c>
      <c r="W545" t="e">
        <f>VLOOKUP(S545,'MATRIZ 2026'!$F$3:$X$668,3,FALSE)</f>
        <v>#N/A</v>
      </c>
      <c r="X545" t="e">
        <f>VLOOKUP(T545,'MATRIZ 2026'!$F$3:$X$668,3,FALSE)</f>
        <v>#N/A</v>
      </c>
      <c r="Y545" t="e">
        <f>VLOOKUP(U545,'MATRIZ 2026'!$F$3:$X$668,3,FALSE)</f>
        <v>#N/A</v>
      </c>
      <c r="Z545" t="e">
        <f>VLOOKUP(V545,'MATRIZ 2026'!$F$3:$X$668,3,FALSE)</f>
        <v>#N/A</v>
      </c>
      <c r="AA545" t="e">
        <f>VLOOKUP(W545,'MATRIZ 2026'!$F$3:$X$668,3,FALSE)</f>
        <v>#N/A</v>
      </c>
      <c r="AB545" t="e">
        <f>VLOOKUP(B545,'MATRIZ 2026'!$F$3:$X$668,28,FALSE)</f>
        <v>#N/A</v>
      </c>
      <c r="AC545" t="e">
        <f>VLOOKUP(B545,'MATRIZ 2026'!$F$3:$X$668,27,FALSE)</f>
        <v>#N/A</v>
      </c>
      <c r="AD545" t="e">
        <f>VLOOKUP(B545,'MATRIZ 2026'!$F$3:$X$668,29,FALSE)</f>
        <v>#N/A</v>
      </c>
      <c r="AE545" t="e">
        <f>VLOOKUP(B545,'MATRIZ 2026'!$F$3:$X$668,96,FALSE)</f>
        <v>#N/A</v>
      </c>
      <c r="AF545" t="e">
        <f>VLOOKUP(B545,'MATRIZ 2026'!$F$3:$X$668,30,FALSE)</f>
        <v>#N/A</v>
      </c>
      <c r="AG545" t="str">
        <f>VLOOKUP(B545,'cuentas bancarias'!$A$2:$E$201,3,FALSE)</f>
        <v>DAVIVIENDA</v>
      </c>
      <c r="AH545" t="str">
        <f>VLOOKUP(B545,'cuentas bancarias'!$A$2:$E$201,4,FALSE)</f>
        <v>AHORROS</v>
      </c>
      <c r="AI545">
        <f>VLOOKUP(B545,'cuentas bancarias'!$A$2:$E$201,5,FALSE)</f>
        <v>550488449431367</v>
      </c>
      <c r="AJ545" t="e">
        <f>VLOOKUP(B545,'MATRIZ 2026'!$F$3:$X$668,25,FALSE)</f>
        <v>#N/A</v>
      </c>
      <c r="AL545" t="e">
        <f>VLOOKUP(AH545,'MATRIZ 2026'!$F$3:$X$668,3,FALSE)</f>
        <v>#N/A</v>
      </c>
      <c r="AM545" t="e">
        <f>VLOOKUP(AI545,'MATRIZ 2026'!$F$3:$X$668,3,FALSE)</f>
        <v>#N/A</v>
      </c>
      <c r="AN545" t="e">
        <f>VLOOKUP(AJ545,'MATRIZ 2026'!$F$3:$X$668,3,FALSE)</f>
        <v>#N/A</v>
      </c>
      <c r="AO545" t="e">
        <f>VLOOKUP(AK545,'MATRIZ 2026'!$F$3:$X$668,3,FALSE)</f>
        <v>#N/A</v>
      </c>
      <c r="AP545" t="e">
        <f>VLOOKUP(AL545,'MATRIZ 2026'!$F$3:$X$668,3,FALSE)</f>
        <v>#N/A</v>
      </c>
    </row>
    <row r="546" spans="2:42" hidden="1">
      <c r="B546" s="21" t="s">
        <v>6190</v>
      </c>
      <c r="C546" t="e">
        <v>#REF!</v>
      </c>
    </row>
    <row r="547" spans="2:42">
      <c r="B547" s="19" t="s">
        <v>6201</v>
      </c>
      <c r="C547" t="e">
        <v>#REF!</v>
      </c>
      <c r="D547" t="str">
        <f t="shared" ref="D547:D552" si="12">B547</f>
        <v>551-2026</v>
      </c>
      <c r="E547" t="e">
        <f>VLOOKUP(D547,'MATRIZ 2026'!$F$3:$X$668,14,FALSE)</f>
        <v>#N/A</v>
      </c>
      <c r="F547" t="e">
        <f>VLOOKUP(B547,'MATRIZ 2026'!$F$3:$X$668,3,FALSE)</f>
        <v>#N/A</v>
      </c>
      <c r="G547" t="e">
        <f>VLOOKUP(B547,'MATRIZ 2026'!$F$3:$X$668,22,FALSE)</f>
        <v>#N/A</v>
      </c>
      <c r="I547" t="e">
        <f>VLOOKUP(B547,'MATRIZ 2026'!$F$3:$X$668,84,FALSE)</f>
        <v>#N/A</v>
      </c>
      <c r="J547" t="e">
        <f>VLOOKUP(B547,'MATRIZ 2026'!$F$3:$X$668,49,FALSE)</f>
        <v>#N/A</v>
      </c>
      <c r="K547" t="e">
        <f>VLOOKUP(B547,'MATRIZ 2026'!$F$3:$X$668,50,FALSE)</f>
        <v>#N/A</v>
      </c>
      <c r="L547" s="48" t="e">
        <f>VLOOKUP(B547,'MATRIZ 2026'!$F$3:$X$668,45,FALSE)</f>
        <v>#N/A</v>
      </c>
      <c r="M547" s="48" t="e">
        <f>VLOOKUP(B547,'MATRIZ 2026'!$F$3:$X$668,46,FALSE)</f>
        <v>#N/A</v>
      </c>
      <c r="N547" t="e">
        <f>VLOOKUP(B547,'MATRIZ 2026'!$F$3:$X$668,16,FALSE)</f>
        <v>#N/A</v>
      </c>
      <c r="O547" t="e">
        <f>VLOOKUP(B547,'MATRIZ 2026'!$F$3:$X$668,93,FALSE)</f>
        <v>#N/A</v>
      </c>
      <c r="P547" t="e">
        <f>VLOOKUP(D547,'MATRIZ 2026'!$F$3:$X$668,31,FALSE)</f>
        <v>#N/A</v>
      </c>
      <c r="Q547" t="e">
        <f>VLOOKUP(M547,'MATRIZ 2026'!$F$3:$X$668,3,FALSE)</f>
        <v>#N/A</v>
      </c>
      <c r="R547" t="e">
        <f>VLOOKUP(B547,'MATRIZ 2026'!$F$3:$X$668,32,FALSE)</f>
        <v>#N/A</v>
      </c>
      <c r="S547" t="e">
        <f>VLOOKUP(O547,'MATRIZ 2026'!$F$3:$X$668,3,FALSE)</f>
        <v>#N/A</v>
      </c>
      <c r="T547" t="e">
        <f>VLOOKUP(B547,'MATRIZ 2026'!$F$3:$X$668,95,FALSE)</f>
        <v>#N/A</v>
      </c>
      <c r="U547">
        <f>VLOOKUP(B547,Hoja3!A546:B1208,2,FALSE)</f>
        <v>147350</v>
      </c>
      <c r="V547" t="e">
        <f>VLOOKUP(B547,'MATRIZ 2026'!$F$3:$X$668,40,FALSE)</f>
        <v>#N/A</v>
      </c>
      <c r="W547" t="e">
        <f>VLOOKUP(S547,'MATRIZ 2026'!$F$3:$X$668,3,FALSE)</f>
        <v>#N/A</v>
      </c>
      <c r="X547" t="e">
        <f>VLOOKUP(T547,'MATRIZ 2026'!$F$3:$X$668,3,FALSE)</f>
        <v>#N/A</v>
      </c>
      <c r="Y547" t="e">
        <f>VLOOKUP(U547,'MATRIZ 2026'!$F$3:$X$668,3,FALSE)</f>
        <v>#N/A</v>
      </c>
      <c r="Z547" t="e">
        <f>VLOOKUP(V547,'MATRIZ 2026'!$F$3:$X$668,3,FALSE)</f>
        <v>#N/A</v>
      </c>
      <c r="AA547" t="e">
        <f>VLOOKUP(W547,'MATRIZ 2026'!$F$3:$X$668,3,FALSE)</f>
        <v>#N/A</v>
      </c>
      <c r="AB547" t="e">
        <f>VLOOKUP(B547,'MATRIZ 2026'!$F$3:$X$668,28,FALSE)</f>
        <v>#N/A</v>
      </c>
      <c r="AC547" t="e">
        <f>VLOOKUP(B547,'MATRIZ 2026'!$F$3:$X$668,27,FALSE)</f>
        <v>#N/A</v>
      </c>
      <c r="AD547" t="e">
        <f>VLOOKUP(B547,'MATRIZ 2026'!$F$3:$X$668,29,FALSE)</f>
        <v>#N/A</v>
      </c>
      <c r="AE547" t="e">
        <f>VLOOKUP(B547,'MATRIZ 2026'!$F$3:$X$668,96,FALSE)</f>
        <v>#N/A</v>
      </c>
      <c r="AF547" t="e">
        <f>VLOOKUP(B547,'MATRIZ 2026'!$F$3:$X$668,30,FALSE)</f>
        <v>#N/A</v>
      </c>
      <c r="AG547" t="str">
        <f>VLOOKUP(B547,'cuentas bancarias'!$A$2:$E$201,3,FALSE)</f>
        <v>BBVA</v>
      </c>
      <c r="AH547" t="str">
        <f>VLOOKUP(B547,'cuentas bancarias'!$A$2:$E$201,4,FALSE)</f>
        <v>AHORROS</v>
      </c>
      <c r="AI547">
        <f>VLOOKUP(B547,'cuentas bancarias'!$A$2:$E$201,5,FALSE)</f>
        <v>850002986</v>
      </c>
      <c r="AJ547" t="e">
        <f>VLOOKUP(B547,'MATRIZ 2026'!$F$3:$X$668,25,FALSE)</f>
        <v>#N/A</v>
      </c>
      <c r="AL547" t="e">
        <f>VLOOKUP(AH547,'MATRIZ 2026'!$F$3:$X$668,3,FALSE)</f>
        <v>#N/A</v>
      </c>
      <c r="AM547" t="e">
        <f>VLOOKUP(AI547,'MATRIZ 2026'!$F$3:$X$668,3,FALSE)</f>
        <v>#N/A</v>
      </c>
      <c r="AN547" t="e">
        <f>VLOOKUP(AJ547,'MATRIZ 2026'!$F$3:$X$668,3,FALSE)</f>
        <v>#N/A</v>
      </c>
      <c r="AO547" t="e">
        <f>VLOOKUP(AK547,'MATRIZ 2026'!$F$3:$X$668,3,FALSE)</f>
        <v>#N/A</v>
      </c>
      <c r="AP547" t="e">
        <f>VLOOKUP(AL547,'MATRIZ 2026'!$F$3:$X$668,3,FALSE)</f>
        <v>#N/A</v>
      </c>
    </row>
    <row r="548" spans="2:42">
      <c r="B548" s="21" t="s">
        <v>6210</v>
      </c>
      <c r="C548" t="e">
        <v>#REF!</v>
      </c>
      <c r="D548" t="str">
        <f t="shared" si="12"/>
        <v>552-2026</v>
      </c>
      <c r="E548" t="e">
        <f>VLOOKUP(D548,'MATRIZ 2026'!$F$3:$X$668,14,FALSE)</f>
        <v>#N/A</v>
      </c>
      <c r="F548" t="e">
        <f>VLOOKUP(B548,'MATRIZ 2026'!$F$3:$X$668,3,FALSE)</f>
        <v>#N/A</v>
      </c>
      <c r="G548" t="e">
        <f>VLOOKUP(B548,'MATRIZ 2026'!$F$3:$X$668,22,FALSE)</f>
        <v>#N/A</v>
      </c>
      <c r="I548" t="e">
        <f>VLOOKUP(B548,'MATRIZ 2026'!$F$3:$X$668,84,FALSE)</f>
        <v>#N/A</v>
      </c>
      <c r="J548" t="e">
        <f>VLOOKUP(B548,'MATRIZ 2026'!$F$3:$X$668,49,FALSE)</f>
        <v>#N/A</v>
      </c>
      <c r="K548" t="e">
        <f>VLOOKUP(B548,'MATRIZ 2026'!$F$3:$X$668,50,FALSE)</f>
        <v>#N/A</v>
      </c>
      <c r="L548" s="48" t="e">
        <f>VLOOKUP(B548,'MATRIZ 2026'!$F$3:$X$668,45,FALSE)</f>
        <v>#N/A</v>
      </c>
      <c r="M548" s="48" t="e">
        <f>VLOOKUP(B548,'MATRIZ 2026'!$F$3:$X$668,46,FALSE)</f>
        <v>#N/A</v>
      </c>
      <c r="N548" t="e">
        <f>VLOOKUP(B548,'MATRIZ 2026'!$F$3:$X$668,16,FALSE)</f>
        <v>#N/A</v>
      </c>
      <c r="O548" t="e">
        <f>VLOOKUP(B548,'MATRIZ 2026'!$F$3:$X$668,93,FALSE)</f>
        <v>#N/A</v>
      </c>
      <c r="P548" t="e">
        <f>VLOOKUP(D548,'MATRIZ 2026'!$F$3:$X$668,31,FALSE)</f>
        <v>#N/A</v>
      </c>
      <c r="Q548" t="e">
        <f>VLOOKUP(M548,'MATRIZ 2026'!$F$3:$X$668,3,FALSE)</f>
        <v>#N/A</v>
      </c>
      <c r="R548" t="e">
        <f>VLOOKUP(B548,'MATRIZ 2026'!$F$3:$X$668,32,FALSE)</f>
        <v>#N/A</v>
      </c>
      <c r="S548" t="e">
        <f>VLOOKUP(O548,'MATRIZ 2026'!$F$3:$X$668,3,FALSE)</f>
        <v>#N/A</v>
      </c>
      <c r="T548" t="e">
        <f>VLOOKUP(B548,'MATRIZ 2026'!$F$3:$X$668,95,FALSE)</f>
        <v>#N/A</v>
      </c>
      <c r="U548">
        <f>VLOOKUP(B548,Hoja3!A547:B1209,2,FALSE)</f>
        <v>147350</v>
      </c>
      <c r="V548" t="e">
        <f>VLOOKUP(B548,'MATRIZ 2026'!$F$3:$X$668,40,FALSE)</f>
        <v>#N/A</v>
      </c>
      <c r="W548" t="e">
        <f>VLOOKUP(S548,'MATRIZ 2026'!$F$3:$X$668,3,FALSE)</f>
        <v>#N/A</v>
      </c>
      <c r="X548" t="e">
        <f>VLOOKUP(T548,'MATRIZ 2026'!$F$3:$X$668,3,FALSE)</f>
        <v>#N/A</v>
      </c>
      <c r="Y548" t="e">
        <f>VLOOKUP(U548,'MATRIZ 2026'!$F$3:$X$668,3,FALSE)</f>
        <v>#N/A</v>
      </c>
      <c r="Z548" t="e">
        <f>VLOOKUP(V548,'MATRIZ 2026'!$F$3:$X$668,3,FALSE)</f>
        <v>#N/A</v>
      </c>
      <c r="AA548" t="e">
        <f>VLOOKUP(W548,'MATRIZ 2026'!$F$3:$X$668,3,FALSE)</f>
        <v>#N/A</v>
      </c>
      <c r="AB548" t="e">
        <f>VLOOKUP(B548,'MATRIZ 2026'!$F$3:$X$668,28,FALSE)</f>
        <v>#N/A</v>
      </c>
      <c r="AC548" t="e">
        <f>VLOOKUP(B548,'MATRIZ 2026'!$F$3:$X$668,27,FALSE)</f>
        <v>#N/A</v>
      </c>
      <c r="AD548" t="e">
        <f>VLOOKUP(B548,'MATRIZ 2026'!$F$3:$X$668,29,FALSE)</f>
        <v>#N/A</v>
      </c>
      <c r="AE548" t="e">
        <f>VLOOKUP(B548,'MATRIZ 2026'!$F$3:$X$668,96,FALSE)</f>
        <v>#N/A</v>
      </c>
      <c r="AF548" t="e">
        <f>VLOOKUP(B548,'MATRIZ 2026'!$F$3:$X$668,30,FALSE)</f>
        <v>#N/A</v>
      </c>
      <c r="AG548" t="str">
        <f>VLOOKUP(B548,'cuentas bancarias'!$A$2:$E$201,3,FALSE)</f>
        <v>NU</v>
      </c>
      <c r="AH548" t="str">
        <f>VLOOKUP(B548,'cuentas bancarias'!$A$2:$E$201,4,FALSE)</f>
        <v>AHORROS</v>
      </c>
      <c r="AI548">
        <f>VLOOKUP(B548,'cuentas bancarias'!$A$2:$E$201,5,FALSE)</f>
        <v>65342210</v>
      </c>
      <c r="AJ548" t="e">
        <f>VLOOKUP(B548,'MATRIZ 2026'!$F$3:$X$668,25,FALSE)</f>
        <v>#N/A</v>
      </c>
      <c r="AL548" t="e">
        <f>VLOOKUP(AH548,'MATRIZ 2026'!$F$3:$X$668,3,FALSE)</f>
        <v>#N/A</v>
      </c>
      <c r="AM548" t="e">
        <f>VLOOKUP(AI548,'MATRIZ 2026'!$F$3:$X$668,3,FALSE)</f>
        <v>#N/A</v>
      </c>
      <c r="AN548" t="e">
        <f>VLOOKUP(AJ548,'MATRIZ 2026'!$F$3:$X$668,3,FALSE)</f>
        <v>#N/A</v>
      </c>
      <c r="AO548" t="e">
        <f>VLOOKUP(AK548,'MATRIZ 2026'!$F$3:$X$668,3,FALSE)</f>
        <v>#N/A</v>
      </c>
      <c r="AP548" t="e">
        <f>VLOOKUP(AL548,'MATRIZ 2026'!$F$3:$X$668,3,FALSE)</f>
        <v>#N/A</v>
      </c>
    </row>
    <row r="549" spans="2:42">
      <c r="B549" s="19" t="s">
        <v>6220</v>
      </c>
      <c r="C549" t="e">
        <v>#REF!</v>
      </c>
      <c r="D549" t="str">
        <f t="shared" si="12"/>
        <v>553-2026</v>
      </c>
      <c r="E549" t="e">
        <f>VLOOKUP(D549,'MATRIZ 2026'!$F$3:$X$668,14,FALSE)</f>
        <v>#N/A</v>
      </c>
      <c r="F549" t="e">
        <f>VLOOKUP(B549,'MATRIZ 2026'!$F$3:$X$668,3,FALSE)</f>
        <v>#N/A</v>
      </c>
      <c r="G549" t="e">
        <f>VLOOKUP(B549,'MATRIZ 2026'!$F$3:$X$668,22,FALSE)</f>
        <v>#N/A</v>
      </c>
      <c r="I549" t="e">
        <f>VLOOKUP(B549,'MATRIZ 2026'!$F$3:$X$668,84,FALSE)</f>
        <v>#N/A</v>
      </c>
      <c r="J549" t="e">
        <f>VLOOKUP(B549,'MATRIZ 2026'!$F$3:$X$668,49,FALSE)</f>
        <v>#N/A</v>
      </c>
      <c r="K549" t="e">
        <f>VLOOKUP(B549,'MATRIZ 2026'!$F$3:$X$668,50,FALSE)</f>
        <v>#N/A</v>
      </c>
      <c r="L549" s="48" t="e">
        <f>VLOOKUP(B549,'MATRIZ 2026'!$F$3:$X$668,45,FALSE)</f>
        <v>#N/A</v>
      </c>
      <c r="M549" s="48" t="e">
        <f>VLOOKUP(B549,'MATRIZ 2026'!$F$3:$X$668,46,FALSE)</f>
        <v>#N/A</v>
      </c>
      <c r="N549" t="e">
        <f>VLOOKUP(B549,'MATRIZ 2026'!$F$3:$X$668,16,FALSE)</f>
        <v>#N/A</v>
      </c>
      <c r="O549" t="e">
        <f>VLOOKUP(B549,'MATRIZ 2026'!$F$3:$X$668,93,FALSE)</f>
        <v>#N/A</v>
      </c>
      <c r="P549" t="e">
        <f>VLOOKUP(D549,'MATRIZ 2026'!$F$3:$X$668,31,FALSE)</f>
        <v>#N/A</v>
      </c>
      <c r="Q549" t="e">
        <f>VLOOKUP(M549,'MATRIZ 2026'!$F$3:$X$668,3,FALSE)</f>
        <v>#N/A</v>
      </c>
      <c r="R549" t="e">
        <f>VLOOKUP(B549,'MATRIZ 2026'!$F$3:$X$668,32,FALSE)</f>
        <v>#N/A</v>
      </c>
      <c r="S549" t="e">
        <f>VLOOKUP(O549,'MATRIZ 2026'!$F$3:$X$668,3,FALSE)</f>
        <v>#N/A</v>
      </c>
      <c r="T549" t="e">
        <f>VLOOKUP(B549,'MATRIZ 2026'!$F$3:$X$668,95,FALSE)</f>
        <v>#N/A</v>
      </c>
      <c r="U549">
        <f>VLOOKUP(B549,Hoja3!A548:B1210,2,FALSE)</f>
        <v>152386</v>
      </c>
      <c r="V549" t="e">
        <f>VLOOKUP(B549,'MATRIZ 2026'!$F$3:$X$668,40,FALSE)</f>
        <v>#N/A</v>
      </c>
      <c r="W549" t="e">
        <f>VLOOKUP(S549,'MATRIZ 2026'!$F$3:$X$668,3,FALSE)</f>
        <v>#N/A</v>
      </c>
      <c r="X549" t="e">
        <f>VLOOKUP(T549,'MATRIZ 2026'!$F$3:$X$668,3,FALSE)</f>
        <v>#N/A</v>
      </c>
      <c r="Y549" t="e">
        <f>VLOOKUP(U549,'MATRIZ 2026'!$F$3:$X$668,3,FALSE)</f>
        <v>#N/A</v>
      </c>
      <c r="Z549" t="e">
        <f>VLOOKUP(V549,'MATRIZ 2026'!$F$3:$X$668,3,FALSE)</f>
        <v>#N/A</v>
      </c>
      <c r="AA549" t="e">
        <f>VLOOKUP(W549,'MATRIZ 2026'!$F$3:$X$668,3,FALSE)</f>
        <v>#N/A</v>
      </c>
      <c r="AB549" t="e">
        <f>VLOOKUP(B549,'MATRIZ 2026'!$F$3:$X$668,28,FALSE)</f>
        <v>#N/A</v>
      </c>
      <c r="AC549" t="e">
        <f>VLOOKUP(B549,'MATRIZ 2026'!$F$3:$X$668,27,FALSE)</f>
        <v>#N/A</v>
      </c>
      <c r="AD549" t="e">
        <f>VLOOKUP(B549,'MATRIZ 2026'!$F$3:$X$668,29,FALSE)</f>
        <v>#N/A</v>
      </c>
      <c r="AE549" t="e">
        <f>VLOOKUP(B549,'MATRIZ 2026'!$F$3:$X$668,96,FALSE)</f>
        <v>#N/A</v>
      </c>
      <c r="AF549" t="e">
        <f>VLOOKUP(B549,'MATRIZ 2026'!$F$3:$X$668,30,FALSE)</f>
        <v>#N/A</v>
      </c>
      <c r="AG549" t="str">
        <f>VLOOKUP(B549,'cuentas bancarias'!$A$2:$E$201,3,FALSE)</f>
        <v>CAJA SOCIAL</v>
      </c>
      <c r="AH549" t="str">
        <f>VLOOKUP(B549,'cuentas bancarias'!$A$2:$E$201,4,FALSE)</f>
        <v>AHORROS</v>
      </c>
      <c r="AI549">
        <f>VLOOKUP(B549,'cuentas bancarias'!$A$2:$E$201,5,FALSE)</f>
        <v>24078017728</v>
      </c>
      <c r="AJ549" t="e">
        <f>VLOOKUP(B549,'MATRIZ 2026'!$F$3:$X$668,25,FALSE)</f>
        <v>#N/A</v>
      </c>
      <c r="AL549" t="e">
        <f>VLOOKUP(AH549,'MATRIZ 2026'!$F$3:$X$668,3,FALSE)</f>
        <v>#N/A</v>
      </c>
      <c r="AM549" t="e">
        <f>VLOOKUP(AI549,'MATRIZ 2026'!$F$3:$X$668,3,FALSE)</f>
        <v>#N/A</v>
      </c>
      <c r="AN549" t="e">
        <f>VLOOKUP(AJ549,'MATRIZ 2026'!$F$3:$X$668,3,FALSE)</f>
        <v>#N/A</v>
      </c>
      <c r="AO549" t="e">
        <f>VLOOKUP(AK549,'MATRIZ 2026'!$F$3:$X$668,3,FALSE)</f>
        <v>#N/A</v>
      </c>
      <c r="AP549" t="e">
        <f>VLOOKUP(AL549,'MATRIZ 2026'!$F$3:$X$668,3,FALSE)</f>
        <v>#N/A</v>
      </c>
    </row>
    <row r="550" spans="2:42">
      <c r="B550" s="21" t="s">
        <v>6232</v>
      </c>
      <c r="C550" t="e">
        <v>#REF!</v>
      </c>
      <c r="D550" t="str">
        <f t="shared" si="12"/>
        <v>554-2026</v>
      </c>
      <c r="E550" t="e">
        <f>VLOOKUP(D550,'MATRIZ 2026'!$F$3:$X$668,14,FALSE)</f>
        <v>#N/A</v>
      </c>
      <c r="F550" t="e">
        <f>VLOOKUP(B550,'MATRIZ 2026'!$F$3:$X$668,3,FALSE)</f>
        <v>#N/A</v>
      </c>
      <c r="G550" t="e">
        <f>VLOOKUP(B550,'MATRIZ 2026'!$F$3:$X$668,22,FALSE)</f>
        <v>#N/A</v>
      </c>
      <c r="I550" t="e">
        <f>VLOOKUP(B550,'MATRIZ 2026'!$F$3:$X$668,84,FALSE)</f>
        <v>#N/A</v>
      </c>
      <c r="J550" t="e">
        <f>VLOOKUP(B550,'MATRIZ 2026'!$F$3:$X$668,49,FALSE)</f>
        <v>#N/A</v>
      </c>
      <c r="K550" t="e">
        <f>VLOOKUP(B550,'MATRIZ 2026'!$F$3:$X$668,50,FALSE)</f>
        <v>#N/A</v>
      </c>
      <c r="L550" s="48" t="e">
        <f>VLOOKUP(B550,'MATRIZ 2026'!$F$3:$X$668,45,FALSE)</f>
        <v>#N/A</v>
      </c>
      <c r="M550" s="48" t="e">
        <f>VLOOKUP(B550,'MATRIZ 2026'!$F$3:$X$668,46,FALSE)</f>
        <v>#N/A</v>
      </c>
      <c r="N550" t="e">
        <f>VLOOKUP(B550,'MATRIZ 2026'!$F$3:$X$668,16,FALSE)</f>
        <v>#N/A</v>
      </c>
      <c r="O550" t="e">
        <f>VLOOKUP(B550,'MATRIZ 2026'!$F$3:$X$668,93,FALSE)</f>
        <v>#N/A</v>
      </c>
      <c r="P550" t="e">
        <f>VLOOKUP(D550,'MATRIZ 2026'!$F$3:$X$668,31,FALSE)</f>
        <v>#N/A</v>
      </c>
      <c r="Q550" t="e">
        <f>VLOOKUP(M550,'MATRIZ 2026'!$F$3:$X$668,3,FALSE)</f>
        <v>#N/A</v>
      </c>
      <c r="R550" t="e">
        <f>VLOOKUP(B550,'MATRIZ 2026'!$F$3:$X$668,32,FALSE)</f>
        <v>#N/A</v>
      </c>
      <c r="S550" t="e">
        <f>VLOOKUP(O550,'MATRIZ 2026'!$F$3:$X$668,3,FALSE)</f>
        <v>#N/A</v>
      </c>
      <c r="T550" t="e">
        <f>VLOOKUP(B550,'MATRIZ 2026'!$F$3:$X$668,95,FALSE)</f>
        <v>#N/A</v>
      </c>
      <c r="U550">
        <f>VLOOKUP(B550,Hoja3!A549:B1211,2,FALSE)</f>
        <v>145499</v>
      </c>
      <c r="V550" t="e">
        <f>VLOOKUP(B550,'MATRIZ 2026'!$F$3:$X$668,40,FALSE)</f>
        <v>#N/A</v>
      </c>
      <c r="W550" t="e">
        <f>VLOOKUP(S550,'MATRIZ 2026'!$F$3:$X$668,3,FALSE)</f>
        <v>#N/A</v>
      </c>
      <c r="X550" t="e">
        <f>VLOOKUP(T550,'MATRIZ 2026'!$F$3:$X$668,3,FALSE)</f>
        <v>#N/A</v>
      </c>
      <c r="Y550" t="e">
        <f>VLOOKUP(U550,'MATRIZ 2026'!$F$3:$X$668,3,FALSE)</f>
        <v>#N/A</v>
      </c>
      <c r="Z550" t="e">
        <f>VLOOKUP(V550,'MATRIZ 2026'!$F$3:$X$668,3,FALSE)</f>
        <v>#N/A</v>
      </c>
      <c r="AA550" t="e">
        <f>VLOOKUP(W550,'MATRIZ 2026'!$F$3:$X$668,3,FALSE)</f>
        <v>#N/A</v>
      </c>
      <c r="AB550" t="e">
        <f>VLOOKUP(B550,'MATRIZ 2026'!$F$3:$X$668,28,FALSE)</f>
        <v>#N/A</v>
      </c>
      <c r="AC550" t="e">
        <f>VLOOKUP(B550,'MATRIZ 2026'!$F$3:$X$668,27,FALSE)</f>
        <v>#N/A</v>
      </c>
      <c r="AD550" t="e">
        <f>VLOOKUP(B550,'MATRIZ 2026'!$F$3:$X$668,29,FALSE)</f>
        <v>#N/A</v>
      </c>
      <c r="AE550" t="e">
        <f>VLOOKUP(B550,'MATRIZ 2026'!$F$3:$X$668,96,FALSE)</f>
        <v>#N/A</v>
      </c>
      <c r="AF550" t="e">
        <f>VLOOKUP(B550,'MATRIZ 2026'!$F$3:$X$668,30,FALSE)</f>
        <v>#N/A</v>
      </c>
      <c r="AG550" t="str">
        <f>VLOOKUP(B550,'cuentas bancarias'!$A$2:$E$201,3,FALSE)</f>
        <v>CAJA SOCIAL</v>
      </c>
      <c r="AH550" t="str">
        <f>VLOOKUP(B550,'cuentas bancarias'!$A$2:$E$201,4,FALSE)</f>
        <v>AHORROS</v>
      </c>
      <c r="AI550">
        <f>VLOOKUP(B550,'cuentas bancarias'!$A$2:$E$201,5,FALSE)</f>
        <v>24115364619</v>
      </c>
      <c r="AJ550" t="e">
        <f>VLOOKUP(B550,'MATRIZ 2026'!$F$3:$X$668,25,FALSE)</f>
        <v>#N/A</v>
      </c>
      <c r="AL550" t="e">
        <f>VLOOKUP(AH550,'MATRIZ 2026'!$F$3:$X$668,3,FALSE)</f>
        <v>#N/A</v>
      </c>
      <c r="AM550" t="e">
        <f>VLOOKUP(AI550,'MATRIZ 2026'!$F$3:$X$668,3,FALSE)</f>
        <v>#N/A</v>
      </c>
      <c r="AN550" t="e">
        <f>VLOOKUP(AJ550,'MATRIZ 2026'!$F$3:$X$668,3,FALSE)</f>
        <v>#N/A</v>
      </c>
      <c r="AO550" t="e">
        <f>VLOOKUP(AK550,'MATRIZ 2026'!$F$3:$X$668,3,FALSE)</f>
        <v>#N/A</v>
      </c>
      <c r="AP550" t="e">
        <f>VLOOKUP(AL550,'MATRIZ 2026'!$F$3:$X$668,3,FALSE)</f>
        <v>#N/A</v>
      </c>
    </row>
    <row r="551" spans="2:42">
      <c r="B551" s="19" t="s">
        <v>6242</v>
      </c>
      <c r="C551" t="e">
        <v>#REF!</v>
      </c>
      <c r="D551" t="str">
        <f t="shared" si="12"/>
        <v>555-2026</v>
      </c>
      <c r="E551" t="e">
        <f>VLOOKUP(D551,'MATRIZ 2026'!$F$3:$X$668,14,FALSE)</f>
        <v>#N/A</v>
      </c>
      <c r="F551" t="e">
        <f>VLOOKUP(B551,'MATRIZ 2026'!$F$3:$X$668,3,FALSE)</f>
        <v>#N/A</v>
      </c>
      <c r="G551" t="e">
        <f>VLOOKUP(B551,'MATRIZ 2026'!$F$3:$X$668,22,FALSE)</f>
        <v>#N/A</v>
      </c>
      <c r="I551" t="e">
        <f>VLOOKUP(B551,'MATRIZ 2026'!$F$3:$X$668,84,FALSE)</f>
        <v>#N/A</v>
      </c>
      <c r="J551" t="e">
        <f>VLOOKUP(B551,'MATRIZ 2026'!$F$3:$X$668,49,FALSE)</f>
        <v>#N/A</v>
      </c>
      <c r="K551" t="e">
        <f>VLOOKUP(B551,'MATRIZ 2026'!$F$3:$X$668,50,FALSE)</f>
        <v>#N/A</v>
      </c>
      <c r="L551" s="48" t="e">
        <f>VLOOKUP(B551,'MATRIZ 2026'!$F$3:$X$668,45,FALSE)</f>
        <v>#N/A</v>
      </c>
      <c r="M551" s="48" t="e">
        <f>VLOOKUP(B551,'MATRIZ 2026'!$F$3:$X$668,46,FALSE)</f>
        <v>#N/A</v>
      </c>
      <c r="N551" t="e">
        <f>VLOOKUP(B551,'MATRIZ 2026'!$F$3:$X$668,16,FALSE)</f>
        <v>#N/A</v>
      </c>
      <c r="O551" t="e">
        <f>VLOOKUP(B551,'MATRIZ 2026'!$F$3:$X$668,93,FALSE)</f>
        <v>#N/A</v>
      </c>
      <c r="P551" t="e">
        <f>VLOOKUP(D551,'MATRIZ 2026'!$F$3:$X$668,31,FALSE)</f>
        <v>#N/A</v>
      </c>
      <c r="Q551" t="e">
        <f>VLOOKUP(M551,'MATRIZ 2026'!$F$3:$X$668,3,FALSE)</f>
        <v>#N/A</v>
      </c>
      <c r="R551" t="e">
        <f>VLOOKUP(B551,'MATRIZ 2026'!$F$3:$X$668,32,FALSE)</f>
        <v>#N/A</v>
      </c>
      <c r="S551" t="e">
        <f>VLOOKUP(O551,'MATRIZ 2026'!$F$3:$X$668,3,FALSE)</f>
        <v>#N/A</v>
      </c>
      <c r="T551" t="e">
        <f>VLOOKUP(B551,'MATRIZ 2026'!$F$3:$X$668,95,FALSE)</f>
        <v>#N/A</v>
      </c>
      <c r="U551">
        <f>VLOOKUP(B551,Hoja3!A550:B1212,2,FALSE)</f>
        <v>152840</v>
      </c>
      <c r="V551" t="e">
        <f>VLOOKUP(B551,'MATRIZ 2026'!$F$3:$X$668,40,FALSE)</f>
        <v>#N/A</v>
      </c>
      <c r="W551" t="e">
        <f>VLOOKUP(S551,'MATRIZ 2026'!$F$3:$X$668,3,FALSE)</f>
        <v>#N/A</v>
      </c>
      <c r="X551" t="e">
        <f>VLOOKUP(T551,'MATRIZ 2026'!$F$3:$X$668,3,FALSE)</f>
        <v>#N/A</v>
      </c>
      <c r="Y551" t="e">
        <f>VLOOKUP(U551,'MATRIZ 2026'!$F$3:$X$668,3,FALSE)</f>
        <v>#N/A</v>
      </c>
      <c r="Z551" t="e">
        <f>VLOOKUP(V551,'MATRIZ 2026'!$F$3:$X$668,3,FALSE)</f>
        <v>#N/A</v>
      </c>
      <c r="AA551" t="e">
        <f>VLOOKUP(W551,'MATRIZ 2026'!$F$3:$X$668,3,FALSE)</f>
        <v>#N/A</v>
      </c>
      <c r="AB551" t="e">
        <f>VLOOKUP(B551,'MATRIZ 2026'!$F$3:$X$668,28,FALSE)</f>
        <v>#N/A</v>
      </c>
      <c r="AC551" t="e">
        <f>VLOOKUP(B551,'MATRIZ 2026'!$F$3:$X$668,27,FALSE)</f>
        <v>#N/A</v>
      </c>
      <c r="AD551" t="e">
        <f>VLOOKUP(B551,'MATRIZ 2026'!$F$3:$X$668,29,FALSE)</f>
        <v>#N/A</v>
      </c>
      <c r="AE551" t="e">
        <f>VLOOKUP(B551,'MATRIZ 2026'!$F$3:$X$668,96,FALSE)</f>
        <v>#N/A</v>
      </c>
      <c r="AF551" t="e">
        <f>VLOOKUP(B551,'MATRIZ 2026'!$F$3:$X$668,30,FALSE)</f>
        <v>#N/A</v>
      </c>
      <c r="AG551" t="str">
        <f>VLOOKUP(B551,'cuentas bancarias'!$A$2:$E$201,3,FALSE)</f>
        <v>BANCOLOMBIA</v>
      </c>
      <c r="AH551" t="str">
        <f>VLOOKUP(B551,'cuentas bancarias'!$A$2:$E$201,4,FALSE)</f>
        <v>AHORROS</v>
      </c>
      <c r="AI551">
        <f>VLOOKUP(B551,'cuentas bancarias'!$A$2:$E$201,5,FALSE)</f>
        <v>19104189965</v>
      </c>
      <c r="AJ551" t="e">
        <f>VLOOKUP(B551,'MATRIZ 2026'!$F$3:$X$668,25,FALSE)</f>
        <v>#N/A</v>
      </c>
      <c r="AL551" t="e">
        <f>VLOOKUP(AH551,'MATRIZ 2026'!$F$3:$X$668,3,FALSE)</f>
        <v>#N/A</v>
      </c>
      <c r="AM551" t="e">
        <f>VLOOKUP(AI551,'MATRIZ 2026'!$F$3:$X$668,3,FALSE)</f>
        <v>#N/A</v>
      </c>
      <c r="AN551" t="e">
        <f>VLOOKUP(AJ551,'MATRIZ 2026'!$F$3:$X$668,3,FALSE)</f>
        <v>#N/A</v>
      </c>
      <c r="AO551" t="e">
        <f>VLOOKUP(AK551,'MATRIZ 2026'!$F$3:$X$668,3,FALSE)</f>
        <v>#N/A</v>
      </c>
      <c r="AP551" t="e">
        <f>VLOOKUP(AL551,'MATRIZ 2026'!$F$3:$X$668,3,FALSE)</f>
        <v>#N/A</v>
      </c>
    </row>
    <row r="552" spans="2:42">
      <c r="B552" s="21" t="s">
        <v>6258</v>
      </c>
      <c r="C552" t="e">
        <v>#REF!</v>
      </c>
      <c r="D552" t="str">
        <f t="shared" si="12"/>
        <v>556-2026</v>
      </c>
      <c r="E552" t="e">
        <f>VLOOKUP(D552,'MATRIZ 2026'!$F$3:$X$668,14,FALSE)</f>
        <v>#N/A</v>
      </c>
      <c r="F552" t="e">
        <f>VLOOKUP(B552,'MATRIZ 2026'!$F$3:$X$668,3,FALSE)</f>
        <v>#N/A</v>
      </c>
      <c r="G552" t="e">
        <f>VLOOKUP(B552,'MATRIZ 2026'!$F$3:$X$668,22,FALSE)</f>
        <v>#N/A</v>
      </c>
      <c r="I552" t="e">
        <f>VLOOKUP(B552,'MATRIZ 2026'!$F$3:$X$668,84,FALSE)</f>
        <v>#N/A</v>
      </c>
      <c r="J552" t="e">
        <f>VLOOKUP(B552,'MATRIZ 2026'!$F$3:$X$668,49,FALSE)</f>
        <v>#N/A</v>
      </c>
      <c r="K552" t="e">
        <f>VLOOKUP(B552,'MATRIZ 2026'!$F$3:$X$668,50,FALSE)</f>
        <v>#N/A</v>
      </c>
      <c r="L552" s="48" t="e">
        <f>VLOOKUP(B552,'MATRIZ 2026'!$F$3:$X$668,45,FALSE)</f>
        <v>#N/A</v>
      </c>
      <c r="M552" s="48" t="e">
        <f>VLOOKUP(B552,'MATRIZ 2026'!$F$3:$X$668,46,FALSE)</f>
        <v>#N/A</v>
      </c>
      <c r="N552" t="e">
        <f>VLOOKUP(B552,'MATRIZ 2026'!$F$3:$X$668,16,FALSE)</f>
        <v>#N/A</v>
      </c>
      <c r="O552" t="e">
        <f>VLOOKUP(B552,'MATRIZ 2026'!$F$3:$X$668,93,FALSE)</f>
        <v>#N/A</v>
      </c>
      <c r="P552" t="e">
        <f>VLOOKUP(D552,'MATRIZ 2026'!$F$3:$X$668,31,FALSE)</f>
        <v>#N/A</v>
      </c>
      <c r="Q552" t="e">
        <f>VLOOKUP(M552,'MATRIZ 2026'!$F$3:$X$668,3,FALSE)</f>
        <v>#N/A</v>
      </c>
      <c r="R552" t="e">
        <f>VLOOKUP(B552,'MATRIZ 2026'!$F$3:$X$668,32,FALSE)</f>
        <v>#N/A</v>
      </c>
      <c r="S552" t="e">
        <f>VLOOKUP(O552,'MATRIZ 2026'!$F$3:$X$668,3,FALSE)</f>
        <v>#N/A</v>
      </c>
      <c r="T552" t="e">
        <f>VLOOKUP(B552,'MATRIZ 2026'!$F$3:$X$668,95,FALSE)</f>
        <v>#N/A</v>
      </c>
      <c r="U552">
        <f>VLOOKUP(B552,Hoja3!A551:B1213,2,FALSE)</f>
        <v>146670</v>
      </c>
      <c r="V552" t="e">
        <f>VLOOKUP(B552,'MATRIZ 2026'!$F$3:$X$668,40,FALSE)</f>
        <v>#N/A</v>
      </c>
      <c r="W552" t="e">
        <f>VLOOKUP(S552,'MATRIZ 2026'!$F$3:$X$668,3,FALSE)</f>
        <v>#N/A</v>
      </c>
      <c r="X552" t="e">
        <f>VLOOKUP(T552,'MATRIZ 2026'!$F$3:$X$668,3,FALSE)</f>
        <v>#N/A</v>
      </c>
      <c r="Y552" t="e">
        <f>VLOOKUP(U552,'MATRIZ 2026'!$F$3:$X$668,3,FALSE)</f>
        <v>#N/A</v>
      </c>
      <c r="Z552" t="e">
        <f>VLOOKUP(V552,'MATRIZ 2026'!$F$3:$X$668,3,FALSE)</f>
        <v>#N/A</v>
      </c>
      <c r="AA552" t="e">
        <f>VLOOKUP(W552,'MATRIZ 2026'!$F$3:$X$668,3,FALSE)</f>
        <v>#N/A</v>
      </c>
      <c r="AB552" t="e">
        <f>VLOOKUP(B552,'MATRIZ 2026'!$F$3:$X$668,28,FALSE)</f>
        <v>#N/A</v>
      </c>
      <c r="AC552" t="e">
        <f>VLOOKUP(B552,'MATRIZ 2026'!$F$3:$X$668,27,FALSE)</f>
        <v>#N/A</v>
      </c>
      <c r="AD552" t="e">
        <f>VLOOKUP(B552,'MATRIZ 2026'!$F$3:$X$668,29,FALSE)</f>
        <v>#N/A</v>
      </c>
      <c r="AE552" t="e">
        <f>VLOOKUP(B552,'MATRIZ 2026'!$F$3:$X$668,96,FALSE)</f>
        <v>#N/A</v>
      </c>
      <c r="AF552" t="e">
        <f>VLOOKUP(B552,'MATRIZ 2026'!$F$3:$X$668,30,FALSE)</f>
        <v>#N/A</v>
      </c>
      <c r="AG552" t="str">
        <f>VLOOKUP(B552,'cuentas bancarias'!$A$2:$E$201,3,FALSE)</f>
        <v>DAVIVIENDA</v>
      </c>
      <c r="AH552" t="str">
        <f>VLOOKUP(B552,'cuentas bancarias'!$A$2:$E$201,4,FALSE)</f>
        <v>AHORROS</v>
      </c>
      <c r="AI552">
        <f>VLOOKUP(B552,'cuentas bancarias'!$A$2:$E$201,5,FALSE)</f>
        <v>455200273726</v>
      </c>
      <c r="AJ552" t="e">
        <f>VLOOKUP(B552,'MATRIZ 2026'!$F$3:$X$668,25,FALSE)</f>
        <v>#N/A</v>
      </c>
      <c r="AL552" t="e">
        <f>VLOOKUP(AH552,'MATRIZ 2026'!$F$3:$X$668,3,FALSE)</f>
        <v>#N/A</v>
      </c>
      <c r="AM552" t="e">
        <f>VLOOKUP(AI552,'MATRIZ 2026'!$F$3:$X$668,3,FALSE)</f>
        <v>#N/A</v>
      </c>
      <c r="AN552" t="e">
        <f>VLOOKUP(AJ552,'MATRIZ 2026'!$F$3:$X$668,3,FALSE)</f>
        <v>#N/A</v>
      </c>
      <c r="AO552" t="e">
        <f>VLOOKUP(AK552,'MATRIZ 2026'!$F$3:$X$668,3,FALSE)</f>
        <v>#N/A</v>
      </c>
      <c r="AP552" t="e">
        <f>VLOOKUP(AL552,'MATRIZ 2026'!$F$3:$X$668,3,FALSE)</f>
        <v>#N/A</v>
      </c>
    </row>
    <row r="553" spans="2:42" hidden="1">
      <c r="B553" s="19" t="s">
        <v>6269</v>
      </c>
      <c r="C553" t="e">
        <v>#REF!</v>
      </c>
    </row>
    <row r="554" spans="2:42">
      <c r="B554" s="21" t="s">
        <v>6281</v>
      </c>
      <c r="C554" t="e">
        <v>#REF!</v>
      </c>
      <c r="D554" t="str">
        <f t="shared" ref="D554:D557" si="13">B554</f>
        <v>558-2026</v>
      </c>
      <c r="E554" t="e">
        <f>VLOOKUP(D554,'MATRIZ 2026'!$F$3:$X$668,14,FALSE)</f>
        <v>#N/A</v>
      </c>
      <c r="F554" t="e">
        <f>VLOOKUP(B554,'MATRIZ 2026'!$F$3:$X$668,3,FALSE)</f>
        <v>#N/A</v>
      </c>
      <c r="G554" t="e">
        <f>VLOOKUP(B554,'MATRIZ 2026'!$F$3:$X$668,22,FALSE)</f>
        <v>#N/A</v>
      </c>
      <c r="I554" t="e">
        <f>VLOOKUP(B554,'MATRIZ 2026'!$F$3:$X$668,84,FALSE)</f>
        <v>#N/A</v>
      </c>
      <c r="J554" t="e">
        <f>VLOOKUP(B554,'MATRIZ 2026'!$F$3:$X$668,49,FALSE)</f>
        <v>#N/A</v>
      </c>
      <c r="K554" t="e">
        <f>VLOOKUP(B554,'MATRIZ 2026'!$F$3:$X$668,50,FALSE)</f>
        <v>#N/A</v>
      </c>
      <c r="L554" s="48" t="e">
        <f>VLOOKUP(B554,'MATRIZ 2026'!$F$3:$X$668,45,FALSE)</f>
        <v>#N/A</v>
      </c>
      <c r="M554" s="48" t="e">
        <f>VLOOKUP(B554,'MATRIZ 2026'!$F$3:$X$668,46,FALSE)</f>
        <v>#N/A</v>
      </c>
      <c r="N554" t="e">
        <f>VLOOKUP(B554,'MATRIZ 2026'!$F$3:$X$668,16,FALSE)</f>
        <v>#N/A</v>
      </c>
      <c r="O554" t="e">
        <f>VLOOKUP(B554,'MATRIZ 2026'!$F$3:$X$668,93,FALSE)</f>
        <v>#N/A</v>
      </c>
      <c r="P554" t="e">
        <f>VLOOKUP(D554,'MATRIZ 2026'!$F$3:$X$668,31,FALSE)</f>
        <v>#N/A</v>
      </c>
      <c r="Q554" t="e">
        <f>VLOOKUP(M554,'MATRIZ 2026'!$F$3:$X$668,3,FALSE)</f>
        <v>#N/A</v>
      </c>
      <c r="R554" t="e">
        <f>VLOOKUP(B554,'MATRIZ 2026'!$F$3:$X$668,32,FALSE)</f>
        <v>#N/A</v>
      </c>
      <c r="S554" t="e">
        <f>VLOOKUP(O554,'MATRIZ 2026'!$F$3:$X$668,3,FALSE)</f>
        <v>#N/A</v>
      </c>
      <c r="T554" t="e">
        <f>VLOOKUP(B554,'MATRIZ 2026'!$F$3:$X$668,95,FALSE)</f>
        <v>#N/A</v>
      </c>
      <c r="U554">
        <f>VLOOKUP(B554,Hoja3!A553:B1215,2,FALSE)</f>
        <v>147365</v>
      </c>
      <c r="V554" t="e">
        <f>VLOOKUP(B554,'MATRIZ 2026'!$F$3:$X$668,40,FALSE)</f>
        <v>#N/A</v>
      </c>
      <c r="W554" t="e">
        <f>VLOOKUP(S554,'MATRIZ 2026'!$F$3:$X$668,3,FALSE)</f>
        <v>#N/A</v>
      </c>
      <c r="X554" t="e">
        <f>VLOOKUP(T554,'MATRIZ 2026'!$F$3:$X$668,3,FALSE)</f>
        <v>#N/A</v>
      </c>
      <c r="Y554" t="e">
        <f>VLOOKUP(U554,'MATRIZ 2026'!$F$3:$X$668,3,FALSE)</f>
        <v>#N/A</v>
      </c>
      <c r="Z554" t="e">
        <f>VLOOKUP(V554,'MATRIZ 2026'!$F$3:$X$668,3,FALSE)</f>
        <v>#N/A</v>
      </c>
      <c r="AA554" t="e">
        <f>VLOOKUP(W554,'MATRIZ 2026'!$F$3:$X$668,3,FALSE)</f>
        <v>#N/A</v>
      </c>
      <c r="AB554" t="e">
        <f>VLOOKUP(B554,'MATRIZ 2026'!$F$3:$X$668,28,FALSE)</f>
        <v>#N/A</v>
      </c>
      <c r="AC554" t="e">
        <f>VLOOKUP(B554,'MATRIZ 2026'!$F$3:$X$668,27,FALSE)</f>
        <v>#N/A</v>
      </c>
      <c r="AD554" t="e">
        <f>VLOOKUP(B554,'MATRIZ 2026'!$F$3:$X$668,29,FALSE)</f>
        <v>#N/A</v>
      </c>
      <c r="AE554" t="e">
        <f>VLOOKUP(B554,'MATRIZ 2026'!$F$3:$X$668,96,FALSE)</f>
        <v>#N/A</v>
      </c>
      <c r="AF554" t="e">
        <f>VLOOKUP(B554,'MATRIZ 2026'!$F$3:$X$668,30,FALSE)</f>
        <v>#N/A</v>
      </c>
      <c r="AG554" t="str">
        <f>VLOOKUP(B554,'cuentas bancarias'!$A$2:$E$201,3,FALSE)</f>
        <v>BOGOTÁ</v>
      </c>
      <c r="AH554" t="str">
        <f>VLOOKUP(B554,'cuentas bancarias'!$A$2:$E$201,4,FALSE)</f>
        <v>AHORROS</v>
      </c>
      <c r="AI554">
        <f>VLOOKUP(B554,'cuentas bancarias'!$A$2:$E$201,5,FALSE)</f>
        <v>39864855</v>
      </c>
      <c r="AJ554" t="e">
        <f>VLOOKUP(B554,'MATRIZ 2026'!$F$3:$X$668,25,FALSE)</f>
        <v>#N/A</v>
      </c>
      <c r="AL554" t="e">
        <f>VLOOKUP(AH554,'MATRIZ 2026'!$F$3:$X$668,3,FALSE)</f>
        <v>#N/A</v>
      </c>
      <c r="AM554" t="e">
        <f>VLOOKUP(AI554,'MATRIZ 2026'!$F$3:$X$668,3,FALSE)</f>
        <v>#N/A</v>
      </c>
      <c r="AN554" t="e">
        <f>VLOOKUP(AJ554,'MATRIZ 2026'!$F$3:$X$668,3,FALSE)</f>
        <v>#N/A</v>
      </c>
      <c r="AO554" t="e">
        <f>VLOOKUP(AK554,'MATRIZ 2026'!$F$3:$X$668,3,FALSE)</f>
        <v>#N/A</v>
      </c>
      <c r="AP554" t="e">
        <f>VLOOKUP(AL554,'MATRIZ 2026'!$F$3:$X$668,3,FALSE)</f>
        <v>#N/A</v>
      </c>
    </row>
    <row r="555" spans="2:42">
      <c r="B555" s="19" t="s">
        <v>6289</v>
      </c>
      <c r="C555" t="e">
        <v>#REF!</v>
      </c>
      <c r="D555" t="str">
        <f t="shared" si="13"/>
        <v>559-2026</v>
      </c>
      <c r="E555" t="e">
        <f>VLOOKUP(D555,'MATRIZ 2026'!$F$3:$X$668,14,FALSE)</f>
        <v>#N/A</v>
      </c>
      <c r="F555" t="e">
        <f>VLOOKUP(B555,'MATRIZ 2026'!$F$3:$X$668,3,FALSE)</f>
        <v>#N/A</v>
      </c>
      <c r="G555" t="e">
        <f>VLOOKUP(B555,'MATRIZ 2026'!$F$3:$X$668,22,FALSE)</f>
        <v>#N/A</v>
      </c>
      <c r="I555" t="e">
        <f>VLOOKUP(B555,'MATRIZ 2026'!$F$3:$X$668,84,FALSE)</f>
        <v>#N/A</v>
      </c>
      <c r="J555" t="e">
        <f>VLOOKUP(B555,'MATRIZ 2026'!$F$3:$X$668,49,FALSE)</f>
        <v>#N/A</v>
      </c>
      <c r="K555" t="e">
        <f>VLOOKUP(B555,'MATRIZ 2026'!$F$3:$X$668,50,FALSE)</f>
        <v>#N/A</v>
      </c>
      <c r="L555" s="48" t="e">
        <f>VLOOKUP(B555,'MATRIZ 2026'!$F$3:$X$668,45,FALSE)</f>
        <v>#N/A</v>
      </c>
      <c r="M555" s="48" t="e">
        <f>VLOOKUP(B555,'MATRIZ 2026'!$F$3:$X$668,46,FALSE)</f>
        <v>#N/A</v>
      </c>
      <c r="N555" t="e">
        <f>VLOOKUP(B555,'MATRIZ 2026'!$F$3:$X$668,16,FALSE)</f>
        <v>#N/A</v>
      </c>
      <c r="O555" t="e">
        <f>VLOOKUP(B555,'MATRIZ 2026'!$F$3:$X$668,93,FALSE)</f>
        <v>#N/A</v>
      </c>
      <c r="P555" t="e">
        <f>VLOOKUP(D555,'MATRIZ 2026'!$F$3:$X$668,31,FALSE)</f>
        <v>#N/A</v>
      </c>
      <c r="Q555" t="e">
        <f>VLOOKUP(M555,'MATRIZ 2026'!$F$3:$X$668,3,FALSE)</f>
        <v>#N/A</v>
      </c>
      <c r="R555" t="e">
        <f>VLOOKUP(B555,'MATRIZ 2026'!$F$3:$X$668,32,FALSE)</f>
        <v>#N/A</v>
      </c>
      <c r="S555" t="e">
        <f>VLOOKUP(O555,'MATRIZ 2026'!$F$3:$X$668,3,FALSE)</f>
        <v>#N/A</v>
      </c>
      <c r="T555" t="e">
        <f>VLOOKUP(B555,'MATRIZ 2026'!$F$3:$X$668,95,FALSE)</f>
        <v>#N/A</v>
      </c>
      <c r="U555">
        <f>VLOOKUP(B555,Hoja3!A554:B1216,2,FALSE)</f>
        <v>147350</v>
      </c>
      <c r="V555" t="e">
        <f>VLOOKUP(B555,'MATRIZ 2026'!$F$3:$X$668,40,FALSE)</f>
        <v>#N/A</v>
      </c>
      <c r="W555" t="e">
        <f>VLOOKUP(S555,'MATRIZ 2026'!$F$3:$X$668,3,FALSE)</f>
        <v>#N/A</v>
      </c>
      <c r="X555" t="e">
        <f>VLOOKUP(T555,'MATRIZ 2026'!$F$3:$X$668,3,FALSE)</f>
        <v>#N/A</v>
      </c>
      <c r="Y555" t="e">
        <f>VLOOKUP(U555,'MATRIZ 2026'!$F$3:$X$668,3,FALSE)</f>
        <v>#N/A</v>
      </c>
      <c r="Z555" t="e">
        <f>VLOOKUP(V555,'MATRIZ 2026'!$F$3:$X$668,3,FALSE)</f>
        <v>#N/A</v>
      </c>
      <c r="AA555" t="e">
        <f>VLOOKUP(W555,'MATRIZ 2026'!$F$3:$X$668,3,FALSE)</f>
        <v>#N/A</v>
      </c>
      <c r="AB555" t="e">
        <f>VLOOKUP(B555,'MATRIZ 2026'!$F$3:$X$668,28,FALSE)</f>
        <v>#N/A</v>
      </c>
      <c r="AC555" t="e">
        <f>VLOOKUP(B555,'MATRIZ 2026'!$F$3:$X$668,27,FALSE)</f>
        <v>#N/A</v>
      </c>
      <c r="AD555" t="e">
        <f>VLOOKUP(B555,'MATRIZ 2026'!$F$3:$X$668,29,FALSE)</f>
        <v>#N/A</v>
      </c>
      <c r="AE555" t="e">
        <f>VLOOKUP(B555,'MATRIZ 2026'!$F$3:$X$668,96,FALSE)</f>
        <v>#N/A</v>
      </c>
      <c r="AF555" t="e">
        <f>VLOOKUP(B555,'MATRIZ 2026'!$F$3:$X$668,30,FALSE)</f>
        <v>#N/A</v>
      </c>
      <c r="AG555" t="str">
        <f>VLOOKUP(B555,'cuentas bancarias'!$A$2:$E$201,3,FALSE)</f>
        <v>NU</v>
      </c>
      <c r="AH555" t="str">
        <f>VLOOKUP(B555,'cuentas bancarias'!$A$2:$E$201,4,FALSE)</f>
        <v>AHORROS</v>
      </c>
      <c r="AI555">
        <f>VLOOKUP(B555,'cuentas bancarias'!$A$2:$E$201,5,FALSE)</f>
        <v>16143210</v>
      </c>
      <c r="AJ555" t="e">
        <f>VLOOKUP(B555,'MATRIZ 2026'!$F$3:$X$668,25,FALSE)</f>
        <v>#N/A</v>
      </c>
      <c r="AL555" t="e">
        <f>VLOOKUP(AH555,'MATRIZ 2026'!$F$3:$X$668,3,FALSE)</f>
        <v>#N/A</v>
      </c>
      <c r="AM555" t="e">
        <f>VLOOKUP(AI555,'MATRIZ 2026'!$F$3:$X$668,3,FALSE)</f>
        <v>#N/A</v>
      </c>
      <c r="AN555" t="e">
        <f>VLOOKUP(AJ555,'MATRIZ 2026'!$F$3:$X$668,3,FALSE)</f>
        <v>#N/A</v>
      </c>
      <c r="AO555" t="e">
        <f>VLOOKUP(AK555,'MATRIZ 2026'!$F$3:$X$668,3,FALSE)</f>
        <v>#N/A</v>
      </c>
      <c r="AP555" t="e">
        <f>VLOOKUP(AL555,'MATRIZ 2026'!$F$3:$X$668,3,FALSE)</f>
        <v>#N/A</v>
      </c>
    </row>
    <row r="556" spans="2:42">
      <c r="B556" s="21" t="s">
        <v>6300</v>
      </c>
      <c r="C556" t="e">
        <v>#REF!</v>
      </c>
      <c r="D556" t="str">
        <f t="shared" si="13"/>
        <v>560-2026</v>
      </c>
      <c r="E556" t="e">
        <f>VLOOKUP(D556,'MATRIZ 2026'!$F$3:$X$668,14,FALSE)</f>
        <v>#N/A</v>
      </c>
      <c r="F556" t="e">
        <f>VLOOKUP(B556,'MATRIZ 2026'!$F$3:$X$668,3,FALSE)</f>
        <v>#N/A</v>
      </c>
      <c r="G556" t="e">
        <f>VLOOKUP(B556,'MATRIZ 2026'!$F$3:$X$668,22,FALSE)</f>
        <v>#N/A</v>
      </c>
      <c r="I556" t="e">
        <f>VLOOKUP(B556,'MATRIZ 2026'!$F$3:$X$668,84,FALSE)</f>
        <v>#N/A</v>
      </c>
      <c r="J556" t="e">
        <f>VLOOKUP(B556,'MATRIZ 2026'!$F$3:$X$668,49,FALSE)</f>
        <v>#N/A</v>
      </c>
      <c r="K556" t="e">
        <f>VLOOKUP(B556,'MATRIZ 2026'!$F$3:$X$668,50,FALSE)</f>
        <v>#N/A</v>
      </c>
      <c r="L556" s="48" t="e">
        <f>VLOOKUP(B556,'MATRIZ 2026'!$F$3:$X$668,45,FALSE)</f>
        <v>#N/A</v>
      </c>
      <c r="M556" s="48" t="e">
        <f>VLOOKUP(B556,'MATRIZ 2026'!$F$3:$X$668,46,FALSE)</f>
        <v>#N/A</v>
      </c>
      <c r="N556" t="e">
        <f>VLOOKUP(B556,'MATRIZ 2026'!$F$3:$X$668,16,FALSE)</f>
        <v>#N/A</v>
      </c>
      <c r="O556" t="e">
        <f>VLOOKUP(B556,'MATRIZ 2026'!$F$3:$X$668,93,FALSE)</f>
        <v>#N/A</v>
      </c>
      <c r="P556" t="e">
        <f>VLOOKUP(D556,'MATRIZ 2026'!$F$3:$X$668,31,FALSE)</f>
        <v>#N/A</v>
      </c>
      <c r="Q556" t="e">
        <f>VLOOKUP(M556,'MATRIZ 2026'!$F$3:$X$668,3,FALSE)</f>
        <v>#N/A</v>
      </c>
      <c r="R556" t="e">
        <f>VLOOKUP(B556,'MATRIZ 2026'!$F$3:$X$668,32,FALSE)</f>
        <v>#N/A</v>
      </c>
      <c r="S556" t="e">
        <f>VLOOKUP(O556,'MATRIZ 2026'!$F$3:$X$668,3,FALSE)</f>
        <v>#N/A</v>
      </c>
      <c r="T556" t="e">
        <f>VLOOKUP(B556,'MATRIZ 2026'!$F$3:$X$668,95,FALSE)</f>
        <v>#N/A</v>
      </c>
      <c r="U556">
        <f>VLOOKUP(B556,Hoja3!A555:B1217,2,FALSE)</f>
        <v>151833</v>
      </c>
      <c r="V556" t="e">
        <f>VLOOKUP(B556,'MATRIZ 2026'!$F$3:$X$668,40,FALSE)</f>
        <v>#N/A</v>
      </c>
      <c r="W556" t="e">
        <f>VLOOKUP(S556,'MATRIZ 2026'!$F$3:$X$668,3,FALSE)</f>
        <v>#N/A</v>
      </c>
      <c r="X556" t="e">
        <f>VLOOKUP(T556,'MATRIZ 2026'!$F$3:$X$668,3,FALSE)</f>
        <v>#N/A</v>
      </c>
      <c r="Y556" t="e">
        <f>VLOOKUP(U556,'MATRIZ 2026'!$F$3:$X$668,3,FALSE)</f>
        <v>#N/A</v>
      </c>
      <c r="Z556" t="e">
        <f>VLOOKUP(V556,'MATRIZ 2026'!$F$3:$X$668,3,FALSE)</f>
        <v>#N/A</v>
      </c>
      <c r="AA556" t="e">
        <f>VLOOKUP(W556,'MATRIZ 2026'!$F$3:$X$668,3,FALSE)</f>
        <v>#N/A</v>
      </c>
      <c r="AB556" t="e">
        <f>VLOOKUP(B556,'MATRIZ 2026'!$F$3:$X$668,28,FALSE)</f>
        <v>#N/A</v>
      </c>
      <c r="AC556" t="e">
        <f>VLOOKUP(B556,'MATRIZ 2026'!$F$3:$X$668,27,FALSE)</f>
        <v>#N/A</v>
      </c>
      <c r="AD556" t="e">
        <f>VLOOKUP(B556,'MATRIZ 2026'!$F$3:$X$668,29,FALSE)</f>
        <v>#N/A</v>
      </c>
      <c r="AE556" t="e">
        <f>VLOOKUP(B556,'MATRIZ 2026'!$F$3:$X$668,96,FALSE)</f>
        <v>#N/A</v>
      </c>
      <c r="AF556" t="e">
        <f>VLOOKUP(B556,'MATRIZ 2026'!$F$3:$X$668,30,FALSE)</f>
        <v>#N/A</v>
      </c>
      <c r="AG556" t="str">
        <f>VLOOKUP(B556,'cuentas bancarias'!$A$2:$E$201,3,FALSE)</f>
        <v>BANCOLOMBIA</v>
      </c>
      <c r="AH556" t="str">
        <f>VLOOKUP(B556,'cuentas bancarias'!$A$2:$E$201,4,FALSE)</f>
        <v>AHORROS</v>
      </c>
      <c r="AI556">
        <f>VLOOKUP(B556,'cuentas bancarias'!$A$2:$E$201,5,FALSE)</f>
        <v>3138069671</v>
      </c>
      <c r="AJ556" t="e">
        <f>VLOOKUP(B556,'MATRIZ 2026'!$F$3:$X$668,25,FALSE)</f>
        <v>#N/A</v>
      </c>
      <c r="AL556" t="e">
        <f>VLOOKUP(AH556,'MATRIZ 2026'!$F$3:$X$668,3,FALSE)</f>
        <v>#N/A</v>
      </c>
      <c r="AM556" t="e">
        <f>VLOOKUP(AI556,'MATRIZ 2026'!$F$3:$X$668,3,FALSE)</f>
        <v>#N/A</v>
      </c>
      <c r="AN556" t="e">
        <f>VLOOKUP(AJ556,'MATRIZ 2026'!$F$3:$X$668,3,FALSE)</f>
        <v>#N/A</v>
      </c>
      <c r="AO556" t="e">
        <f>VLOOKUP(AK556,'MATRIZ 2026'!$F$3:$X$668,3,FALSE)</f>
        <v>#N/A</v>
      </c>
      <c r="AP556" t="e">
        <f>VLOOKUP(AL556,'MATRIZ 2026'!$F$3:$X$668,3,FALSE)</f>
        <v>#N/A</v>
      </c>
    </row>
    <row r="557" spans="2:42">
      <c r="B557" s="19" t="s">
        <v>6312</v>
      </c>
      <c r="C557" t="e">
        <v>#REF!</v>
      </c>
      <c r="D557" t="str">
        <f t="shared" si="13"/>
        <v>561-2026</v>
      </c>
      <c r="E557" t="e">
        <f>VLOOKUP(D557,'MATRIZ 2026'!$F$3:$X$668,14,FALSE)</f>
        <v>#N/A</v>
      </c>
      <c r="F557" t="e">
        <f>VLOOKUP(B557,'MATRIZ 2026'!$F$3:$X$668,3,FALSE)</f>
        <v>#N/A</v>
      </c>
      <c r="G557" t="e">
        <f>VLOOKUP(B557,'MATRIZ 2026'!$F$3:$X$668,22,FALSE)</f>
        <v>#N/A</v>
      </c>
      <c r="I557" t="e">
        <f>VLOOKUP(B557,'MATRIZ 2026'!$F$3:$X$668,84,FALSE)</f>
        <v>#N/A</v>
      </c>
      <c r="J557" t="e">
        <f>VLOOKUP(B557,'MATRIZ 2026'!$F$3:$X$668,49,FALSE)</f>
        <v>#N/A</v>
      </c>
      <c r="K557" t="e">
        <f>VLOOKUP(B557,'MATRIZ 2026'!$F$3:$X$668,50,FALSE)</f>
        <v>#N/A</v>
      </c>
      <c r="L557" s="48" t="e">
        <f>VLOOKUP(B557,'MATRIZ 2026'!$F$3:$X$668,45,FALSE)</f>
        <v>#N/A</v>
      </c>
      <c r="M557" s="48" t="e">
        <f>VLOOKUP(B557,'MATRIZ 2026'!$F$3:$X$668,46,FALSE)</f>
        <v>#N/A</v>
      </c>
      <c r="N557" t="e">
        <f>VLOOKUP(B557,'MATRIZ 2026'!$F$3:$X$668,16,FALSE)</f>
        <v>#N/A</v>
      </c>
      <c r="O557" t="e">
        <f>VLOOKUP(B557,'MATRIZ 2026'!$F$3:$X$668,93,FALSE)</f>
        <v>#N/A</v>
      </c>
      <c r="P557" t="e">
        <f>VLOOKUP(D557,'MATRIZ 2026'!$F$3:$X$668,31,FALSE)</f>
        <v>#N/A</v>
      </c>
      <c r="Q557" t="e">
        <f>VLOOKUP(M557,'MATRIZ 2026'!$F$3:$X$668,3,FALSE)</f>
        <v>#N/A</v>
      </c>
      <c r="R557" t="e">
        <f>VLOOKUP(B557,'MATRIZ 2026'!$F$3:$X$668,32,FALSE)</f>
        <v>#N/A</v>
      </c>
      <c r="S557" t="e">
        <f>VLOOKUP(O557,'MATRIZ 2026'!$F$3:$X$668,3,FALSE)</f>
        <v>#N/A</v>
      </c>
      <c r="T557" t="e">
        <f>VLOOKUP(B557,'MATRIZ 2026'!$F$3:$X$668,95,FALSE)</f>
        <v>#N/A</v>
      </c>
      <c r="U557">
        <f>VLOOKUP(B557,Hoja3!A556:B1218,2,FALSE)</f>
        <v>147365</v>
      </c>
      <c r="V557" t="e">
        <f>VLOOKUP(B557,'MATRIZ 2026'!$F$3:$X$668,40,FALSE)</f>
        <v>#N/A</v>
      </c>
      <c r="W557" t="e">
        <f>VLOOKUP(S557,'MATRIZ 2026'!$F$3:$X$668,3,FALSE)</f>
        <v>#N/A</v>
      </c>
      <c r="X557" t="e">
        <f>VLOOKUP(T557,'MATRIZ 2026'!$F$3:$X$668,3,FALSE)</f>
        <v>#N/A</v>
      </c>
      <c r="Y557" t="e">
        <f>VLOOKUP(U557,'MATRIZ 2026'!$F$3:$X$668,3,FALSE)</f>
        <v>#N/A</v>
      </c>
      <c r="Z557" t="e">
        <f>VLOOKUP(V557,'MATRIZ 2026'!$F$3:$X$668,3,FALSE)</f>
        <v>#N/A</v>
      </c>
      <c r="AA557" t="e">
        <f>VLOOKUP(W557,'MATRIZ 2026'!$F$3:$X$668,3,FALSE)</f>
        <v>#N/A</v>
      </c>
      <c r="AB557" t="e">
        <f>VLOOKUP(B557,'MATRIZ 2026'!$F$3:$X$668,28,FALSE)</f>
        <v>#N/A</v>
      </c>
      <c r="AC557" t="e">
        <f>VLOOKUP(B557,'MATRIZ 2026'!$F$3:$X$668,27,FALSE)</f>
        <v>#N/A</v>
      </c>
      <c r="AD557" t="e">
        <f>VLOOKUP(B557,'MATRIZ 2026'!$F$3:$X$668,29,FALSE)</f>
        <v>#N/A</v>
      </c>
      <c r="AE557" t="e">
        <f>VLOOKUP(B557,'MATRIZ 2026'!$F$3:$X$668,96,FALSE)</f>
        <v>#N/A</v>
      </c>
      <c r="AF557" t="e">
        <f>VLOOKUP(B557,'MATRIZ 2026'!$F$3:$X$668,30,FALSE)</f>
        <v>#N/A</v>
      </c>
      <c r="AG557" t="str">
        <f>VLOOKUP(B557,'cuentas bancarias'!$A$2:$E$201,3,FALSE)</f>
        <v>BANCOLOMBIA</v>
      </c>
      <c r="AH557" t="str">
        <f>VLOOKUP(B557,'cuentas bancarias'!$A$2:$E$201,4,FALSE)</f>
        <v>AHORROS</v>
      </c>
      <c r="AI557">
        <f>VLOOKUP(B557,'cuentas bancarias'!$A$2:$E$201,5,FALSE)</f>
        <v>4369941912</v>
      </c>
      <c r="AJ557" t="e">
        <f>VLOOKUP(B557,'MATRIZ 2026'!$F$3:$X$668,25,FALSE)</f>
        <v>#N/A</v>
      </c>
      <c r="AL557" t="e">
        <f>VLOOKUP(AH557,'MATRIZ 2026'!$F$3:$X$668,3,FALSE)</f>
        <v>#N/A</v>
      </c>
      <c r="AM557" t="e">
        <f>VLOOKUP(AI557,'MATRIZ 2026'!$F$3:$X$668,3,FALSE)</f>
        <v>#N/A</v>
      </c>
      <c r="AN557" t="e">
        <f>VLOOKUP(AJ557,'MATRIZ 2026'!$F$3:$X$668,3,FALSE)</f>
        <v>#N/A</v>
      </c>
      <c r="AO557" t="e">
        <f>VLOOKUP(AK557,'MATRIZ 2026'!$F$3:$X$668,3,FALSE)</f>
        <v>#N/A</v>
      </c>
      <c r="AP557" t="e">
        <f>VLOOKUP(AL557,'MATRIZ 2026'!$F$3:$X$668,3,FALSE)</f>
        <v>#N/A</v>
      </c>
    </row>
    <row r="558" spans="2:42" hidden="1">
      <c r="B558" s="21" t="s">
        <v>6320</v>
      </c>
      <c r="C558" t="e">
        <v>#REF!</v>
      </c>
    </row>
    <row r="559" spans="2:42">
      <c r="B559" s="19" t="s">
        <v>6329</v>
      </c>
      <c r="C559" t="e">
        <v>#REF!</v>
      </c>
      <c r="D559" t="str">
        <f t="shared" ref="D559:D622" si="14">B559</f>
        <v>563-2026</v>
      </c>
      <c r="E559" t="e">
        <f>VLOOKUP(D559,'MATRIZ 2026'!$F$3:$X$668,14,FALSE)</f>
        <v>#N/A</v>
      </c>
      <c r="F559" t="e">
        <f>VLOOKUP(B559,'MATRIZ 2026'!$F$3:$X$668,3,FALSE)</f>
        <v>#N/A</v>
      </c>
      <c r="G559" t="e">
        <f>VLOOKUP(B559,'MATRIZ 2026'!$F$3:$X$668,22,FALSE)</f>
        <v>#N/A</v>
      </c>
      <c r="I559" t="e">
        <f>VLOOKUP(B559,'MATRIZ 2026'!$F$3:$X$668,84,FALSE)</f>
        <v>#N/A</v>
      </c>
      <c r="J559" t="e">
        <f>VLOOKUP(B559,'MATRIZ 2026'!$F$3:$X$668,49,FALSE)</f>
        <v>#N/A</v>
      </c>
      <c r="K559" t="e">
        <f>VLOOKUP(B559,'MATRIZ 2026'!$F$3:$X$668,50,FALSE)</f>
        <v>#N/A</v>
      </c>
      <c r="L559" s="48" t="e">
        <f>VLOOKUP(B559,'MATRIZ 2026'!$F$3:$X$668,45,FALSE)</f>
        <v>#N/A</v>
      </c>
      <c r="M559" s="48" t="e">
        <f>VLOOKUP(B559,'MATRIZ 2026'!$F$3:$X$668,46,FALSE)</f>
        <v>#N/A</v>
      </c>
      <c r="N559" t="e">
        <f>VLOOKUP(B559,'MATRIZ 2026'!$F$3:$X$668,16,FALSE)</f>
        <v>#N/A</v>
      </c>
      <c r="O559" t="e">
        <f>VLOOKUP(B559,'MATRIZ 2026'!$F$3:$X$668,93,FALSE)</f>
        <v>#N/A</v>
      </c>
      <c r="P559" t="e">
        <f>VLOOKUP(D559,'MATRIZ 2026'!$F$3:$X$668,31,FALSE)</f>
        <v>#N/A</v>
      </c>
      <c r="Q559" t="e">
        <f>VLOOKUP(M559,'MATRIZ 2026'!$F$3:$X$668,3,FALSE)</f>
        <v>#N/A</v>
      </c>
      <c r="R559" t="e">
        <f>VLOOKUP(B559,'MATRIZ 2026'!$F$3:$X$668,32,FALSE)</f>
        <v>#N/A</v>
      </c>
      <c r="S559" t="e">
        <f>VLOOKUP(O559,'MATRIZ 2026'!$F$3:$X$668,3,FALSE)</f>
        <v>#N/A</v>
      </c>
      <c r="T559" t="e">
        <f>VLOOKUP(B559,'MATRIZ 2026'!$F$3:$X$668,95,FALSE)</f>
        <v>#N/A</v>
      </c>
      <c r="U559">
        <f>VLOOKUP(B559,Hoja3!A558:B1220,2,FALSE)</f>
        <v>144779</v>
      </c>
      <c r="V559" t="e">
        <f>VLOOKUP(B559,'MATRIZ 2026'!$F$3:$X$668,40,FALSE)</f>
        <v>#N/A</v>
      </c>
      <c r="W559" t="e">
        <f>VLOOKUP(S559,'MATRIZ 2026'!$F$3:$X$668,3,FALSE)</f>
        <v>#N/A</v>
      </c>
      <c r="X559" t="e">
        <f>VLOOKUP(T559,'MATRIZ 2026'!$F$3:$X$668,3,FALSE)</f>
        <v>#N/A</v>
      </c>
      <c r="Y559" t="e">
        <f>VLOOKUP(U559,'MATRIZ 2026'!$F$3:$X$668,3,FALSE)</f>
        <v>#N/A</v>
      </c>
      <c r="Z559" t="e">
        <f>VLOOKUP(V559,'MATRIZ 2026'!$F$3:$X$668,3,FALSE)</f>
        <v>#N/A</v>
      </c>
      <c r="AA559" t="e">
        <f>VLOOKUP(W559,'MATRIZ 2026'!$F$3:$X$668,3,FALSE)</f>
        <v>#N/A</v>
      </c>
      <c r="AB559" t="e">
        <f>VLOOKUP(B559,'MATRIZ 2026'!$F$3:$X$668,28,FALSE)</f>
        <v>#N/A</v>
      </c>
      <c r="AC559" t="e">
        <f>VLOOKUP(B559,'MATRIZ 2026'!$F$3:$X$668,27,FALSE)</f>
        <v>#N/A</v>
      </c>
      <c r="AD559" t="e">
        <f>VLOOKUP(B559,'MATRIZ 2026'!$F$3:$X$668,29,FALSE)</f>
        <v>#N/A</v>
      </c>
      <c r="AE559" t="e">
        <f>VLOOKUP(B559,'MATRIZ 2026'!$F$3:$X$668,96,FALSE)</f>
        <v>#N/A</v>
      </c>
      <c r="AF559" t="e">
        <f>VLOOKUP(B559,'MATRIZ 2026'!$F$3:$X$668,30,FALSE)</f>
        <v>#N/A</v>
      </c>
      <c r="AG559" t="str">
        <f>VLOOKUP(B559,'cuentas bancarias'!$A$2:$E$201,3,FALSE)</f>
        <v>BBVA</v>
      </c>
      <c r="AH559" t="str">
        <f>VLOOKUP(B559,'cuentas bancarias'!$A$2:$E$201,4,FALSE)</f>
        <v>AHORROS</v>
      </c>
      <c r="AI559">
        <f>VLOOKUP(B559,'cuentas bancarias'!$A$2:$E$201,5,FALSE)</f>
        <v>126212778</v>
      </c>
      <c r="AJ559" t="e">
        <f>VLOOKUP(B559,'MATRIZ 2026'!$F$3:$X$668,25,FALSE)</f>
        <v>#N/A</v>
      </c>
      <c r="AL559" t="e">
        <f>VLOOKUP(AH559,'MATRIZ 2026'!$F$3:$X$668,3,FALSE)</f>
        <v>#N/A</v>
      </c>
      <c r="AM559" t="e">
        <f>VLOOKUP(AI559,'MATRIZ 2026'!$F$3:$X$668,3,FALSE)</f>
        <v>#N/A</v>
      </c>
      <c r="AN559" t="e">
        <f>VLOOKUP(AJ559,'MATRIZ 2026'!$F$3:$X$668,3,FALSE)</f>
        <v>#N/A</v>
      </c>
      <c r="AO559" t="e">
        <f>VLOOKUP(AK559,'MATRIZ 2026'!$F$3:$X$668,3,FALSE)</f>
        <v>#N/A</v>
      </c>
      <c r="AP559" t="e">
        <f>VLOOKUP(AL559,'MATRIZ 2026'!$F$3:$X$668,3,FALSE)</f>
        <v>#N/A</v>
      </c>
    </row>
    <row r="560" spans="2:42">
      <c r="B560" s="21" t="s">
        <v>6337</v>
      </c>
      <c r="C560" t="e">
        <v>#REF!</v>
      </c>
      <c r="D560" t="str">
        <f t="shared" si="14"/>
        <v>564-2026</v>
      </c>
      <c r="E560" t="e">
        <f>VLOOKUP(D560,'MATRIZ 2026'!$F$3:$X$668,14,FALSE)</f>
        <v>#N/A</v>
      </c>
      <c r="F560" t="e">
        <f>VLOOKUP(B560,'MATRIZ 2026'!$F$3:$X$668,3,FALSE)</f>
        <v>#N/A</v>
      </c>
      <c r="G560" t="e">
        <f>VLOOKUP(B560,'MATRIZ 2026'!$F$3:$X$668,22,FALSE)</f>
        <v>#N/A</v>
      </c>
      <c r="I560" t="e">
        <f>VLOOKUP(B560,'MATRIZ 2026'!$F$3:$X$668,84,FALSE)</f>
        <v>#N/A</v>
      </c>
      <c r="J560" t="e">
        <f>VLOOKUP(B560,'MATRIZ 2026'!$F$3:$X$668,49,FALSE)</f>
        <v>#N/A</v>
      </c>
      <c r="K560" t="e">
        <f>VLOOKUP(B560,'MATRIZ 2026'!$F$3:$X$668,50,FALSE)</f>
        <v>#N/A</v>
      </c>
      <c r="L560" s="48" t="e">
        <f>VLOOKUP(B560,'MATRIZ 2026'!$F$3:$X$668,45,FALSE)</f>
        <v>#N/A</v>
      </c>
      <c r="M560" s="48" t="e">
        <f>VLOOKUP(B560,'MATRIZ 2026'!$F$3:$X$668,46,FALSE)</f>
        <v>#N/A</v>
      </c>
      <c r="N560" t="e">
        <f>VLOOKUP(B560,'MATRIZ 2026'!$F$3:$X$668,16,FALSE)</f>
        <v>#N/A</v>
      </c>
      <c r="O560" t="e">
        <f>VLOOKUP(B560,'MATRIZ 2026'!$F$3:$X$668,93,FALSE)</f>
        <v>#N/A</v>
      </c>
      <c r="P560" t="e">
        <f>VLOOKUP(D560,'MATRIZ 2026'!$F$3:$X$668,31,FALSE)</f>
        <v>#N/A</v>
      </c>
      <c r="Q560" t="e">
        <f>VLOOKUP(M560,'MATRIZ 2026'!$F$3:$X$668,3,FALSE)</f>
        <v>#N/A</v>
      </c>
      <c r="R560" t="e">
        <f>VLOOKUP(B560,'MATRIZ 2026'!$F$3:$X$668,32,FALSE)</f>
        <v>#N/A</v>
      </c>
      <c r="S560" t="e">
        <f>VLOOKUP(O560,'MATRIZ 2026'!$F$3:$X$668,3,FALSE)</f>
        <v>#N/A</v>
      </c>
      <c r="T560" t="e">
        <f>VLOOKUP(B560,'MATRIZ 2026'!$F$3:$X$668,95,FALSE)</f>
        <v>#N/A</v>
      </c>
      <c r="U560">
        <f>VLOOKUP(B560,Hoja3!A559:B1221,2,FALSE)</f>
        <v>147160</v>
      </c>
      <c r="V560" t="e">
        <f>VLOOKUP(B560,'MATRIZ 2026'!$F$3:$X$668,40,FALSE)</f>
        <v>#N/A</v>
      </c>
      <c r="W560" t="e">
        <f>VLOOKUP(S560,'MATRIZ 2026'!$F$3:$X$668,3,FALSE)</f>
        <v>#N/A</v>
      </c>
      <c r="X560" t="e">
        <f>VLOOKUP(T560,'MATRIZ 2026'!$F$3:$X$668,3,FALSE)</f>
        <v>#N/A</v>
      </c>
      <c r="Y560" t="e">
        <f>VLOOKUP(U560,'MATRIZ 2026'!$F$3:$X$668,3,FALSE)</f>
        <v>#N/A</v>
      </c>
      <c r="Z560" t="e">
        <f>VLOOKUP(V560,'MATRIZ 2026'!$F$3:$X$668,3,FALSE)</f>
        <v>#N/A</v>
      </c>
      <c r="AA560" t="e">
        <f>VLOOKUP(W560,'MATRIZ 2026'!$F$3:$X$668,3,FALSE)</f>
        <v>#N/A</v>
      </c>
      <c r="AB560" t="e">
        <f>VLOOKUP(B560,'MATRIZ 2026'!$F$3:$X$668,28,FALSE)</f>
        <v>#N/A</v>
      </c>
      <c r="AC560" t="e">
        <f>VLOOKUP(B560,'MATRIZ 2026'!$F$3:$X$668,27,FALSE)</f>
        <v>#N/A</v>
      </c>
      <c r="AD560" t="e">
        <f>VLOOKUP(B560,'MATRIZ 2026'!$F$3:$X$668,29,FALSE)</f>
        <v>#N/A</v>
      </c>
      <c r="AE560" t="e">
        <f>VLOOKUP(B560,'MATRIZ 2026'!$F$3:$X$668,96,FALSE)</f>
        <v>#N/A</v>
      </c>
      <c r="AF560" t="e">
        <f>VLOOKUP(B560,'MATRIZ 2026'!$F$3:$X$668,30,FALSE)</f>
        <v>#N/A</v>
      </c>
      <c r="AG560" t="str">
        <f>VLOOKUP(B560,'cuentas bancarias'!$A$2:$E$201,3,FALSE)</f>
        <v>ITAU</v>
      </c>
      <c r="AH560" t="str">
        <f>VLOOKUP(B560,'cuentas bancarias'!$A$2:$E$201,4,FALSE)</f>
        <v>AHORROS</v>
      </c>
      <c r="AI560">
        <f>VLOOKUP(B560,'cuentas bancarias'!$A$2:$E$201,5,FALSE)</f>
        <v>54803345</v>
      </c>
      <c r="AJ560" t="e">
        <f>VLOOKUP(B560,'MATRIZ 2026'!$F$3:$X$668,25,FALSE)</f>
        <v>#N/A</v>
      </c>
      <c r="AL560" t="e">
        <f>VLOOKUP(AH560,'MATRIZ 2026'!$F$3:$X$668,3,FALSE)</f>
        <v>#N/A</v>
      </c>
      <c r="AM560" t="e">
        <f>VLOOKUP(AI560,'MATRIZ 2026'!$F$3:$X$668,3,FALSE)</f>
        <v>#N/A</v>
      </c>
      <c r="AN560" t="e">
        <f>VLOOKUP(AJ560,'MATRIZ 2026'!$F$3:$X$668,3,FALSE)</f>
        <v>#N/A</v>
      </c>
      <c r="AO560" t="e">
        <f>VLOOKUP(AK560,'MATRIZ 2026'!$F$3:$X$668,3,FALSE)</f>
        <v>#N/A</v>
      </c>
      <c r="AP560" t="e">
        <f>VLOOKUP(AL560,'MATRIZ 2026'!$F$3:$X$668,3,FALSE)</f>
        <v>#N/A</v>
      </c>
    </row>
    <row r="561" spans="2:42">
      <c r="B561" s="19" t="s">
        <v>6345</v>
      </c>
      <c r="C561" t="e">
        <v>#REF!</v>
      </c>
      <c r="D561" t="str">
        <f t="shared" si="14"/>
        <v>565-2026</v>
      </c>
      <c r="E561" t="e">
        <f>VLOOKUP(D561,'MATRIZ 2026'!$F$3:$X$668,14,FALSE)</f>
        <v>#N/A</v>
      </c>
      <c r="F561" t="e">
        <f>VLOOKUP(B561,'MATRIZ 2026'!$F$3:$X$668,3,FALSE)</f>
        <v>#N/A</v>
      </c>
      <c r="G561" t="e">
        <f>VLOOKUP(B561,'MATRIZ 2026'!$F$3:$X$668,22,FALSE)</f>
        <v>#N/A</v>
      </c>
      <c r="I561" t="e">
        <f>VLOOKUP(B561,'MATRIZ 2026'!$F$3:$X$668,84,FALSE)</f>
        <v>#N/A</v>
      </c>
      <c r="J561" t="e">
        <f>VLOOKUP(B561,'MATRIZ 2026'!$F$3:$X$668,49,FALSE)</f>
        <v>#N/A</v>
      </c>
      <c r="K561" t="e">
        <f>VLOOKUP(B561,'MATRIZ 2026'!$F$3:$X$668,50,FALSE)</f>
        <v>#N/A</v>
      </c>
      <c r="L561" s="48" t="e">
        <f>VLOOKUP(B561,'MATRIZ 2026'!$F$3:$X$668,45,FALSE)</f>
        <v>#N/A</v>
      </c>
      <c r="M561" s="48" t="e">
        <f>VLOOKUP(B561,'MATRIZ 2026'!$F$3:$X$668,46,FALSE)</f>
        <v>#N/A</v>
      </c>
      <c r="N561" t="e">
        <f>VLOOKUP(B561,'MATRIZ 2026'!$F$3:$X$668,16,FALSE)</f>
        <v>#N/A</v>
      </c>
      <c r="O561" t="e">
        <f>VLOOKUP(B561,'MATRIZ 2026'!$F$3:$X$668,93,FALSE)</f>
        <v>#N/A</v>
      </c>
      <c r="P561" t="e">
        <f>VLOOKUP(D561,'MATRIZ 2026'!$F$3:$X$668,31,FALSE)</f>
        <v>#N/A</v>
      </c>
      <c r="Q561" t="e">
        <f>VLOOKUP(M561,'MATRIZ 2026'!$F$3:$X$668,3,FALSE)</f>
        <v>#N/A</v>
      </c>
      <c r="R561" t="e">
        <f>VLOOKUP(B561,'MATRIZ 2026'!$F$3:$X$668,32,FALSE)</f>
        <v>#N/A</v>
      </c>
      <c r="S561" t="e">
        <f>VLOOKUP(O561,'MATRIZ 2026'!$F$3:$X$668,3,FALSE)</f>
        <v>#N/A</v>
      </c>
      <c r="T561" t="e">
        <f>VLOOKUP(B561,'MATRIZ 2026'!$F$3:$X$668,95,FALSE)</f>
        <v>#N/A</v>
      </c>
      <c r="U561">
        <f>VLOOKUP(B561,Hoja3!A560:B1222,2,FALSE)</f>
        <v>146670</v>
      </c>
      <c r="V561" t="e">
        <f>VLOOKUP(B561,'MATRIZ 2026'!$F$3:$X$668,40,FALSE)</f>
        <v>#N/A</v>
      </c>
      <c r="W561" t="e">
        <f>VLOOKUP(S561,'MATRIZ 2026'!$F$3:$X$668,3,FALSE)</f>
        <v>#N/A</v>
      </c>
      <c r="X561" t="e">
        <f>VLOOKUP(T561,'MATRIZ 2026'!$F$3:$X$668,3,FALSE)</f>
        <v>#N/A</v>
      </c>
      <c r="Y561" t="e">
        <f>VLOOKUP(U561,'MATRIZ 2026'!$F$3:$X$668,3,FALSE)</f>
        <v>#N/A</v>
      </c>
      <c r="Z561" t="e">
        <f>VLOOKUP(V561,'MATRIZ 2026'!$F$3:$X$668,3,FALSE)</f>
        <v>#N/A</v>
      </c>
      <c r="AA561" t="e">
        <f>VLOOKUP(W561,'MATRIZ 2026'!$F$3:$X$668,3,FALSE)</f>
        <v>#N/A</v>
      </c>
      <c r="AB561" t="e">
        <f>VLOOKUP(B561,'MATRIZ 2026'!$F$3:$X$668,28,FALSE)</f>
        <v>#N/A</v>
      </c>
      <c r="AC561" t="e">
        <f>VLOOKUP(B561,'MATRIZ 2026'!$F$3:$X$668,27,FALSE)</f>
        <v>#N/A</v>
      </c>
      <c r="AD561" t="e">
        <f>VLOOKUP(B561,'MATRIZ 2026'!$F$3:$X$668,29,FALSE)</f>
        <v>#N/A</v>
      </c>
      <c r="AE561" t="e">
        <f>VLOOKUP(B561,'MATRIZ 2026'!$F$3:$X$668,96,FALSE)</f>
        <v>#N/A</v>
      </c>
      <c r="AF561" t="e">
        <f>VLOOKUP(B561,'MATRIZ 2026'!$F$3:$X$668,30,FALSE)</f>
        <v>#N/A</v>
      </c>
      <c r="AG561" t="str">
        <f>VLOOKUP(B561,'cuentas bancarias'!$A$2:$E$201,3,FALSE)</f>
        <v>CAJA SOCIAL</v>
      </c>
      <c r="AH561" t="str">
        <f>VLOOKUP(B561,'cuentas bancarias'!$A$2:$E$201,4,FALSE)</f>
        <v>AHORROS</v>
      </c>
      <c r="AI561">
        <f>VLOOKUP(B561,'cuentas bancarias'!$A$2:$E$201,5,FALSE)</f>
        <v>24125831039</v>
      </c>
      <c r="AJ561" t="e">
        <f>VLOOKUP(B561,'MATRIZ 2026'!$F$3:$X$668,25,FALSE)</f>
        <v>#N/A</v>
      </c>
      <c r="AL561" t="e">
        <f>VLOOKUP(AH561,'MATRIZ 2026'!$F$3:$X$668,3,FALSE)</f>
        <v>#N/A</v>
      </c>
      <c r="AM561" t="e">
        <f>VLOOKUP(AI561,'MATRIZ 2026'!$F$3:$X$668,3,FALSE)</f>
        <v>#N/A</v>
      </c>
      <c r="AN561" t="e">
        <f>VLOOKUP(AJ561,'MATRIZ 2026'!$F$3:$X$668,3,FALSE)</f>
        <v>#N/A</v>
      </c>
      <c r="AO561" t="e">
        <f>VLOOKUP(AK561,'MATRIZ 2026'!$F$3:$X$668,3,FALSE)</f>
        <v>#N/A</v>
      </c>
      <c r="AP561" t="e">
        <f>VLOOKUP(AL561,'MATRIZ 2026'!$F$3:$X$668,3,FALSE)</f>
        <v>#N/A</v>
      </c>
    </row>
    <row r="562" spans="2:42">
      <c r="B562" s="21" t="s">
        <v>6354</v>
      </c>
      <c r="C562" t="e">
        <v>#REF!</v>
      </c>
      <c r="D562" t="str">
        <f t="shared" si="14"/>
        <v>566-2026</v>
      </c>
      <c r="E562" t="e">
        <f>VLOOKUP(D562,'MATRIZ 2026'!$F$3:$X$668,14,FALSE)</f>
        <v>#N/A</v>
      </c>
      <c r="F562" t="e">
        <f>VLOOKUP(B562,'MATRIZ 2026'!$F$3:$X$668,3,FALSE)</f>
        <v>#N/A</v>
      </c>
      <c r="G562" t="e">
        <f>VLOOKUP(B562,'MATRIZ 2026'!$F$3:$X$668,22,FALSE)</f>
        <v>#N/A</v>
      </c>
      <c r="I562" t="e">
        <f>VLOOKUP(B562,'MATRIZ 2026'!$F$3:$X$668,84,FALSE)</f>
        <v>#N/A</v>
      </c>
      <c r="J562" t="e">
        <f>VLOOKUP(B562,'MATRIZ 2026'!$F$3:$X$668,49,FALSE)</f>
        <v>#N/A</v>
      </c>
      <c r="K562" t="e">
        <f>VLOOKUP(B562,'MATRIZ 2026'!$F$3:$X$668,50,FALSE)</f>
        <v>#N/A</v>
      </c>
      <c r="L562" s="48" t="e">
        <f>VLOOKUP(B562,'MATRIZ 2026'!$F$3:$X$668,45,FALSE)</f>
        <v>#N/A</v>
      </c>
      <c r="M562" s="48" t="e">
        <f>VLOOKUP(B562,'MATRIZ 2026'!$F$3:$X$668,46,FALSE)</f>
        <v>#N/A</v>
      </c>
      <c r="N562" t="e">
        <f>VLOOKUP(B562,'MATRIZ 2026'!$F$3:$X$668,16,FALSE)</f>
        <v>#N/A</v>
      </c>
      <c r="O562" t="e">
        <f>VLOOKUP(B562,'MATRIZ 2026'!$F$3:$X$668,93,FALSE)</f>
        <v>#N/A</v>
      </c>
      <c r="P562" t="e">
        <f>VLOOKUP(D562,'MATRIZ 2026'!$F$3:$X$668,31,FALSE)</f>
        <v>#N/A</v>
      </c>
      <c r="Q562" t="e">
        <f>VLOOKUP(M562,'MATRIZ 2026'!$F$3:$X$668,3,FALSE)</f>
        <v>#N/A</v>
      </c>
      <c r="R562" t="e">
        <f>VLOOKUP(B562,'MATRIZ 2026'!$F$3:$X$668,32,FALSE)</f>
        <v>#N/A</v>
      </c>
      <c r="S562" t="e">
        <f>VLOOKUP(O562,'MATRIZ 2026'!$F$3:$X$668,3,FALSE)</f>
        <v>#N/A</v>
      </c>
      <c r="T562" t="e">
        <f>VLOOKUP(B562,'MATRIZ 2026'!$F$3:$X$668,95,FALSE)</f>
        <v>#N/A</v>
      </c>
      <c r="U562">
        <f>VLOOKUP(B562,Hoja3!A561:B1223,2,FALSE)</f>
        <v>146391</v>
      </c>
      <c r="V562" t="e">
        <f>VLOOKUP(B562,'MATRIZ 2026'!$F$3:$X$668,40,FALSE)</f>
        <v>#N/A</v>
      </c>
      <c r="W562" t="e">
        <f>VLOOKUP(S562,'MATRIZ 2026'!$F$3:$X$668,3,FALSE)</f>
        <v>#N/A</v>
      </c>
      <c r="X562" t="e">
        <f>VLOOKUP(T562,'MATRIZ 2026'!$F$3:$X$668,3,FALSE)</f>
        <v>#N/A</v>
      </c>
      <c r="Y562" t="e">
        <f>VLOOKUP(U562,'MATRIZ 2026'!$F$3:$X$668,3,FALSE)</f>
        <v>#N/A</v>
      </c>
      <c r="Z562" t="e">
        <f>VLOOKUP(V562,'MATRIZ 2026'!$F$3:$X$668,3,FALSE)</f>
        <v>#N/A</v>
      </c>
      <c r="AA562" t="e">
        <f>VLOOKUP(W562,'MATRIZ 2026'!$F$3:$X$668,3,FALSE)</f>
        <v>#N/A</v>
      </c>
      <c r="AB562" t="e">
        <f>VLOOKUP(B562,'MATRIZ 2026'!$F$3:$X$668,28,FALSE)</f>
        <v>#N/A</v>
      </c>
      <c r="AC562" t="e">
        <f>VLOOKUP(B562,'MATRIZ 2026'!$F$3:$X$668,27,FALSE)</f>
        <v>#N/A</v>
      </c>
      <c r="AD562" t="e">
        <f>VLOOKUP(B562,'MATRIZ 2026'!$F$3:$X$668,29,FALSE)</f>
        <v>#N/A</v>
      </c>
      <c r="AE562" t="e">
        <f>VLOOKUP(B562,'MATRIZ 2026'!$F$3:$X$668,96,FALSE)</f>
        <v>#N/A</v>
      </c>
      <c r="AF562" t="e">
        <f>VLOOKUP(B562,'MATRIZ 2026'!$F$3:$X$668,30,FALSE)</f>
        <v>#N/A</v>
      </c>
      <c r="AG562">
        <f>VLOOKUP(B562,'cuentas bancarias'!$A$2:$E$201,3,FALSE)</f>
        <v>0</v>
      </c>
      <c r="AH562">
        <f>VLOOKUP(B562,'cuentas bancarias'!$A$2:$E$201,4,FALSE)</f>
        <v>0</v>
      </c>
      <c r="AI562">
        <f>VLOOKUP(B562,'cuentas bancarias'!$A$2:$E$201,5,FALSE)</f>
        <v>0</v>
      </c>
      <c r="AJ562" t="e">
        <f>VLOOKUP(B562,'MATRIZ 2026'!$F$3:$X$668,25,FALSE)</f>
        <v>#N/A</v>
      </c>
      <c r="AL562" t="e">
        <f>VLOOKUP(AH562,'MATRIZ 2026'!$F$3:$X$668,3,FALSE)</f>
        <v>#N/A</v>
      </c>
      <c r="AM562" t="e">
        <f>VLOOKUP(AI562,'MATRIZ 2026'!$F$3:$X$668,3,FALSE)</f>
        <v>#N/A</v>
      </c>
      <c r="AN562" t="e">
        <f>VLOOKUP(AJ562,'MATRIZ 2026'!$F$3:$X$668,3,FALSE)</f>
        <v>#N/A</v>
      </c>
      <c r="AO562" t="e">
        <f>VLOOKUP(AK562,'MATRIZ 2026'!$F$3:$X$668,3,FALSE)</f>
        <v>#N/A</v>
      </c>
      <c r="AP562" t="e">
        <f>VLOOKUP(AL562,'MATRIZ 2026'!$F$3:$X$668,3,FALSE)</f>
        <v>#N/A</v>
      </c>
    </row>
    <row r="563" spans="2:42">
      <c r="B563" s="19" t="s">
        <v>6368</v>
      </c>
      <c r="C563" t="e">
        <v>#REF!</v>
      </c>
      <c r="D563" t="str">
        <f t="shared" si="14"/>
        <v>567-2026</v>
      </c>
      <c r="E563" t="e">
        <f>VLOOKUP(D563,'MATRIZ 2026'!$F$3:$X$668,14,FALSE)</f>
        <v>#N/A</v>
      </c>
      <c r="F563" t="e">
        <f>VLOOKUP(B563,'MATRIZ 2026'!$F$3:$X$668,3,FALSE)</f>
        <v>#N/A</v>
      </c>
      <c r="G563" t="e">
        <f>VLOOKUP(B563,'MATRIZ 2026'!$F$3:$X$668,22,FALSE)</f>
        <v>#N/A</v>
      </c>
      <c r="I563" t="e">
        <f>VLOOKUP(B563,'MATRIZ 2026'!$F$3:$X$668,84,FALSE)</f>
        <v>#N/A</v>
      </c>
      <c r="J563" t="e">
        <f>VLOOKUP(B563,'MATRIZ 2026'!$F$3:$X$668,49,FALSE)</f>
        <v>#N/A</v>
      </c>
      <c r="K563" t="e">
        <f>VLOOKUP(B563,'MATRIZ 2026'!$F$3:$X$668,50,FALSE)</f>
        <v>#N/A</v>
      </c>
      <c r="L563" s="48" t="e">
        <f>VLOOKUP(B563,'MATRIZ 2026'!$F$3:$X$668,45,FALSE)</f>
        <v>#N/A</v>
      </c>
      <c r="M563" s="48" t="e">
        <f>VLOOKUP(B563,'MATRIZ 2026'!$F$3:$X$668,46,FALSE)</f>
        <v>#N/A</v>
      </c>
      <c r="N563" t="e">
        <f>VLOOKUP(B563,'MATRIZ 2026'!$F$3:$X$668,16,FALSE)</f>
        <v>#N/A</v>
      </c>
      <c r="O563" t="e">
        <f>VLOOKUP(B563,'MATRIZ 2026'!$F$3:$X$668,93,FALSE)</f>
        <v>#N/A</v>
      </c>
      <c r="P563" t="e">
        <f>VLOOKUP(D563,'MATRIZ 2026'!$F$3:$X$668,31,FALSE)</f>
        <v>#N/A</v>
      </c>
      <c r="Q563" t="e">
        <f>VLOOKUP(M563,'MATRIZ 2026'!$F$3:$X$668,3,FALSE)</f>
        <v>#N/A</v>
      </c>
      <c r="R563" t="e">
        <f>VLOOKUP(B563,'MATRIZ 2026'!$F$3:$X$668,32,FALSE)</f>
        <v>#N/A</v>
      </c>
      <c r="S563" t="e">
        <f>VLOOKUP(O563,'MATRIZ 2026'!$F$3:$X$668,3,FALSE)</f>
        <v>#N/A</v>
      </c>
      <c r="T563" t="e">
        <f>VLOOKUP(B563,'MATRIZ 2026'!$F$3:$X$668,95,FALSE)</f>
        <v>#N/A</v>
      </c>
      <c r="U563">
        <f>VLOOKUP(B563,Hoja3!A562:B1224,2,FALSE)</f>
        <v>145894</v>
      </c>
      <c r="V563" t="e">
        <f>VLOOKUP(B563,'MATRIZ 2026'!$F$3:$X$668,40,FALSE)</f>
        <v>#N/A</v>
      </c>
      <c r="W563" t="e">
        <f>VLOOKUP(S563,'MATRIZ 2026'!$F$3:$X$668,3,FALSE)</f>
        <v>#N/A</v>
      </c>
      <c r="X563" t="e">
        <f>VLOOKUP(T563,'MATRIZ 2026'!$F$3:$X$668,3,FALSE)</f>
        <v>#N/A</v>
      </c>
      <c r="Y563" t="e">
        <f>VLOOKUP(U563,'MATRIZ 2026'!$F$3:$X$668,3,FALSE)</f>
        <v>#N/A</v>
      </c>
      <c r="Z563" t="e">
        <f>VLOOKUP(V563,'MATRIZ 2026'!$F$3:$X$668,3,FALSE)</f>
        <v>#N/A</v>
      </c>
      <c r="AA563" t="e">
        <f>VLOOKUP(W563,'MATRIZ 2026'!$F$3:$X$668,3,FALSE)</f>
        <v>#N/A</v>
      </c>
      <c r="AB563" t="e">
        <f>VLOOKUP(B563,'MATRIZ 2026'!$F$3:$X$668,28,FALSE)</f>
        <v>#N/A</v>
      </c>
      <c r="AC563" t="e">
        <f>VLOOKUP(B563,'MATRIZ 2026'!$F$3:$X$668,27,FALSE)</f>
        <v>#N/A</v>
      </c>
      <c r="AD563" t="e">
        <f>VLOOKUP(B563,'MATRIZ 2026'!$F$3:$X$668,29,FALSE)</f>
        <v>#N/A</v>
      </c>
      <c r="AE563" t="e">
        <f>VLOOKUP(B563,'MATRIZ 2026'!$F$3:$X$668,96,FALSE)</f>
        <v>#N/A</v>
      </c>
      <c r="AF563" t="e">
        <f>VLOOKUP(B563,'MATRIZ 2026'!$F$3:$X$668,30,FALSE)</f>
        <v>#N/A</v>
      </c>
      <c r="AG563" t="str">
        <f>VLOOKUP(B563,'cuentas bancarias'!$A$2:$E$201,3,FALSE)</f>
        <v>FALABELLA</v>
      </c>
      <c r="AH563" t="str">
        <f>VLOOKUP(B563,'cuentas bancarias'!$A$2:$E$201,4,FALSE)</f>
        <v>AHORROS</v>
      </c>
      <c r="AI563">
        <f>VLOOKUP(B563,'cuentas bancarias'!$A$2:$E$201,5,FALSE)</f>
        <v>111702170175</v>
      </c>
      <c r="AJ563" t="e">
        <f>VLOOKUP(B563,'MATRIZ 2026'!$F$3:$X$668,25,FALSE)</f>
        <v>#N/A</v>
      </c>
      <c r="AL563" t="e">
        <f>VLOOKUP(AH563,'MATRIZ 2026'!$F$3:$X$668,3,FALSE)</f>
        <v>#N/A</v>
      </c>
      <c r="AM563" t="e">
        <f>VLOOKUP(AI563,'MATRIZ 2026'!$F$3:$X$668,3,FALSE)</f>
        <v>#N/A</v>
      </c>
      <c r="AN563" t="e">
        <f>VLOOKUP(AJ563,'MATRIZ 2026'!$F$3:$X$668,3,FALSE)</f>
        <v>#N/A</v>
      </c>
      <c r="AO563" t="e">
        <f>VLOOKUP(AK563,'MATRIZ 2026'!$F$3:$X$668,3,FALSE)</f>
        <v>#N/A</v>
      </c>
      <c r="AP563" t="e">
        <f>VLOOKUP(AL563,'MATRIZ 2026'!$F$3:$X$668,3,FALSE)</f>
        <v>#N/A</v>
      </c>
    </row>
    <row r="564" spans="2:42">
      <c r="B564" s="21" t="s">
        <v>6378</v>
      </c>
      <c r="C564" t="e">
        <v>#REF!</v>
      </c>
      <c r="D564" t="str">
        <f t="shared" si="14"/>
        <v>568-2026</v>
      </c>
      <c r="E564" t="e">
        <f>VLOOKUP(D564,'MATRIZ 2026'!$F$3:$X$668,14,FALSE)</f>
        <v>#N/A</v>
      </c>
      <c r="F564" t="e">
        <f>VLOOKUP(B564,'MATRIZ 2026'!$F$3:$X$668,3,FALSE)</f>
        <v>#N/A</v>
      </c>
      <c r="G564" t="e">
        <f>VLOOKUP(B564,'MATRIZ 2026'!$F$3:$X$668,22,FALSE)</f>
        <v>#N/A</v>
      </c>
      <c r="I564" t="e">
        <f>VLOOKUP(B564,'MATRIZ 2026'!$F$3:$X$668,84,FALSE)</f>
        <v>#N/A</v>
      </c>
      <c r="J564" t="e">
        <f>VLOOKUP(B564,'MATRIZ 2026'!$F$3:$X$668,49,FALSE)</f>
        <v>#N/A</v>
      </c>
      <c r="K564" t="e">
        <f>VLOOKUP(B564,'MATRIZ 2026'!$F$3:$X$668,50,FALSE)</f>
        <v>#N/A</v>
      </c>
      <c r="L564" s="48" t="e">
        <f>VLOOKUP(B564,'MATRIZ 2026'!$F$3:$X$668,45,FALSE)</f>
        <v>#N/A</v>
      </c>
      <c r="M564" s="48" t="e">
        <f>VLOOKUP(B564,'MATRIZ 2026'!$F$3:$X$668,46,FALSE)</f>
        <v>#N/A</v>
      </c>
      <c r="N564" t="e">
        <f>VLOOKUP(B564,'MATRIZ 2026'!$F$3:$X$668,16,FALSE)</f>
        <v>#N/A</v>
      </c>
      <c r="O564" t="e">
        <f>VLOOKUP(B564,'MATRIZ 2026'!$F$3:$X$668,93,FALSE)</f>
        <v>#N/A</v>
      </c>
      <c r="P564" t="e">
        <f>VLOOKUP(D564,'MATRIZ 2026'!$F$3:$X$668,31,FALSE)</f>
        <v>#N/A</v>
      </c>
      <c r="Q564" t="e">
        <f>VLOOKUP(M564,'MATRIZ 2026'!$F$3:$X$668,3,FALSE)</f>
        <v>#N/A</v>
      </c>
      <c r="R564" t="e">
        <f>VLOOKUP(B564,'MATRIZ 2026'!$F$3:$X$668,32,FALSE)</f>
        <v>#N/A</v>
      </c>
      <c r="S564" t="e">
        <f>VLOOKUP(O564,'MATRIZ 2026'!$F$3:$X$668,3,FALSE)</f>
        <v>#N/A</v>
      </c>
      <c r="T564" t="e">
        <f>VLOOKUP(B564,'MATRIZ 2026'!$F$3:$X$668,95,FALSE)</f>
        <v>#N/A</v>
      </c>
      <c r="U564">
        <f>VLOOKUP(B564,Hoja3!A563:B1225,2,FALSE)</f>
        <v>146400</v>
      </c>
      <c r="V564" t="e">
        <f>VLOOKUP(B564,'MATRIZ 2026'!$F$3:$X$668,40,FALSE)</f>
        <v>#N/A</v>
      </c>
      <c r="W564" t="e">
        <f>VLOOKUP(S564,'MATRIZ 2026'!$F$3:$X$668,3,FALSE)</f>
        <v>#N/A</v>
      </c>
      <c r="X564" t="e">
        <f>VLOOKUP(T564,'MATRIZ 2026'!$F$3:$X$668,3,FALSE)</f>
        <v>#N/A</v>
      </c>
      <c r="Y564" t="e">
        <f>VLOOKUP(U564,'MATRIZ 2026'!$F$3:$X$668,3,FALSE)</f>
        <v>#N/A</v>
      </c>
      <c r="Z564" t="e">
        <f>VLOOKUP(V564,'MATRIZ 2026'!$F$3:$X$668,3,FALSE)</f>
        <v>#N/A</v>
      </c>
      <c r="AA564" t="e">
        <f>VLOOKUP(W564,'MATRIZ 2026'!$F$3:$X$668,3,FALSE)</f>
        <v>#N/A</v>
      </c>
      <c r="AB564" t="e">
        <f>VLOOKUP(B564,'MATRIZ 2026'!$F$3:$X$668,28,FALSE)</f>
        <v>#N/A</v>
      </c>
      <c r="AC564" t="e">
        <f>VLOOKUP(B564,'MATRIZ 2026'!$F$3:$X$668,27,FALSE)</f>
        <v>#N/A</v>
      </c>
      <c r="AD564" t="e">
        <f>VLOOKUP(B564,'MATRIZ 2026'!$F$3:$X$668,29,FALSE)</f>
        <v>#N/A</v>
      </c>
      <c r="AE564" t="e">
        <f>VLOOKUP(B564,'MATRIZ 2026'!$F$3:$X$668,96,FALSE)</f>
        <v>#N/A</v>
      </c>
      <c r="AF564" t="e">
        <f>VLOOKUP(B564,'MATRIZ 2026'!$F$3:$X$668,30,FALSE)</f>
        <v>#N/A</v>
      </c>
      <c r="AG564" t="str">
        <f>VLOOKUP(B564,'cuentas bancarias'!$A$2:$E$201,3,FALSE)</f>
        <v>BANCOLOMBIA</v>
      </c>
      <c r="AH564" t="str">
        <f>VLOOKUP(B564,'cuentas bancarias'!$A$2:$E$201,4,FALSE)</f>
        <v>AHORROS</v>
      </c>
      <c r="AI564">
        <f>VLOOKUP(B564,'cuentas bancarias'!$A$2:$E$201,5,FALSE)</f>
        <v>14162914503</v>
      </c>
      <c r="AJ564" t="e">
        <f>VLOOKUP(B564,'MATRIZ 2026'!$F$3:$X$668,25,FALSE)</f>
        <v>#N/A</v>
      </c>
      <c r="AL564" t="e">
        <f>VLOOKUP(AH564,'MATRIZ 2026'!$F$3:$X$668,3,FALSE)</f>
        <v>#N/A</v>
      </c>
      <c r="AM564" t="e">
        <f>VLOOKUP(AI564,'MATRIZ 2026'!$F$3:$X$668,3,FALSE)</f>
        <v>#N/A</v>
      </c>
      <c r="AN564" t="e">
        <f>VLOOKUP(AJ564,'MATRIZ 2026'!$F$3:$X$668,3,FALSE)</f>
        <v>#N/A</v>
      </c>
      <c r="AO564" t="e">
        <f>VLOOKUP(AK564,'MATRIZ 2026'!$F$3:$X$668,3,FALSE)</f>
        <v>#N/A</v>
      </c>
      <c r="AP564" t="e">
        <f>VLOOKUP(AL564,'MATRIZ 2026'!$F$3:$X$668,3,FALSE)</f>
        <v>#N/A</v>
      </c>
    </row>
    <row r="565" spans="2:42">
      <c r="B565" s="19" t="s">
        <v>6389</v>
      </c>
      <c r="C565" t="e">
        <v>#REF!</v>
      </c>
      <c r="D565" t="str">
        <f t="shared" si="14"/>
        <v>569-2026</v>
      </c>
      <c r="E565" t="e">
        <f>VLOOKUP(D565,'MATRIZ 2026'!$F$3:$X$668,14,FALSE)</f>
        <v>#N/A</v>
      </c>
      <c r="F565" t="e">
        <f>VLOOKUP(B565,'MATRIZ 2026'!$F$3:$X$668,3,FALSE)</f>
        <v>#N/A</v>
      </c>
      <c r="G565" t="e">
        <f>VLOOKUP(B565,'MATRIZ 2026'!$F$3:$X$668,22,FALSE)</f>
        <v>#N/A</v>
      </c>
      <c r="I565" t="e">
        <f>VLOOKUP(B565,'MATRIZ 2026'!$F$3:$X$668,84,FALSE)</f>
        <v>#N/A</v>
      </c>
      <c r="J565" t="e">
        <f>VLOOKUP(B565,'MATRIZ 2026'!$F$3:$X$668,49,FALSE)</f>
        <v>#N/A</v>
      </c>
      <c r="K565" t="e">
        <f>VLOOKUP(B565,'MATRIZ 2026'!$F$3:$X$668,50,FALSE)</f>
        <v>#N/A</v>
      </c>
      <c r="L565" s="48" t="e">
        <f>VLOOKUP(B565,'MATRIZ 2026'!$F$3:$X$668,45,FALSE)</f>
        <v>#N/A</v>
      </c>
      <c r="M565" s="48" t="e">
        <f>VLOOKUP(B565,'MATRIZ 2026'!$F$3:$X$668,46,FALSE)</f>
        <v>#N/A</v>
      </c>
      <c r="N565" t="e">
        <f>VLOOKUP(B565,'MATRIZ 2026'!$F$3:$X$668,16,FALSE)</f>
        <v>#N/A</v>
      </c>
      <c r="O565" t="e">
        <f>VLOOKUP(B565,'MATRIZ 2026'!$F$3:$X$668,93,FALSE)</f>
        <v>#N/A</v>
      </c>
      <c r="P565" t="e">
        <f>VLOOKUP(D565,'MATRIZ 2026'!$F$3:$X$668,31,FALSE)</f>
        <v>#N/A</v>
      </c>
      <c r="Q565" t="e">
        <f>VLOOKUP(M565,'MATRIZ 2026'!$F$3:$X$668,3,FALSE)</f>
        <v>#N/A</v>
      </c>
      <c r="R565" t="e">
        <f>VLOOKUP(B565,'MATRIZ 2026'!$F$3:$X$668,32,FALSE)</f>
        <v>#N/A</v>
      </c>
      <c r="S565" t="e">
        <f>VLOOKUP(O565,'MATRIZ 2026'!$F$3:$X$668,3,FALSE)</f>
        <v>#N/A</v>
      </c>
      <c r="T565" t="e">
        <f>VLOOKUP(B565,'MATRIZ 2026'!$F$3:$X$668,95,FALSE)</f>
        <v>#N/A</v>
      </c>
      <c r="U565">
        <f>VLOOKUP(B565,Hoja3!A564:B1226,2,FALSE)</f>
        <v>152840</v>
      </c>
      <c r="V565" t="e">
        <f>VLOOKUP(B565,'MATRIZ 2026'!$F$3:$X$668,40,FALSE)</f>
        <v>#N/A</v>
      </c>
      <c r="W565" t="e">
        <f>VLOOKUP(S565,'MATRIZ 2026'!$F$3:$X$668,3,FALSE)</f>
        <v>#N/A</v>
      </c>
      <c r="X565" t="e">
        <f>VLOOKUP(T565,'MATRIZ 2026'!$F$3:$X$668,3,FALSE)</f>
        <v>#N/A</v>
      </c>
      <c r="Y565" t="e">
        <f>VLOOKUP(U565,'MATRIZ 2026'!$F$3:$X$668,3,FALSE)</f>
        <v>#N/A</v>
      </c>
      <c r="Z565" t="e">
        <f>VLOOKUP(V565,'MATRIZ 2026'!$F$3:$X$668,3,FALSE)</f>
        <v>#N/A</v>
      </c>
      <c r="AA565" t="e">
        <f>VLOOKUP(W565,'MATRIZ 2026'!$F$3:$X$668,3,FALSE)</f>
        <v>#N/A</v>
      </c>
      <c r="AB565" t="e">
        <f>VLOOKUP(B565,'MATRIZ 2026'!$F$3:$X$668,28,FALSE)</f>
        <v>#N/A</v>
      </c>
      <c r="AC565" t="e">
        <f>VLOOKUP(B565,'MATRIZ 2026'!$F$3:$X$668,27,FALSE)</f>
        <v>#N/A</v>
      </c>
      <c r="AD565" t="e">
        <f>VLOOKUP(B565,'MATRIZ 2026'!$F$3:$X$668,29,FALSE)</f>
        <v>#N/A</v>
      </c>
      <c r="AE565" t="e">
        <f>VLOOKUP(B565,'MATRIZ 2026'!$F$3:$X$668,96,FALSE)</f>
        <v>#N/A</v>
      </c>
      <c r="AF565" t="e">
        <f>VLOOKUP(B565,'MATRIZ 2026'!$F$3:$X$668,30,FALSE)</f>
        <v>#N/A</v>
      </c>
      <c r="AG565" t="str">
        <f>VLOOKUP(B565,'cuentas bancarias'!$A$2:$E$201,3,FALSE)</f>
        <v>CAJA SOCIAL</v>
      </c>
      <c r="AH565" t="str">
        <f>VLOOKUP(B565,'cuentas bancarias'!$A$2:$E$201,4,FALSE)</f>
        <v>AHORROS</v>
      </c>
      <c r="AI565">
        <f>VLOOKUP(B565,'cuentas bancarias'!$A$2:$E$201,5,FALSE)</f>
        <v>24129808567</v>
      </c>
      <c r="AJ565" t="e">
        <f>VLOOKUP(B565,'MATRIZ 2026'!$F$3:$X$668,25,FALSE)</f>
        <v>#N/A</v>
      </c>
      <c r="AL565" t="e">
        <f>VLOOKUP(AH565,'MATRIZ 2026'!$F$3:$X$668,3,FALSE)</f>
        <v>#N/A</v>
      </c>
      <c r="AM565" t="e">
        <f>VLOOKUP(AI565,'MATRIZ 2026'!$F$3:$X$668,3,FALSE)</f>
        <v>#N/A</v>
      </c>
      <c r="AN565" t="e">
        <f>VLOOKUP(AJ565,'MATRIZ 2026'!$F$3:$X$668,3,FALSE)</f>
        <v>#N/A</v>
      </c>
      <c r="AO565" t="e">
        <f>VLOOKUP(AK565,'MATRIZ 2026'!$F$3:$X$668,3,FALSE)</f>
        <v>#N/A</v>
      </c>
      <c r="AP565" t="e">
        <f>VLOOKUP(AL565,'MATRIZ 2026'!$F$3:$X$668,3,FALSE)</f>
        <v>#N/A</v>
      </c>
    </row>
    <row r="566" spans="2:42">
      <c r="B566" s="21" t="s">
        <v>6397</v>
      </c>
      <c r="C566" t="e">
        <v>#REF!</v>
      </c>
      <c r="D566" t="str">
        <f t="shared" si="14"/>
        <v>570-2026</v>
      </c>
      <c r="E566" t="e">
        <f>VLOOKUP(D566,'MATRIZ 2026'!$F$3:$X$668,14,FALSE)</f>
        <v>#N/A</v>
      </c>
      <c r="F566" t="e">
        <f>VLOOKUP(B566,'MATRIZ 2026'!$F$3:$X$668,3,FALSE)</f>
        <v>#N/A</v>
      </c>
      <c r="G566" t="e">
        <f>VLOOKUP(B566,'MATRIZ 2026'!$F$3:$X$668,22,FALSE)</f>
        <v>#N/A</v>
      </c>
      <c r="I566" t="e">
        <f>VLOOKUP(B566,'MATRIZ 2026'!$F$3:$X$668,84,FALSE)</f>
        <v>#N/A</v>
      </c>
      <c r="J566" t="e">
        <f>VLOOKUP(B566,'MATRIZ 2026'!$F$3:$X$668,49,FALSE)</f>
        <v>#N/A</v>
      </c>
      <c r="K566" t="e">
        <f>VLOOKUP(B566,'MATRIZ 2026'!$F$3:$X$668,50,FALSE)</f>
        <v>#N/A</v>
      </c>
      <c r="L566" s="48" t="e">
        <f>VLOOKUP(B566,'MATRIZ 2026'!$F$3:$X$668,45,FALSE)</f>
        <v>#N/A</v>
      </c>
      <c r="M566" s="48" t="e">
        <f>VLOOKUP(B566,'MATRIZ 2026'!$F$3:$X$668,46,FALSE)</f>
        <v>#N/A</v>
      </c>
      <c r="N566" t="e">
        <f>VLOOKUP(B566,'MATRIZ 2026'!$F$3:$X$668,16,FALSE)</f>
        <v>#N/A</v>
      </c>
      <c r="O566" t="e">
        <f>VLOOKUP(B566,'MATRIZ 2026'!$F$3:$X$668,93,FALSE)</f>
        <v>#N/A</v>
      </c>
      <c r="P566" t="e">
        <f>VLOOKUP(D566,'MATRIZ 2026'!$F$3:$X$668,31,FALSE)</f>
        <v>#N/A</v>
      </c>
      <c r="Q566" t="e">
        <f>VLOOKUP(M566,'MATRIZ 2026'!$F$3:$X$668,3,FALSE)</f>
        <v>#N/A</v>
      </c>
      <c r="R566" t="e">
        <f>VLOOKUP(B566,'MATRIZ 2026'!$F$3:$X$668,32,FALSE)</f>
        <v>#N/A</v>
      </c>
      <c r="S566" t="e">
        <f>VLOOKUP(O566,'MATRIZ 2026'!$F$3:$X$668,3,FALSE)</f>
        <v>#N/A</v>
      </c>
      <c r="T566" t="e">
        <f>VLOOKUP(B566,'MATRIZ 2026'!$F$3:$X$668,95,FALSE)</f>
        <v>#N/A</v>
      </c>
      <c r="U566">
        <f>VLOOKUP(B566,Hoja3!A565:B1227,2,FALSE)</f>
        <v>147350</v>
      </c>
      <c r="V566" t="e">
        <f>VLOOKUP(B566,'MATRIZ 2026'!$F$3:$X$668,40,FALSE)</f>
        <v>#N/A</v>
      </c>
      <c r="W566" t="e">
        <f>VLOOKUP(S566,'MATRIZ 2026'!$F$3:$X$668,3,FALSE)</f>
        <v>#N/A</v>
      </c>
      <c r="X566" t="e">
        <f>VLOOKUP(T566,'MATRIZ 2026'!$F$3:$X$668,3,FALSE)</f>
        <v>#N/A</v>
      </c>
      <c r="Y566" t="e">
        <f>VLOOKUP(U566,'MATRIZ 2026'!$F$3:$X$668,3,FALSE)</f>
        <v>#N/A</v>
      </c>
      <c r="Z566" t="e">
        <f>VLOOKUP(V566,'MATRIZ 2026'!$F$3:$X$668,3,FALSE)</f>
        <v>#N/A</v>
      </c>
      <c r="AA566" t="e">
        <f>VLOOKUP(W566,'MATRIZ 2026'!$F$3:$X$668,3,FALSE)</f>
        <v>#N/A</v>
      </c>
      <c r="AB566" t="e">
        <f>VLOOKUP(B566,'MATRIZ 2026'!$F$3:$X$668,28,FALSE)</f>
        <v>#N/A</v>
      </c>
      <c r="AC566" t="e">
        <f>VLOOKUP(B566,'MATRIZ 2026'!$F$3:$X$668,27,FALSE)</f>
        <v>#N/A</v>
      </c>
      <c r="AD566" t="e">
        <f>VLOOKUP(B566,'MATRIZ 2026'!$F$3:$X$668,29,FALSE)</f>
        <v>#N/A</v>
      </c>
      <c r="AE566" t="e">
        <f>VLOOKUP(B566,'MATRIZ 2026'!$F$3:$X$668,96,FALSE)</f>
        <v>#N/A</v>
      </c>
      <c r="AF566" t="e">
        <f>VLOOKUP(B566,'MATRIZ 2026'!$F$3:$X$668,30,FALSE)</f>
        <v>#N/A</v>
      </c>
      <c r="AG566" t="str">
        <f>VLOOKUP(B566,'cuentas bancarias'!$A$2:$E$201,3,FALSE)</f>
        <v>CAJA SOCIAL</v>
      </c>
      <c r="AH566" t="str">
        <f>VLOOKUP(B566,'cuentas bancarias'!$A$2:$E$201,4,FALSE)</f>
        <v>AHORROS</v>
      </c>
      <c r="AI566">
        <f>VLOOKUP(B566,'cuentas bancarias'!$A$2:$E$201,5,FALSE)</f>
        <v>24151115921</v>
      </c>
      <c r="AJ566" t="e">
        <f>VLOOKUP(B566,'MATRIZ 2026'!$F$3:$X$668,25,FALSE)</f>
        <v>#N/A</v>
      </c>
      <c r="AL566" t="e">
        <f>VLOOKUP(AH566,'MATRIZ 2026'!$F$3:$X$668,3,FALSE)</f>
        <v>#N/A</v>
      </c>
      <c r="AM566" t="e">
        <f>VLOOKUP(AI566,'MATRIZ 2026'!$F$3:$X$668,3,FALSE)</f>
        <v>#N/A</v>
      </c>
      <c r="AN566" t="e">
        <f>VLOOKUP(AJ566,'MATRIZ 2026'!$F$3:$X$668,3,FALSE)</f>
        <v>#N/A</v>
      </c>
      <c r="AO566" t="e">
        <f>VLOOKUP(AK566,'MATRIZ 2026'!$F$3:$X$668,3,FALSE)</f>
        <v>#N/A</v>
      </c>
      <c r="AP566" t="e">
        <f>VLOOKUP(AL566,'MATRIZ 2026'!$F$3:$X$668,3,FALSE)</f>
        <v>#N/A</v>
      </c>
    </row>
    <row r="567" spans="2:42">
      <c r="B567" s="19" t="s">
        <v>6405</v>
      </c>
      <c r="C567" t="e">
        <v>#REF!</v>
      </c>
      <c r="D567" t="str">
        <f t="shared" si="14"/>
        <v>571-2026</v>
      </c>
      <c r="E567" t="e">
        <f>VLOOKUP(D567,'MATRIZ 2026'!$F$3:$X$668,14,FALSE)</f>
        <v>#N/A</v>
      </c>
      <c r="F567" t="e">
        <f>VLOOKUP(B567,'MATRIZ 2026'!$F$3:$X$668,3,FALSE)</f>
        <v>#N/A</v>
      </c>
      <c r="G567" t="e">
        <f>VLOOKUP(B567,'MATRIZ 2026'!$F$3:$X$668,22,FALSE)</f>
        <v>#N/A</v>
      </c>
      <c r="I567" t="e">
        <f>VLOOKUP(B567,'MATRIZ 2026'!$F$3:$X$668,84,FALSE)</f>
        <v>#N/A</v>
      </c>
      <c r="J567" t="e">
        <f>VLOOKUP(B567,'MATRIZ 2026'!$F$3:$X$668,49,FALSE)</f>
        <v>#N/A</v>
      </c>
      <c r="K567" t="e">
        <f>VLOOKUP(B567,'MATRIZ 2026'!$F$3:$X$668,50,FALSE)</f>
        <v>#N/A</v>
      </c>
      <c r="L567" s="48" t="e">
        <f>VLOOKUP(B567,'MATRIZ 2026'!$F$3:$X$668,45,FALSE)</f>
        <v>#N/A</v>
      </c>
      <c r="M567" s="48" t="e">
        <f>VLOOKUP(B567,'MATRIZ 2026'!$F$3:$X$668,46,FALSE)</f>
        <v>#N/A</v>
      </c>
      <c r="N567" t="e">
        <f>VLOOKUP(B567,'MATRIZ 2026'!$F$3:$X$668,16,FALSE)</f>
        <v>#N/A</v>
      </c>
      <c r="O567" t="e">
        <f>VLOOKUP(B567,'MATRIZ 2026'!$F$3:$X$668,93,FALSE)</f>
        <v>#N/A</v>
      </c>
      <c r="P567" t="e">
        <f>VLOOKUP(D567,'MATRIZ 2026'!$F$3:$X$668,31,FALSE)</f>
        <v>#N/A</v>
      </c>
      <c r="Q567" t="e">
        <f>VLOOKUP(M567,'MATRIZ 2026'!$F$3:$X$668,3,FALSE)</f>
        <v>#N/A</v>
      </c>
      <c r="R567" t="e">
        <f>VLOOKUP(B567,'MATRIZ 2026'!$F$3:$X$668,32,FALSE)</f>
        <v>#N/A</v>
      </c>
      <c r="S567" t="e">
        <f>VLOOKUP(O567,'MATRIZ 2026'!$F$3:$X$668,3,FALSE)</f>
        <v>#N/A</v>
      </c>
      <c r="T567" t="e">
        <f>VLOOKUP(B567,'MATRIZ 2026'!$F$3:$X$668,95,FALSE)</f>
        <v>#N/A</v>
      </c>
      <c r="U567">
        <f>VLOOKUP(B567,Hoja3!A566:B1228,2,FALSE)</f>
        <v>147350</v>
      </c>
      <c r="V567" t="e">
        <f>VLOOKUP(B567,'MATRIZ 2026'!$F$3:$X$668,40,FALSE)</f>
        <v>#N/A</v>
      </c>
      <c r="W567" t="e">
        <f>VLOOKUP(S567,'MATRIZ 2026'!$F$3:$X$668,3,FALSE)</f>
        <v>#N/A</v>
      </c>
      <c r="X567" t="e">
        <f>VLOOKUP(T567,'MATRIZ 2026'!$F$3:$X$668,3,FALSE)</f>
        <v>#N/A</v>
      </c>
      <c r="Y567" t="e">
        <f>VLOOKUP(U567,'MATRIZ 2026'!$F$3:$X$668,3,FALSE)</f>
        <v>#N/A</v>
      </c>
      <c r="Z567" t="e">
        <f>VLOOKUP(V567,'MATRIZ 2026'!$F$3:$X$668,3,FALSE)</f>
        <v>#N/A</v>
      </c>
      <c r="AA567" t="e">
        <f>VLOOKUP(W567,'MATRIZ 2026'!$F$3:$X$668,3,FALSE)</f>
        <v>#N/A</v>
      </c>
      <c r="AB567" t="e">
        <f>VLOOKUP(B567,'MATRIZ 2026'!$F$3:$X$668,28,FALSE)</f>
        <v>#N/A</v>
      </c>
      <c r="AC567" t="e">
        <f>VLOOKUP(B567,'MATRIZ 2026'!$F$3:$X$668,27,FALSE)</f>
        <v>#N/A</v>
      </c>
      <c r="AD567" t="e">
        <f>VLOOKUP(B567,'MATRIZ 2026'!$F$3:$X$668,29,FALSE)</f>
        <v>#N/A</v>
      </c>
      <c r="AE567" t="e">
        <f>VLOOKUP(B567,'MATRIZ 2026'!$F$3:$X$668,96,FALSE)</f>
        <v>#N/A</v>
      </c>
      <c r="AF567" t="e">
        <f>VLOOKUP(B567,'MATRIZ 2026'!$F$3:$X$668,30,FALSE)</f>
        <v>#N/A</v>
      </c>
      <c r="AG567" t="str">
        <f>VLOOKUP(B567,'cuentas bancarias'!$A$2:$E$201,3,FALSE)</f>
        <v>BOGOTÁ</v>
      </c>
      <c r="AH567" t="str">
        <f>VLOOKUP(B567,'cuentas bancarias'!$A$2:$E$201,4,FALSE)</f>
        <v>AHORROS</v>
      </c>
      <c r="AI567">
        <f>VLOOKUP(B567,'cuentas bancarias'!$A$2:$E$201,5,FALSE)</f>
        <v>437306459</v>
      </c>
      <c r="AJ567" t="e">
        <f>VLOOKUP(B567,'MATRIZ 2026'!$F$3:$X$668,25,FALSE)</f>
        <v>#N/A</v>
      </c>
      <c r="AL567" t="e">
        <f>VLOOKUP(AH567,'MATRIZ 2026'!$F$3:$X$668,3,FALSE)</f>
        <v>#N/A</v>
      </c>
      <c r="AM567" t="e">
        <f>VLOOKUP(AI567,'MATRIZ 2026'!$F$3:$X$668,3,FALSE)</f>
        <v>#N/A</v>
      </c>
      <c r="AN567" t="e">
        <f>VLOOKUP(AJ567,'MATRIZ 2026'!$F$3:$X$668,3,FALSE)</f>
        <v>#N/A</v>
      </c>
      <c r="AO567" t="e">
        <f>VLOOKUP(AK567,'MATRIZ 2026'!$F$3:$X$668,3,FALSE)</f>
        <v>#N/A</v>
      </c>
      <c r="AP567" t="e">
        <f>VLOOKUP(AL567,'MATRIZ 2026'!$F$3:$X$668,3,FALSE)</f>
        <v>#N/A</v>
      </c>
    </row>
    <row r="568" spans="2:42">
      <c r="B568" s="21" t="s">
        <v>6413</v>
      </c>
      <c r="C568" t="e">
        <v>#REF!</v>
      </c>
      <c r="D568" t="str">
        <f t="shared" si="14"/>
        <v>572-2026</v>
      </c>
      <c r="E568" t="e">
        <f>VLOOKUP(D568,'MATRIZ 2026'!$F$3:$X$668,14,FALSE)</f>
        <v>#N/A</v>
      </c>
      <c r="F568" t="e">
        <f>VLOOKUP(B568,'MATRIZ 2026'!$F$3:$X$668,3,FALSE)</f>
        <v>#N/A</v>
      </c>
      <c r="G568" t="e">
        <f>VLOOKUP(B568,'MATRIZ 2026'!$F$3:$X$668,22,FALSE)</f>
        <v>#N/A</v>
      </c>
      <c r="I568" t="e">
        <f>VLOOKUP(B568,'MATRIZ 2026'!$F$3:$X$668,84,FALSE)</f>
        <v>#N/A</v>
      </c>
      <c r="J568" t="e">
        <f>VLOOKUP(B568,'MATRIZ 2026'!$F$3:$X$668,49,FALSE)</f>
        <v>#N/A</v>
      </c>
      <c r="K568" t="e">
        <f>VLOOKUP(B568,'MATRIZ 2026'!$F$3:$X$668,50,FALSE)</f>
        <v>#N/A</v>
      </c>
      <c r="L568" s="48" t="e">
        <f>VLOOKUP(B568,'MATRIZ 2026'!$F$3:$X$668,45,FALSE)</f>
        <v>#N/A</v>
      </c>
      <c r="M568" s="48" t="e">
        <f>VLOOKUP(B568,'MATRIZ 2026'!$F$3:$X$668,46,FALSE)</f>
        <v>#N/A</v>
      </c>
      <c r="N568" t="e">
        <f>VLOOKUP(B568,'MATRIZ 2026'!$F$3:$X$668,16,FALSE)</f>
        <v>#N/A</v>
      </c>
      <c r="O568" t="e">
        <f>VLOOKUP(B568,'MATRIZ 2026'!$F$3:$X$668,93,FALSE)</f>
        <v>#N/A</v>
      </c>
      <c r="P568" t="e">
        <f>VLOOKUP(D568,'MATRIZ 2026'!$F$3:$X$668,31,FALSE)</f>
        <v>#N/A</v>
      </c>
      <c r="Q568" t="e">
        <f>VLOOKUP(M568,'MATRIZ 2026'!$F$3:$X$668,3,FALSE)</f>
        <v>#N/A</v>
      </c>
      <c r="R568" t="e">
        <f>VLOOKUP(B568,'MATRIZ 2026'!$F$3:$X$668,32,FALSE)</f>
        <v>#N/A</v>
      </c>
      <c r="S568" t="e">
        <f>VLOOKUP(O568,'MATRIZ 2026'!$F$3:$X$668,3,FALSE)</f>
        <v>#N/A</v>
      </c>
      <c r="T568" t="e">
        <f>VLOOKUP(B568,'MATRIZ 2026'!$F$3:$X$668,95,FALSE)</f>
        <v>#N/A</v>
      </c>
      <c r="U568">
        <f>VLOOKUP(B568,Hoja3!A567:B1229,2,FALSE)</f>
        <v>147350</v>
      </c>
      <c r="V568" t="e">
        <f>VLOOKUP(B568,'MATRIZ 2026'!$F$3:$X$668,40,FALSE)</f>
        <v>#N/A</v>
      </c>
      <c r="W568" t="e">
        <f>VLOOKUP(S568,'MATRIZ 2026'!$F$3:$X$668,3,FALSE)</f>
        <v>#N/A</v>
      </c>
      <c r="X568" t="e">
        <f>VLOOKUP(T568,'MATRIZ 2026'!$F$3:$X$668,3,FALSE)</f>
        <v>#N/A</v>
      </c>
      <c r="Y568" t="e">
        <f>VLOOKUP(U568,'MATRIZ 2026'!$F$3:$X$668,3,FALSE)</f>
        <v>#N/A</v>
      </c>
      <c r="Z568" t="e">
        <f>VLOOKUP(V568,'MATRIZ 2026'!$F$3:$X$668,3,FALSE)</f>
        <v>#N/A</v>
      </c>
      <c r="AA568" t="e">
        <f>VLOOKUP(W568,'MATRIZ 2026'!$F$3:$X$668,3,FALSE)</f>
        <v>#N/A</v>
      </c>
      <c r="AB568" t="e">
        <f>VLOOKUP(B568,'MATRIZ 2026'!$F$3:$X$668,28,FALSE)</f>
        <v>#N/A</v>
      </c>
      <c r="AC568" t="e">
        <f>VLOOKUP(B568,'MATRIZ 2026'!$F$3:$X$668,27,FALSE)</f>
        <v>#N/A</v>
      </c>
      <c r="AD568" t="e">
        <f>VLOOKUP(B568,'MATRIZ 2026'!$F$3:$X$668,29,FALSE)</f>
        <v>#N/A</v>
      </c>
      <c r="AE568" t="e">
        <f>VLOOKUP(B568,'MATRIZ 2026'!$F$3:$X$668,96,FALSE)</f>
        <v>#N/A</v>
      </c>
      <c r="AF568" t="e">
        <f>VLOOKUP(B568,'MATRIZ 2026'!$F$3:$X$668,30,FALSE)</f>
        <v>#N/A</v>
      </c>
      <c r="AG568" t="str">
        <f>VLOOKUP(B568,'cuentas bancarias'!$A$2:$E$201,3,FALSE)</f>
        <v>BANCOLOMBIA</v>
      </c>
      <c r="AH568" t="str">
        <f>VLOOKUP(B568,'cuentas bancarias'!$A$2:$E$201,4,FALSE)</f>
        <v>AHORROS</v>
      </c>
      <c r="AI568">
        <f>VLOOKUP(B568,'cuentas bancarias'!$A$2:$E$201,5,FALSE)</f>
        <v>26495070432</v>
      </c>
      <c r="AJ568" t="e">
        <f>VLOOKUP(B568,'MATRIZ 2026'!$F$3:$X$668,25,FALSE)</f>
        <v>#N/A</v>
      </c>
      <c r="AL568" t="e">
        <f>VLOOKUP(AH568,'MATRIZ 2026'!$F$3:$X$668,3,FALSE)</f>
        <v>#N/A</v>
      </c>
      <c r="AM568" t="e">
        <f>VLOOKUP(AI568,'MATRIZ 2026'!$F$3:$X$668,3,FALSE)</f>
        <v>#N/A</v>
      </c>
      <c r="AN568" t="e">
        <f>VLOOKUP(AJ568,'MATRIZ 2026'!$F$3:$X$668,3,FALSE)</f>
        <v>#N/A</v>
      </c>
      <c r="AO568" t="e">
        <f>VLOOKUP(AK568,'MATRIZ 2026'!$F$3:$X$668,3,FALSE)</f>
        <v>#N/A</v>
      </c>
      <c r="AP568" t="e">
        <f>VLOOKUP(AL568,'MATRIZ 2026'!$F$3:$X$668,3,FALSE)</f>
        <v>#N/A</v>
      </c>
    </row>
    <row r="569" spans="2:42">
      <c r="B569" s="19" t="s">
        <v>6421</v>
      </c>
      <c r="C569" t="e">
        <v>#REF!</v>
      </c>
      <c r="D569" t="str">
        <f t="shared" si="14"/>
        <v>573-2026</v>
      </c>
      <c r="E569" t="e">
        <f>VLOOKUP(D569,'MATRIZ 2026'!$F$3:$X$668,14,FALSE)</f>
        <v>#N/A</v>
      </c>
      <c r="F569" t="e">
        <f>VLOOKUP(B569,'MATRIZ 2026'!$F$3:$X$668,3,FALSE)</f>
        <v>#N/A</v>
      </c>
      <c r="G569" t="e">
        <f>VLOOKUP(B569,'MATRIZ 2026'!$F$3:$X$668,22,FALSE)</f>
        <v>#N/A</v>
      </c>
      <c r="I569" t="e">
        <f>VLOOKUP(B569,'MATRIZ 2026'!$F$3:$X$668,84,FALSE)</f>
        <v>#N/A</v>
      </c>
      <c r="J569" t="e">
        <f>VLOOKUP(B569,'MATRIZ 2026'!$F$3:$X$668,49,FALSE)</f>
        <v>#N/A</v>
      </c>
      <c r="K569" t="e">
        <f>VLOOKUP(B569,'MATRIZ 2026'!$F$3:$X$668,50,FALSE)</f>
        <v>#N/A</v>
      </c>
      <c r="L569" s="48" t="e">
        <f>VLOOKUP(B569,'MATRIZ 2026'!$F$3:$X$668,45,FALSE)</f>
        <v>#N/A</v>
      </c>
      <c r="M569" s="48" t="e">
        <f>VLOOKUP(B569,'MATRIZ 2026'!$F$3:$X$668,46,FALSE)</f>
        <v>#N/A</v>
      </c>
      <c r="N569" t="e">
        <f>VLOOKUP(B569,'MATRIZ 2026'!$F$3:$X$668,16,FALSE)</f>
        <v>#N/A</v>
      </c>
      <c r="O569" t="e">
        <f>VLOOKUP(B569,'MATRIZ 2026'!$F$3:$X$668,93,FALSE)</f>
        <v>#N/A</v>
      </c>
      <c r="P569" t="e">
        <f>VLOOKUP(D569,'MATRIZ 2026'!$F$3:$X$668,31,FALSE)</f>
        <v>#N/A</v>
      </c>
      <c r="Q569" t="e">
        <f>VLOOKUP(M569,'MATRIZ 2026'!$F$3:$X$668,3,FALSE)</f>
        <v>#N/A</v>
      </c>
      <c r="R569" t="e">
        <f>VLOOKUP(B569,'MATRIZ 2026'!$F$3:$X$668,32,FALSE)</f>
        <v>#N/A</v>
      </c>
      <c r="S569" t="e">
        <f>VLOOKUP(O569,'MATRIZ 2026'!$F$3:$X$668,3,FALSE)</f>
        <v>#N/A</v>
      </c>
      <c r="T569" t="e">
        <f>VLOOKUP(B569,'MATRIZ 2026'!$F$3:$X$668,95,FALSE)</f>
        <v>#N/A</v>
      </c>
      <c r="U569">
        <f>VLOOKUP(B569,Hoja3!A568:B1230,2,FALSE)</f>
        <v>147350</v>
      </c>
      <c r="V569" t="e">
        <f>VLOOKUP(B569,'MATRIZ 2026'!$F$3:$X$668,40,FALSE)</f>
        <v>#N/A</v>
      </c>
      <c r="W569" t="e">
        <f>VLOOKUP(S569,'MATRIZ 2026'!$F$3:$X$668,3,FALSE)</f>
        <v>#N/A</v>
      </c>
      <c r="X569" t="e">
        <f>VLOOKUP(T569,'MATRIZ 2026'!$F$3:$X$668,3,FALSE)</f>
        <v>#N/A</v>
      </c>
      <c r="Y569" t="e">
        <f>VLOOKUP(U569,'MATRIZ 2026'!$F$3:$X$668,3,FALSE)</f>
        <v>#N/A</v>
      </c>
      <c r="Z569" t="e">
        <f>VLOOKUP(V569,'MATRIZ 2026'!$F$3:$X$668,3,FALSE)</f>
        <v>#N/A</v>
      </c>
      <c r="AA569" t="e">
        <f>VLOOKUP(W569,'MATRIZ 2026'!$F$3:$X$668,3,FALSE)</f>
        <v>#N/A</v>
      </c>
      <c r="AB569" t="e">
        <f>VLOOKUP(B569,'MATRIZ 2026'!$F$3:$X$668,28,FALSE)</f>
        <v>#N/A</v>
      </c>
      <c r="AC569" t="e">
        <f>VLOOKUP(B569,'MATRIZ 2026'!$F$3:$X$668,27,FALSE)</f>
        <v>#N/A</v>
      </c>
      <c r="AD569" t="e">
        <f>VLOOKUP(B569,'MATRIZ 2026'!$F$3:$X$668,29,FALSE)</f>
        <v>#N/A</v>
      </c>
      <c r="AE569" t="e">
        <f>VLOOKUP(B569,'MATRIZ 2026'!$F$3:$X$668,96,FALSE)</f>
        <v>#N/A</v>
      </c>
      <c r="AF569" t="e">
        <f>VLOOKUP(B569,'MATRIZ 2026'!$F$3:$X$668,30,FALSE)</f>
        <v>#N/A</v>
      </c>
      <c r="AG569" t="str">
        <f>VLOOKUP(B569,'cuentas bancarias'!$A$2:$E$201,3,FALSE)</f>
        <v>BANCOLOMBIA</v>
      </c>
      <c r="AH569" t="str">
        <f>VLOOKUP(B569,'cuentas bancarias'!$A$2:$E$201,4,FALSE)</f>
        <v>AHORROS</v>
      </c>
      <c r="AI569">
        <f>VLOOKUP(B569,'cuentas bancarias'!$A$2:$E$201,5,FALSE)</f>
        <v>19800007330</v>
      </c>
      <c r="AJ569" t="e">
        <f>VLOOKUP(B569,'MATRIZ 2026'!$F$3:$X$668,25,FALSE)</f>
        <v>#N/A</v>
      </c>
      <c r="AL569" t="e">
        <f>VLOOKUP(AH569,'MATRIZ 2026'!$F$3:$X$668,3,FALSE)</f>
        <v>#N/A</v>
      </c>
      <c r="AM569" t="e">
        <f>VLOOKUP(AI569,'MATRIZ 2026'!$F$3:$X$668,3,FALSE)</f>
        <v>#N/A</v>
      </c>
      <c r="AN569" t="e">
        <f>VLOOKUP(AJ569,'MATRIZ 2026'!$F$3:$X$668,3,FALSE)</f>
        <v>#N/A</v>
      </c>
      <c r="AO569" t="e">
        <f>VLOOKUP(AK569,'MATRIZ 2026'!$F$3:$X$668,3,FALSE)</f>
        <v>#N/A</v>
      </c>
      <c r="AP569" t="e">
        <f>VLOOKUP(AL569,'MATRIZ 2026'!$F$3:$X$668,3,FALSE)</f>
        <v>#N/A</v>
      </c>
    </row>
    <row r="570" spans="2:42">
      <c r="B570" s="21" t="s">
        <v>6429</v>
      </c>
      <c r="C570" t="e">
        <v>#REF!</v>
      </c>
      <c r="D570" t="str">
        <f t="shared" si="14"/>
        <v>574-2026</v>
      </c>
      <c r="E570" t="e">
        <f>VLOOKUP(D570,'MATRIZ 2026'!$F$3:$X$668,14,FALSE)</f>
        <v>#N/A</v>
      </c>
      <c r="F570" t="e">
        <f>VLOOKUP(B570,'MATRIZ 2026'!$F$3:$X$668,3,FALSE)</f>
        <v>#N/A</v>
      </c>
      <c r="G570" t="e">
        <f>VLOOKUP(B570,'MATRIZ 2026'!$F$3:$X$668,22,FALSE)</f>
        <v>#N/A</v>
      </c>
      <c r="I570" t="e">
        <f>VLOOKUP(B570,'MATRIZ 2026'!$F$3:$X$668,84,FALSE)</f>
        <v>#N/A</v>
      </c>
      <c r="J570" t="e">
        <f>VLOOKUP(B570,'MATRIZ 2026'!$F$3:$X$668,49,FALSE)</f>
        <v>#N/A</v>
      </c>
      <c r="K570" t="e">
        <f>VLOOKUP(B570,'MATRIZ 2026'!$F$3:$X$668,50,FALSE)</f>
        <v>#N/A</v>
      </c>
      <c r="L570" s="48" t="e">
        <f>VLOOKUP(B570,'MATRIZ 2026'!$F$3:$X$668,45,FALSE)</f>
        <v>#N/A</v>
      </c>
      <c r="M570" s="48" t="e">
        <f>VLOOKUP(B570,'MATRIZ 2026'!$F$3:$X$668,46,FALSE)</f>
        <v>#N/A</v>
      </c>
      <c r="N570" t="e">
        <f>VLOOKUP(B570,'MATRIZ 2026'!$F$3:$X$668,16,FALSE)</f>
        <v>#N/A</v>
      </c>
      <c r="O570" t="e">
        <f>VLOOKUP(B570,'MATRIZ 2026'!$F$3:$X$668,93,FALSE)</f>
        <v>#N/A</v>
      </c>
      <c r="P570" t="e">
        <f>VLOOKUP(D570,'MATRIZ 2026'!$F$3:$X$668,31,FALSE)</f>
        <v>#N/A</v>
      </c>
      <c r="Q570" t="e">
        <f>VLOOKUP(M570,'MATRIZ 2026'!$F$3:$X$668,3,FALSE)</f>
        <v>#N/A</v>
      </c>
      <c r="R570" t="e">
        <f>VLOOKUP(B570,'MATRIZ 2026'!$F$3:$X$668,32,FALSE)</f>
        <v>#N/A</v>
      </c>
      <c r="S570" t="e">
        <f>VLOOKUP(O570,'MATRIZ 2026'!$F$3:$X$668,3,FALSE)</f>
        <v>#N/A</v>
      </c>
      <c r="T570" t="e">
        <f>VLOOKUP(B570,'MATRIZ 2026'!$F$3:$X$668,95,FALSE)</f>
        <v>#N/A</v>
      </c>
      <c r="U570">
        <f>VLOOKUP(B570,Hoja3!A569:B1231,2,FALSE)</f>
        <v>147350</v>
      </c>
      <c r="V570" t="e">
        <f>VLOOKUP(B570,'MATRIZ 2026'!$F$3:$X$668,40,FALSE)</f>
        <v>#N/A</v>
      </c>
      <c r="W570" t="e">
        <f>VLOOKUP(S570,'MATRIZ 2026'!$F$3:$X$668,3,FALSE)</f>
        <v>#N/A</v>
      </c>
      <c r="X570" t="e">
        <f>VLOOKUP(T570,'MATRIZ 2026'!$F$3:$X$668,3,FALSE)</f>
        <v>#N/A</v>
      </c>
      <c r="Y570" t="e">
        <f>VLOOKUP(U570,'MATRIZ 2026'!$F$3:$X$668,3,FALSE)</f>
        <v>#N/A</v>
      </c>
      <c r="Z570" t="e">
        <f>VLOOKUP(V570,'MATRIZ 2026'!$F$3:$X$668,3,FALSE)</f>
        <v>#N/A</v>
      </c>
      <c r="AA570" t="e">
        <f>VLOOKUP(W570,'MATRIZ 2026'!$F$3:$X$668,3,FALSE)</f>
        <v>#N/A</v>
      </c>
      <c r="AB570" t="e">
        <f>VLOOKUP(B570,'MATRIZ 2026'!$F$3:$X$668,28,FALSE)</f>
        <v>#N/A</v>
      </c>
      <c r="AC570" t="e">
        <f>VLOOKUP(B570,'MATRIZ 2026'!$F$3:$X$668,27,FALSE)</f>
        <v>#N/A</v>
      </c>
      <c r="AD570" t="e">
        <f>VLOOKUP(B570,'MATRIZ 2026'!$F$3:$X$668,29,FALSE)</f>
        <v>#N/A</v>
      </c>
      <c r="AE570" t="e">
        <f>VLOOKUP(B570,'MATRIZ 2026'!$F$3:$X$668,96,FALSE)</f>
        <v>#N/A</v>
      </c>
      <c r="AF570" t="e">
        <f>VLOOKUP(B570,'MATRIZ 2026'!$F$3:$X$668,30,FALSE)</f>
        <v>#N/A</v>
      </c>
      <c r="AG570" t="str">
        <f>VLOOKUP(B570,'cuentas bancarias'!$A$2:$E$201,3,FALSE)</f>
        <v>DAVIVIENDA</v>
      </c>
      <c r="AH570" t="str">
        <f>VLOOKUP(B570,'cuentas bancarias'!$A$2:$E$201,4,FALSE)</f>
        <v>AHORROS</v>
      </c>
      <c r="AI570">
        <f>VLOOKUP(B570,'cuentas bancarias'!$A$2:$E$201,5,FALSE)</f>
        <v>3223989263</v>
      </c>
      <c r="AJ570" t="e">
        <f>VLOOKUP(B570,'MATRIZ 2026'!$F$3:$X$668,25,FALSE)</f>
        <v>#N/A</v>
      </c>
      <c r="AL570" t="e">
        <f>VLOOKUP(AH570,'MATRIZ 2026'!$F$3:$X$668,3,FALSE)</f>
        <v>#N/A</v>
      </c>
      <c r="AM570" t="e">
        <f>VLOOKUP(AI570,'MATRIZ 2026'!$F$3:$X$668,3,FALSE)</f>
        <v>#N/A</v>
      </c>
      <c r="AN570" t="e">
        <f>VLOOKUP(AJ570,'MATRIZ 2026'!$F$3:$X$668,3,FALSE)</f>
        <v>#N/A</v>
      </c>
      <c r="AO570" t="e">
        <f>VLOOKUP(AK570,'MATRIZ 2026'!$F$3:$X$668,3,FALSE)</f>
        <v>#N/A</v>
      </c>
      <c r="AP570" t="e">
        <f>VLOOKUP(AL570,'MATRIZ 2026'!$F$3:$X$668,3,FALSE)</f>
        <v>#N/A</v>
      </c>
    </row>
    <row r="571" spans="2:42">
      <c r="B571" s="19" t="s">
        <v>6437</v>
      </c>
      <c r="C571" t="e">
        <v>#REF!</v>
      </c>
      <c r="D571" t="str">
        <f t="shared" si="14"/>
        <v>575-2026</v>
      </c>
      <c r="E571" t="e">
        <f>VLOOKUP(D571,'MATRIZ 2026'!$F$3:$X$668,14,FALSE)</f>
        <v>#N/A</v>
      </c>
      <c r="F571" t="e">
        <f>VLOOKUP(B571,'MATRIZ 2026'!$F$3:$X$668,3,FALSE)</f>
        <v>#N/A</v>
      </c>
      <c r="G571" t="e">
        <f>VLOOKUP(B571,'MATRIZ 2026'!$F$3:$X$668,22,FALSE)</f>
        <v>#N/A</v>
      </c>
      <c r="I571" t="e">
        <f>VLOOKUP(B571,'MATRIZ 2026'!$F$3:$X$668,84,FALSE)</f>
        <v>#N/A</v>
      </c>
      <c r="J571" t="e">
        <f>VLOOKUP(B571,'MATRIZ 2026'!$F$3:$X$668,49,FALSE)</f>
        <v>#N/A</v>
      </c>
      <c r="K571" t="e">
        <f>VLOOKUP(B571,'MATRIZ 2026'!$F$3:$X$668,50,FALSE)</f>
        <v>#N/A</v>
      </c>
      <c r="L571" s="48" t="e">
        <f>VLOOKUP(B571,'MATRIZ 2026'!$F$3:$X$668,45,FALSE)</f>
        <v>#N/A</v>
      </c>
      <c r="M571" s="48" t="e">
        <f>VLOOKUP(B571,'MATRIZ 2026'!$F$3:$X$668,46,FALSE)</f>
        <v>#N/A</v>
      </c>
      <c r="N571" t="e">
        <f>VLOOKUP(B571,'MATRIZ 2026'!$F$3:$X$668,16,FALSE)</f>
        <v>#N/A</v>
      </c>
      <c r="O571" t="e">
        <f>VLOOKUP(B571,'MATRIZ 2026'!$F$3:$X$668,93,FALSE)</f>
        <v>#N/A</v>
      </c>
      <c r="P571" t="e">
        <f>VLOOKUP(D571,'MATRIZ 2026'!$F$3:$X$668,31,FALSE)</f>
        <v>#N/A</v>
      </c>
      <c r="Q571" t="e">
        <f>VLOOKUP(M571,'MATRIZ 2026'!$F$3:$X$668,3,FALSE)</f>
        <v>#N/A</v>
      </c>
      <c r="R571" t="e">
        <f>VLOOKUP(B571,'MATRIZ 2026'!$F$3:$X$668,32,FALSE)</f>
        <v>#N/A</v>
      </c>
      <c r="S571" t="e">
        <f>VLOOKUP(O571,'MATRIZ 2026'!$F$3:$X$668,3,FALSE)</f>
        <v>#N/A</v>
      </c>
      <c r="T571" t="e">
        <f>VLOOKUP(B571,'MATRIZ 2026'!$F$3:$X$668,95,FALSE)</f>
        <v>#N/A</v>
      </c>
      <c r="U571">
        <f>VLOOKUP(B571,Hoja3!A570:B1232,2,FALSE)</f>
        <v>147350</v>
      </c>
      <c r="V571" t="e">
        <f>VLOOKUP(B571,'MATRIZ 2026'!$F$3:$X$668,40,FALSE)</f>
        <v>#N/A</v>
      </c>
      <c r="W571" t="e">
        <f>VLOOKUP(S571,'MATRIZ 2026'!$F$3:$X$668,3,FALSE)</f>
        <v>#N/A</v>
      </c>
      <c r="X571" t="e">
        <f>VLOOKUP(T571,'MATRIZ 2026'!$F$3:$X$668,3,FALSE)</f>
        <v>#N/A</v>
      </c>
      <c r="Y571" t="e">
        <f>VLOOKUP(U571,'MATRIZ 2026'!$F$3:$X$668,3,FALSE)</f>
        <v>#N/A</v>
      </c>
      <c r="Z571" t="e">
        <f>VLOOKUP(V571,'MATRIZ 2026'!$F$3:$X$668,3,FALSE)</f>
        <v>#N/A</v>
      </c>
      <c r="AA571" t="e">
        <f>VLOOKUP(W571,'MATRIZ 2026'!$F$3:$X$668,3,FALSE)</f>
        <v>#N/A</v>
      </c>
      <c r="AB571" t="e">
        <f>VLOOKUP(B571,'MATRIZ 2026'!$F$3:$X$668,28,FALSE)</f>
        <v>#N/A</v>
      </c>
      <c r="AC571" t="e">
        <f>VLOOKUP(B571,'MATRIZ 2026'!$F$3:$X$668,27,FALSE)</f>
        <v>#N/A</v>
      </c>
      <c r="AD571" t="e">
        <f>VLOOKUP(B571,'MATRIZ 2026'!$F$3:$X$668,29,FALSE)</f>
        <v>#N/A</v>
      </c>
      <c r="AE571" t="e">
        <f>VLOOKUP(B571,'MATRIZ 2026'!$F$3:$X$668,96,FALSE)</f>
        <v>#N/A</v>
      </c>
      <c r="AF571" t="e">
        <f>VLOOKUP(B571,'MATRIZ 2026'!$F$3:$X$668,30,FALSE)</f>
        <v>#N/A</v>
      </c>
      <c r="AG571" t="str">
        <f>VLOOKUP(B571,'cuentas bancarias'!$A$2:$E$201,3,FALSE)</f>
        <v>CAJA SOCIAL</v>
      </c>
      <c r="AH571" t="str">
        <f>VLOOKUP(B571,'cuentas bancarias'!$A$2:$E$201,4,FALSE)</f>
        <v>AHORROS</v>
      </c>
      <c r="AI571">
        <f>VLOOKUP(B571,'cuentas bancarias'!$A$2:$E$201,5,FALSE)</f>
        <v>24152189831</v>
      </c>
      <c r="AJ571" t="e">
        <f>VLOOKUP(B571,'MATRIZ 2026'!$F$3:$X$668,25,FALSE)</f>
        <v>#N/A</v>
      </c>
      <c r="AL571" t="e">
        <f>VLOOKUP(AH571,'MATRIZ 2026'!$F$3:$X$668,3,FALSE)</f>
        <v>#N/A</v>
      </c>
      <c r="AM571" t="e">
        <f>VLOOKUP(AI571,'MATRIZ 2026'!$F$3:$X$668,3,FALSE)</f>
        <v>#N/A</v>
      </c>
      <c r="AN571" t="e">
        <f>VLOOKUP(AJ571,'MATRIZ 2026'!$F$3:$X$668,3,FALSE)</f>
        <v>#N/A</v>
      </c>
      <c r="AO571" t="e">
        <f>VLOOKUP(AK571,'MATRIZ 2026'!$F$3:$X$668,3,FALSE)</f>
        <v>#N/A</v>
      </c>
      <c r="AP571" t="e">
        <f>VLOOKUP(AL571,'MATRIZ 2026'!$F$3:$X$668,3,FALSE)</f>
        <v>#N/A</v>
      </c>
    </row>
    <row r="572" spans="2:42">
      <c r="B572" s="21" t="s">
        <v>6445</v>
      </c>
      <c r="C572" t="e">
        <v>#REF!</v>
      </c>
      <c r="D572" t="str">
        <f t="shared" si="14"/>
        <v>576-2026</v>
      </c>
      <c r="E572" t="e">
        <f>VLOOKUP(D572,'MATRIZ 2026'!$F$3:$X$668,14,FALSE)</f>
        <v>#N/A</v>
      </c>
      <c r="F572" t="e">
        <f>VLOOKUP(B572,'MATRIZ 2026'!$F$3:$X$668,3,FALSE)</f>
        <v>#N/A</v>
      </c>
      <c r="G572" t="e">
        <f>VLOOKUP(B572,'MATRIZ 2026'!$F$3:$X$668,22,FALSE)</f>
        <v>#N/A</v>
      </c>
      <c r="I572" t="e">
        <f>VLOOKUP(B572,'MATRIZ 2026'!$F$3:$X$668,84,FALSE)</f>
        <v>#N/A</v>
      </c>
      <c r="J572" t="e">
        <f>VLOOKUP(B572,'MATRIZ 2026'!$F$3:$X$668,49,FALSE)</f>
        <v>#N/A</v>
      </c>
      <c r="K572" t="e">
        <f>VLOOKUP(B572,'MATRIZ 2026'!$F$3:$X$668,50,FALSE)</f>
        <v>#N/A</v>
      </c>
      <c r="L572" s="48" t="e">
        <f>VLOOKUP(B572,'MATRIZ 2026'!$F$3:$X$668,45,FALSE)</f>
        <v>#N/A</v>
      </c>
      <c r="M572" s="48" t="e">
        <f>VLOOKUP(B572,'MATRIZ 2026'!$F$3:$X$668,46,FALSE)</f>
        <v>#N/A</v>
      </c>
      <c r="N572" t="e">
        <f>VLOOKUP(B572,'MATRIZ 2026'!$F$3:$X$668,16,FALSE)</f>
        <v>#N/A</v>
      </c>
      <c r="O572" t="e">
        <f>VLOOKUP(B572,'MATRIZ 2026'!$F$3:$X$668,93,FALSE)</f>
        <v>#N/A</v>
      </c>
      <c r="P572" t="e">
        <f>VLOOKUP(D572,'MATRIZ 2026'!$F$3:$X$668,31,FALSE)</f>
        <v>#N/A</v>
      </c>
      <c r="Q572" t="e">
        <f>VLOOKUP(M572,'MATRIZ 2026'!$F$3:$X$668,3,FALSE)</f>
        <v>#N/A</v>
      </c>
      <c r="R572" t="e">
        <f>VLOOKUP(B572,'MATRIZ 2026'!$F$3:$X$668,32,FALSE)</f>
        <v>#N/A</v>
      </c>
      <c r="S572" t="e">
        <f>VLOOKUP(O572,'MATRIZ 2026'!$F$3:$X$668,3,FALSE)</f>
        <v>#N/A</v>
      </c>
      <c r="T572" t="e">
        <f>VLOOKUP(B572,'MATRIZ 2026'!$F$3:$X$668,95,FALSE)</f>
        <v>#N/A</v>
      </c>
      <c r="U572">
        <f>VLOOKUP(B572,Hoja3!A571:B1233,2,FALSE)</f>
        <v>147350</v>
      </c>
      <c r="V572" t="e">
        <f>VLOOKUP(B572,'MATRIZ 2026'!$F$3:$X$668,40,FALSE)</f>
        <v>#N/A</v>
      </c>
      <c r="W572" t="e">
        <f>VLOOKUP(S572,'MATRIZ 2026'!$F$3:$X$668,3,FALSE)</f>
        <v>#N/A</v>
      </c>
      <c r="X572" t="e">
        <f>VLOOKUP(T572,'MATRIZ 2026'!$F$3:$X$668,3,FALSE)</f>
        <v>#N/A</v>
      </c>
      <c r="Y572" t="e">
        <f>VLOOKUP(U572,'MATRIZ 2026'!$F$3:$X$668,3,FALSE)</f>
        <v>#N/A</v>
      </c>
      <c r="Z572" t="e">
        <f>VLOOKUP(V572,'MATRIZ 2026'!$F$3:$X$668,3,FALSE)</f>
        <v>#N/A</v>
      </c>
      <c r="AA572" t="e">
        <f>VLOOKUP(W572,'MATRIZ 2026'!$F$3:$X$668,3,FALSE)</f>
        <v>#N/A</v>
      </c>
      <c r="AB572" t="e">
        <f>VLOOKUP(B572,'MATRIZ 2026'!$F$3:$X$668,28,FALSE)</f>
        <v>#N/A</v>
      </c>
      <c r="AC572" t="e">
        <f>VLOOKUP(B572,'MATRIZ 2026'!$F$3:$X$668,27,FALSE)</f>
        <v>#N/A</v>
      </c>
      <c r="AD572" t="e">
        <f>VLOOKUP(B572,'MATRIZ 2026'!$F$3:$X$668,29,FALSE)</f>
        <v>#N/A</v>
      </c>
      <c r="AE572" t="e">
        <f>VLOOKUP(B572,'MATRIZ 2026'!$F$3:$X$668,96,FALSE)</f>
        <v>#N/A</v>
      </c>
      <c r="AF572" t="e">
        <f>VLOOKUP(B572,'MATRIZ 2026'!$F$3:$X$668,30,FALSE)</f>
        <v>#N/A</v>
      </c>
      <c r="AG572" t="str">
        <f>VLOOKUP(B572,'cuentas bancarias'!$A$2:$E$201,3,FALSE)</f>
        <v>BOGOTÁ</v>
      </c>
      <c r="AH572" t="str">
        <f>VLOOKUP(B572,'cuentas bancarias'!$A$2:$E$201,4,FALSE)</f>
        <v>AHORROS</v>
      </c>
      <c r="AI572">
        <f>VLOOKUP(B572,'cuentas bancarias'!$A$2:$E$201,5,FALSE)</f>
        <v>237649363</v>
      </c>
      <c r="AJ572" t="e">
        <f>VLOOKUP(B572,'MATRIZ 2026'!$F$3:$X$668,25,FALSE)</f>
        <v>#N/A</v>
      </c>
      <c r="AL572" t="e">
        <f>VLOOKUP(AH572,'MATRIZ 2026'!$F$3:$X$668,3,FALSE)</f>
        <v>#N/A</v>
      </c>
      <c r="AM572" t="e">
        <f>VLOOKUP(AI572,'MATRIZ 2026'!$F$3:$X$668,3,FALSE)</f>
        <v>#N/A</v>
      </c>
      <c r="AN572" t="e">
        <f>VLOOKUP(AJ572,'MATRIZ 2026'!$F$3:$X$668,3,FALSE)</f>
        <v>#N/A</v>
      </c>
      <c r="AO572" t="e">
        <f>VLOOKUP(AK572,'MATRIZ 2026'!$F$3:$X$668,3,FALSE)</f>
        <v>#N/A</v>
      </c>
      <c r="AP572" t="e">
        <f>VLOOKUP(AL572,'MATRIZ 2026'!$F$3:$X$668,3,FALSE)</f>
        <v>#N/A</v>
      </c>
    </row>
    <row r="573" spans="2:42">
      <c r="B573" s="19" t="s">
        <v>6456</v>
      </c>
      <c r="C573" t="e">
        <v>#REF!</v>
      </c>
      <c r="D573" t="str">
        <f t="shared" si="14"/>
        <v>577-2026</v>
      </c>
      <c r="E573" t="e">
        <f>VLOOKUP(D573,'MATRIZ 2026'!$F$3:$X$668,14,FALSE)</f>
        <v>#N/A</v>
      </c>
      <c r="F573" t="e">
        <f>VLOOKUP(B573,'MATRIZ 2026'!$F$3:$X$668,3,FALSE)</f>
        <v>#N/A</v>
      </c>
      <c r="G573" t="e">
        <f>VLOOKUP(B573,'MATRIZ 2026'!$F$3:$X$668,22,FALSE)</f>
        <v>#N/A</v>
      </c>
      <c r="I573" t="e">
        <f>VLOOKUP(B573,'MATRIZ 2026'!$F$3:$X$668,84,FALSE)</f>
        <v>#N/A</v>
      </c>
      <c r="J573" t="e">
        <f>VLOOKUP(B573,'MATRIZ 2026'!$F$3:$X$668,49,FALSE)</f>
        <v>#N/A</v>
      </c>
      <c r="K573" t="e">
        <f>VLOOKUP(B573,'MATRIZ 2026'!$F$3:$X$668,50,FALSE)</f>
        <v>#N/A</v>
      </c>
      <c r="L573" s="48" t="e">
        <f>VLOOKUP(B573,'MATRIZ 2026'!$F$3:$X$668,45,FALSE)</f>
        <v>#N/A</v>
      </c>
      <c r="M573" s="48" t="e">
        <f>VLOOKUP(B573,'MATRIZ 2026'!$F$3:$X$668,46,FALSE)</f>
        <v>#N/A</v>
      </c>
      <c r="N573" t="e">
        <f>VLOOKUP(B573,'MATRIZ 2026'!$F$3:$X$668,16,FALSE)</f>
        <v>#N/A</v>
      </c>
      <c r="O573" t="e">
        <f>VLOOKUP(B573,'MATRIZ 2026'!$F$3:$X$668,93,FALSE)</f>
        <v>#N/A</v>
      </c>
      <c r="P573" t="e">
        <f>VLOOKUP(D573,'MATRIZ 2026'!$F$3:$X$668,31,FALSE)</f>
        <v>#N/A</v>
      </c>
      <c r="Q573" t="e">
        <f>VLOOKUP(M573,'MATRIZ 2026'!$F$3:$X$668,3,FALSE)</f>
        <v>#N/A</v>
      </c>
      <c r="R573" t="e">
        <f>VLOOKUP(B573,'MATRIZ 2026'!$F$3:$X$668,32,FALSE)</f>
        <v>#N/A</v>
      </c>
      <c r="S573" t="e">
        <f>VLOOKUP(O573,'MATRIZ 2026'!$F$3:$X$668,3,FALSE)</f>
        <v>#N/A</v>
      </c>
      <c r="T573" t="e">
        <f>VLOOKUP(B573,'MATRIZ 2026'!$F$3:$X$668,95,FALSE)</f>
        <v>#N/A</v>
      </c>
      <c r="U573">
        <f>VLOOKUP(B573,Hoja3!A572:B1234,2,FALSE)</f>
        <v>152747</v>
      </c>
      <c r="V573" t="e">
        <f>VLOOKUP(B573,'MATRIZ 2026'!$F$3:$X$668,40,FALSE)</f>
        <v>#N/A</v>
      </c>
      <c r="W573" t="e">
        <f>VLOOKUP(S573,'MATRIZ 2026'!$F$3:$X$668,3,FALSE)</f>
        <v>#N/A</v>
      </c>
      <c r="X573" t="e">
        <f>VLOOKUP(T573,'MATRIZ 2026'!$F$3:$X$668,3,FALSE)</f>
        <v>#N/A</v>
      </c>
      <c r="Y573" t="e">
        <f>VLOOKUP(U573,'MATRIZ 2026'!$F$3:$X$668,3,FALSE)</f>
        <v>#N/A</v>
      </c>
      <c r="Z573" t="e">
        <f>VLOOKUP(V573,'MATRIZ 2026'!$F$3:$X$668,3,FALSE)</f>
        <v>#N/A</v>
      </c>
      <c r="AA573" t="e">
        <f>VLOOKUP(W573,'MATRIZ 2026'!$F$3:$X$668,3,FALSE)</f>
        <v>#N/A</v>
      </c>
      <c r="AB573" t="e">
        <f>VLOOKUP(B573,'MATRIZ 2026'!$F$3:$X$668,28,FALSE)</f>
        <v>#N/A</v>
      </c>
      <c r="AC573" t="e">
        <f>VLOOKUP(B573,'MATRIZ 2026'!$F$3:$X$668,27,FALSE)</f>
        <v>#N/A</v>
      </c>
      <c r="AD573" t="e">
        <f>VLOOKUP(B573,'MATRIZ 2026'!$F$3:$X$668,29,FALSE)</f>
        <v>#N/A</v>
      </c>
      <c r="AE573" t="e">
        <f>VLOOKUP(B573,'MATRIZ 2026'!$F$3:$X$668,96,FALSE)</f>
        <v>#N/A</v>
      </c>
      <c r="AF573" t="e">
        <f>VLOOKUP(B573,'MATRIZ 2026'!$F$3:$X$668,30,FALSE)</f>
        <v>#N/A</v>
      </c>
      <c r="AG573" t="str">
        <f>VLOOKUP(B573,'cuentas bancarias'!$A$2:$E$201,3,FALSE)</f>
        <v>BOGOTÁ</v>
      </c>
      <c r="AH573" t="str">
        <f>VLOOKUP(B573,'cuentas bancarias'!$A$2:$E$201,4,FALSE)</f>
        <v>AHORROS</v>
      </c>
      <c r="AI573">
        <f>VLOOKUP(B573,'cuentas bancarias'!$A$2:$E$201,5,FALSE)</f>
        <v>30360119</v>
      </c>
      <c r="AJ573" t="e">
        <f>VLOOKUP(B573,'MATRIZ 2026'!$F$3:$X$668,25,FALSE)</f>
        <v>#N/A</v>
      </c>
      <c r="AL573" t="e">
        <f>VLOOKUP(AH573,'MATRIZ 2026'!$F$3:$X$668,3,FALSE)</f>
        <v>#N/A</v>
      </c>
      <c r="AM573" t="e">
        <f>VLOOKUP(AI573,'MATRIZ 2026'!$F$3:$X$668,3,FALSE)</f>
        <v>#N/A</v>
      </c>
      <c r="AN573" t="e">
        <f>VLOOKUP(AJ573,'MATRIZ 2026'!$F$3:$X$668,3,FALSE)</f>
        <v>#N/A</v>
      </c>
      <c r="AO573" t="e">
        <f>VLOOKUP(AK573,'MATRIZ 2026'!$F$3:$X$668,3,FALSE)</f>
        <v>#N/A</v>
      </c>
      <c r="AP573" t="e">
        <f>VLOOKUP(AL573,'MATRIZ 2026'!$F$3:$X$668,3,FALSE)</f>
        <v>#N/A</v>
      </c>
    </row>
    <row r="574" spans="2:42">
      <c r="B574" s="21" t="s">
        <v>6468</v>
      </c>
      <c r="C574" t="e">
        <v>#REF!</v>
      </c>
      <c r="D574" t="str">
        <f t="shared" si="14"/>
        <v>578-2026</v>
      </c>
      <c r="E574" t="e">
        <f>VLOOKUP(D574,'MATRIZ 2026'!$F$3:$X$668,14,FALSE)</f>
        <v>#N/A</v>
      </c>
      <c r="F574" t="e">
        <f>VLOOKUP(B574,'MATRIZ 2026'!$F$3:$X$668,3,FALSE)</f>
        <v>#N/A</v>
      </c>
      <c r="G574" t="e">
        <f>VLOOKUP(B574,'MATRIZ 2026'!$F$3:$X$668,22,FALSE)</f>
        <v>#N/A</v>
      </c>
      <c r="I574" t="e">
        <f>VLOOKUP(B574,'MATRIZ 2026'!$F$3:$X$668,84,FALSE)</f>
        <v>#N/A</v>
      </c>
      <c r="J574" t="e">
        <f>VLOOKUP(B574,'MATRIZ 2026'!$F$3:$X$668,49,FALSE)</f>
        <v>#N/A</v>
      </c>
      <c r="K574" t="e">
        <f>VLOOKUP(B574,'MATRIZ 2026'!$F$3:$X$668,50,FALSE)</f>
        <v>#N/A</v>
      </c>
      <c r="L574" s="48" t="e">
        <f>VLOOKUP(B574,'MATRIZ 2026'!$F$3:$X$668,45,FALSE)</f>
        <v>#N/A</v>
      </c>
      <c r="M574" s="48" t="e">
        <f>VLOOKUP(B574,'MATRIZ 2026'!$F$3:$X$668,46,FALSE)</f>
        <v>#N/A</v>
      </c>
      <c r="N574" t="e">
        <f>VLOOKUP(B574,'MATRIZ 2026'!$F$3:$X$668,16,FALSE)</f>
        <v>#N/A</v>
      </c>
      <c r="O574" t="e">
        <f>VLOOKUP(B574,'MATRIZ 2026'!$F$3:$X$668,93,FALSE)</f>
        <v>#N/A</v>
      </c>
      <c r="P574" t="e">
        <f>VLOOKUP(D574,'MATRIZ 2026'!$F$3:$X$668,31,FALSE)</f>
        <v>#N/A</v>
      </c>
      <c r="Q574" t="e">
        <f>VLOOKUP(M574,'MATRIZ 2026'!$F$3:$X$668,3,FALSE)</f>
        <v>#N/A</v>
      </c>
      <c r="R574" t="e">
        <f>VLOOKUP(B574,'MATRIZ 2026'!$F$3:$X$668,32,FALSE)</f>
        <v>#N/A</v>
      </c>
      <c r="S574" t="e">
        <f>VLOOKUP(O574,'MATRIZ 2026'!$F$3:$X$668,3,FALSE)</f>
        <v>#N/A</v>
      </c>
      <c r="T574" t="e">
        <f>VLOOKUP(B574,'MATRIZ 2026'!$F$3:$X$668,95,FALSE)</f>
        <v>#N/A</v>
      </c>
      <c r="U574">
        <f>VLOOKUP(B574,Hoja3!A573:B1235,2,FALSE)</f>
        <v>147186</v>
      </c>
      <c r="V574" t="e">
        <f>VLOOKUP(B574,'MATRIZ 2026'!$F$3:$X$668,40,FALSE)</f>
        <v>#N/A</v>
      </c>
      <c r="W574" t="e">
        <f>VLOOKUP(S574,'MATRIZ 2026'!$F$3:$X$668,3,FALSE)</f>
        <v>#N/A</v>
      </c>
      <c r="X574" t="e">
        <f>VLOOKUP(T574,'MATRIZ 2026'!$F$3:$X$668,3,FALSE)</f>
        <v>#N/A</v>
      </c>
      <c r="Y574" t="e">
        <f>VLOOKUP(U574,'MATRIZ 2026'!$F$3:$X$668,3,FALSE)</f>
        <v>#N/A</v>
      </c>
      <c r="Z574" t="e">
        <f>VLOOKUP(V574,'MATRIZ 2026'!$F$3:$X$668,3,FALSE)</f>
        <v>#N/A</v>
      </c>
      <c r="AA574" t="e">
        <f>VLOOKUP(W574,'MATRIZ 2026'!$F$3:$X$668,3,FALSE)</f>
        <v>#N/A</v>
      </c>
      <c r="AB574" t="e">
        <f>VLOOKUP(B574,'MATRIZ 2026'!$F$3:$X$668,28,FALSE)</f>
        <v>#N/A</v>
      </c>
      <c r="AC574" t="e">
        <f>VLOOKUP(B574,'MATRIZ 2026'!$F$3:$X$668,27,FALSE)</f>
        <v>#N/A</v>
      </c>
      <c r="AD574" t="e">
        <f>VLOOKUP(B574,'MATRIZ 2026'!$F$3:$X$668,29,FALSE)</f>
        <v>#N/A</v>
      </c>
      <c r="AE574" t="e">
        <f>VLOOKUP(B574,'MATRIZ 2026'!$F$3:$X$668,96,FALSE)</f>
        <v>#N/A</v>
      </c>
      <c r="AF574" t="e">
        <f>VLOOKUP(B574,'MATRIZ 2026'!$F$3:$X$668,30,FALSE)</f>
        <v>#N/A</v>
      </c>
      <c r="AG574" t="str">
        <f>VLOOKUP(B574,'cuentas bancarias'!$A$2:$E$201,3,FALSE)</f>
        <v>BANCOLOMBIA</v>
      </c>
      <c r="AH574" t="str">
        <f>VLOOKUP(B574,'cuentas bancarias'!$A$2:$E$201,4,FALSE)</f>
        <v>AHORROS</v>
      </c>
      <c r="AI574">
        <f>VLOOKUP(B574,'cuentas bancarias'!$A$2:$E$201,5,FALSE)</f>
        <v>91267410033</v>
      </c>
      <c r="AJ574" t="e">
        <f>VLOOKUP(B574,'MATRIZ 2026'!$F$3:$X$668,25,FALSE)</f>
        <v>#N/A</v>
      </c>
      <c r="AL574" t="e">
        <f>VLOOKUP(AH574,'MATRIZ 2026'!$F$3:$X$668,3,FALSE)</f>
        <v>#N/A</v>
      </c>
      <c r="AM574" t="e">
        <f>VLOOKUP(AI574,'MATRIZ 2026'!$F$3:$X$668,3,FALSE)</f>
        <v>#N/A</v>
      </c>
      <c r="AN574" t="e">
        <f>VLOOKUP(AJ574,'MATRIZ 2026'!$F$3:$X$668,3,FALSE)</f>
        <v>#N/A</v>
      </c>
      <c r="AO574" t="e">
        <f>VLOOKUP(AK574,'MATRIZ 2026'!$F$3:$X$668,3,FALSE)</f>
        <v>#N/A</v>
      </c>
      <c r="AP574" t="e">
        <f>VLOOKUP(AL574,'MATRIZ 2026'!$F$3:$X$668,3,FALSE)</f>
        <v>#N/A</v>
      </c>
    </row>
    <row r="575" spans="2:42">
      <c r="B575" s="19" t="s">
        <v>6478</v>
      </c>
      <c r="C575" t="e">
        <v>#REF!</v>
      </c>
      <c r="D575" t="str">
        <f t="shared" si="14"/>
        <v>579-2026</v>
      </c>
      <c r="E575" t="e">
        <f>VLOOKUP(D575,'MATRIZ 2026'!$F$3:$X$668,14,FALSE)</f>
        <v>#N/A</v>
      </c>
      <c r="F575" t="e">
        <f>VLOOKUP(B575,'MATRIZ 2026'!$F$3:$X$668,3,FALSE)</f>
        <v>#N/A</v>
      </c>
      <c r="G575" t="e">
        <f>VLOOKUP(B575,'MATRIZ 2026'!$F$3:$X$668,22,FALSE)</f>
        <v>#N/A</v>
      </c>
      <c r="I575" t="e">
        <f>VLOOKUP(B575,'MATRIZ 2026'!$F$3:$X$668,84,FALSE)</f>
        <v>#N/A</v>
      </c>
      <c r="J575" t="e">
        <f>VLOOKUP(B575,'MATRIZ 2026'!$F$3:$X$668,49,FALSE)</f>
        <v>#N/A</v>
      </c>
      <c r="K575" t="e">
        <f>VLOOKUP(B575,'MATRIZ 2026'!$F$3:$X$668,50,FALSE)</f>
        <v>#N/A</v>
      </c>
      <c r="L575" s="48" t="e">
        <f>VLOOKUP(B575,'MATRIZ 2026'!$F$3:$X$668,45,FALSE)</f>
        <v>#N/A</v>
      </c>
      <c r="M575" s="48" t="e">
        <f>VLOOKUP(B575,'MATRIZ 2026'!$F$3:$X$668,46,FALSE)</f>
        <v>#N/A</v>
      </c>
      <c r="N575" t="e">
        <f>VLOOKUP(B575,'MATRIZ 2026'!$F$3:$X$668,16,FALSE)</f>
        <v>#N/A</v>
      </c>
      <c r="O575" t="e">
        <f>VLOOKUP(B575,'MATRIZ 2026'!$F$3:$X$668,93,FALSE)</f>
        <v>#N/A</v>
      </c>
      <c r="P575" t="e">
        <f>VLOOKUP(D575,'MATRIZ 2026'!$F$3:$X$668,31,FALSE)</f>
        <v>#N/A</v>
      </c>
      <c r="Q575" t="e">
        <f>VLOOKUP(M575,'MATRIZ 2026'!$F$3:$X$668,3,FALSE)</f>
        <v>#N/A</v>
      </c>
      <c r="R575" t="e">
        <f>VLOOKUP(B575,'MATRIZ 2026'!$F$3:$X$668,32,FALSE)</f>
        <v>#N/A</v>
      </c>
      <c r="S575" t="e">
        <f>VLOOKUP(O575,'MATRIZ 2026'!$F$3:$X$668,3,FALSE)</f>
        <v>#N/A</v>
      </c>
      <c r="T575" t="e">
        <f>VLOOKUP(B575,'MATRIZ 2026'!$F$3:$X$668,95,FALSE)</f>
        <v>#N/A</v>
      </c>
      <c r="U575">
        <f>VLOOKUP(B575,Hoja3!A574:B1236,2,FALSE)</f>
        <v>152748</v>
      </c>
      <c r="V575" t="e">
        <f>VLOOKUP(B575,'MATRIZ 2026'!$F$3:$X$668,40,FALSE)</f>
        <v>#N/A</v>
      </c>
      <c r="W575" t="e">
        <f>VLOOKUP(S575,'MATRIZ 2026'!$F$3:$X$668,3,FALSE)</f>
        <v>#N/A</v>
      </c>
      <c r="X575" t="e">
        <f>VLOOKUP(T575,'MATRIZ 2026'!$F$3:$X$668,3,FALSE)</f>
        <v>#N/A</v>
      </c>
      <c r="Y575" t="e">
        <f>VLOOKUP(U575,'MATRIZ 2026'!$F$3:$X$668,3,FALSE)</f>
        <v>#N/A</v>
      </c>
      <c r="Z575" t="e">
        <f>VLOOKUP(V575,'MATRIZ 2026'!$F$3:$X$668,3,FALSE)</f>
        <v>#N/A</v>
      </c>
      <c r="AA575" t="e">
        <f>VLOOKUP(W575,'MATRIZ 2026'!$F$3:$X$668,3,FALSE)</f>
        <v>#N/A</v>
      </c>
      <c r="AB575" t="e">
        <f>VLOOKUP(B575,'MATRIZ 2026'!$F$3:$X$668,28,FALSE)</f>
        <v>#N/A</v>
      </c>
      <c r="AC575" t="e">
        <f>VLOOKUP(B575,'MATRIZ 2026'!$F$3:$X$668,27,FALSE)</f>
        <v>#N/A</v>
      </c>
      <c r="AD575" t="e">
        <f>VLOOKUP(B575,'MATRIZ 2026'!$F$3:$X$668,29,FALSE)</f>
        <v>#N/A</v>
      </c>
      <c r="AE575" t="e">
        <f>VLOOKUP(B575,'MATRIZ 2026'!$F$3:$X$668,96,FALSE)</f>
        <v>#N/A</v>
      </c>
      <c r="AF575" t="e">
        <f>VLOOKUP(B575,'MATRIZ 2026'!$F$3:$X$668,30,FALSE)</f>
        <v>#N/A</v>
      </c>
      <c r="AG575" t="str">
        <f>VLOOKUP(B575,'cuentas bancarias'!$A$2:$E$201,3,FALSE)</f>
        <v>BBVA</v>
      </c>
      <c r="AH575" t="str">
        <f>VLOOKUP(B575,'cuentas bancarias'!$A$2:$E$201,4,FALSE)</f>
        <v>AHORROS</v>
      </c>
      <c r="AI575">
        <f>VLOOKUP(B575,'cuentas bancarias'!$A$2:$E$201,5,FALSE)</f>
        <v>74104027</v>
      </c>
      <c r="AJ575" t="e">
        <f>VLOOKUP(B575,'MATRIZ 2026'!$F$3:$X$668,25,FALSE)</f>
        <v>#N/A</v>
      </c>
      <c r="AL575" t="e">
        <f>VLOOKUP(AH575,'MATRIZ 2026'!$F$3:$X$668,3,FALSE)</f>
        <v>#N/A</v>
      </c>
      <c r="AM575" t="e">
        <f>VLOOKUP(AI575,'MATRIZ 2026'!$F$3:$X$668,3,FALSE)</f>
        <v>#N/A</v>
      </c>
      <c r="AN575" t="e">
        <f>VLOOKUP(AJ575,'MATRIZ 2026'!$F$3:$X$668,3,FALSE)</f>
        <v>#N/A</v>
      </c>
      <c r="AO575" t="e">
        <f>VLOOKUP(AK575,'MATRIZ 2026'!$F$3:$X$668,3,FALSE)</f>
        <v>#N/A</v>
      </c>
      <c r="AP575" t="e">
        <f>VLOOKUP(AL575,'MATRIZ 2026'!$F$3:$X$668,3,FALSE)</f>
        <v>#N/A</v>
      </c>
    </row>
    <row r="576" spans="2:42">
      <c r="B576" s="21" t="s">
        <v>6491</v>
      </c>
      <c r="C576" t="e">
        <v>#REF!</v>
      </c>
      <c r="D576" t="str">
        <f t="shared" si="14"/>
        <v>580-2026</v>
      </c>
      <c r="E576" t="e">
        <f>VLOOKUP(D576,'MATRIZ 2026'!$F$3:$X$668,14,FALSE)</f>
        <v>#N/A</v>
      </c>
      <c r="F576" t="e">
        <f>VLOOKUP(B576,'MATRIZ 2026'!$F$3:$X$668,3,FALSE)</f>
        <v>#N/A</v>
      </c>
      <c r="G576" t="e">
        <f>VLOOKUP(B576,'MATRIZ 2026'!$F$3:$X$668,22,FALSE)</f>
        <v>#N/A</v>
      </c>
      <c r="I576" t="e">
        <f>VLOOKUP(B576,'MATRIZ 2026'!$F$3:$X$668,84,FALSE)</f>
        <v>#N/A</v>
      </c>
      <c r="J576" t="e">
        <f>VLOOKUP(B576,'MATRIZ 2026'!$F$3:$X$668,49,FALSE)</f>
        <v>#N/A</v>
      </c>
      <c r="K576" t="e">
        <f>VLOOKUP(B576,'MATRIZ 2026'!$F$3:$X$668,50,FALSE)</f>
        <v>#N/A</v>
      </c>
      <c r="L576" s="48" t="e">
        <f>VLOOKUP(B576,'MATRIZ 2026'!$F$3:$X$668,45,FALSE)</f>
        <v>#N/A</v>
      </c>
      <c r="M576" s="48" t="e">
        <f>VLOOKUP(B576,'MATRIZ 2026'!$F$3:$X$668,46,FALSE)</f>
        <v>#N/A</v>
      </c>
      <c r="N576" t="e">
        <f>VLOOKUP(B576,'MATRIZ 2026'!$F$3:$X$668,16,FALSE)</f>
        <v>#N/A</v>
      </c>
      <c r="O576" t="e">
        <f>VLOOKUP(B576,'MATRIZ 2026'!$F$3:$X$668,93,FALSE)</f>
        <v>#N/A</v>
      </c>
      <c r="P576" t="e">
        <f>VLOOKUP(D576,'MATRIZ 2026'!$F$3:$X$668,31,FALSE)</f>
        <v>#N/A</v>
      </c>
      <c r="Q576" t="e">
        <f>VLOOKUP(M576,'MATRIZ 2026'!$F$3:$X$668,3,FALSE)</f>
        <v>#N/A</v>
      </c>
      <c r="R576" t="e">
        <f>VLOOKUP(B576,'MATRIZ 2026'!$F$3:$X$668,32,FALSE)</f>
        <v>#N/A</v>
      </c>
      <c r="S576" t="e">
        <f>VLOOKUP(O576,'MATRIZ 2026'!$F$3:$X$668,3,FALSE)</f>
        <v>#N/A</v>
      </c>
      <c r="T576" t="e">
        <f>VLOOKUP(B576,'MATRIZ 2026'!$F$3:$X$668,95,FALSE)</f>
        <v>#N/A</v>
      </c>
      <c r="U576">
        <f>VLOOKUP(B576,Hoja3!A575:B1237,2,FALSE)</f>
        <v>145534</v>
      </c>
      <c r="V576" t="e">
        <f>VLOOKUP(B576,'MATRIZ 2026'!$F$3:$X$668,40,FALSE)</f>
        <v>#N/A</v>
      </c>
      <c r="W576" t="e">
        <f>VLOOKUP(S576,'MATRIZ 2026'!$F$3:$X$668,3,FALSE)</f>
        <v>#N/A</v>
      </c>
      <c r="X576" t="e">
        <f>VLOOKUP(T576,'MATRIZ 2026'!$F$3:$X$668,3,FALSE)</f>
        <v>#N/A</v>
      </c>
      <c r="Y576" t="e">
        <f>VLOOKUP(U576,'MATRIZ 2026'!$F$3:$X$668,3,FALSE)</f>
        <v>#N/A</v>
      </c>
      <c r="Z576" t="e">
        <f>VLOOKUP(V576,'MATRIZ 2026'!$F$3:$X$668,3,FALSE)</f>
        <v>#N/A</v>
      </c>
      <c r="AA576" t="e">
        <f>VLOOKUP(W576,'MATRIZ 2026'!$F$3:$X$668,3,FALSE)</f>
        <v>#N/A</v>
      </c>
      <c r="AB576" t="e">
        <f>VLOOKUP(B576,'MATRIZ 2026'!$F$3:$X$668,28,FALSE)</f>
        <v>#N/A</v>
      </c>
      <c r="AC576" t="e">
        <f>VLOOKUP(B576,'MATRIZ 2026'!$F$3:$X$668,27,FALSE)</f>
        <v>#N/A</v>
      </c>
      <c r="AD576" t="e">
        <f>VLOOKUP(B576,'MATRIZ 2026'!$F$3:$X$668,29,FALSE)</f>
        <v>#N/A</v>
      </c>
      <c r="AE576" t="e">
        <f>VLOOKUP(B576,'MATRIZ 2026'!$F$3:$X$668,96,FALSE)</f>
        <v>#N/A</v>
      </c>
      <c r="AF576" t="e">
        <f>VLOOKUP(B576,'MATRIZ 2026'!$F$3:$X$668,30,FALSE)</f>
        <v>#N/A</v>
      </c>
      <c r="AG576" t="str">
        <f>VLOOKUP(B576,'cuentas bancarias'!$A$2:$E$201,3,FALSE)</f>
        <v>AV VILLAS</v>
      </c>
      <c r="AH576" t="str">
        <f>VLOOKUP(B576,'cuentas bancarias'!$A$2:$E$201,4,FALSE)</f>
        <v>AHORROS</v>
      </c>
      <c r="AI576">
        <f>VLOOKUP(B576,'cuentas bancarias'!$A$2:$E$201,5,FALSE)</f>
        <v>705841075</v>
      </c>
      <c r="AJ576" t="e">
        <f>VLOOKUP(B576,'MATRIZ 2026'!$F$3:$X$668,25,FALSE)</f>
        <v>#N/A</v>
      </c>
      <c r="AL576" t="e">
        <f>VLOOKUP(AH576,'MATRIZ 2026'!$F$3:$X$668,3,FALSE)</f>
        <v>#N/A</v>
      </c>
      <c r="AM576" t="e">
        <f>VLOOKUP(AI576,'MATRIZ 2026'!$F$3:$X$668,3,FALSE)</f>
        <v>#N/A</v>
      </c>
      <c r="AN576" t="e">
        <f>VLOOKUP(AJ576,'MATRIZ 2026'!$F$3:$X$668,3,FALSE)</f>
        <v>#N/A</v>
      </c>
      <c r="AO576" t="e">
        <f>VLOOKUP(AK576,'MATRIZ 2026'!$F$3:$X$668,3,FALSE)</f>
        <v>#N/A</v>
      </c>
      <c r="AP576" t="e">
        <f>VLOOKUP(AL576,'MATRIZ 2026'!$F$3:$X$668,3,FALSE)</f>
        <v>#N/A</v>
      </c>
    </row>
    <row r="577" spans="2:42">
      <c r="B577" s="19" t="s">
        <v>6500</v>
      </c>
      <c r="C577" t="e">
        <v>#REF!</v>
      </c>
      <c r="D577" t="str">
        <f t="shared" si="14"/>
        <v>581-2026</v>
      </c>
      <c r="E577" t="e">
        <f>VLOOKUP(D577,'MATRIZ 2026'!$F$3:$X$668,14,FALSE)</f>
        <v>#N/A</v>
      </c>
      <c r="F577" t="e">
        <f>VLOOKUP(B577,'MATRIZ 2026'!$F$3:$X$668,3,FALSE)</f>
        <v>#N/A</v>
      </c>
      <c r="G577" t="e">
        <f>VLOOKUP(B577,'MATRIZ 2026'!$F$3:$X$668,22,FALSE)</f>
        <v>#N/A</v>
      </c>
      <c r="I577" t="e">
        <f>VLOOKUP(B577,'MATRIZ 2026'!$F$3:$X$668,84,FALSE)</f>
        <v>#N/A</v>
      </c>
      <c r="J577" t="e">
        <f>VLOOKUP(B577,'MATRIZ 2026'!$F$3:$X$668,49,FALSE)</f>
        <v>#N/A</v>
      </c>
      <c r="K577" t="e">
        <f>VLOOKUP(B577,'MATRIZ 2026'!$F$3:$X$668,50,FALSE)</f>
        <v>#N/A</v>
      </c>
      <c r="L577" s="48" t="e">
        <f>VLOOKUP(B577,'MATRIZ 2026'!$F$3:$X$668,45,FALSE)</f>
        <v>#N/A</v>
      </c>
      <c r="M577" s="48" t="e">
        <f>VLOOKUP(B577,'MATRIZ 2026'!$F$3:$X$668,46,FALSE)</f>
        <v>#N/A</v>
      </c>
      <c r="N577" t="e">
        <f>VLOOKUP(B577,'MATRIZ 2026'!$F$3:$X$668,16,FALSE)</f>
        <v>#N/A</v>
      </c>
      <c r="O577" t="e">
        <f>VLOOKUP(B577,'MATRIZ 2026'!$F$3:$X$668,93,FALSE)</f>
        <v>#N/A</v>
      </c>
      <c r="P577" t="e">
        <f>VLOOKUP(D577,'MATRIZ 2026'!$F$3:$X$668,31,FALSE)</f>
        <v>#N/A</v>
      </c>
      <c r="Q577" t="e">
        <f>VLOOKUP(M577,'MATRIZ 2026'!$F$3:$X$668,3,FALSE)</f>
        <v>#N/A</v>
      </c>
      <c r="R577" t="e">
        <f>VLOOKUP(B577,'MATRIZ 2026'!$F$3:$X$668,32,FALSE)</f>
        <v>#N/A</v>
      </c>
      <c r="S577" t="e">
        <f>VLOOKUP(O577,'MATRIZ 2026'!$F$3:$X$668,3,FALSE)</f>
        <v>#N/A</v>
      </c>
      <c r="T577" t="e">
        <f>VLOOKUP(B577,'MATRIZ 2026'!$F$3:$X$668,95,FALSE)</f>
        <v>#N/A</v>
      </c>
      <c r="U577">
        <f>VLOOKUP(B577,Hoja3!A576:B1238,2,FALSE)</f>
        <v>144779</v>
      </c>
      <c r="V577" t="e">
        <f>VLOOKUP(B577,'MATRIZ 2026'!$F$3:$X$668,40,FALSE)</f>
        <v>#N/A</v>
      </c>
      <c r="W577" t="e">
        <f>VLOOKUP(S577,'MATRIZ 2026'!$F$3:$X$668,3,FALSE)</f>
        <v>#N/A</v>
      </c>
      <c r="X577" t="e">
        <f>VLOOKUP(T577,'MATRIZ 2026'!$F$3:$X$668,3,FALSE)</f>
        <v>#N/A</v>
      </c>
      <c r="Y577" t="e">
        <f>VLOOKUP(U577,'MATRIZ 2026'!$F$3:$X$668,3,FALSE)</f>
        <v>#N/A</v>
      </c>
      <c r="Z577" t="e">
        <f>VLOOKUP(V577,'MATRIZ 2026'!$F$3:$X$668,3,FALSE)</f>
        <v>#N/A</v>
      </c>
      <c r="AA577" t="e">
        <f>VLOOKUP(W577,'MATRIZ 2026'!$F$3:$X$668,3,FALSE)</f>
        <v>#N/A</v>
      </c>
      <c r="AB577" t="e">
        <f>VLOOKUP(B577,'MATRIZ 2026'!$F$3:$X$668,28,FALSE)</f>
        <v>#N/A</v>
      </c>
      <c r="AC577" t="e">
        <f>VLOOKUP(B577,'MATRIZ 2026'!$F$3:$X$668,27,FALSE)</f>
        <v>#N/A</v>
      </c>
      <c r="AD577" t="e">
        <f>VLOOKUP(B577,'MATRIZ 2026'!$F$3:$X$668,29,FALSE)</f>
        <v>#N/A</v>
      </c>
      <c r="AE577" t="e">
        <f>VLOOKUP(B577,'MATRIZ 2026'!$F$3:$X$668,96,FALSE)</f>
        <v>#N/A</v>
      </c>
      <c r="AF577" t="e">
        <f>VLOOKUP(B577,'MATRIZ 2026'!$F$3:$X$668,30,FALSE)</f>
        <v>#N/A</v>
      </c>
      <c r="AG577" t="str">
        <f>VLOOKUP(B577,'cuentas bancarias'!$A$2:$E$201,3,FALSE)</f>
        <v>DAVIVIENDA</v>
      </c>
      <c r="AH577" t="str">
        <f>VLOOKUP(B577,'cuentas bancarias'!$A$2:$E$201,4,FALSE)</f>
        <v>AHORROS</v>
      </c>
      <c r="AI577">
        <f>VLOOKUP(B577,'cuentas bancarias'!$A$2:$E$201,5,FALSE)</f>
        <v>550007700739274</v>
      </c>
      <c r="AJ577" t="e">
        <f>VLOOKUP(B577,'MATRIZ 2026'!$F$3:$X$668,25,FALSE)</f>
        <v>#N/A</v>
      </c>
      <c r="AL577" t="e">
        <f>VLOOKUP(AH577,'MATRIZ 2026'!$F$3:$X$668,3,FALSE)</f>
        <v>#N/A</v>
      </c>
      <c r="AM577" t="e">
        <f>VLOOKUP(AI577,'MATRIZ 2026'!$F$3:$X$668,3,FALSE)</f>
        <v>#N/A</v>
      </c>
      <c r="AN577" t="e">
        <f>VLOOKUP(AJ577,'MATRIZ 2026'!$F$3:$X$668,3,FALSE)</f>
        <v>#N/A</v>
      </c>
      <c r="AO577" t="e">
        <f>VLOOKUP(AK577,'MATRIZ 2026'!$F$3:$X$668,3,FALSE)</f>
        <v>#N/A</v>
      </c>
      <c r="AP577" t="e">
        <f>VLOOKUP(AL577,'MATRIZ 2026'!$F$3:$X$668,3,FALSE)</f>
        <v>#N/A</v>
      </c>
    </row>
    <row r="578" spans="2:42">
      <c r="B578" s="21" t="s">
        <v>6509</v>
      </c>
      <c r="C578" t="e">
        <v>#REF!</v>
      </c>
      <c r="D578" t="str">
        <f t="shared" si="14"/>
        <v>582-2026</v>
      </c>
      <c r="E578" t="e">
        <f>VLOOKUP(D578,'MATRIZ 2026'!$F$3:$X$668,14,FALSE)</f>
        <v>#N/A</v>
      </c>
      <c r="F578" t="e">
        <f>VLOOKUP(B578,'MATRIZ 2026'!$F$3:$X$668,3,FALSE)</f>
        <v>#N/A</v>
      </c>
      <c r="G578" t="e">
        <f>VLOOKUP(B578,'MATRIZ 2026'!$F$3:$X$668,22,FALSE)</f>
        <v>#N/A</v>
      </c>
      <c r="I578" t="e">
        <f>VLOOKUP(B578,'MATRIZ 2026'!$F$3:$X$668,84,FALSE)</f>
        <v>#N/A</v>
      </c>
      <c r="J578" t="e">
        <f>VLOOKUP(B578,'MATRIZ 2026'!$F$3:$X$668,49,FALSE)</f>
        <v>#N/A</v>
      </c>
      <c r="K578" t="e">
        <f>VLOOKUP(B578,'MATRIZ 2026'!$F$3:$X$668,50,FALSE)</f>
        <v>#N/A</v>
      </c>
      <c r="L578" s="48" t="e">
        <f>VLOOKUP(B578,'MATRIZ 2026'!$F$3:$X$668,45,FALSE)</f>
        <v>#N/A</v>
      </c>
      <c r="M578" s="48" t="e">
        <f>VLOOKUP(B578,'MATRIZ 2026'!$F$3:$X$668,46,FALSE)</f>
        <v>#N/A</v>
      </c>
      <c r="N578" t="e">
        <f>VLOOKUP(B578,'MATRIZ 2026'!$F$3:$X$668,16,FALSE)</f>
        <v>#N/A</v>
      </c>
      <c r="O578" t="e">
        <f>VLOOKUP(B578,'MATRIZ 2026'!$F$3:$X$668,93,FALSE)</f>
        <v>#N/A</v>
      </c>
      <c r="P578" t="e">
        <f>VLOOKUP(D578,'MATRIZ 2026'!$F$3:$X$668,31,FALSE)</f>
        <v>#N/A</v>
      </c>
      <c r="Q578" t="e">
        <f>VLOOKUP(M578,'MATRIZ 2026'!$F$3:$X$668,3,FALSE)</f>
        <v>#N/A</v>
      </c>
      <c r="R578" t="e">
        <f>VLOOKUP(B578,'MATRIZ 2026'!$F$3:$X$668,32,FALSE)</f>
        <v>#N/A</v>
      </c>
      <c r="S578" t="e">
        <f>VLOOKUP(O578,'MATRIZ 2026'!$F$3:$X$668,3,FALSE)</f>
        <v>#N/A</v>
      </c>
      <c r="T578" t="e">
        <f>VLOOKUP(B578,'MATRIZ 2026'!$F$3:$X$668,95,FALSE)</f>
        <v>#N/A</v>
      </c>
      <c r="U578">
        <f>VLOOKUP(B578,Hoja3!A577:B1239,2,FALSE)</f>
        <v>147307</v>
      </c>
      <c r="V578" t="e">
        <f>VLOOKUP(B578,'MATRIZ 2026'!$F$3:$X$668,40,FALSE)</f>
        <v>#N/A</v>
      </c>
      <c r="W578" t="e">
        <f>VLOOKUP(S578,'MATRIZ 2026'!$F$3:$X$668,3,FALSE)</f>
        <v>#N/A</v>
      </c>
      <c r="X578" t="e">
        <f>VLOOKUP(T578,'MATRIZ 2026'!$F$3:$X$668,3,FALSE)</f>
        <v>#N/A</v>
      </c>
      <c r="Y578" t="e">
        <f>VLOOKUP(U578,'MATRIZ 2026'!$F$3:$X$668,3,FALSE)</f>
        <v>#N/A</v>
      </c>
      <c r="Z578" t="e">
        <f>VLOOKUP(V578,'MATRIZ 2026'!$F$3:$X$668,3,FALSE)</f>
        <v>#N/A</v>
      </c>
      <c r="AA578" t="e">
        <f>VLOOKUP(W578,'MATRIZ 2026'!$F$3:$X$668,3,FALSE)</f>
        <v>#N/A</v>
      </c>
      <c r="AB578" t="e">
        <f>VLOOKUP(B578,'MATRIZ 2026'!$F$3:$X$668,28,FALSE)</f>
        <v>#N/A</v>
      </c>
      <c r="AC578" t="e">
        <f>VLOOKUP(B578,'MATRIZ 2026'!$F$3:$X$668,27,FALSE)</f>
        <v>#N/A</v>
      </c>
      <c r="AD578" t="e">
        <f>VLOOKUP(B578,'MATRIZ 2026'!$F$3:$X$668,29,FALSE)</f>
        <v>#N/A</v>
      </c>
      <c r="AE578" t="e">
        <f>VLOOKUP(B578,'MATRIZ 2026'!$F$3:$X$668,96,FALSE)</f>
        <v>#N/A</v>
      </c>
      <c r="AF578" t="e">
        <f>VLOOKUP(B578,'MATRIZ 2026'!$F$3:$X$668,30,FALSE)</f>
        <v>#N/A</v>
      </c>
      <c r="AG578" t="str">
        <f>VLOOKUP(B578,'cuentas bancarias'!$A$2:$E$201,3,FALSE)</f>
        <v>BANCOLOMBIA</v>
      </c>
      <c r="AH578" t="str">
        <f>VLOOKUP(B578,'cuentas bancarias'!$A$2:$E$201,4,FALSE)</f>
        <v>AHORROS</v>
      </c>
      <c r="AI578">
        <f>VLOOKUP(B578,'cuentas bancarias'!$A$2:$E$201,5,FALSE)</f>
        <v>60156345825</v>
      </c>
      <c r="AJ578" t="e">
        <f>VLOOKUP(B578,'MATRIZ 2026'!$F$3:$X$668,25,FALSE)</f>
        <v>#N/A</v>
      </c>
      <c r="AL578" t="e">
        <f>VLOOKUP(AH578,'MATRIZ 2026'!$F$3:$X$668,3,FALSE)</f>
        <v>#N/A</v>
      </c>
      <c r="AM578" t="e">
        <f>VLOOKUP(AI578,'MATRIZ 2026'!$F$3:$X$668,3,FALSE)</f>
        <v>#N/A</v>
      </c>
      <c r="AN578" t="e">
        <f>VLOOKUP(AJ578,'MATRIZ 2026'!$F$3:$X$668,3,FALSE)</f>
        <v>#N/A</v>
      </c>
      <c r="AO578" t="e">
        <f>VLOOKUP(AK578,'MATRIZ 2026'!$F$3:$X$668,3,FALSE)</f>
        <v>#N/A</v>
      </c>
      <c r="AP578" t="e">
        <f>VLOOKUP(AL578,'MATRIZ 2026'!$F$3:$X$668,3,FALSE)</f>
        <v>#N/A</v>
      </c>
    </row>
    <row r="579" spans="2:42">
      <c r="B579" s="19" t="s">
        <v>6518</v>
      </c>
      <c r="C579" t="e">
        <v>#REF!</v>
      </c>
      <c r="D579" t="str">
        <f t="shared" si="14"/>
        <v>583-2026</v>
      </c>
      <c r="E579" t="e">
        <f>VLOOKUP(D579,'MATRIZ 2026'!$F$3:$X$668,14,FALSE)</f>
        <v>#N/A</v>
      </c>
      <c r="F579" t="e">
        <f>VLOOKUP(B579,'MATRIZ 2026'!$F$3:$X$668,3,FALSE)</f>
        <v>#N/A</v>
      </c>
      <c r="G579" t="e">
        <f>VLOOKUP(B579,'MATRIZ 2026'!$F$3:$X$668,22,FALSE)</f>
        <v>#N/A</v>
      </c>
      <c r="I579" t="e">
        <f>VLOOKUP(B579,'MATRIZ 2026'!$F$3:$X$668,84,FALSE)</f>
        <v>#N/A</v>
      </c>
      <c r="J579" t="e">
        <f>VLOOKUP(B579,'MATRIZ 2026'!$F$3:$X$668,49,FALSE)</f>
        <v>#N/A</v>
      </c>
      <c r="K579" t="e">
        <f>VLOOKUP(B579,'MATRIZ 2026'!$F$3:$X$668,50,FALSE)</f>
        <v>#N/A</v>
      </c>
      <c r="L579" s="48" t="e">
        <f>VLOOKUP(B579,'MATRIZ 2026'!$F$3:$X$668,45,FALSE)</f>
        <v>#N/A</v>
      </c>
      <c r="M579" s="48" t="e">
        <f>VLOOKUP(B579,'MATRIZ 2026'!$F$3:$X$668,46,FALSE)</f>
        <v>#N/A</v>
      </c>
      <c r="N579" t="e">
        <f>VLOOKUP(B579,'MATRIZ 2026'!$F$3:$X$668,16,FALSE)</f>
        <v>#N/A</v>
      </c>
      <c r="O579" t="e">
        <f>VLOOKUP(B579,'MATRIZ 2026'!$F$3:$X$668,93,FALSE)</f>
        <v>#N/A</v>
      </c>
      <c r="P579" t="e">
        <f>VLOOKUP(D579,'MATRIZ 2026'!$F$3:$X$668,31,FALSE)</f>
        <v>#N/A</v>
      </c>
      <c r="Q579" t="e">
        <f>VLOOKUP(M579,'MATRIZ 2026'!$F$3:$X$668,3,FALSE)</f>
        <v>#N/A</v>
      </c>
      <c r="R579" t="e">
        <f>VLOOKUP(B579,'MATRIZ 2026'!$F$3:$X$668,32,FALSE)</f>
        <v>#N/A</v>
      </c>
      <c r="S579" t="e">
        <f>VLOOKUP(O579,'MATRIZ 2026'!$F$3:$X$668,3,FALSE)</f>
        <v>#N/A</v>
      </c>
      <c r="T579" t="e">
        <f>VLOOKUP(B579,'MATRIZ 2026'!$F$3:$X$668,95,FALSE)</f>
        <v>#N/A</v>
      </c>
      <c r="U579">
        <f>VLOOKUP(B579,Hoja3!A578:B1240,2,FALSE)</f>
        <v>145328</v>
      </c>
      <c r="V579" t="e">
        <f>VLOOKUP(B579,'MATRIZ 2026'!$F$3:$X$668,40,FALSE)</f>
        <v>#N/A</v>
      </c>
      <c r="W579" t="e">
        <f>VLOOKUP(S579,'MATRIZ 2026'!$F$3:$X$668,3,FALSE)</f>
        <v>#N/A</v>
      </c>
      <c r="X579" t="e">
        <f>VLOOKUP(T579,'MATRIZ 2026'!$F$3:$X$668,3,FALSE)</f>
        <v>#N/A</v>
      </c>
      <c r="Y579" t="e">
        <f>VLOOKUP(U579,'MATRIZ 2026'!$F$3:$X$668,3,FALSE)</f>
        <v>#N/A</v>
      </c>
      <c r="Z579" t="e">
        <f>VLOOKUP(V579,'MATRIZ 2026'!$F$3:$X$668,3,FALSE)</f>
        <v>#N/A</v>
      </c>
      <c r="AA579" t="e">
        <f>VLOOKUP(W579,'MATRIZ 2026'!$F$3:$X$668,3,FALSE)</f>
        <v>#N/A</v>
      </c>
      <c r="AB579" t="e">
        <f>VLOOKUP(B579,'MATRIZ 2026'!$F$3:$X$668,28,FALSE)</f>
        <v>#N/A</v>
      </c>
      <c r="AC579" t="e">
        <f>VLOOKUP(B579,'MATRIZ 2026'!$F$3:$X$668,27,FALSE)</f>
        <v>#N/A</v>
      </c>
      <c r="AD579" t="e">
        <f>VLOOKUP(B579,'MATRIZ 2026'!$F$3:$X$668,29,FALSE)</f>
        <v>#N/A</v>
      </c>
      <c r="AE579" t="e">
        <f>VLOOKUP(B579,'MATRIZ 2026'!$F$3:$X$668,96,FALSE)</f>
        <v>#N/A</v>
      </c>
      <c r="AF579" t="e">
        <f>VLOOKUP(B579,'MATRIZ 2026'!$F$3:$X$668,30,FALSE)</f>
        <v>#N/A</v>
      </c>
      <c r="AG579" t="str">
        <f>VLOOKUP(B579,'cuentas bancarias'!$A$2:$E$201,3,FALSE)</f>
        <v>SCOTIABANK COLPATRIA</v>
      </c>
      <c r="AH579" t="str">
        <f>VLOOKUP(B579,'cuentas bancarias'!$A$2:$E$201,4,FALSE)</f>
        <v>AHORROS</v>
      </c>
      <c r="AI579">
        <f>VLOOKUP(B579,'cuentas bancarias'!$A$2:$E$201,5,FALSE)</f>
        <v>4482830604</v>
      </c>
      <c r="AJ579" t="e">
        <f>VLOOKUP(B579,'MATRIZ 2026'!$F$3:$X$668,25,FALSE)</f>
        <v>#N/A</v>
      </c>
      <c r="AL579" t="e">
        <f>VLOOKUP(AH579,'MATRIZ 2026'!$F$3:$X$668,3,FALSE)</f>
        <v>#N/A</v>
      </c>
      <c r="AM579" t="e">
        <f>VLOOKUP(AI579,'MATRIZ 2026'!$F$3:$X$668,3,FALSE)</f>
        <v>#N/A</v>
      </c>
      <c r="AN579" t="e">
        <f>VLOOKUP(AJ579,'MATRIZ 2026'!$F$3:$X$668,3,FALSE)</f>
        <v>#N/A</v>
      </c>
      <c r="AO579" t="e">
        <f>VLOOKUP(AK579,'MATRIZ 2026'!$F$3:$X$668,3,FALSE)</f>
        <v>#N/A</v>
      </c>
      <c r="AP579" t="e">
        <f>VLOOKUP(AL579,'MATRIZ 2026'!$F$3:$X$668,3,FALSE)</f>
        <v>#N/A</v>
      </c>
    </row>
    <row r="580" spans="2:42">
      <c r="B580" s="21" t="s">
        <v>6526</v>
      </c>
      <c r="C580" t="e">
        <v>#REF!</v>
      </c>
      <c r="D580" t="str">
        <f t="shared" si="14"/>
        <v>584-2026</v>
      </c>
      <c r="E580" t="e">
        <f>VLOOKUP(D580,'MATRIZ 2026'!$F$3:$X$668,14,FALSE)</f>
        <v>#N/A</v>
      </c>
      <c r="F580" t="e">
        <f>VLOOKUP(B580,'MATRIZ 2026'!$F$3:$X$668,3,FALSE)</f>
        <v>#N/A</v>
      </c>
      <c r="G580" t="e">
        <f>VLOOKUP(B580,'MATRIZ 2026'!$F$3:$X$668,22,FALSE)</f>
        <v>#N/A</v>
      </c>
      <c r="I580" t="e">
        <f>VLOOKUP(B580,'MATRIZ 2026'!$F$3:$X$668,84,FALSE)</f>
        <v>#N/A</v>
      </c>
      <c r="J580" t="e">
        <f>VLOOKUP(B580,'MATRIZ 2026'!$F$3:$X$668,49,FALSE)</f>
        <v>#N/A</v>
      </c>
      <c r="K580" t="e">
        <f>VLOOKUP(B580,'MATRIZ 2026'!$F$3:$X$668,50,FALSE)</f>
        <v>#N/A</v>
      </c>
      <c r="L580" s="48" t="e">
        <f>VLOOKUP(B580,'MATRIZ 2026'!$F$3:$X$668,45,FALSE)</f>
        <v>#N/A</v>
      </c>
      <c r="M580" s="48" t="e">
        <f>VLOOKUP(B580,'MATRIZ 2026'!$F$3:$X$668,46,FALSE)</f>
        <v>#N/A</v>
      </c>
      <c r="N580" t="e">
        <f>VLOOKUP(B580,'MATRIZ 2026'!$F$3:$X$668,16,FALSE)</f>
        <v>#N/A</v>
      </c>
      <c r="O580" t="e">
        <f>VLOOKUP(B580,'MATRIZ 2026'!$F$3:$X$668,93,FALSE)</f>
        <v>#N/A</v>
      </c>
      <c r="P580" t="e">
        <f>VLOOKUP(D580,'MATRIZ 2026'!$F$3:$X$668,31,FALSE)</f>
        <v>#N/A</v>
      </c>
      <c r="Q580" t="e">
        <f>VLOOKUP(M580,'MATRIZ 2026'!$F$3:$X$668,3,FALSE)</f>
        <v>#N/A</v>
      </c>
      <c r="R580" t="e">
        <f>VLOOKUP(B580,'MATRIZ 2026'!$F$3:$X$668,32,FALSE)</f>
        <v>#N/A</v>
      </c>
      <c r="S580" t="e">
        <f>VLOOKUP(O580,'MATRIZ 2026'!$F$3:$X$668,3,FALSE)</f>
        <v>#N/A</v>
      </c>
      <c r="T580" t="e">
        <f>VLOOKUP(B580,'MATRIZ 2026'!$F$3:$X$668,95,FALSE)</f>
        <v>#N/A</v>
      </c>
      <c r="U580">
        <f>VLOOKUP(B580,Hoja3!A579:B1241,2,FALSE)</f>
        <v>147350</v>
      </c>
      <c r="V580" t="e">
        <f>VLOOKUP(B580,'MATRIZ 2026'!$F$3:$X$668,40,FALSE)</f>
        <v>#N/A</v>
      </c>
      <c r="W580" t="e">
        <f>VLOOKUP(S580,'MATRIZ 2026'!$F$3:$X$668,3,FALSE)</f>
        <v>#N/A</v>
      </c>
      <c r="X580" t="e">
        <f>VLOOKUP(T580,'MATRIZ 2026'!$F$3:$X$668,3,FALSE)</f>
        <v>#N/A</v>
      </c>
      <c r="Y580" t="e">
        <f>VLOOKUP(U580,'MATRIZ 2026'!$F$3:$X$668,3,FALSE)</f>
        <v>#N/A</v>
      </c>
      <c r="Z580" t="e">
        <f>VLOOKUP(V580,'MATRIZ 2026'!$F$3:$X$668,3,FALSE)</f>
        <v>#N/A</v>
      </c>
      <c r="AA580" t="e">
        <f>VLOOKUP(W580,'MATRIZ 2026'!$F$3:$X$668,3,FALSE)</f>
        <v>#N/A</v>
      </c>
      <c r="AB580" t="e">
        <f>VLOOKUP(B580,'MATRIZ 2026'!$F$3:$X$668,28,FALSE)</f>
        <v>#N/A</v>
      </c>
      <c r="AC580" t="e">
        <f>VLOOKUP(B580,'MATRIZ 2026'!$F$3:$X$668,27,FALSE)</f>
        <v>#N/A</v>
      </c>
      <c r="AD580" t="e">
        <f>VLOOKUP(B580,'MATRIZ 2026'!$F$3:$X$668,29,FALSE)</f>
        <v>#N/A</v>
      </c>
      <c r="AE580" t="e">
        <f>VLOOKUP(B580,'MATRIZ 2026'!$F$3:$X$668,96,FALSE)</f>
        <v>#N/A</v>
      </c>
      <c r="AF580" t="e">
        <f>VLOOKUP(B580,'MATRIZ 2026'!$F$3:$X$668,30,FALSE)</f>
        <v>#N/A</v>
      </c>
      <c r="AG580" t="str">
        <f>VLOOKUP(B580,'cuentas bancarias'!$A$2:$E$201,3,FALSE)</f>
        <v>CAJA SOCIAL</v>
      </c>
      <c r="AH580" t="str">
        <f>VLOOKUP(B580,'cuentas bancarias'!$A$2:$E$201,4,FALSE)</f>
        <v>AHORROS</v>
      </c>
      <c r="AI580">
        <f>VLOOKUP(B580,'cuentas bancarias'!$A$2:$E$201,5,FALSE)</f>
        <v>24135719787</v>
      </c>
      <c r="AJ580" t="e">
        <f>VLOOKUP(B580,'MATRIZ 2026'!$F$3:$X$668,25,FALSE)</f>
        <v>#N/A</v>
      </c>
      <c r="AL580" t="e">
        <f>VLOOKUP(AH580,'MATRIZ 2026'!$F$3:$X$668,3,FALSE)</f>
        <v>#N/A</v>
      </c>
      <c r="AM580" t="e">
        <f>VLOOKUP(AI580,'MATRIZ 2026'!$F$3:$X$668,3,FALSE)</f>
        <v>#N/A</v>
      </c>
      <c r="AN580" t="e">
        <f>VLOOKUP(AJ580,'MATRIZ 2026'!$F$3:$X$668,3,FALSE)</f>
        <v>#N/A</v>
      </c>
      <c r="AO580" t="e">
        <f>VLOOKUP(AK580,'MATRIZ 2026'!$F$3:$X$668,3,FALSE)</f>
        <v>#N/A</v>
      </c>
      <c r="AP580" t="e">
        <f>VLOOKUP(AL580,'MATRIZ 2026'!$F$3:$X$668,3,FALSE)</f>
        <v>#N/A</v>
      </c>
    </row>
    <row r="581" spans="2:42">
      <c r="B581" s="19" t="s">
        <v>6534</v>
      </c>
      <c r="C581" t="e">
        <v>#REF!</v>
      </c>
      <c r="D581" t="str">
        <f t="shared" si="14"/>
        <v>585-2026</v>
      </c>
      <c r="E581" t="e">
        <f>VLOOKUP(D581,'MATRIZ 2026'!$F$3:$X$668,14,FALSE)</f>
        <v>#N/A</v>
      </c>
      <c r="F581" t="e">
        <f>VLOOKUP(B581,'MATRIZ 2026'!$F$3:$X$668,3,FALSE)</f>
        <v>#N/A</v>
      </c>
      <c r="G581" t="e">
        <f>VLOOKUP(B581,'MATRIZ 2026'!$F$3:$X$668,22,FALSE)</f>
        <v>#N/A</v>
      </c>
      <c r="I581" t="e">
        <f>VLOOKUP(B581,'MATRIZ 2026'!$F$3:$X$668,84,FALSE)</f>
        <v>#N/A</v>
      </c>
      <c r="J581" t="e">
        <f>VLOOKUP(B581,'MATRIZ 2026'!$F$3:$X$668,49,FALSE)</f>
        <v>#N/A</v>
      </c>
      <c r="K581" t="e">
        <f>VLOOKUP(B581,'MATRIZ 2026'!$F$3:$X$668,50,FALSE)</f>
        <v>#N/A</v>
      </c>
      <c r="L581" s="48" t="e">
        <f>VLOOKUP(B581,'MATRIZ 2026'!$F$3:$X$668,45,FALSE)</f>
        <v>#N/A</v>
      </c>
      <c r="M581" s="48" t="e">
        <f>VLOOKUP(B581,'MATRIZ 2026'!$F$3:$X$668,46,FALSE)</f>
        <v>#N/A</v>
      </c>
      <c r="N581" t="e">
        <f>VLOOKUP(B581,'MATRIZ 2026'!$F$3:$X$668,16,FALSE)</f>
        <v>#N/A</v>
      </c>
      <c r="O581" t="e">
        <f>VLOOKUP(B581,'MATRIZ 2026'!$F$3:$X$668,93,FALSE)</f>
        <v>#N/A</v>
      </c>
      <c r="P581" t="e">
        <f>VLOOKUP(D581,'MATRIZ 2026'!$F$3:$X$668,31,FALSE)</f>
        <v>#N/A</v>
      </c>
      <c r="Q581" t="e">
        <f>VLOOKUP(M581,'MATRIZ 2026'!$F$3:$X$668,3,FALSE)</f>
        <v>#N/A</v>
      </c>
      <c r="R581" t="e">
        <f>VLOOKUP(B581,'MATRIZ 2026'!$F$3:$X$668,32,FALSE)</f>
        <v>#N/A</v>
      </c>
      <c r="S581" t="e">
        <f>VLOOKUP(O581,'MATRIZ 2026'!$F$3:$X$668,3,FALSE)</f>
        <v>#N/A</v>
      </c>
      <c r="T581" t="e">
        <f>VLOOKUP(B581,'MATRIZ 2026'!$F$3:$X$668,95,FALSE)</f>
        <v>#N/A</v>
      </c>
      <c r="U581">
        <f>VLOOKUP(B581,Hoja3!A580:B1242,2,FALSE)</f>
        <v>146631</v>
      </c>
      <c r="V581" t="e">
        <f>VLOOKUP(B581,'MATRIZ 2026'!$F$3:$X$668,40,FALSE)</f>
        <v>#N/A</v>
      </c>
      <c r="W581" t="e">
        <f>VLOOKUP(S581,'MATRIZ 2026'!$F$3:$X$668,3,FALSE)</f>
        <v>#N/A</v>
      </c>
      <c r="X581" t="e">
        <f>VLOOKUP(T581,'MATRIZ 2026'!$F$3:$X$668,3,FALSE)</f>
        <v>#N/A</v>
      </c>
      <c r="Y581" t="e">
        <f>VLOOKUP(U581,'MATRIZ 2026'!$F$3:$X$668,3,FALSE)</f>
        <v>#N/A</v>
      </c>
      <c r="Z581" t="e">
        <f>VLOOKUP(V581,'MATRIZ 2026'!$F$3:$X$668,3,FALSE)</f>
        <v>#N/A</v>
      </c>
      <c r="AA581" t="e">
        <f>VLOOKUP(W581,'MATRIZ 2026'!$F$3:$X$668,3,FALSE)</f>
        <v>#N/A</v>
      </c>
      <c r="AB581" t="e">
        <f>VLOOKUP(B581,'MATRIZ 2026'!$F$3:$X$668,28,FALSE)</f>
        <v>#N/A</v>
      </c>
      <c r="AC581" t="e">
        <f>VLOOKUP(B581,'MATRIZ 2026'!$F$3:$X$668,27,FALSE)</f>
        <v>#N/A</v>
      </c>
      <c r="AD581" t="e">
        <f>VLOOKUP(B581,'MATRIZ 2026'!$F$3:$X$668,29,FALSE)</f>
        <v>#N/A</v>
      </c>
      <c r="AE581" t="e">
        <f>VLOOKUP(B581,'MATRIZ 2026'!$F$3:$X$668,96,FALSE)</f>
        <v>#N/A</v>
      </c>
      <c r="AF581" t="e">
        <f>VLOOKUP(B581,'MATRIZ 2026'!$F$3:$X$668,30,FALSE)</f>
        <v>#N/A</v>
      </c>
      <c r="AG581" t="str">
        <f>VLOOKUP(B581,'cuentas bancarias'!$A$2:$E$201,3,FALSE)</f>
        <v>DAVIVIENDA</v>
      </c>
      <c r="AH581" t="str">
        <f>VLOOKUP(B581,'cuentas bancarias'!$A$2:$E$201,4,FALSE)</f>
        <v>AHORROS</v>
      </c>
      <c r="AI581">
        <f>VLOOKUP(B581,'cuentas bancarias'!$A$2:$E$201,5,FALSE)</f>
        <v>451800033644</v>
      </c>
      <c r="AJ581" t="e">
        <f>VLOOKUP(B581,'MATRIZ 2026'!$F$3:$X$668,25,FALSE)</f>
        <v>#N/A</v>
      </c>
      <c r="AL581" t="e">
        <f>VLOOKUP(AH581,'MATRIZ 2026'!$F$3:$X$668,3,FALSE)</f>
        <v>#N/A</v>
      </c>
      <c r="AM581" t="e">
        <f>VLOOKUP(AI581,'MATRIZ 2026'!$F$3:$X$668,3,FALSE)</f>
        <v>#N/A</v>
      </c>
      <c r="AN581" t="e">
        <f>VLOOKUP(AJ581,'MATRIZ 2026'!$F$3:$X$668,3,FALSE)</f>
        <v>#N/A</v>
      </c>
      <c r="AO581" t="e">
        <f>VLOOKUP(AK581,'MATRIZ 2026'!$F$3:$X$668,3,FALSE)</f>
        <v>#N/A</v>
      </c>
      <c r="AP581" t="e">
        <f>VLOOKUP(AL581,'MATRIZ 2026'!$F$3:$X$668,3,FALSE)</f>
        <v>#N/A</v>
      </c>
    </row>
    <row r="582" spans="2:42">
      <c r="B582" s="21" t="s">
        <v>6543</v>
      </c>
      <c r="C582" t="e">
        <v>#REF!</v>
      </c>
      <c r="D582" t="str">
        <f t="shared" si="14"/>
        <v>586-2026</v>
      </c>
      <c r="E582" t="e">
        <f>VLOOKUP(D582,'MATRIZ 2026'!$F$3:$X$668,14,FALSE)</f>
        <v>#N/A</v>
      </c>
      <c r="F582" t="e">
        <f>VLOOKUP(B582,'MATRIZ 2026'!$F$3:$X$668,3,FALSE)</f>
        <v>#N/A</v>
      </c>
      <c r="G582" t="e">
        <f>VLOOKUP(B582,'MATRIZ 2026'!$F$3:$X$668,22,FALSE)</f>
        <v>#N/A</v>
      </c>
      <c r="I582" t="e">
        <f>VLOOKUP(B582,'MATRIZ 2026'!$F$3:$X$668,84,FALSE)</f>
        <v>#N/A</v>
      </c>
      <c r="J582" t="e">
        <f>VLOOKUP(B582,'MATRIZ 2026'!$F$3:$X$668,49,FALSE)</f>
        <v>#N/A</v>
      </c>
      <c r="K582" t="e">
        <f>VLOOKUP(B582,'MATRIZ 2026'!$F$3:$X$668,50,FALSE)</f>
        <v>#N/A</v>
      </c>
      <c r="L582" s="48" t="e">
        <f>VLOOKUP(B582,'MATRIZ 2026'!$F$3:$X$668,45,FALSE)</f>
        <v>#N/A</v>
      </c>
      <c r="M582" s="48" t="e">
        <f>VLOOKUP(B582,'MATRIZ 2026'!$F$3:$X$668,46,FALSE)</f>
        <v>#N/A</v>
      </c>
      <c r="N582" t="e">
        <f>VLOOKUP(B582,'MATRIZ 2026'!$F$3:$X$668,16,FALSE)</f>
        <v>#N/A</v>
      </c>
      <c r="O582" t="e">
        <f>VLOOKUP(B582,'MATRIZ 2026'!$F$3:$X$668,93,FALSE)</f>
        <v>#N/A</v>
      </c>
      <c r="P582" t="e">
        <f>VLOOKUP(D582,'MATRIZ 2026'!$F$3:$X$668,31,FALSE)</f>
        <v>#N/A</v>
      </c>
      <c r="Q582" t="e">
        <f>VLOOKUP(M582,'MATRIZ 2026'!$F$3:$X$668,3,FALSE)</f>
        <v>#N/A</v>
      </c>
      <c r="R582" t="e">
        <f>VLOOKUP(B582,'MATRIZ 2026'!$F$3:$X$668,32,FALSE)</f>
        <v>#N/A</v>
      </c>
      <c r="S582" t="e">
        <f>VLOOKUP(O582,'MATRIZ 2026'!$F$3:$X$668,3,FALSE)</f>
        <v>#N/A</v>
      </c>
      <c r="T582" t="e">
        <f>VLOOKUP(B582,'MATRIZ 2026'!$F$3:$X$668,95,FALSE)</f>
        <v>#N/A</v>
      </c>
      <c r="U582">
        <f>VLOOKUP(B582,Hoja3!A581:B1243,2,FALSE)</f>
        <v>145515</v>
      </c>
      <c r="V582" t="e">
        <f>VLOOKUP(B582,'MATRIZ 2026'!$F$3:$X$668,40,FALSE)</f>
        <v>#N/A</v>
      </c>
      <c r="W582" t="e">
        <f>VLOOKUP(S582,'MATRIZ 2026'!$F$3:$X$668,3,FALSE)</f>
        <v>#N/A</v>
      </c>
      <c r="X582" t="e">
        <f>VLOOKUP(T582,'MATRIZ 2026'!$F$3:$X$668,3,FALSE)</f>
        <v>#N/A</v>
      </c>
      <c r="Y582" t="e">
        <f>VLOOKUP(U582,'MATRIZ 2026'!$F$3:$X$668,3,FALSE)</f>
        <v>#N/A</v>
      </c>
      <c r="Z582" t="e">
        <f>VLOOKUP(V582,'MATRIZ 2026'!$F$3:$X$668,3,FALSE)</f>
        <v>#N/A</v>
      </c>
      <c r="AA582" t="e">
        <f>VLOOKUP(W582,'MATRIZ 2026'!$F$3:$X$668,3,FALSE)</f>
        <v>#N/A</v>
      </c>
      <c r="AB582" t="e">
        <f>VLOOKUP(B582,'MATRIZ 2026'!$F$3:$X$668,28,FALSE)</f>
        <v>#N/A</v>
      </c>
      <c r="AC582" t="e">
        <f>VLOOKUP(B582,'MATRIZ 2026'!$F$3:$X$668,27,FALSE)</f>
        <v>#N/A</v>
      </c>
      <c r="AD582" t="e">
        <f>VLOOKUP(B582,'MATRIZ 2026'!$F$3:$X$668,29,FALSE)</f>
        <v>#N/A</v>
      </c>
      <c r="AE582" t="e">
        <f>VLOOKUP(B582,'MATRIZ 2026'!$F$3:$X$668,96,FALSE)</f>
        <v>#N/A</v>
      </c>
      <c r="AF582" t="e">
        <f>VLOOKUP(B582,'MATRIZ 2026'!$F$3:$X$668,30,FALSE)</f>
        <v>#N/A</v>
      </c>
      <c r="AG582" t="str">
        <f>VLOOKUP(B582,'cuentas bancarias'!$A$2:$E$201,3,FALSE)</f>
        <v>BBVA</v>
      </c>
      <c r="AH582" t="str">
        <f>VLOOKUP(B582,'cuentas bancarias'!$A$2:$E$201,4,FALSE)</f>
        <v>AHORROS</v>
      </c>
      <c r="AI582">
        <f>VLOOKUP(B582,'cuentas bancarias'!$A$2:$E$201,5,FALSE)</f>
        <v>42364109</v>
      </c>
      <c r="AJ582" t="e">
        <f>VLOOKUP(B582,'MATRIZ 2026'!$F$3:$X$668,25,FALSE)</f>
        <v>#N/A</v>
      </c>
      <c r="AL582" t="e">
        <f>VLOOKUP(AH582,'MATRIZ 2026'!$F$3:$X$668,3,FALSE)</f>
        <v>#N/A</v>
      </c>
      <c r="AM582" t="e">
        <f>VLOOKUP(AI582,'MATRIZ 2026'!$F$3:$X$668,3,FALSE)</f>
        <v>#N/A</v>
      </c>
      <c r="AN582" t="e">
        <f>VLOOKUP(AJ582,'MATRIZ 2026'!$F$3:$X$668,3,FALSE)</f>
        <v>#N/A</v>
      </c>
      <c r="AO582" t="e">
        <f>VLOOKUP(AK582,'MATRIZ 2026'!$F$3:$X$668,3,FALSE)</f>
        <v>#N/A</v>
      </c>
      <c r="AP582" t="e">
        <f>VLOOKUP(AL582,'MATRIZ 2026'!$F$3:$X$668,3,FALSE)</f>
        <v>#N/A</v>
      </c>
    </row>
    <row r="583" spans="2:42">
      <c r="B583" s="19" t="s">
        <v>6551</v>
      </c>
      <c r="C583" t="e">
        <v>#REF!</v>
      </c>
      <c r="D583" t="str">
        <f t="shared" si="14"/>
        <v>587-2026</v>
      </c>
      <c r="E583" t="e">
        <f>VLOOKUP(D583,'MATRIZ 2026'!$F$3:$X$668,14,FALSE)</f>
        <v>#N/A</v>
      </c>
      <c r="F583" t="e">
        <f>VLOOKUP(B583,'MATRIZ 2026'!$F$3:$X$668,3,FALSE)</f>
        <v>#N/A</v>
      </c>
      <c r="G583" t="e">
        <f>VLOOKUP(B583,'MATRIZ 2026'!$F$3:$X$668,22,FALSE)</f>
        <v>#N/A</v>
      </c>
      <c r="I583" t="e">
        <f>VLOOKUP(B583,'MATRIZ 2026'!$F$3:$X$668,84,FALSE)</f>
        <v>#N/A</v>
      </c>
      <c r="J583" t="e">
        <f>VLOOKUP(B583,'MATRIZ 2026'!$F$3:$X$668,49,FALSE)</f>
        <v>#N/A</v>
      </c>
      <c r="K583" t="e">
        <f>VLOOKUP(B583,'MATRIZ 2026'!$F$3:$X$668,50,FALSE)</f>
        <v>#N/A</v>
      </c>
      <c r="L583" s="48" t="e">
        <f>VLOOKUP(B583,'MATRIZ 2026'!$F$3:$X$668,45,FALSE)</f>
        <v>#N/A</v>
      </c>
      <c r="M583" s="48" t="e">
        <f>VLOOKUP(B583,'MATRIZ 2026'!$F$3:$X$668,46,FALSE)</f>
        <v>#N/A</v>
      </c>
      <c r="N583" t="e">
        <f>VLOOKUP(B583,'MATRIZ 2026'!$F$3:$X$668,16,FALSE)</f>
        <v>#N/A</v>
      </c>
      <c r="O583" t="e">
        <f>VLOOKUP(B583,'MATRIZ 2026'!$F$3:$X$668,93,FALSE)</f>
        <v>#N/A</v>
      </c>
      <c r="P583" t="e">
        <f>VLOOKUP(D583,'MATRIZ 2026'!$F$3:$X$668,31,FALSE)</f>
        <v>#N/A</v>
      </c>
      <c r="Q583" t="e">
        <f>VLOOKUP(M583,'MATRIZ 2026'!$F$3:$X$668,3,FALSE)</f>
        <v>#N/A</v>
      </c>
      <c r="R583" t="e">
        <f>VLOOKUP(B583,'MATRIZ 2026'!$F$3:$X$668,32,FALSE)</f>
        <v>#N/A</v>
      </c>
      <c r="S583" t="e">
        <f>VLOOKUP(O583,'MATRIZ 2026'!$F$3:$X$668,3,FALSE)</f>
        <v>#N/A</v>
      </c>
      <c r="T583" t="e">
        <f>VLOOKUP(B583,'MATRIZ 2026'!$F$3:$X$668,95,FALSE)</f>
        <v>#N/A</v>
      </c>
      <c r="U583">
        <f>VLOOKUP(B583,Hoja3!A582:B1244,2,FALSE)</f>
        <v>145029</v>
      </c>
      <c r="V583" t="e">
        <f>VLOOKUP(B583,'MATRIZ 2026'!$F$3:$X$668,40,FALSE)</f>
        <v>#N/A</v>
      </c>
      <c r="W583" t="e">
        <f>VLOOKUP(S583,'MATRIZ 2026'!$F$3:$X$668,3,FALSE)</f>
        <v>#N/A</v>
      </c>
      <c r="X583" t="e">
        <f>VLOOKUP(T583,'MATRIZ 2026'!$F$3:$X$668,3,FALSE)</f>
        <v>#N/A</v>
      </c>
      <c r="Y583" t="e">
        <f>VLOOKUP(U583,'MATRIZ 2026'!$F$3:$X$668,3,FALSE)</f>
        <v>#N/A</v>
      </c>
      <c r="Z583" t="e">
        <f>VLOOKUP(V583,'MATRIZ 2026'!$F$3:$X$668,3,FALSE)</f>
        <v>#N/A</v>
      </c>
      <c r="AA583" t="e">
        <f>VLOOKUP(W583,'MATRIZ 2026'!$F$3:$X$668,3,FALSE)</f>
        <v>#N/A</v>
      </c>
      <c r="AB583" t="e">
        <f>VLOOKUP(B583,'MATRIZ 2026'!$F$3:$X$668,28,FALSE)</f>
        <v>#N/A</v>
      </c>
      <c r="AC583" t="e">
        <f>VLOOKUP(B583,'MATRIZ 2026'!$F$3:$X$668,27,FALSE)</f>
        <v>#N/A</v>
      </c>
      <c r="AD583" t="e">
        <f>VLOOKUP(B583,'MATRIZ 2026'!$F$3:$X$668,29,FALSE)</f>
        <v>#N/A</v>
      </c>
      <c r="AE583" t="e">
        <f>VLOOKUP(B583,'MATRIZ 2026'!$F$3:$X$668,96,FALSE)</f>
        <v>#N/A</v>
      </c>
      <c r="AF583" t="e">
        <f>VLOOKUP(B583,'MATRIZ 2026'!$F$3:$X$668,30,FALSE)</f>
        <v>#N/A</v>
      </c>
      <c r="AG583" t="str">
        <f>VLOOKUP(B583,'cuentas bancarias'!$A$2:$E$201,3,FALSE)</f>
        <v>DAVIVIENDA</v>
      </c>
      <c r="AH583" t="str">
        <f>VLOOKUP(B583,'cuentas bancarias'!$A$2:$E$201,4,FALSE)</f>
        <v>AHORROS</v>
      </c>
      <c r="AI583">
        <f>VLOOKUP(B583,'cuentas bancarias'!$A$2:$E$201,5,FALSE)</f>
        <v>7700668580</v>
      </c>
      <c r="AJ583" t="e">
        <f>VLOOKUP(B583,'MATRIZ 2026'!$F$3:$X$668,25,FALSE)</f>
        <v>#N/A</v>
      </c>
      <c r="AL583" t="e">
        <f>VLOOKUP(AH583,'MATRIZ 2026'!$F$3:$X$668,3,FALSE)</f>
        <v>#N/A</v>
      </c>
      <c r="AM583" t="e">
        <f>VLOOKUP(AI583,'MATRIZ 2026'!$F$3:$X$668,3,FALSE)</f>
        <v>#N/A</v>
      </c>
      <c r="AN583" t="e">
        <f>VLOOKUP(AJ583,'MATRIZ 2026'!$F$3:$X$668,3,FALSE)</f>
        <v>#N/A</v>
      </c>
      <c r="AO583" t="e">
        <f>VLOOKUP(AK583,'MATRIZ 2026'!$F$3:$X$668,3,FALSE)</f>
        <v>#N/A</v>
      </c>
      <c r="AP583" t="e">
        <f>VLOOKUP(AL583,'MATRIZ 2026'!$F$3:$X$668,3,FALSE)</f>
        <v>#N/A</v>
      </c>
    </row>
    <row r="584" spans="2:42">
      <c r="B584" s="21" t="s">
        <v>6560</v>
      </c>
      <c r="C584" t="e">
        <v>#REF!</v>
      </c>
      <c r="D584" t="str">
        <f t="shared" si="14"/>
        <v>588-2026</v>
      </c>
      <c r="E584" t="e">
        <f>VLOOKUP(D584,'MATRIZ 2026'!$F$3:$X$668,14,FALSE)</f>
        <v>#N/A</v>
      </c>
      <c r="F584" t="e">
        <f>VLOOKUP(B584,'MATRIZ 2026'!$F$3:$X$668,3,FALSE)</f>
        <v>#N/A</v>
      </c>
      <c r="G584" t="e">
        <f>VLOOKUP(B584,'MATRIZ 2026'!$F$3:$X$668,22,FALSE)</f>
        <v>#N/A</v>
      </c>
      <c r="I584" t="e">
        <f>VLOOKUP(B584,'MATRIZ 2026'!$F$3:$X$668,84,FALSE)</f>
        <v>#N/A</v>
      </c>
      <c r="J584" t="e">
        <f>VLOOKUP(B584,'MATRIZ 2026'!$F$3:$X$668,49,FALSE)</f>
        <v>#N/A</v>
      </c>
      <c r="K584" t="e">
        <f>VLOOKUP(B584,'MATRIZ 2026'!$F$3:$X$668,50,FALSE)</f>
        <v>#N/A</v>
      </c>
      <c r="L584" s="48" t="e">
        <f>VLOOKUP(B584,'MATRIZ 2026'!$F$3:$X$668,45,FALSE)</f>
        <v>#N/A</v>
      </c>
      <c r="M584" s="48" t="e">
        <f>VLOOKUP(B584,'MATRIZ 2026'!$F$3:$X$668,46,FALSE)</f>
        <v>#N/A</v>
      </c>
      <c r="N584" t="e">
        <f>VLOOKUP(B584,'MATRIZ 2026'!$F$3:$X$668,16,FALSE)</f>
        <v>#N/A</v>
      </c>
      <c r="O584" t="e">
        <f>VLOOKUP(B584,'MATRIZ 2026'!$F$3:$X$668,93,FALSE)</f>
        <v>#N/A</v>
      </c>
      <c r="P584" t="e">
        <f>VLOOKUP(D584,'MATRIZ 2026'!$F$3:$X$668,31,FALSE)</f>
        <v>#N/A</v>
      </c>
      <c r="Q584" t="e">
        <f>VLOOKUP(M584,'MATRIZ 2026'!$F$3:$X$668,3,FALSE)</f>
        <v>#N/A</v>
      </c>
      <c r="R584" t="e">
        <f>VLOOKUP(B584,'MATRIZ 2026'!$F$3:$X$668,32,FALSE)</f>
        <v>#N/A</v>
      </c>
      <c r="S584" t="e">
        <f>VLOOKUP(O584,'MATRIZ 2026'!$F$3:$X$668,3,FALSE)</f>
        <v>#N/A</v>
      </c>
      <c r="T584" t="e">
        <f>VLOOKUP(B584,'MATRIZ 2026'!$F$3:$X$668,95,FALSE)</f>
        <v>#N/A</v>
      </c>
      <c r="U584">
        <f>VLOOKUP(B584,Hoja3!A583:B1245,2,FALSE)</f>
        <v>152648</v>
      </c>
      <c r="V584" t="e">
        <f>VLOOKUP(B584,'MATRIZ 2026'!$F$3:$X$668,40,FALSE)</f>
        <v>#N/A</v>
      </c>
      <c r="W584" t="e">
        <f>VLOOKUP(S584,'MATRIZ 2026'!$F$3:$X$668,3,FALSE)</f>
        <v>#N/A</v>
      </c>
      <c r="X584" t="e">
        <f>VLOOKUP(T584,'MATRIZ 2026'!$F$3:$X$668,3,FALSE)</f>
        <v>#N/A</v>
      </c>
      <c r="Y584" t="e">
        <f>VLOOKUP(U584,'MATRIZ 2026'!$F$3:$X$668,3,FALSE)</f>
        <v>#N/A</v>
      </c>
      <c r="Z584" t="e">
        <f>VLOOKUP(V584,'MATRIZ 2026'!$F$3:$X$668,3,FALSE)</f>
        <v>#N/A</v>
      </c>
      <c r="AA584" t="e">
        <f>VLOOKUP(W584,'MATRIZ 2026'!$F$3:$X$668,3,FALSE)</f>
        <v>#N/A</v>
      </c>
      <c r="AB584" t="e">
        <f>VLOOKUP(B584,'MATRIZ 2026'!$F$3:$X$668,28,FALSE)</f>
        <v>#N/A</v>
      </c>
      <c r="AC584" t="e">
        <f>VLOOKUP(B584,'MATRIZ 2026'!$F$3:$X$668,27,FALSE)</f>
        <v>#N/A</v>
      </c>
      <c r="AD584" t="e">
        <f>VLOOKUP(B584,'MATRIZ 2026'!$F$3:$X$668,29,FALSE)</f>
        <v>#N/A</v>
      </c>
      <c r="AE584" t="e">
        <f>VLOOKUP(B584,'MATRIZ 2026'!$F$3:$X$668,96,FALSE)</f>
        <v>#N/A</v>
      </c>
      <c r="AF584" t="e">
        <f>VLOOKUP(B584,'MATRIZ 2026'!$F$3:$X$668,30,FALSE)</f>
        <v>#N/A</v>
      </c>
      <c r="AG584" t="str">
        <f>VLOOKUP(B584,'cuentas bancarias'!$A$2:$E$201,3,FALSE)</f>
        <v>CAJA SOCIAL</v>
      </c>
      <c r="AH584" t="str">
        <f>VLOOKUP(B584,'cuentas bancarias'!$A$2:$E$201,4,FALSE)</f>
        <v>AHORROS</v>
      </c>
      <c r="AI584">
        <f>VLOOKUP(B584,'cuentas bancarias'!$A$2:$E$201,5,FALSE)</f>
        <v>24081191848</v>
      </c>
      <c r="AJ584" t="e">
        <f>VLOOKUP(B584,'MATRIZ 2026'!$F$3:$X$668,25,FALSE)</f>
        <v>#N/A</v>
      </c>
      <c r="AL584" t="e">
        <f>VLOOKUP(AH584,'MATRIZ 2026'!$F$3:$X$668,3,FALSE)</f>
        <v>#N/A</v>
      </c>
      <c r="AM584" t="e">
        <f>VLOOKUP(AI584,'MATRIZ 2026'!$F$3:$X$668,3,FALSE)</f>
        <v>#N/A</v>
      </c>
      <c r="AN584" t="e">
        <f>VLOOKUP(AJ584,'MATRIZ 2026'!$F$3:$X$668,3,FALSE)</f>
        <v>#N/A</v>
      </c>
      <c r="AO584" t="e">
        <f>VLOOKUP(AK584,'MATRIZ 2026'!$F$3:$X$668,3,FALSE)</f>
        <v>#N/A</v>
      </c>
      <c r="AP584" t="e">
        <f>VLOOKUP(AL584,'MATRIZ 2026'!$F$3:$X$668,3,FALSE)</f>
        <v>#N/A</v>
      </c>
    </row>
    <row r="585" spans="2:42">
      <c r="B585" s="19" t="s">
        <v>6571</v>
      </c>
      <c r="C585" t="e">
        <v>#REF!</v>
      </c>
      <c r="D585" t="str">
        <f t="shared" si="14"/>
        <v>589-2026</v>
      </c>
      <c r="E585" t="e">
        <f>VLOOKUP(D585,'MATRIZ 2026'!$F$3:$X$668,14,FALSE)</f>
        <v>#N/A</v>
      </c>
      <c r="F585" t="e">
        <f>VLOOKUP(B585,'MATRIZ 2026'!$F$3:$X$668,3,FALSE)</f>
        <v>#N/A</v>
      </c>
      <c r="G585" t="e">
        <f>VLOOKUP(B585,'MATRIZ 2026'!$F$3:$X$668,22,FALSE)</f>
        <v>#N/A</v>
      </c>
      <c r="I585" t="e">
        <f>VLOOKUP(B585,'MATRIZ 2026'!$F$3:$X$668,84,FALSE)</f>
        <v>#N/A</v>
      </c>
      <c r="J585" t="e">
        <f>VLOOKUP(B585,'MATRIZ 2026'!$F$3:$X$668,49,FALSE)</f>
        <v>#N/A</v>
      </c>
      <c r="K585" t="e">
        <f>VLOOKUP(B585,'MATRIZ 2026'!$F$3:$X$668,50,FALSE)</f>
        <v>#N/A</v>
      </c>
      <c r="L585" s="48" t="e">
        <f>VLOOKUP(B585,'MATRIZ 2026'!$F$3:$X$668,45,FALSE)</f>
        <v>#N/A</v>
      </c>
      <c r="M585" s="48" t="e">
        <f>VLOOKUP(B585,'MATRIZ 2026'!$F$3:$X$668,46,FALSE)</f>
        <v>#N/A</v>
      </c>
      <c r="N585" t="e">
        <f>VLOOKUP(B585,'MATRIZ 2026'!$F$3:$X$668,16,FALSE)</f>
        <v>#N/A</v>
      </c>
      <c r="O585" t="e">
        <f>VLOOKUP(B585,'MATRIZ 2026'!$F$3:$X$668,93,FALSE)</f>
        <v>#N/A</v>
      </c>
      <c r="P585" t="e">
        <f>VLOOKUP(D585,'MATRIZ 2026'!$F$3:$X$668,31,FALSE)</f>
        <v>#N/A</v>
      </c>
      <c r="Q585" t="e">
        <f>VLOOKUP(M585,'MATRIZ 2026'!$F$3:$X$668,3,FALSE)</f>
        <v>#N/A</v>
      </c>
      <c r="R585" t="e">
        <f>VLOOKUP(B585,'MATRIZ 2026'!$F$3:$X$668,32,FALSE)</f>
        <v>#N/A</v>
      </c>
      <c r="S585" t="e">
        <f>VLOOKUP(O585,'MATRIZ 2026'!$F$3:$X$668,3,FALSE)</f>
        <v>#N/A</v>
      </c>
      <c r="T585" t="e">
        <f>VLOOKUP(B585,'MATRIZ 2026'!$F$3:$X$668,95,FALSE)</f>
        <v>#N/A</v>
      </c>
      <c r="U585">
        <f>VLOOKUP(B585,Hoja3!A584:B1246,2,FALSE)</f>
        <v>152648</v>
      </c>
      <c r="V585" t="e">
        <f>VLOOKUP(B585,'MATRIZ 2026'!$F$3:$X$668,40,FALSE)</f>
        <v>#N/A</v>
      </c>
      <c r="W585" t="e">
        <f>VLOOKUP(S585,'MATRIZ 2026'!$F$3:$X$668,3,FALSE)</f>
        <v>#N/A</v>
      </c>
      <c r="X585" t="e">
        <f>VLOOKUP(T585,'MATRIZ 2026'!$F$3:$X$668,3,FALSE)</f>
        <v>#N/A</v>
      </c>
      <c r="Y585" t="e">
        <f>VLOOKUP(U585,'MATRIZ 2026'!$F$3:$X$668,3,FALSE)</f>
        <v>#N/A</v>
      </c>
      <c r="Z585" t="e">
        <f>VLOOKUP(V585,'MATRIZ 2026'!$F$3:$X$668,3,FALSE)</f>
        <v>#N/A</v>
      </c>
      <c r="AA585" t="e">
        <f>VLOOKUP(W585,'MATRIZ 2026'!$F$3:$X$668,3,FALSE)</f>
        <v>#N/A</v>
      </c>
      <c r="AB585" t="e">
        <f>VLOOKUP(B585,'MATRIZ 2026'!$F$3:$X$668,28,FALSE)</f>
        <v>#N/A</v>
      </c>
      <c r="AC585" t="e">
        <f>VLOOKUP(B585,'MATRIZ 2026'!$F$3:$X$668,27,FALSE)</f>
        <v>#N/A</v>
      </c>
      <c r="AD585" t="e">
        <f>VLOOKUP(B585,'MATRIZ 2026'!$F$3:$X$668,29,FALSE)</f>
        <v>#N/A</v>
      </c>
      <c r="AE585" t="e">
        <f>VLOOKUP(B585,'MATRIZ 2026'!$F$3:$X$668,96,FALSE)</f>
        <v>#N/A</v>
      </c>
      <c r="AF585" t="e">
        <f>VLOOKUP(B585,'MATRIZ 2026'!$F$3:$X$668,30,FALSE)</f>
        <v>#N/A</v>
      </c>
      <c r="AG585" t="str">
        <f>VLOOKUP(B585,'cuentas bancarias'!$A$2:$E$201,3,FALSE)</f>
        <v>BANCOLOMBIA</v>
      </c>
      <c r="AH585" t="str">
        <f>VLOOKUP(B585,'cuentas bancarias'!$A$2:$E$201,4,FALSE)</f>
        <v>AHORROS</v>
      </c>
      <c r="AI585">
        <f>VLOOKUP(B585,'cuentas bancarias'!$A$2:$E$201,5,FALSE)</f>
        <v>74368938860</v>
      </c>
      <c r="AJ585" t="e">
        <f>VLOOKUP(B585,'MATRIZ 2026'!$F$3:$X$668,25,FALSE)</f>
        <v>#N/A</v>
      </c>
      <c r="AL585" t="e">
        <f>VLOOKUP(AH585,'MATRIZ 2026'!$F$3:$X$668,3,FALSE)</f>
        <v>#N/A</v>
      </c>
      <c r="AM585" t="e">
        <f>VLOOKUP(AI585,'MATRIZ 2026'!$F$3:$X$668,3,FALSE)</f>
        <v>#N/A</v>
      </c>
      <c r="AN585" t="e">
        <f>VLOOKUP(AJ585,'MATRIZ 2026'!$F$3:$X$668,3,FALSE)</f>
        <v>#N/A</v>
      </c>
      <c r="AO585" t="e">
        <f>VLOOKUP(AK585,'MATRIZ 2026'!$F$3:$X$668,3,FALSE)</f>
        <v>#N/A</v>
      </c>
      <c r="AP585" t="e">
        <f>VLOOKUP(AL585,'MATRIZ 2026'!$F$3:$X$668,3,FALSE)</f>
        <v>#N/A</v>
      </c>
    </row>
    <row r="586" spans="2:42">
      <c r="B586" s="21" t="s">
        <v>6577</v>
      </c>
      <c r="C586" t="e">
        <v>#REF!</v>
      </c>
      <c r="D586" t="str">
        <f t="shared" si="14"/>
        <v>590-2026</v>
      </c>
      <c r="E586" t="e">
        <f>VLOOKUP(D586,'MATRIZ 2026'!$F$3:$X$668,14,FALSE)</f>
        <v>#N/A</v>
      </c>
      <c r="F586" t="e">
        <f>VLOOKUP(B586,'MATRIZ 2026'!$F$3:$X$668,3,FALSE)</f>
        <v>#N/A</v>
      </c>
      <c r="G586" t="e">
        <f>VLOOKUP(B586,'MATRIZ 2026'!$F$3:$X$668,22,FALSE)</f>
        <v>#N/A</v>
      </c>
      <c r="I586" t="e">
        <f>VLOOKUP(B586,'MATRIZ 2026'!$F$3:$X$668,84,FALSE)</f>
        <v>#N/A</v>
      </c>
      <c r="J586" t="e">
        <f>VLOOKUP(B586,'MATRIZ 2026'!$F$3:$X$668,49,FALSE)</f>
        <v>#N/A</v>
      </c>
      <c r="K586" t="e">
        <f>VLOOKUP(B586,'MATRIZ 2026'!$F$3:$X$668,50,FALSE)</f>
        <v>#N/A</v>
      </c>
      <c r="L586" s="48" t="e">
        <f>VLOOKUP(B586,'MATRIZ 2026'!$F$3:$X$668,45,FALSE)</f>
        <v>#N/A</v>
      </c>
      <c r="M586" s="48" t="e">
        <f>VLOOKUP(B586,'MATRIZ 2026'!$F$3:$X$668,46,FALSE)</f>
        <v>#N/A</v>
      </c>
      <c r="N586" t="e">
        <f>VLOOKUP(B586,'MATRIZ 2026'!$F$3:$X$668,16,FALSE)</f>
        <v>#N/A</v>
      </c>
      <c r="O586" t="e">
        <f>VLOOKUP(B586,'MATRIZ 2026'!$F$3:$X$668,93,FALSE)</f>
        <v>#N/A</v>
      </c>
      <c r="P586" t="e">
        <f>VLOOKUP(D586,'MATRIZ 2026'!$F$3:$X$668,31,FALSE)</f>
        <v>#N/A</v>
      </c>
      <c r="Q586" t="e">
        <f>VLOOKUP(M586,'MATRIZ 2026'!$F$3:$X$668,3,FALSE)</f>
        <v>#N/A</v>
      </c>
      <c r="R586" t="e">
        <f>VLOOKUP(B586,'MATRIZ 2026'!$F$3:$X$668,32,FALSE)</f>
        <v>#N/A</v>
      </c>
      <c r="S586" t="e">
        <f>VLOOKUP(O586,'MATRIZ 2026'!$F$3:$X$668,3,FALSE)</f>
        <v>#N/A</v>
      </c>
      <c r="T586" t="e">
        <f>VLOOKUP(B586,'MATRIZ 2026'!$F$3:$X$668,95,FALSE)</f>
        <v>#N/A</v>
      </c>
      <c r="U586">
        <f>VLOOKUP(B586,Hoja3!A585:B1247,2,FALSE)</f>
        <v>147350</v>
      </c>
      <c r="V586" t="e">
        <f>VLOOKUP(B586,'MATRIZ 2026'!$F$3:$X$668,40,FALSE)</f>
        <v>#N/A</v>
      </c>
      <c r="W586" t="e">
        <f>VLOOKUP(S586,'MATRIZ 2026'!$F$3:$X$668,3,FALSE)</f>
        <v>#N/A</v>
      </c>
      <c r="X586" t="e">
        <f>VLOOKUP(T586,'MATRIZ 2026'!$F$3:$X$668,3,FALSE)</f>
        <v>#N/A</v>
      </c>
      <c r="Y586" t="e">
        <f>VLOOKUP(U586,'MATRIZ 2026'!$F$3:$X$668,3,FALSE)</f>
        <v>#N/A</v>
      </c>
      <c r="Z586" t="e">
        <f>VLOOKUP(V586,'MATRIZ 2026'!$F$3:$X$668,3,FALSE)</f>
        <v>#N/A</v>
      </c>
      <c r="AA586" t="e">
        <f>VLOOKUP(W586,'MATRIZ 2026'!$F$3:$X$668,3,FALSE)</f>
        <v>#N/A</v>
      </c>
      <c r="AB586" t="e">
        <f>VLOOKUP(B586,'MATRIZ 2026'!$F$3:$X$668,28,FALSE)</f>
        <v>#N/A</v>
      </c>
      <c r="AC586" t="e">
        <f>VLOOKUP(B586,'MATRIZ 2026'!$F$3:$X$668,27,FALSE)</f>
        <v>#N/A</v>
      </c>
      <c r="AD586" t="e">
        <f>VLOOKUP(B586,'MATRIZ 2026'!$F$3:$X$668,29,FALSE)</f>
        <v>#N/A</v>
      </c>
      <c r="AE586" t="e">
        <f>VLOOKUP(B586,'MATRIZ 2026'!$F$3:$X$668,96,FALSE)</f>
        <v>#N/A</v>
      </c>
      <c r="AF586" t="e">
        <f>VLOOKUP(B586,'MATRIZ 2026'!$F$3:$X$668,30,FALSE)</f>
        <v>#N/A</v>
      </c>
      <c r="AG586" t="str">
        <f>VLOOKUP(B586,'cuentas bancarias'!$A$2:$E$201,3,FALSE)</f>
        <v>BANCOLOMBIA</v>
      </c>
      <c r="AH586" t="str">
        <f>VLOOKUP(B586,'cuentas bancarias'!$A$2:$E$201,4,FALSE)</f>
        <v>AHORROS</v>
      </c>
      <c r="AI586">
        <f>VLOOKUP(B586,'cuentas bancarias'!$A$2:$E$201,5,FALSE)</f>
        <v>91282746714</v>
      </c>
      <c r="AJ586" t="e">
        <f>VLOOKUP(B586,'MATRIZ 2026'!$F$3:$X$668,25,FALSE)</f>
        <v>#N/A</v>
      </c>
      <c r="AL586" t="e">
        <f>VLOOKUP(AH586,'MATRIZ 2026'!$F$3:$X$668,3,FALSE)</f>
        <v>#N/A</v>
      </c>
      <c r="AM586" t="e">
        <f>VLOOKUP(AI586,'MATRIZ 2026'!$F$3:$X$668,3,FALSE)</f>
        <v>#N/A</v>
      </c>
      <c r="AN586" t="e">
        <f>VLOOKUP(AJ586,'MATRIZ 2026'!$F$3:$X$668,3,FALSE)</f>
        <v>#N/A</v>
      </c>
      <c r="AO586" t="e">
        <f>VLOOKUP(AK586,'MATRIZ 2026'!$F$3:$X$668,3,FALSE)</f>
        <v>#N/A</v>
      </c>
      <c r="AP586" t="e">
        <f>VLOOKUP(AL586,'MATRIZ 2026'!$F$3:$X$668,3,FALSE)</f>
        <v>#N/A</v>
      </c>
    </row>
    <row r="587" spans="2:42">
      <c r="B587" s="19" t="s">
        <v>6585</v>
      </c>
      <c r="C587" t="e">
        <v>#REF!</v>
      </c>
      <c r="D587" t="str">
        <f t="shared" si="14"/>
        <v>591-2026</v>
      </c>
      <c r="E587" t="e">
        <f>VLOOKUP(D587,'MATRIZ 2026'!$F$3:$X$668,14,FALSE)</f>
        <v>#N/A</v>
      </c>
      <c r="F587" t="e">
        <f>VLOOKUP(B587,'MATRIZ 2026'!$F$3:$X$668,3,FALSE)</f>
        <v>#N/A</v>
      </c>
      <c r="G587" t="e">
        <f>VLOOKUP(B587,'MATRIZ 2026'!$F$3:$X$668,22,FALSE)</f>
        <v>#N/A</v>
      </c>
      <c r="I587" t="e">
        <f>VLOOKUP(B587,'MATRIZ 2026'!$F$3:$X$668,84,FALSE)</f>
        <v>#N/A</v>
      </c>
      <c r="J587" t="e">
        <f>VLOOKUP(B587,'MATRIZ 2026'!$F$3:$X$668,49,FALSE)</f>
        <v>#N/A</v>
      </c>
      <c r="K587" t="e">
        <f>VLOOKUP(B587,'MATRIZ 2026'!$F$3:$X$668,50,FALSE)</f>
        <v>#N/A</v>
      </c>
      <c r="L587" s="48" t="e">
        <f>VLOOKUP(B587,'MATRIZ 2026'!$F$3:$X$668,45,FALSE)</f>
        <v>#N/A</v>
      </c>
      <c r="M587" s="48" t="e">
        <f>VLOOKUP(B587,'MATRIZ 2026'!$F$3:$X$668,46,FALSE)</f>
        <v>#N/A</v>
      </c>
      <c r="N587" t="e">
        <f>VLOOKUP(B587,'MATRIZ 2026'!$F$3:$X$668,16,FALSE)</f>
        <v>#N/A</v>
      </c>
      <c r="O587" t="e">
        <f>VLOOKUP(B587,'MATRIZ 2026'!$F$3:$X$668,93,FALSE)</f>
        <v>#N/A</v>
      </c>
      <c r="P587" t="e">
        <f>VLOOKUP(D587,'MATRIZ 2026'!$F$3:$X$668,31,FALSE)</f>
        <v>#N/A</v>
      </c>
      <c r="Q587" t="e">
        <f>VLOOKUP(M587,'MATRIZ 2026'!$F$3:$X$668,3,FALSE)</f>
        <v>#N/A</v>
      </c>
      <c r="R587" t="e">
        <f>VLOOKUP(B587,'MATRIZ 2026'!$F$3:$X$668,32,FALSE)</f>
        <v>#N/A</v>
      </c>
      <c r="S587" t="e">
        <f>VLOOKUP(O587,'MATRIZ 2026'!$F$3:$X$668,3,FALSE)</f>
        <v>#N/A</v>
      </c>
      <c r="T587" t="e">
        <f>VLOOKUP(B587,'MATRIZ 2026'!$F$3:$X$668,95,FALSE)</f>
        <v>#N/A</v>
      </c>
      <c r="U587">
        <f>VLOOKUP(B587,Hoja3!A586:B1248,2,FALSE)</f>
        <v>147350</v>
      </c>
      <c r="V587" t="e">
        <f>VLOOKUP(B587,'MATRIZ 2026'!$F$3:$X$668,40,FALSE)</f>
        <v>#N/A</v>
      </c>
      <c r="W587" t="e">
        <f>VLOOKUP(S587,'MATRIZ 2026'!$F$3:$X$668,3,FALSE)</f>
        <v>#N/A</v>
      </c>
      <c r="X587" t="e">
        <f>VLOOKUP(T587,'MATRIZ 2026'!$F$3:$X$668,3,FALSE)</f>
        <v>#N/A</v>
      </c>
      <c r="Y587" t="e">
        <f>VLOOKUP(U587,'MATRIZ 2026'!$F$3:$X$668,3,FALSE)</f>
        <v>#N/A</v>
      </c>
      <c r="Z587" t="e">
        <f>VLOOKUP(V587,'MATRIZ 2026'!$F$3:$X$668,3,FALSE)</f>
        <v>#N/A</v>
      </c>
      <c r="AA587" t="e">
        <f>VLOOKUP(W587,'MATRIZ 2026'!$F$3:$X$668,3,FALSE)</f>
        <v>#N/A</v>
      </c>
      <c r="AB587" t="e">
        <f>VLOOKUP(B587,'MATRIZ 2026'!$F$3:$X$668,28,FALSE)</f>
        <v>#N/A</v>
      </c>
      <c r="AC587" t="e">
        <f>VLOOKUP(B587,'MATRIZ 2026'!$F$3:$X$668,27,FALSE)</f>
        <v>#N/A</v>
      </c>
      <c r="AD587" t="e">
        <f>VLOOKUP(B587,'MATRIZ 2026'!$F$3:$X$668,29,FALSE)</f>
        <v>#N/A</v>
      </c>
      <c r="AE587" t="e">
        <f>VLOOKUP(B587,'MATRIZ 2026'!$F$3:$X$668,96,FALSE)</f>
        <v>#N/A</v>
      </c>
      <c r="AF587" t="e">
        <f>VLOOKUP(B587,'MATRIZ 2026'!$F$3:$X$668,30,FALSE)</f>
        <v>#N/A</v>
      </c>
      <c r="AG587" t="str">
        <f>VLOOKUP(B587,'cuentas bancarias'!$A$2:$E$201,3,FALSE)</f>
        <v>DAVIVIENDA</v>
      </c>
      <c r="AH587" t="str">
        <f>VLOOKUP(B587,'cuentas bancarias'!$A$2:$E$201,4,FALSE)</f>
        <v>AHORROS</v>
      </c>
      <c r="AI587">
        <f>VLOOKUP(B587,'cuentas bancarias'!$A$2:$E$201,5,FALSE)</f>
        <v>550488422559879</v>
      </c>
      <c r="AJ587" t="e">
        <f>VLOOKUP(B587,'MATRIZ 2026'!$F$3:$X$668,25,FALSE)</f>
        <v>#N/A</v>
      </c>
      <c r="AL587" t="e">
        <f>VLOOKUP(AH587,'MATRIZ 2026'!$F$3:$X$668,3,FALSE)</f>
        <v>#N/A</v>
      </c>
      <c r="AM587" t="e">
        <f>VLOOKUP(AI587,'MATRIZ 2026'!$F$3:$X$668,3,FALSE)</f>
        <v>#N/A</v>
      </c>
      <c r="AN587" t="e">
        <f>VLOOKUP(AJ587,'MATRIZ 2026'!$F$3:$X$668,3,FALSE)</f>
        <v>#N/A</v>
      </c>
      <c r="AO587" t="e">
        <f>VLOOKUP(AK587,'MATRIZ 2026'!$F$3:$X$668,3,FALSE)</f>
        <v>#N/A</v>
      </c>
      <c r="AP587" t="e">
        <f>VLOOKUP(AL587,'MATRIZ 2026'!$F$3:$X$668,3,FALSE)</f>
        <v>#N/A</v>
      </c>
    </row>
    <row r="588" spans="2:42">
      <c r="B588" s="21" t="s">
        <v>6594</v>
      </c>
      <c r="C588" t="e">
        <v>#REF!</v>
      </c>
      <c r="D588" t="str">
        <f t="shared" si="14"/>
        <v>592-2026</v>
      </c>
      <c r="E588" t="e">
        <f>VLOOKUP(D588,'MATRIZ 2026'!$F$3:$X$668,14,FALSE)</f>
        <v>#N/A</v>
      </c>
      <c r="F588" t="e">
        <f>VLOOKUP(B588,'MATRIZ 2026'!$F$3:$X$668,3,FALSE)</f>
        <v>#N/A</v>
      </c>
      <c r="G588" t="e">
        <f>VLOOKUP(B588,'MATRIZ 2026'!$F$3:$X$668,22,FALSE)</f>
        <v>#N/A</v>
      </c>
      <c r="I588" t="e">
        <f>VLOOKUP(B588,'MATRIZ 2026'!$F$3:$X$668,84,FALSE)</f>
        <v>#N/A</v>
      </c>
      <c r="J588" t="e">
        <f>VLOOKUP(B588,'MATRIZ 2026'!$F$3:$X$668,49,FALSE)</f>
        <v>#N/A</v>
      </c>
      <c r="K588" t="e">
        <f>VLOOKUP(B588,'MATRIZ 2026'!$F$3:$X$668,50,FALSE)</f>
        <v>#N/A</v>
      </c>
      <c r="L588" s="48" t="e">
        <f>VLOOKUP(B588,'MATRIZ 2026'!$F$3:$X$668,45,FALSE)</f>
        <v>#N/A</v>
      </c>
      <c r="M588" s="48" t="e">
        <f>VLOOKUP(B588,'MATRIZ 2026'!$F$3:$X$668,46,FALSE)</f>
        <v>#N/A</v>
      </c>
      <c r="N588" t="e">
        <f>VLOOKUP(B588,'MATRIZ 2026'!$F$3:$X$668,16,FALSE)</f>
        <v>#N/A</v>
      </c>
      <c r="O588" t="e">
        <f>VLOOKUP(B588,'MATRIZ 2026'!$F$3:$X$668,93,FALSE)</f>
        <v>#N/A</v>
      </c>
      <c r="P588" t="e">
        <f>VLOOKUP(D588,'MATRIZ 2026'!$F$3:$X$668,31,FALSE)</f>
        <v>#N/A</v>
      </c>
      <c r="Q588" t="e">
        <f>VLOOKUP(M588,'MATRIZ 2026'!$F$3:$X$668,3,FALSE)</f>
        <v>#N/A</v>
      </c>
      <c r="R588" t="e">
        <f>VLOOKUP(B588,'MATRIZ 2026'!$F$3:$X$668,32,FALSE)</f>
        <v>#N/A</v>
      </c>
      <c r="S588" t="e">
        <f>VLOOKUP(O588,'MATRIZ 2026'!$F$3:$X$668,3,FALSE)</f>
        <v>#N/A</v>
      </c>
      <c r="T588" t="e">
        <f>VLOOKUP(B588,'MATRIZ 2026'!$F$3:$X$668,95,FALSE)</f>
        <v>#N/A</v>
      </c>
      <c r="U588">
        <f>VLOOKUP(B588,Hoja3!A587:B1249,2,FALSE)</f>
        <v>145682</v>
      </c>
      <c r="V588" t="e">
        <f>VLOOKUP(B588,'MATRIZ 2026'!$F$3:$X$668,40,FALSE)</f>
        <v>#N/A</v>
      </c>
      <c r="W588" t="e">
        <f>VLOOKUP(S588,'MATRIZ 2026'!$F$3:$X$668,3,FALSE)</f>
        <v>#N/A</v>
      </c>
      <c r="X588" t="e">
        <f>VLOOKUP(T588,'MATRIZ 2026'!$F$3:$X$668,3,FALSE)</f>
        <v>#N/A</v>
      </c>
      <c r="Y588" t="e">
        <f>VLOOKUP(U588,'MATRIZ 2026'!$F$3:$X$668,3,FALSE)</f>
        <v>#N/A</v>
      </c>
      <c r="Z588" t="e">
        <f>VLOOKUP(V588,'MATRIZ 2026'!$F$3:$X$668,3,FALSE)</f>
        <v>#N/A</v>
      </c>
      <c r="AA588" t="e">
        <f>VLOOKUP(W588,'MATRIZ 2026'!$F$3:$X$668,3,FALSE)</f>
        <v>#N/A</v>
      </c>
      <c r="AB588" t="e">
        <f>VLOOKUP(B588,'MATRIZ 2026'!$F$3:$X$668,28,FALSE)</f>
        <v>#N/A</v>
      </c>
      <c r="AC588" t="e">
        <f>VLOOKUP(B588,'MATRIZ 2026'!$F$3:$X$668,27,FALSE)</f>
        <v>#N/A</v>
      </c>
      <c r="AD588" t="e">
        <f>VLOOKUP(B588,'MATRIZ 2026'!$F$3:$X$668,29,FALSE)</f>
        <v>#N/A</v>
      </c>
      <c r="AE588" t="e">
        <f>VLOOKUP(B588,'MATRIZ 2026'!$F$3:$X$668,96,FALSE)</f>
        <v>#N/A</v>
      </c>
      <c r="AF588" t="e">
        <f>VLOOKUP(B588,'MATRIZ 2026'!$F$3:$X$668,30,FALSE)</f>
        <v>#N/A</v>
      </c>
      <c r="AG588" t="str">
        <f>VLOOKUP(B588,'cuentas bancarias'!$A$2:$E$201,3,FALSE)</f>
        <v>BANCOLOMBIA</v>
      </c>
      <c r="AH588" t="str">
        <f>VLOOKUP(B588,'cuentas bancarias'!$A$2:$E$201,4,FALSE)</f>
        <v>AHORROS</v>
      </c>
      <c r="AI588">
        <f>VLOOKUP(B588,'cuentas bancarias'!$A$2:$E$201,5,FALSE)</f>
        <v>14166054762</v>
      </c>
      <c r="AJ588" t="e">
        <f>VLOOKUP(B588,'MATRIZ 2026'!$F$3:$X$668,25,FALSE)</f>
        <v>#N/A</v>
      </c>
      <c r="AL588" t="e">
        <f>VLOOKUP(AH588,'MATRIZ 2026'!$F$3:$X$668,3,FALSE)</f>
        <v>#N/A</v>
      </c>
      <c r="AM588" t="e">
        <f>VLOOKUP(AI588,'MATRIZ 2026'!$F$3:$X$668,3,FALSE)</f>
        <v>#N/A</v>
      </c>
      <c r="AN588" t="e">
        <f>VLOOKUP(AJ588,'MATRIZ 2026'!$F$3:$X$668,3,FALSE)</f>
        <v>#N/A</v>
      </c>
      <c r="AO588" t="e">
        <f>VLOOKUP(AK588,'MATRIZ 2026'!$F$3:$X$668,3,FALSE)</f>
        <v>#N/A</v>
      </c>
      <c r="AP588" t="e">
        <f>VLOOKUP(AL588,'MATRIZ 2026'!$F$3:$X$668,3,FALSE)</f>
        <v>#N/A</v>
      </c>
    </row>
    <row r="589" spans="2:42">
      <c r="B589" s="19" t="s">
        <v>6608</v>
      </c>
      <c r="C589" t="e">
        <v>#REF!</v>
      </c>
      <c r="D589" t="str">
        <f t="shared" si="14"/>
        <v>593-2026</v>
      </c>
      <c r="E589" t="e">
        <f>VLOOKUP(D589,'MATRIZ 2026'!$F$3:$X$668,14,FALSE)</f>
        <v>#N/A</v>
      </c>
      <c r="F589" t="e">
        <f>VLOOKUP(B589,'MATRIZ 2026'!$F$3:$X$668,3,FALSE)</f>
        <v>#N/A</v>
      </c>
      <c r="G589" t="e">
        <f>VLOOKUP(B589,'MATRIZ 2026'!$F$3:$X$668,22,FALSE)</f>
        <v>#N/A</v>
      </c>
      <c r="I589" t="e">
        <f>VLOOKUP(B589,'MATRIZ 2026'!$F$3:$X$668,84,FALSE)</f>
        <v>#N/A</v>
      </c>
      <c r="J589" t="e">
        <f>VLOOKUP(B589,'MATRIZ 2026'!$F$3:$X$668,49,FALSE)</f>
        <v>#N/A</v>
      </c>
      <c r="K589" t="e">
        <f>VLOOKUP(B589,'MATRIZ 2026'!$F$3:$X$668,50,FALSE)</f>
        <v>#N/A</v>
      </c>
      <c r="L589" s="48" t="e">
        <f>VLOOKUP(B589,'MATRIZ 2026'!$F$3:$X$668,45,FALSE)</f>
        <v>#N/A</v>
      </c>
      <c r="M589" s="48" t="e">
        <f>VLOOKUP(B589,'MATRIZ 2026'!$F$3:$X$668,46,FALSE)</f>
        <v>#N/A</v>
      </c>
      <c r="N589" t="e">
        <f>VLOOKUP(B589,'MATRIZ 2026'!$F$3:$X$668,16,FALSE)</f>
        <v>#N/A</v>
      </c>
      <c r="O589" t="e">
        <f>VLOOKUP(B589,'MATRIZ 2026'!$F$3:$X$668,93,FALSE)</f>
        <v>#N/A</v>
      </c>
      <c r="P589" t="e">
        <f>VLOOKUP(D589,'MATRIZ 2026'!$F$3:$X$668,31,FALSE)</f>
        <v>#N/A</v>
      </c>
      <c r="Q589" t="e">
        <f>VLOOKUP(M589,'MATRIZ 2026'!$F$3:$X$668,3,FALSE)</f>
        <v>#N/A</v>
      </c>
      <c r="R589" t="e">
        <f>VLOOKUP(B589,'MATRIZ 2026'!$F$3:$X$668,32,FALSE)</f>
        <v>#N/A</v>
      </c>
      <c r="S589" t="e">
        <f>VLOOKUP(O589,'MATRIZ 2026'!$F$3:$X$668,3,FALSE)</f>
        <v>#N/A</v>
      </c>
      <c r="T589" t="e">
        <f>VLOOKUP(B589,'MATRIZ 2026'!$F$3:$X$668,95,FALSE)</f>
        <v>#N/A</v>
      </c>
      <c r="U589">
        <f>VLOOKUP(B589,Hoja3!A588:B1250,2,FALSE)</f>
        <v>145410</v>
      </c>
      <c r="V589" t="e">
        <f>VLOOKUP(B589,'MATRIZ 2026'!$F$3:$X$668,40,FALSE)</f>
        <v>#N/A</v>
      </c>
      <c r="W589" t="e">
        <f>VLOOKUP(S589,'MATRIZ 2026'!$F$3:$X$668,3,FALSE)</f>
        <v>#N/A</v>
      </c>
      <c r="X589" t="e">
        <f>VLOOKUP(T589,'MATRIZ 2026'!$F$3:$X$668,3,FALSE)</f>
        <v>#N/A</v>
      </c>
      <c r="Y589" t="e">
        <f>VLOOKUP(U589,'MATRIZ 2026'!$F$3:$X$668,3,FALSE)</f>
        <v>#N/A</v>
      </c>
      <c r="Z589" t="e">
        <f>VLOOKUP(V589,'MATRIZ 2026'!$F$3:$X$668,3,FALSE)</f>
        <v>#N/A</v>
      </c>
      <c r="AA589" t="e">
        <f>VLOOKUP(W589,'MATRIZ 2026'!$F$3:$X$668,3,FALSE)</f>
        <v>#N/A</v>
      </c>
      <c r="AB589" t="e">
        <f>VLOOKUP(B589,'MATRIZ 2026'!$F$3:$X$668,28,FALSE)</f>
        <v>#N/A</v>
      </c>
      <c r="AC589" t="e">
        <f>VLOOKUP(B589,'MATRIZ 2026'!$F$3:$X$668,27,FALSE)</f>
        <v>#N/A</v>
      </c>
      <c r="AD589" t="e">
        <f>VLOOKUP(B589,'MATRIZ 2026'!$F$3:$X$668,29,FALSE)</f>
        <v>#N/A</v>
      </c>
      <c r="AE589" t="e">
        <f>VLOOKUP(B589,'MATRIZ 2026'!$F$3:$X$668,96,FALSE)</f>
        <v>#N/A</v>
      </c>
      <c r="AF589" t="e">
        <f>VLOOKUP(B589,'MATRIZ 2026'!$F$3:$X$668,30,FALSE)</f>
        <v>#N/A</v>
      </c>
      <c r="AG589" t="str">
        <f>VLOOKUP(B589,'cuentas bancarias'!$A$2:$E$201,3,FALSE)</f>
        <v>BOGOTÁ</v>
      </c>
      <c r="AH589" t="str">
        <f>VLOOKUP(B589,'cuentas bancarias'!$A$2:$E$201,4,FALSE)</f>
        <v>AHORROS</v>
      </c>
      <c r="AI589">
        <f>VLOOKUP(B589,'cuentas bancarias'!$A$2:$E$201,5,FALSE)</f>
        <v>237470174</v>
      </c>
      <c r="AJ589" t="e">
        <f>VLOOKUP(B589,'MATRIZ 2026'!$F$3:$X$668,25,FALSE)</f>
        <v>#N/A</v>
      </c>
      <c r="AL589" t="e">
        <f>VLOOKUP(AH589,'MATRIZ 2026'!$F$3:$X$668,3,FALSE)</f>
        <v>#N/A</v>
      </c>
      <c r="AM589" t="e">
        <f>VLOOKUP(AI589,'MATRIZ 2026'!$F$3:$X$668,3,FALSE)</f>
        <v>#N/A</v>
      </c>
      <c r="AN589" t="e">
        <f>VLOOKUP(AJ589,'MATRIZ 2026'!$F$3:$X$668,3,FALSE)</f>
        <v>#N/A</v>
      </c>
      <c r="AO589" t="e">
        <f>VLOOKUP(AK589,'MATRIZ 2026'!$F$3:$X$668,3,FALSE)</f>
        <v>#N/A</v>
      </c>
      <c r="AP589" t="e">
        <f>VLOOKUP(AL589,'MATRIZ 2026'!$F$3:$X$668,3,FALSE)</f>
        <v>#N/A</v>
      </c>
    </row>
    <row r="590" spans="2:42">
      <c r="B590" s="21" t="s">
        <v>6616</v>
      </c>
      <c r="C590" t="e">
        <v>#REF!</v>
      </c>
      <c r="D590" t="str">
        <f t="shared" si="14"/>
        <v>594-2026</v>
      </c>
      <c r="E590" t="e">
        <f>VLOOKUP(D590,'MATRIZ 2026'!$F$3:$X$668,14,FALSE)</f>
        <v>#N/A</v>
      </c>
      <c r="F590" t="e">
        <f>VLOOKUP(B590,'MATRIZ 2026'!$F$3:$X$668,3,FALSE)</f>
        <v>#N/A</v>
      </c>
      <c r="G590" t="e">
        <f>VLOOKUP(B590,'MATRIZ 2026'!$F$3:$X$668,22,FALSE)</f>
        <v>#N/A</v>
      </c>
      <c r="I590" t="e">
        <f>VLOOKUP(B590,'MATRIZ 2026'!$F$3:$X$668,84,FALSE)</f>
        <v>#N/A</v>
      </c>
      <c r="J590" t="e">
        <f>VLOOKUP(B590,'MATRIZ 2026'!$F$3:$X$668,49,FALSE)</f>
        <v>#N/A</v>
      </c>
      <c r="K590" t="e">
        <f>VLOOKUP(B590,'MATRIZ 2026'!$F$3:$X$668,50,FALSE)</f>
        <v>#N/A</v>
      </c>
      <c r="L590" s="48" t="e">
        <f>VLOOKUP(B590,'MATRIZ 2026'!$F$3:$X$668,45,FALSE)</f>
        <v>#N/A</v>
      </c>
      <c r="M590" s="48" t="e">
        <f>VLOOKUP(B590,'MATRIZ 2026'!$F$3:$X$668,46,FALSE)</f>
        <v>#N/A</v>
      </c>
      <c r="N590" t="e">
        <f>VLOOKUP(B590,'MATRIZ 2026'!$F$3:$X$668,16,FALSE)</f>
        <v>#N/A</v>
      </c>
      <c r="O590" t="e">
        <f>VLOOKUP(B590,'MATRIZ 2026'!$F$3:$X$668,93,FALSE)</f>
        <v>#N/A</v>
      </c>
      <c r="P590" t="e">
        <f>VLOOKUP(D590,'MATRIZ 2026'!$F$3:$X$668,31,FALSE)</f>
        <v>#N/A</v>
      </c>
      <c r="Q590" t="e">
        <f>VLOOKUP(M590,'MATRIZ 2026'!$F$3:$X$668,3,FALSE)</f>
        <v>#N/A</v>
      </c>
      <c r="R590" t="e">
        <f>VLOOKUP(B590,'MATRIZ 2026'!$F$3:$X$668,32,FALSE)</f>
        <v>#N/A</v>
      </c>
      <c r="S590" t="e">
        <f>VLOOKUP(O590,'MATRIZ 2026'!$F$3:$X$668,3,FALSE)</f>
        <v>#N/A</v>
      </c>
      <c r="T590" t="e">
        <f>VLOOKUP(B590,'MATRIZ 2026'!$F$3:$X$668,95,FALSE)</f>
        <v>#N/A</v>
      </c>
      <c r="U590">
        <f>VLOOKUP(B590,Hoja3!A589:B1251,2,FALSE)</f>
        <v>152747</v>
      </c>
      <c r="V590" t="e">
        <f>VLOOKUP(B590,'MATRIZ 2026'!$F$3:$X$668,40,FALSE)</f>
        <v>#N/A</v>
      </c>
      <c r="W590" t="e">
        <f>VLOOKUP(S590,'MATRIZ 2026'!$F$3:$X$668,3,FALSE)</f>
        <v>#N/A</v>
      </c>
      <c r="X590" t="e">
        <f>VLOOKUP(T590,'MATRIZ 2026'!$F$3:$X$668,3,FALSE)</f>
        <v>#N/A</v>
      </c>
      <c r="Y590" t="e">
        <f>VLOOKUP(U590,'MATRIZ 2026'!$F$3:$X$668,3,FALSE)</f>
        <v>#N/A</v>
      </c>
      <c r="Z590" t="e">
        <f>VLOOKUP(V590,'MATRIZ 2026'!$F$3:$X$668,3,FALSE)</f>
        <v>#N/A</v>
      </c>
      <c r="AA590" t="e">
        <f>VLOOKUP(W590,'MATRIZ 2026'!$F$3:$X$668,3,FALSE)</f>
        <v>#N/A</v>
      </c>
      <c r="AB590" t="e">
        <f>VLOOKUP(B590,'MATRIZ 2026'!$F$3:$X$668,28,FALSE)</f>
        <v>#N/A</v>
      </c>
      <c r="AC590" t="e">
        <f>VLOOKUP(B590,'MATRIZ 2026'!$F$3:$X$668,27,FALSE)</f>
        <v>#N/A</v>
      </c>
      <c r="AD590" t="e">
        <f>VLOOKUP(B590,'MATRIZ 2026'!$F$3:$X$668,29,FALSE)</f>
        <v>#N/A</v>
      </c>
      <c r="AE590" t="e">
        <f>VLOOKUP(B590,'MATRIZ 2026'!$F$3:$X$668,96,FALSE)</f>
        <v>#N/A</v>
      </c>
      <c r="AF590" t="e">
        <f>VLOOKUP(B590,'MATRIZ 2026'!$F$3:$X$668,30,FALSE)</f>
        <v>#N/A</v>
      </c>
      <c r="AG590" t="str">
        <f>VLOOKUP(B590,'cuentas bancarias'!$A$2:$E$201,3,FALSE)</f>
        <v>CAJA SOCIAL</v>
      </c>
      <c r="AH590" t="str">
        <f>VLOOKUP(B590,'cuentas bancarias'!$A$2:$E$201,4,FALSE)</f>
        <v>AHORROS</v>
      </c>
      <c r="AI590">
        <f>VLOOKUP(B590,'cuentas bancarias'!$A$2:$E$201,5,FALSE)</f>
        <v>24125983644</v>
      </c>
      <c r="AJ590" t="e">
        <f>VLOOKUP(B590,'MATRIZ 2026'!$F$3:$X$668,25,FALSE)</f>
        <v>#N/A</v>
      </c>
      <c r="AL590" t="e">
        <f>VLOOKUP(AH590,'MATRIZ 2026'!$F$3:$X$668,3,FALSE)</f>
        <v>#N/A</v>
      </c>
      <c r="AM590" t="e">
        <f>VLOOKUP(AI590,'MATRIZ 2026'!$F$3:$X$668,3,FALSE)</f>
        <v>#N/A</v>
      </c>
      <c r="AN590" t="e">
        <f>VLOOKUP(AJ590,'MATRIZ 2026'!$F$3:$X$668,3,FALSE)</f>
        <v>#N/A</v>
      </c>
      <c r="AO590" t="e">
        <f>VLOOKUP(AK590,'MATRIZ 2026'!$F$3:$X$668,3,FALSE)</f>
        <v>#N/A</v>
      </c>
      <c r="AP590" t="e">
        <f>VLOOKUP(AL590,'MATRIZ 2026'!$F$3:$X$668,3,FALSE)</f>
        <v>#N/A</v>
      </c>
    </row>
    <row r="591" spans="2:42">
      <c r="B591" s="19" t="s">
        <v>6625</v>
      </c>
      <c r="C591" t="e">
        <v>#REF!</v>
      </c>
      <c r="D591" t="str">
        <f t="shared" si="14"/>
        <v>595-2026</v>
      </c>
      <c r="E591" t="e">
        <f>VLOOKUP(D591,'MATRIZ 2026'!$F$3:$X$668,14,FALSE)</f>
        <v>#N/A</v>
      </c>
      <c r="F591" t="e">
        <f>VLOOKUP(B591,'MATRIZ 2026'!$F$3:$X$668,3,FALSE)</f>
        <v>#N/A</v>
      </c>
      <c r="G591" t="e">
        <f>VLOOKUP(B591,'MATRIZ 2026'!$F$3:$X$668,22,FALSE)</f>
        <v>#N/A</v>
      </c>
      <c r="I591" t="e">
        <f>VLOOKUP(B591,'MATRIZ 2026'!$F$3:$X$668,84,FALSE)</f>
        <v>#N/A</v>
      </c>
      <c r="J591" t="e">
        <f>VLOOKUP(B591,'MATRIZ 2026'!$F$3:$X$668,49,FALSE)</f>
        <v>#N/A</v>
      </c>
      <c r="K591" t="e">
        <f>VLOOKUP(B591,'MATRIZ 2026'!$F$3:$X$668,50,FALSE)</f>
        <v>#N/A</v>
      </c>
      <c r="L591" s="48" t="e">
        <f>VLOOKUP(B591,'MATRIZ 2026'!$F$3:$X$668,45,FALSE)</f>
        <v>#N/A</v>
      </c>
      <c r="M591" s="48" t="e">
        <f>VLOOKUP(B591,'MATRIZ 2026'!$F$3:$X$668,46,FALSE)</f>
        <v>#N/A</v>
      </c>
      <c r="N591" t="e">
        <f>VLOOKUP(B591,'MATRIZ 2026'!$F$3:$X$668,16,FALSE)</f>
        <v>#N/A</v>
      </c>
      <c r="O591" t="e">
        <f>VLOOKUP(B591,'MATRIZ 2026'!$F$3:$X$668,93,FALSE)</f>
        <v>#N/A</v>
      </c>
      <c r="P591" t="e">
        <f>VLOOKUP(D591,'MATRIZ 2026'!$F$3:$X$668,31,FALSE)</f>
        <v>#N/A</v>
      </c>
      <c r="Q591" t="e">
        <f>VLOOKUP(M591,'MATRIZ 2026'!$F$3:$X$668,3,FALSE)</f>
        <v>#N/A</v>
      </c>
      <c r="R591" t="e">
        <f>VLOOKUP(B591,'MATRIZ 2026'!$F$3:$X$668,32,FALSE)</f>
        <v>#N/A</v>
      </c>
      <c r="S591" t="e">
        <f>VLOOKUP(O591,'MATRIZ 2026'!$F$3:$X$668,3,FALSE)</f>
        <v>#N/A</v>
      </c>
      <c r="T591" t="e">
        <f>VLOOKUP(B591,'MATRIZ 2026'!$F$3:$X$668,95,FALSE)</f>
        <v>#N/A</v>
      </c>
      <c r="U591">
        <f>VLOOKUP(B591,Hoja3!A590:B1252,2,FALSE)</f>
        <v>144843</v>
      </c>
      <c r="V591" t="e">
        <f>VLOOKUP(B591,'MATRIZ 2026'!$F$3:$X$668,40,FALSE)</f>
        <v>#N/A</v>
      </c>
      <c r="W591" t="e">
        <f>VLOOKUP(S591,'MATRIZ 2026'!$F$3:$X$668,3,FALSE)</f>
        <v>#N/A</v>
      </c>
      <c r="X591" t="e">
        <f>VLOOKUP(T591,'MATRIZ 2026'!$F$3:$X$668,3,FALSE)</f>
        <v>#N/A</v>
      </c>
      <c r="Y591" t="e">
        <f>VLOOKUP(U591,'MATRIZ 2026'!$F$3:$X$668,3,FALSE)</f>
        <v>#N/A</v>
      </c>
      <c r="Z591" t="e">
        <f>VLOOKUP(V591,'MATRIZ 2026'!$F$3:$X$668,3,FALSE)</f>
        <v>#N/A</v>
      </c>
      <c r="AA591" t="e">
        <f>VLOOKUP(W591,'MATRIZ 2026'!$F$3:$X$668,3,FALSE)</f>
        <v>#N/A</v>
      </c>
      <c r="AB591" t="e">
        <f>VLOOKUP(B591,'MATRIZ 2026'!$F$3:$X$668,28,FALSE)</f>
        <v>#N/A</v>
      </c>
      <c r="AC591" t="e">
        <f>VLOOKUP(B591,'MATRIZ 2026'!$F$3:$X$668,27,FALSE)</f>
        <v>#N/A</v>
      </c>
      <c r="AD591" t="e">
        <f>VLOOKUP(B591,'MATRIZ 2026'!$F$3:$X$668,29,FALSE)</f>
        <v>#N/A</v>
      </c>
      <c r="AE591" t="e">
        <f>VLOOKUP(B591,'MATRIZ 2026'!$F$3:$X$668,96,FALSE)</f>
        <v>#N/A</v>
      </c>
      <c r="AF591" t="e">
        <f>VLOOKUP(B591,'MATRIZ 2026'!$F$3:$X$668,30,FALSE)</f>
        <v>#N/A</v>
      </c>
      <c r="AG591" t="str">
        <f>VLOOKUP(B591,'cuentas bancarias'!$A$2:$E$201,3,FALSE)</f>
        <v>CAJA SOCIAL</v>
      </c>
      <c r="AH591" t="str">
        <f>VLOOKUP(B591,'cuentas bancarias'!$A$2:$E$201,4,FALSE)</f>
        <v>AHORROS</v>
      </c>
      <c r="AI591">
        <f>VLOOKUP(B591,'cuentas bancarias'!$A$2:$E$201,5,FALSE)</f>
        <v>24108987588</v>
      </c>
      <c r="AJ591" t="e">
        <f>VLOOKUP(B591,'MATRIZ 2026'!$F$3:$X$668,25,FALSE)</f>
        <v>#N/A</v>
      </c>
      <c r="AL591" t="e">
        <f>VLOOKUP(AH591,'MATRIZ 2026'!$F$3:$X$668,3,FALSE)</f>
        <v>#N/A</v>
      </c>
      <c r="AM591" t="e">
        <f>VLOOKUP(AI591,'MATRIZ 2026'!$F$3:$X$668,3,FALSE)</f>
        <v>#N/A</v>
      </c>
      <c r="AN591" t="e">
        <f>VLOOKUP(AJ591,'MATRIZ 2026'!$F$3:$X$668,3,FALSE)</f>
        <v>#N/A</v>
      </c>
      <c r="AO591" t="e">
        <f>VLOOKUP(AK591,'MATRIZ 2026'!$F$3:$X$668,3,FALSE)</f>
        <v>#N/A</v>
      </c>
      <c r="AP591" t="e">
        <f>VLOOKUP(AL591,'MATRIZ 2026'!$F$3:$X$668,3,FALSE)</f>
        <v>#N/A</v>
      </c>
    </row>
    <row r="592" spans="2:42">
      <c r="B592" s="21" t="s">
        <v>6636</v>
      </c>
      <c r="C592" t="e">
        <v>#REF!</v>
      </c>
      <c r="D592" t="str">
        <f t="shared" si="14"/>
        <v>596-2026</v>
      </c>
      <c r="E592" t="e">
        <f>VLOOKUP(D592,'MATRIZ 2026'!$F$3:$X$668,14,FALSE)</f>
        <v>#N/A</v>
      </c>
      <c r="F592" t="e">
        <f>VLOOKUP(B592,'MATRIZ 2026'!$F$3:$X$668,3,FALSE)</f>
        <v>#N/A</v>
      </c>
      <c r="G592" t="e">
        <f>VLOOKUP(B592,'MATRIZ 2026'!$F$3:$X$668,22,FALSE)</f>
        <v>#N/A</v>
      </c>
      <c r="I592" t="e">
        <f>VLOOKUP(B592,'MATRIZ 2026'!$F$3:$X$668,84,FALSE)</f>
        <v>#N/A</v>
      </c>
      <c r="J592" t="e">
        <f>VLOOKUP(B592,'MATRIZ 2026'!$F$3:$X$668,49,FALSE)</f>
        <v>#N/A</v>
      </c>
      <c r="K592" t="e">
        <f>VLOOKUP(B592,'MATRIZ 2026'!$F$3:$X$668,50,FALSE)</f>
        <v>#N/A</v>
      </c>
      <c r="L592" s="48" t="e">
        <f>VLOOKUP(B592,'MATRIZ 2026'!$F$3:$X$668,45,FALSE)</f>
        <v>#N/A</v>
      </c>
      <c r="M592" s="48" t="e">
        <f>VLOOKUP(B592,'MATRIZ 2026'!$F$3:$X$668,46,FALSE)</f>
        <v>#N/A</v>
      </c>
      <c r="N592" t="e">
        <f>VLOOKUP(B592,'MATRIZ 2026'!$F$3:$X$668,16,FALSE)</f>
        <v>#N/A</v>
      </c>
      <c r="O592" t="e">
        <f>VLOOKUP(B592,'MATRIZ 2026'!$F$3:$X$668,93,FALSE)</f>
        <v>#N/A</v>
      </c>
      <c r="P592" t="e">
        <f>VLOOKUP(D592,'MATRIZ 2026'!$F$3:$X$668,31,FALSE)</f>
        <v>#N/A</v>
      </c>
      <c r="Q592" t="e">
        <f>VLOOKUP(M592,'MATRIZ 2026'!$F$3:$X$668,3,FALSE)</f>
        <v>#N/A</v>
      </c>
      <c r="R592" t="e">
        <f>VLOOKUP(B592,'MATRIZ 2026'!$F$3:$X$668,32,FALSE)</f>
        <v>#N/A</v>
      </c>
      <c r="S592" t="e">
        <f>VLOOKUP(O592,'MATRIZ 2026'!$F$3:$X$668,3,FALSE)</f>
        <v>#N/A</v>
      </c>
      <c r="T592" t="e">
        <f>VLOOKUP(B592,'MATRIZ 2026'!$F$3:$X$668,95,FALSE)</f>
        <v>#N/A</v>
      </c>
      <c r="U592">
        <f>VLOOKUP(B592,Hoja3!A591:B1253,2,FALSE)</f>
        <v>150301</v>
      </c>
      <c r="V592" t="e">
        <f>VLOOKUP(B592,'MATRIZ 2026'!$F$3:$X$668,40,FALSE)</f>
        <v>#N/A</v>
      </c>
      <c r="W592" t="e">
        <f>VLOOKUP(S592,'MATRIZ 2026'!$F$3:$X$668,3,FALSE)</f>
        <v>#N/A</v>
      </c>
      <c r="X592" t="e">
        <f>VLOOKUP(T592,'MATRIZ 2026'!$F$3:$X$668,3,FALSE)</f>
        <v>#N/A</v>
      </c>
      <c r="Y592" t="e">
        <f>VLOOKUP(U592,'MATRIZ 2026'!$F$3:$X$668,3,FALSE)</f>
        <v>#N/A</v>
      </c>
      <c r="Z592" t="e">
        <f>VLOOKUP(V592,'MATRIZ 2026'!$F$3:$X$668,3,FALSE)</f>
        <v>#N/A</v>
      </c>
      <c r="AA592" t="e">
        <f>VLOOKUP(W592,'MATRIZ 2026'!$F$3:$X$668,3,FALSE)</f>
        <v>#N/A</v>
      </c>
      <c r="AB592" t="e">
        <f>VLOOKUP(B592,'MATRIZ 2026'!$F$3:$X$668,28,FALSE)</f>
        <v>#N/A</v>
      </c>
      <c r="AC592" t="e">
        <f>VLOOKUP(B592,'MATRIZ 2026'!$F$3:$X$668,27,FALSE)</f>
        <v>#N/A</v>
      </c>
      <c r="AD592" t="e">
        <f>VLOOKUP(B592,'MATRIZ 2026'!$F$3:$X$668,29,FALSE)</f>
        <v>#N/A</v>
      </c>
      <c r="AE592" t="e">
        <f>VLOOKUP(B592,'MATRIZ 2026'!$F$3:$X$668,96,FALSE)</f>
        <v>#N/A</v>
      </c>
      <c r="AF592" t="e">
        <f>VLOOKUP(B592,'MATRIZ 2026'!$F$3:$X$668,30,FALSE)</f>
        <v>#N/A</v>
      </c>
      <c r="AG592" t="str">
        <f>VLOOKUP(B592,'cuentas bancarias'!$A$2:$E$201,3,FALSE)</f>
        <v>BANCOLOMBIA</v>
      </c>
      <c r="AH592" t="str">
        <f>VLOOKUP(B592,'cuentas bancarias'!$A$2:$E$201,4,FALSE)</f>
        <v>AHORROS</v>
      </c>
      <c r="AI592">
        <f>VLOOKUP(B592,'cuentas bancarias'!$A$2:$E$201,5,FALSE)</f>
        <v>85500852238</v>
      </c>
      <c r="AJ592" t="e">
        <f>VLOOKUP(B592,'MATRIZ 2026'!$F$3:$X$668,25,FALSE)</f>
        <v>#N/A</v>
      </c>
      <c r="AL592" t="e">
        <f>VLOOKUP(AH592,'MATRIZ 2026'!$F$3:$X$668,3,FALSE)</f>
        <v>#N/A</v>
      </c>
      <c r="AM592" t="e">
        <f>VLOOKUP(AI592,'MATRIZ 2026'!$F$3:$X$668,3,FALSE)</f>
        <v>#N/A</v>
      </c>
      <c r="AN592" t="e">
        <f>VLOOKUP(AJ592,'MATRIZ 2026'!$F$3:$X$668,3,FALSE)</f>
        <v>#N/A</v>
      </c>
      <c r="AO592" t="e">
        <f>VLOOKUP(AK592,'MATRIZ 2026'!$F$3:$X$668,3,FALSE)</f>
        <v>#N/A</v>
      </c>
      <c r="AP592" t="e">
        <f>VLOOKUP(AL592,'MATRIZ 2026'!$F$3:$X$668,3,FALSE)</f>
        <v>#N/A</v>
      </c>
    </row>
    <row r="593" spans="2:42">
      <c r="B593" s="19" t="s">
        <v>6649</v>
      </c>
      <c r="C593" t="e">
        <v>#REF!</v>
      </c>
      <c r="D593" t="str">
        <f t="shared" si="14"/>
        <v>597-2026</v>
      </c>
      <c r="E593" t="e">
        <f>VLOOKUP(D593,'MATRIZ 2026'!$F$3:$X$668,14,FALSE)</f>
        <v>#N/A</v>
      </c>
      <c r="F593" t="e">
        <f>VLOOKUP(B593,'MATRIZ 2026'!$F$3:$X$668,3,FALSE)</f>
        <v>#N/A</v>
      </c>
      <c r="G593" t="e">
        <f>VLOOKUP(B593,'MATRIZ 2026'!$F$3:$X$668,22,FALSE)</f>
        <v>#N/A</v>
      </c>
      <c r="I593" t="e">
        <f>VLOOKUP(B593,'MATRIZ 2026'!$F$3:$X$668,84,FALSE)</f>
        <v>#N/A</v>
      </c>
      <c r="J593" t="e">
        <f>VLOOKUP(B593,'MATRIZ 2026'!$F$3:$X$668,49,FALSE)</f>
        <v>#N/A</v>
      </c>
      <c r="K593" t="e">
        <f>VLOOKUP(B593,'MATRIZ 2026'!$F$3:$X$668,50,FALSE)</f>
        <v>#N/A</v>
      </c>
      <c r="L593" s="48" t="e">
        <f>VLOOKUP(B593,'MATRIZ 2026'!$F$3:$X$668,45,FALSE)</f>
        <v>#N/A</v>
      </c>
      <c r="M593" s="48" t="e">
        <f>VLOOKUP(B593,'MATRIZ 2026'!$F$3:$X$668,46,FALSE)</f>
        <v>#N/A</v>
      </c>
      <c r="N593" t="e">
        <f>VLOOKUP(B593,'MATRIZ 2026'!$F$3:$X$668,16,FALSE)</f>
        <v>#N/A</v>
      </c>
      <c r="O593" t="e">
        <f>VLOOKUP(B593,'MATRIZ 2026'!$F$3:$X$668,93,FALSE)</f>
        <v>#N/A</v>
      </c>
      <c r="P593" t="e">
        <f>VLOOKUP(D593,'MATRIZ 2026'!$F$3:$X$668,31,FALSE)</f>
        <v>#N/A</v>
      </c>
      <c r="Q593" t="e">
        <f>VLOOKUP(M593,'MATRIZ 2026'!$F$3:$X$668,3,FALSE)</f>
        <v>#N/A</v>
      </c>
      <c r="R593" t="e">
        <f>VLOOKUP(B593,'MATRIZ 2026'!$F$3:$X$668,32,FALSE)</f>
        <v>#N/A</v>
      </c>
      <c r="S593" t="e">
        <f>VLOOKUP(O593,'MATRIZ 2026'!$F$3:$X$668,3,FALSE)</f>
        <v>#N/A</v>
      </c>
      <c r="T593" t="e">
        <f>VLOOKUP(B593,'MATRIZ 2026'!$F$3:$X$668,95,FALSE)</f>
        <v>#N/A</v>
      </c>
      <c r="U593">
        <f>VLOOKUP(B593,Hoja3!A592:B1254,2,FALSE)</f>
        <v>144843</v>
      </c>
      <c r="V593" t="e">
        <f>VLOOKUP(B593,'MATRIZ 2026'!$F$3:$X$668,40,FALSE)</f>
        <v>#N/A</v>
      </c>
      <c r="W593" t="e">
        <f>VLOOKUP(S593,'MATRIZ 2026'!$F$3:$X$668,3,FALSE)</f>
        <v>#N/A</v>
      </c>
      <c r="X593" t="e">
        <f>VLOOKUP(T593,'MATRIZ 2026'!$F$3:$X$668,3,FALSE)</f>
        <v>#N/A</v>
      </c>
      <c r="Y593" t="e">
        <f>VLOOKUP(U593,'MATRIZ 2026'!$F$3:$X$668,3,FALSE)</f>
        <v>#N/A</v>
      </c>
      <c r="Z593" t="e">
        <f>VLOOKUP(V593,'MATRIZ 2026'!$F$3:$X$668,3,FALSE)</f>
        <v>#N/A</v>
      </c>
      <c r="AA593" t="e">
        <f>VLOOKUP(W593,'MATRIZ 2026'!$F$3:$X$668,3,FALSE)</f>
        <v>#N/A</v>
      </c>
      <c r="AB593" t="e">
        <f>VLOOKUP(B593,'MATRIZ 2026'!$F$3:$X$668,28,FALSE)</f>
        <v>#N/A</v>
      </c>
      <c r="AC593" t="e">
        <f>VLOOKUP(B593,'MATRIZ 2026'!$F$3:$X$668,27,FALSE)</f>
        <v>#N/A</v>
      </c>
      <c r="AD593" t="e">
        <f>VLOOKUP(B593,'MATRIZ 2026'!$F$3:$X$668,29,FALSE)</f>
        <v>#N/A</v>
      </c>
      <c r="AE593" t="e">
        <f>VLOOKUP(B593,'MATRIZ 2026'!$F$3:$X$668,96,FALSE)</f>
        <v>#N/A</v>
      </c>
      <c r="AF593" t="e">
        <f>VLOOKUP(B593,'MATRIZ 2026'!$F$3:$X$668,30,FALSE)</f>
        <v>#N/A</v>
      </c>
      <c r="AG593" t="str">
        <f>VLOOKUP(B593,'cuentas bancarias'!$A$2:$E$201,3,FALSE)</f>
        <v>DAVIVIENDA</v>
      </c>
      <c r="AH593" t="str">
        <f>VLOOKUP(B593,'cuentas bancarias'!$A$2:$E$201,4,FALSE)</f>
        <v>AHORROS</v>
      </c>
      <c r="AI593">
        <f>VLOOKUP(B593,'cuentas bancarias'!$A$2:$E$201,5,FALSE)</f>
        <v>500079413</v>
      </c>
      <c r="AJ593" t="e">
        <f>VLOOKUP(B593,'MATRIZ 2026'!$F$3:$X$668,25,FALSE)</f>
        <v>#N/A</v>
      </c>
      <c r="AL593" t="e">
        <f>VLOOKUP(AH593,'MATRIZ 2026'!$F$3:$X$668,3,FALSE)</f>
        <v>#N/A</v>
      </c>
      <c r="AM593" t="e">
        <f>VLOOKUP(AI593,'MATRIZ 2026'!$F$3:$X$668,3,FALSE)</f>
        <v>#N/A</v>
      </c>
      <c r="AN593" t="e">
        <f>VLOOKUP(AJ593,'MATRIZ 2026'!$F$3:$X$668,3,FALSE)</f>
        <v>#N/A</v>
      </c>
      <c r="AO593" t="e">
        <f>VLOOKUP(AK593,'MATRIZ 2026'!$F$3:$X$668,3,FALSE)</f>
        <v>#N/A</v>
      </c>
      <c r="AP593" t="e">
        <f>VLOOKUP(AL593,'MATRIZ 2026'!$F$3:$X$668,3,FALSE)</f>
        <v>#N/A</v>
      </c>
    </row>
    <row r="594" spans="2:42">
      <c r="B594" s="21" t="s">
        <v>6657</v>
      </c>
      <c r="C594" t="e">
        <v>#REF!</v>
      </c>
      <c r="D594" t="str">
        <f t="shared" si="14"/>
        <v>598-2026</v>
      </c>
      <c r="E594" t="e">
        <f>VLOOKUP(D594,'MATRIZ 2026'!$F$3:$X$668,14,FALSE)</f>
        <v>#N/A</v>
      </c>
      <c r="F594" t="e">
        <f>VLOOKUP(B594,'MATRIZ 2026'!$F$3:$X$668,3,FALSE)</f>
        <v>#N/A</v>
      </c>
      <c r="G594" t="e">
        <f>VLOOKUP(B594,'MATRIZ 2026'!$F$3:$X$668,22,FALSE)</f>
        <v>#N/A</v>
      </c>
      <c r="I594" t="e">
        <f>VLOOKUP(B594,'MATRIZ 2026'!$F$3:$X$668,84,FALSE)</f>
        <v>#N/A</v>
      </c>
      <c r="J594" t="e">
        <f>VLOOKUP(B594,'MATRIZ 2026'!$F$3:$X$668,49,FALSE)</f>
        <v>#N/A</v>
      </c>
      <c r="K594" t="e">
        <f>VLOOKUP(B594,'MATRIZ 2026'!$F$3:$X$668,50,FALSE)</f>
        <v>#N/A</v>
      </c>
      <c r="L594" s="48" t="e">
        <f>VLOOKUP(B594,'MATRIZ 2026'!$F$3:$X$668,45,FALSE)</f>
        <v>#N/A</v>
      </c>
      <c r="M594" s="48" t="e">
        <f>VLOOKUP(B594,'MATRIZ 2026'!$F$3:$X$668,46,FALSE)</f>
        <v>#N/A</v>
      </c>
      <c r="N594" t="e">
        <f>VLOOKUP(B594,'MATRIZ 2026'!$F$3:$X$668,16,FALSE)</f>
        <v>#N/A</v>
      </c>
      <c r="O594" t="e">
        <f>VLOOKUP(B594,'MATRIZ 2026'!$F$3:$X$668,93,FALSE)</f>
        <v>#N/A</v>
      </c>
      <c r="P594" t="e">
        <f>VLOOKUP(D594,'MATRIZ 2026'!$F$3:$X$668,31,FALSE)</f>
        <v>#N/A</v>
      </c>
      <c r="Q594" t="e">
        <f>VLOOKUP(M594,'MATRIZ 2026'!$F$3:$X$668,3,FALSE)</f>
        <v>#N/A</v>
      </c>
      <c r="R594" t="e">
        <f>VLOOKUP(B594,'MATRIZ 2026'!$F$3:$X$668,32,FALSE)</f>
        <v>#N/A</v>
      </c>
      <c r="S594" t="e">
        <f>VLOOKUP(O594,'MATRIZ 2026'!$F$3:$X$668,3,FALSE)</f>
        <v>#N/A</v>
      </c>
      <c r="T594" t="e">
        <f>VLOOKUP(B594,'MATRIZ 2026'!$F$3:$X$668,95,FALSE)</f>
        <v>#N/A</v>
      </c>
      <c r="U594">
        <f>VLOOKUP(B594,Hoja3!A593:B1255,2,FALSE)</f>
        <v>147160</v>
      </c>
      <c r="V594" t="e">
        <f>VLOOKUP(B594,'MATRIZ 2026'!$F$3:$X$668,40,FALSE)</f>
        <v>#N/A</v>
      </c>
      <c r="W594" t="e">
        <f>VLOOKUP(S594,'MATRIZ 2026'!$F$3:$X$668,3,FALSE)</f>
        <v>#N/A</v>
      </c>
      <c r="X594" t="e">
        <f>VLOOKUP(T594,'MATRIZ 2026'!$F$3:$X$668,3,FALSE)</f>
        <v>#N/A</v>
      </c>
      <c r="Y594" t="e">
        <f>VLOOKUP(U594,'MATRIZ 2026'!$F$3:$X$668,3,FALSE)</f>
        <v>#N/A</v>
      </c>
      <c r="Z594" t="e">
        <f>VLOOKUP(V594,'MATRIZ 2026'!$F$3:$X$668,3,FALSE)</f>
        <v>#N/A</v>
      </c>
      <c r="AA594" t="e">
        <f>VLOOKUP(W594,'MATRIZ 2026'!$F$3:$X$668,3,FALSE)</f>
        <v>#N/A</v>
      </c>
      <c r="AB594" t="e">
        <f>VLOOKUP(B594,'MATRIZ 2026'!$F$3:$X$668,28,FALSE)</f>
        <v>#N/A</v>
      </c>
      <c r="AC594" t="e">
        <f>VLOOKUP(B594,'MATRIZ 2026'!$F$3:$X$668,27,FALSE)</f>
        <v>#N/A</v>
      </c>
      <c r="AD594" t="e">
        <f>VLOOKUP(B594,'MATRIZ 2026'!$F$3:$X$668,29,FALSE)</f>
        <v>#N/A</v>
      </c>
      <c r="AE594" t="e">
        <f>VLOOKUP(B594,'MATRIZ 2026'!$F$3:$X$668,96,FALSE)</f>
        <v>#N/A</v>
      </c>
      <c r="AF594" t="e">
        <f>VLOOKUP(B594,'MATRIZ 2026'!$F$3:$X$668,30,FALSE)</f>
        <v>#N/A</v>
      </c>
      <c r="AG594" t="str">
        <f>VLOOKUP(B594,'cuentas bancarias'!$A$2:$E$201,3,FALSE)</f>
        <v>BANCOLOMBIA</v>
      </c>
      <c r="AH594" t="str">
        <f>VLOOKUP(B594,'cuentas bancarias'!$A$2:$E$201,4,FALSE)</f>
        <v>AHORROS</v>
      </c>
      <c r="AI594">
        <f>VLOOKUP(B594,'cuentas bancarias'!$A$2:$E$201,5,FALSE)</f>
        <v>82817137055</v>
      </c>
      <c r="AJ594" t="e">
        <f>VLOOKUP(B594,'MATRIZ 2026'!$F$3:$X$668,25,FALSE)</f>
        <v>#N/A</v>
      </c>
      <c r="AL594" t="e">
        <f>VLOOKUP(AH594,'MATRIZ 2026'!$F$3:$X$668,3,FALSE)</f>
        <v>#N/A</v>
      </c>
      <c r="AM594" t="e">
        <f>VLOOKUP(AI594,'MATRIZ 2026'!$F$3:$X$668,3,FALSE)</f>
        <v>#N/A</v>
      </c>
      <c r="AN594" t="e">
        <f>VLOOKUP(AJ594,'MATRIZ 2026'!$F$3:$X$668,3,FALSE)</f>
        <v>#N/A</v>
      </c>
      <c r="AO594" t="e">
        <f>VLOOKUP(AK594,'MATRIZ 2026'!$F$3:$X$668,3,FALSE)</f>
        <v>#N/A</v>
      </c>
      <c r="AP594" t="e">
        <f>VLOOKUP(AL594,'MATRIZ 2026'!$F$3:$X$668,3,FALSE)</f>
        <v>#N/A</v>
      </c>
    </row>
    <row r="595" spans="2:42">
      <c r="B595" s="19" t="s">
        <v>6667</v>
      </c>
      <c r="C595" t="e">
        <v>#REF!</v>
      </c>
      <c r="D595" t="str">
        <f t="shared" si="14"/>
        <v>599-2026</v>
      </c>
      <c r="E595" t="e">
        <f>VLOOKUP(D595,'MATRIZ 2026'!$F$3:$X$668,14,FALSE)</f>
        <v>#N/A</v>
      </c>
      <c r="F595" t="e">
        <f>VLOOKUP(B595,'MATRIZ 2026'!$F$3:$X$668,3,FALSE)</f>
        <v>#N/A</v>
      </c>
      <c r="G595" t="e">
        <f>VLOOKUP(B595,'MATRIZ 2026'!$F$3:$X$668,22,FALSE)</f>
        <v>#N/A</v>
      </c>
      <c r="I595" t="e">
        <f>VLOOKUP(B595,'MATRIZ 2026'!$F$3:$X$668,84,FALSE)</f>
        <v>#N/A</v>
      </c>
      <c r="J595" t="e">
        <f>VLOOKUP(B595,'MATRIZ 2026'!$F$3:$X$668,49,FALSE)</f>
        <v>#N/A</v>
      </c>
      <c r="K595" t="e">
        <f>VLOOKUP(B595,'MATRIZ 2026'!$F$3:$X$668,50,FALSE)</f>
        <v>#N/A</v>
      </c>
      <c r="L595" s="48" t="e">
        <f>VLOOKUP(B595,'MATRIZ 2026'!$F$3:$X$668,45,FALSE)</f>
        <v>#N/A</v>
      </c>
      <c r="M595" s="48" t="e">
        <f>VLOOKUP(B595,'MATRIZ 2026'!$F$3:$X$668,46,FALSE)</f>
        <v>#N/A</v>
      </c>
      <c r="N595" t="e">
        <f>VLOOKUP(B595,'MATRIZ 2026'!$F$3:$X$668,16,FALSE)</f>
        <v>#N/A</v>
      </c>
      <c r="O595" t="e">
        <f>VLOOKUP(B595,'MATRIZ 2026'!$F$3:$X$668,93,FALSE)</f>
        <v>#N/A</v>
      </c>
      <c r="P595" t="e">
        <f>VLOOKUP(D595,'MATRIZ 2026'!$F$3:$X$668,31,FALSE)</f>
        <v>#N/A</v>
      </c>
      <c r="Q595" t="e">
        <f>VLOOKUP(M595,'MATRIZ 2026'!$F$3:$X$668,3,FALSE)</f>
        <v>#N/A</v>
      </c>
      <c r="R595" t="e">
        <f>VLOOKUP(B595,'MATRIZ 2026'!$F$3:$X$668,32,FALSE)</f>
        <v>#N/A</v>
      </c>
      <c r="S595" t="e">
        <f>VLOOKUP(O595,'MATRIZ 2026'!$F$3:$X$668,3,FALSE)</f>
        <v>#N/A</v>
      </c>
      <c r="T595" t="e">
        <f>VLOOKUP(B595,'MATRIZ 2026'!$F$3:$X$668,95,FALSE)</f>
        <v>#N/A</v>
      </c>
      <c r="U595">
        <f>VLOOKUP(B595,Hoja3!A594:B1256,2,FALSE)</f>
        <v>145358</v>
      </c>
      <c r="V595" t="e">
        <f>VLOOKUP(B595,'MATRIZ 2026'!$F$3:$X$668,40,FALSE)</f>
        <v>#N/A</v>
      </c>
      <c r="W595" t="e">
        <f>VLOOKUP(S595,'MATRIZ 2026'!$F$3:$X$668,3,FALSE)</f>
        <v>#N/A</v>
      </c>
      <c r="X595" t="e">
        <f>VLOOKUP(T595,'MATRIZ 2026'!$F$3:$X$668,3,FALSE)</f>
        <v>#N/A</v>
      </c>
      <c r="Y595" t="e">
        <f>VLOOKUP(U595,'MATRIZ 2026'!$F$3:$X$668,3,FALSE)</f>
        <v>#N/A</v>
      </c>
      <c r="Z595" t="e">
        <f>VLOOKUP(V595,'MATRIZ 2026'!$F$3:$X$668,3,FALSE)</f>
        <v>#N/A</v>
      </c>
      <c r="AA595" t="e">
        <f>VLOOKUP(W595,'MATRIZ 2026'!$F$3:$X$668,3,FALSE)</f>
        <v>#N/A</v>
      </c>
      <c r="AB595" t="e">
        <f>VLOOKUP(B595,'MATRIZ 2026'!$F$3:$X$668,28,FALSE)</f>
        <v>#N/A</v>
      </c>
      <c r="AC595" t="e">
        <f>VLOOKUP(B595,'MATRIZ 2026'!$F$3:$X$668,27,FALSE)</f>
        <v>#N/A</v>
      </c>
      <c r="AD595" t="e">
        <f>VLOOKUP(B595,'MATRIZ 2026'!$F$3:$X$668,29,FALSE)</f>
        <v>#N/A</v>
      </c>
      <c r="AE595" t="e">
        <f>VLOOKUP(B595,'MATRIZ 2026'!$F$3:$X$668,96,FALSE)</f>
        <v>#N/A</v>
      </c>
      <c r="AF595" t="e">
        <f>VLOOKUP(B595,'MATRIZ 2026'!$F$3:$X$668,30,FALSE)</f>
        <v>#N/A</v>
      </c>
      <c r="AG595" t="str">
        <f>VLOOKUP(B595,'cuentas bancarias'!$A$2:$E$201,3,FALSE)</f>
        <v>BANCOLOMBIA</v>
      </c>
      <c r="AH595" t="str">
        <f>VLOOKUP(B595,'cuentas bancarias'!$A$2:$E$201,4,FALSE)</f>
        <v>AHORROS</v>
      </c>
      <c r="AI595">
        <f>VLOOKUP(B595,'cuentas bancarias'!$A$2:$E$201,5,FALSE)</f>
        <v>60611944724</v>
      </c>
      <c r="AJ595" t="e">
        <f>VLOOKUP(B595,'MATRIZ 2026'!$F$3:$X$668,25,FALSE)</f>
        <v>#N/A</v>
      </c>
      <c r="AL595" t="e">
        <f>VLOOKUP(AH595,'MATRIZ 2026'!$F$3:$X$668,3,FALSE)</f>
        <v>#N/A</v>
      </c>
      <c r="AM595" t="e">
        <f>VLOOKUP(AI595,'MATRIZ 2026'!$F$3:$X$668,3,FALSE)</f>
        <v>#N/A</v>
      </c>
      <c r="AN595" t="e">
        <f>VLOOKUP(AJ595,'MATRIZ 2026'!$F$3:$X$668,3,FALSE)</f>
        <v>#N/A</v>
      </c>
      <c r="AO595" t="e">
        <f>VLOOKUP(AK595,'MATRIZ 2026'!$F$3:$X$668,3,FALSE)</f>
        <v>#N/A</v>
      </c>
      <c r="AP595" t="e">
        <f>VLOOKUP(AL595,'MATRIZ 2026'!$F$3:$X$668,3,FALSE)</f>
        <v>#N/A</v>
      </c>
    </row>
    <row r="596" spans="2:42">
      <c r="B596" s="21" t="s">
        <v>6680</v>
      </c>
      <c r="C596" t="e">
        <v>#REF!</v>
      </c>
      <c r="D596" t="str">
        <f t="shared" si="14"/>
        <v>600-2026</v>
      </c>
      <c r="E596" t="e">
        <f>VLOOKUP(D596,'MATRIZ 2026'!$F$3:$X$668,14,FALSE)</f>
        <v>#N/A</v>
      </c>
      <c r="F596" t="e">
        <f>VLOOKUP(B596,'MATRIZ 2026'!$F$3:$X$668,3,FALSE)</f>
        <v>#N/A</v>
      </c>
      <c r="G596" t="e">
        <f>VLOOKUP(B596,'MATRIZ 2026'!$F$3:$X$668,22,FALSE)</f>
        <v>#N/A</v>
      </c>
      <c r="I596" t="e">
        <f>VLOOKUP(B596,'MATRIZ 2026'!$F$3:$X$668,84,FALSE)</f>
        <v>#N/A</v>
      </c>
      <c r="J596" t="e">
        <f>VLOOKUP(B596,'MATRIZ 2026'!$F$3:$X$668,49,FALSE)</f>
        <v>#N/A</v>
      </c>
      <c r="K596" t="e">
        <f>VLOOKUP(B596,'MATRIZ 2026'!$F$3:$X$668,50,FALSE)</f>
        <v>#N/A</v>
      </c>
      <c r="L596" s="48" t="e">
        <f>VLOOKUP(B596,'MATRIZ 2026'!$F$3:$X$668,45,FALSE)</f>
        <v>#N/A</v>
      </c>
      <c r="M596" s="48" t="e">
        <f>VLOOKUP(B596,'MATRIZ 2026'!$F$3:$X$668,46,FALSE)</f>
        <v>#N/A</v>
      </c>
      <c r="N596" t="e">
        <f>VLOOKUP(B596,'MATRIZ 2026'!$F$3:$X$668,16,FALSE)</f>
        <v>#N/A</v>
      </c>
      <c r="O596" t="e">
        <f>VLOOKUP(B596,'MATRIZ 2026'!$F$3:$X$668,93,FALSE)</f>
        <v>#N/A</v>
      </c>
      <c r="P596" t="e">
        <f>VLOOKUP(D596,'MATRIZ 2026'!$F$3:$X$668,31,FALSE)</f>
        <v>#N/A</v>
      </c>
      <c r="Q596" t="e">
        <f>VLOOKUP(M596,'MATRIZ 2026'!$F$3:$X$668,3,FALSE)</f>
        <v>#N/A</v>
      </c>
      <c r="R596" t="e">
        <f>VLOOKUP(B596,'MATRIZ 2026'!$F$3:$X$668,32,FALSE)</f>
        <v>#N/A</v>
      </c>
      <c r="S596" t="e">
        <f>VLOOKUP(O596,'MATRIZ 2026'!$F$3:$X$668,3,FALSE)</f>
        <v>#N/A</v>
      </c>
      <c r="T596" t="e">
        <f>VLOOKUP(B596,'MATRIZ 2026'!$F$3:$X$668,95,FALSE)</f>
        <v>#N/A</v>
      </c>
      <c r="U596">
        <f>VLOOKUP(B596,Hoja3!A595:B1257,2,FALSE)</f>
        <v>150329</v>
      </c>
      <c r="V596" t="e">
        <f>VLOOKUP(B596,'MATRIZ 2026'!$F$3:$X$668,40,FALSE)</f>
        <v>#N/A</v>
      </c>
      <c r="W596" t="e">
        <f>VLOOKUP(S596,'MATRIZ 2026'!$F$3:$X$668,3,FALSE)</f>
        <v>#N/A</v>
      </c>
      <c r="X596" t="e">
        <f>VLOOKUP(T596,'MATRIZ 2026'!$F$3:$X$668,3,FALSE)</f>
        <v>#N/A</v>
      </c>
      <c r="Y596" t="e">
        <f>VLOOKUP(U596,'MATRIZ 2026'!$F$3:$X$668,3,FALSE)</f>
        <v>#N/A</v>
      </c>
      <c r="Z596" t="e">
        <f>VLOOKUP(V596,'MATRIZ 2026'!$F$3:$X$668,3,FALSE)</f>
        <v>#N/A</v>
      </c>
      <c r="AA596" t="e">
        <f>VLOOKUP(W596,'MATRIZ 2026'!$F$3:$X$668,3,FALSE)</f>
        <v>#N/A</v>
      </c>
      <c r="AB596" t="e">
        <f>VLOOKUP(B596,'MATRIZ 2026'!$F$3:$X$668,28,FALSE)</f>
        <v>#N/A</v>
      </c>
      <c r="AC596" t="e">
        <f>VLOOKUP(B596,'MATRIZ 2026'!$F$3:$X$668,27,FALSE)</f>
        <v>#N/A</v>
      </c>
      <c r="AD596" t="e">
        <f>VLOOKUP(B596,'MATRIZ 2026'!$F$3:$X$668,29,FALSE)</f>
        <v>#N/A</v>
      </c>
      <c r="AE596" t="e">
        <f>VLOOKUP(B596,'MATRIZ 2026'!$F$3:$X$668,96,FALSE)</f>
        <v>#N/A</v>
      </c>
      <c r="AF596" t="e">
        <f>VLOOKUP(B596,'MATRIZ 2026'!$F$3:$X$668,30,FALSE)</f>
        <v>#N/A</v>
      </c>
      <c r="AG596" t="str">
        <f>VLOOKUP(B596,'cuentas bancarias'!$A$2:$E$201,3,FALSE)</f>
        <v>NU</v>
      </c>
      <c r="AH596" t="str">
        <f>VLOOKUP(B596,'cuentas bancarias'!$A$2:$E$201,4,FALSE)</f>
        <v>AHORROS</v>
      </c>
      <c r="AI596">
        <f>VLOOKUP(B596,'cuentas bancarias'!$A$2:$E$201,5,FALSE)</f>
        <v>29575397</v>
      </c>
      <c r="AJ596" t="e">
        <f>VLOOKUP(B596,'MATRIZ 2026'!$F$3:$X$668,25,FALSE)</f>
        <v>#N/A</v>
      </c>
      <c r="AL596" t="e">
        <f>VLOOKUP(AH596,'MATRIZ 2026'!$F$3:$X$668,3,FALSE)</f>
        <v>#N/A</v>
      </c>
      <c r="AM596" t="e">
        <f>VLOOKUP(AI596,'MATRIZ 2026'!$F$3:$X$668,3,FALSE)</f>
        <v>#N/A</v>
      </c>
      <c r="AN596" t="e">
        <f>VLOOKUP(AJ596,'MATRIZ 2026'!$F$3:$X$668,3,FALSE)</f>
        <v>#N/A</v>
      </c>
      <c r="AO596" t="e">
        <f>VLOOKUP(AK596,'MATRIZ 2026'!$F$3:$X$668,3,FALSE)</f>
        <v>#N/A</v>
      </c>
      <c r="AP596" t="e">
        <f>VLOOKUP(AL596,'MATRIZ 2026'!$F$3:$X$668,3,FALSE)</f>
        <v>#N/A</v>
      </c>
    </row>
    <row r="597" spans="2:42">
      <c r="B597" s="19" t="s">
        <v>6693</v>
      </c>
      <c r="C597" t="e">
        <v>#REF!</v>
      </c>
      <c r="D597" t="str">
        <f t="shared" si="14"/>
        <v>601-2026</v>
      </c>
      <c r="E597" t="e">
        <f>VLOOKUP(D597,'MATRIZ 2026'!$F$3:$X$668,14,FALSE)</f>
        <v>#N/A</v>
      </c>
      <c r="F597" t="e">
        <f>VLOOKUP(B597,'MATRIZ 2026'!$F$3:$X$668,3,FALSE)</f>
        <v>#N/A</v>
      </c>
      <c r="G597" t="e">
        <f>VLOOKUP(B597,'MATRIZ 2026'!$F$3:$X$668,22,FALSE)</f>
        <v>#N/A</v>
      </c>
      <c r="I597" t="e">
        <f>VLOOKUP(B597,'MATRIZ 2026'!$F$3:$X$668,84,FALSE)</f>
        <v>#N/A</v>
      </c>
      <c r="J597" t="e">
        <f>VLOOKUP(B597,'MATRIZ 2026'!$F$3:$X$668,49,FALSE)</f>
        <v>#N/A</v>
      </c>
      <c r="K597" t="e">
        <f>VLOOKUP(B597,'MATRIZ 2026'!$F$3:$X$668,50,FALSE)</f>
        <v>#N/A</v>
      </c>
      <c r="L597" s="48" t="e">
        <f>VLOOKUP(B597,'MATRIZ 2026'!$F$3:$X$668,45,FALSE)</f>
        <v>#N/A</v>
      </c>
      <c r="M597" s="48" t="e">
        <f>VLOOKUP(B597,'MATRIZ 2026'!$F$3:$X$668,46,FALSE)</f>
        <v>#N/A</v>
      </c>
      <c r="N597" t="e">
        <f>VLOOKUP(B597,'MATRIZ 2026'!$F$3:$X$668,16,FALSE)</f>
        <v>#N/A</v>
      </c>
      <c r="O597" t="e">
        <f>VLOOKUP(B597,'MATRIZ 2026'!$F$3:$X$668,93,FALSE)</f>
        <v>#N/A</v>
      </c>
      <c r="P597" t="e">
        <f>VLOOKUP(D597,'MATRIZ 2026'!$F$3:$X$668,31,FALSE)</f>
        <v>#N/A</v>
      </c>
      <c r="Q597" t="e">
        <f>VLOOKUP(M597,'MATRIZ 2026'!$F$3:$X$668,3,FALSE)</f>
        <v>#N/A</v>
      </c>
      <c r="R597" t="e">
        <f>VLOOKUP(B597,'MATRIZ 2026'!$F$3:$X$668,32,FALSE)</f>
        <v>#N/A</v>
      </c>
      <c r="S597" t="e">
        <f>VLOOKUP(O597,'MATRIZ 2026'!$F$3:$X$668,3,FALSE)</f>
        <v>#N/A</v>
      </c>
      <c r="T597" t="e">
        <f>VLOOKUP(B597,'MATRIZ 2026'!$F$3:$X$668,95,FALSE)</f>
        <v>#N/A</v>
      </c>
      <c r="U597">
        <f>VLOOKUP(B597,Hoja3!A596:B1258,2,FALSE)</f>
        <v>147455</v>
      </c>
      <c r="V597" t="e">
        <f>VLOOKUP(B597,'MATRIZ 2026'!$F$3:$X$668,40,FALSE)</f>
        <v>#N/A</v>
      </c>
      <c r="W597" t="e">
        <f>VLOOKUP(S597,'MATRIZ 2026'!$F$3:$X$668,3,FALSE)</f>
        <v>#N/A</v>
      </c>
      <c r="X597" t="e">
        <f>VLOOKUP(T597,'MATRIZ 2026'!$F$3:$X$668,3,FALSE)</f>
        <v>#N/A</v>
      </c>
      <c r="Y597" t="e">
        <f>VLOOKUP(U597,'MATRIZ 2026'!$F$3:$X$668,3,FALSE)</f>
        <v>#N/A</v>
      </c>
      <c r="Z597" t="e">
        <f>VLOOKUP(V597,'MATRIZ 2026'!$F$3:$X$668,3,FALSE)</f>
        <v>#N/A</v>
      </c>
      <c r="AA597" t="e">
        <f>VLOOKUP(W597,'MATRIZ 2026'!$F$3:$X$668,3,FALSE)</f>
        <v>#N/A</v>
      </c>
      <c r="AB597" t="e">
        <f>VLOOKUP(B597,'MATRIZ 2026'!$F$3:$X$668,28,FALSE)</f>
        <v>#N/A</v>
      </c>
      <c r="AC597" t="e">
        <f>VLOOKUP(B597,'MATRIZ 2026'!$F$3:$X$668,27,FALSE)</f>
        <v>#N/A</v>
      </c>
      <c r="AD597" t="e">
        <f>VLOOKUP(B597,'MATRIZ 2026'!$F$3:$X$668,29,FALSE)</f>
        <v>#N/A</v>
      </c>
      <c r="AE597" t="e">
        <f>VLOOKUP(B597,'MATRIZ 2026'!$F$3:$X$668,96,FALSE)</f>
        <v>#N/A</v>
      </c>
      <c r="AF597" t="e">
        <f>VLOOKUP(B597,'MATRIZ 2026'!$F$3:$X$668,30,FALSE)</f>
        <v>#N/A</v>
      </c>
      <c r="AG597" t="str">
        <f>VLOOKUP(B597,'cuentas bancarias'!$A$2:$E$201,3,FALSE)</f>
        <v>CAJA SOCIAL</v>
      </c>
      <c r="AH597" t="str">
        <f>VLOOKUP(B597,'cuentas bancarias'!$A$2:$E$201,4,FALSE)</f>
        <v>AHORROS</v>
      </c>
      <c r="AI597">
        <f>VLOOKUP(B597,'cuentas bancarias'!$A$2:$E$201,5,FALSE)</f>
        <v>24094265264</v>
      </c>
      <c r="AJ597" t="e">
        <f>VLOOKUP(B597,'MATRIZ 2026'!$F$3:$X$668,25,FALSE)</f>
        <v>#N/A</v>
      </c>
      <c r="AL597" t="e">
        <f>VLOOKUP(AH597,'MATRIZ 2026'!$F$3:$X$668,3,FALSE)</f>
        <v>#N/A</v>
      </c>
      <c r="AM597" t="e">
        <f>VLOOKUP(AI597,'MATRIZ 2026'!$F$3:$X$668,3,FALSE)</f>
        <v>#N/A</v>
      </c>
      <c r="AN597" t="e">
        <f>VLOOKUP(AJ597,'MATRIZ 2026'!$F$3:$X$668,3,FALSE)</f>
        <v>#N/A</v>
      </c>
      <c r="AO597" t="e">
        <f>VLOOKUP(AK597,'MATRIZ 2026'!$F$3:$X$668,3,FALSE)</f>
        <v>#N/A</v>
      </c>
      <c r="AP597" t="e">
        <f>VLOOKUP(AL597,'MATRIZ 2026'!$F$3:$X$668,3,FALSE)</f>
        <v>#N/A</v>
      </c>
    </row>
    <row r="598" spans="2:42">
      <c r="B598" s="21" t="s">
        <v>6702</v>
      </c>
      <c r="C598" t="e">
        <v>#REF!</v>
      </c>
      <c r="D598" t="str">
        <f t="shared" si="14"/>
        <v>602-2026</v>
      </c>
      <c r="E598" t="e">
        <f>VLOOKUP(D598,'MATRIZ 2026'!$F$3:$X$668,14,FALSE)</f>
        <v>#N/A</v>
      </c>
      <c r="F598" t="e">
        <f>VLOOKUP(B598,'MATRIZ 2026'!$F$3:$X$668,3,FALSE)</f>
        <v>#N/A</v>
      </c>
      <c r="G598" t="e">
        <f>VLOOKUP(B598,'MATRIZ 2026'!$F$3:$X$668,22,FALSE)</f>
        <v>#N/A</v>
      </c>
      <c r="I598" t="e">
        <f>VLOOKUP(B598,'MATRIZ 2026'!$F$3:$X$668,84,FALSE)</f>
        <v>#N/A</v>
      </c>
      <c r="J598" t="e">
        <f>VLOOKUP(B598,'MATRIZ 2026'!$F$3:$X$668,49,FALSE)</f>
        <v>#N/A</v>
      </c>
      <c r="K598" t="e">
        <f>VLOOKUP(B598,'MATRIZ 2026'!$F$3:$X$668,50,FALSE)</f>
        <v>#N/A</v>
      </c>
      <c r="L598" s="48" t="e">
        <f>VLOOKUP(B598,'MATRIZ 2026'!$F$3:$X$668,45,FALSE)</f>
        <v>#N/A</v>
      </c>
      <c r="M598" s="48" t="e">
        <f>VLOOKUP(B598,'MATRIZ 2026'!$F$3:$X$668,46,FALSE)</f>
        <v>#N/A</v>
      </c>
      <c r="N598" t="e">
        <f>VLOOKUP(B598,'MATRIZ 2026'!$F$3:$X$668,16,FALSE)</f>
        <v>#N/A</v>
      </c>
      <c r="O598" t="e">
        <f>VLOOKUP(B598,'MATRIZ 2026'!$F$3:$X$668,93,FALSE)</f>
        <v>#N/A</v>
      </c>
      <c r="P598" t="e">
        <f>VLOOKUP(D598,'MATRIZ 2026'!$F$3:$X$668,31,FALSE)</f>
        <v>#N/A</v>
      </c>
      <c r="Q598" t="e">
        <f>VLOOKUP(M598,'MATRIZ 2026'!$F$3:$X$668,3,FALSE)</f>
        <v>#N/A</v>
      </c>
      <c r="R598" t="e">
        <f>VLOOKUP(B598,'MATRIZ 2026'!$F$3:$X$668,32,FALSE)</f>
        <v>#N/A</v>
      </c>
      <c r="S598" t="e">
        <f>VLOOKUP(O598,'MATRIZ 2026'!$F$3:$X$668,3,FALSE)</f>
        <v>#N/A</v>
      </c>
      <c r="T598" t="e">
        <f>VLOOKUP(B598,'MATRIZ 2026'!$F$3:$X$668,95,FALSE)</f>
        <v>#N/A</v>
      </c>
      <c r="U598">
        <f>VLOOKUP(B598,Hoja3!A597:B1259,2,FALSE)</f>
        <v>146496</v>
      </c>
      <c r="V598" t="e">
        <f>VLOOKUP(B598,'MATRIZ 2026'!$F$3:$X$668,40,FALSE)</f>
        <v>#N/A</v>
      </c>
      <c r="W598" t="e">
        <f>VLOOKUP(S598,'MATRIZ 2026'!$F$3:$X$668,3,FALSE)</f>
        <v>#N/A</v>
      </c>
      <c r="X598" t="e">
        <f>VLOOKUP(T598,'MATRIZ 2026'!$F$3:$X$668,3,FALSE)</f>
        <v>#N/A</v>
      </c>
      <c r="Y598" t="e">
        <f>VLOOKUP(U598,'MATRIZ 2026'!$F$3:$X$668,3,FALSE)</f>
        <v>#N/A</v>
      </c>
      <c r="Z598" t="e">
        <f>VLOOKUP(V598,'MATRIZ 2026'!$F$3:$X$668,3,FALSE)</f>
        <v>#N/A</v>
      </c>
      <c r="AA598" t="e">
        <f>VLOOKUP(W598,'MATRIZ 2026'!$F$3:$X$668,3,FALSE)</f>
        <v>#N/A</v>
      </c>
      <c r="AB598" t="e">
        <f>VLOOKUP(B598,'MATRIZ 2026'!$F$3:$X$668,28,FALSE)</f>
        <v>#N/A</v>
      </c>
      <c r="AC598" t="e">
        <f>VLOOKUP(B598,'MATRIZ 2026'!$F$3:$X$668,27,FALSE)</f>
        <v>#N/A</v>
      </c>
      <c r="AD598" t="e">
        <f>VLOOKUP(B598,'MATRIZ 2026'!$F$3:$X$668,29,FALSE)</f>
        <v>#N/A</v>
      </c>
      <c r="AE598" t="e">
        <f>VLOOKUP(B598,'MATRIZ 2026'!$F$3:$X$668,96,FALSE)</f>
        <v>#N/A</v>
      </c>
      <c r="AF598" t="e">
        <f>VLOOKUP(B598,'MATRIZ 2026'!$F$3:$X$668,30,FALSE)</f>
        <v>#N/A</v>
      </c>
      <c r="AG598" t="str">
        <f>VLOOKUP(B598,'cuentas bancarias'!$A$2:$E$201,3,FALSE)</f>
        <v>BOGOTÁ</v>
      </c>
      <c r="AH598" t="str">
        <f>VLOOKUP(B598,'cuentas bancarias'!$A$2:$E$201,4,FALSE)</f>
        <v>AHORROS</v>
      </c>
      <c r="AI598">
        <f>VLOOKUP(B598,'cuentas bancarias'!$A$2:$E$201,5,FALSE)</f>
        <v>542183702</v>
      </c>
      <c r="AJ598" t="e">
        <f>VLOOKUP(B598,'MATRIZ 2026'!$F$3:$X$668,25,FALSE)</f>
        <v>#N/A</v>
      </c>
      <c r="AL598" t="e">
        <f>VLOOKUP(AH598,'MATRIZ 2026'!$F$3:$X$668,3,FALSE)</f>
        <v>#N/A</v>
      </c>
      <c r="AM598" t="e">
        <f>VLOOKUP(AI598,'MATRIZ 2026'!$F$3:$X$668,3,FALSE)</f>
        <v>#N/A</v>
      </c>
      <c r="AN598" t="e">
        <f>VLOOKUP(AJ598,'MATRIZ 2026'!$F$3:$X$668,3,FALSE)</f>
        <v>#N/A</v>
      </c>
      <c r="AO598" t="e">
        <f>VLOOKUP(AK598,'MATRIZ 2026'!$F$3:$X$668,3,FALSE)</f>
        <v>#N/A</v>
      </c>
      <c r="AP598" t="e">
        <f>VLOOKUP(AL598,'MATRIZ 2026'!$F$3:$X$668,3,FALSE)</f>
        <v>#N/A</v>
      </c>
    </row>
    <row r="599" spans="2:42">
      <c r="B599" s="19" t="s">
        <v>6714</v>
      </c>
      <c r="C599" t="e">
        <v>#REF!</v>
      </c>
      <c r="D599" t="str">
        <f t="shared" si="14"/>
        <v>603-2026</v>
      </c>
      <c r="E599" t="e">
        <f>VLOOKUP(D599,'MATRIZ 2026'!$F$3:$X$668,14,FALSE)</f>
        <v>#N/A</v>
      </c>
      <c r="F599" t="e">
        <f>VLOOKUP(B599,'MATRIZ 2026'!$F$3:$X$668,3,FALSE)</f>
        <v>#N/A</v>
      </c>
      <c r="G599" t="e">
        <f>VLOOKUP(B599,'MATRIZ 2026'!$F$3:$X$668,22,FALSE)</f>
        <v>#N/A</v>
      </c>
      <c r="I599" t="e">
        <f>VLOOKUP(B599,'MATRIZ 2026'!$F$3:$X$668,84,FALSE)</f>
        <v>#N/A</v>
      </c>
      <c r="J599" t="e">
        <f>VLOOKUP(B599,'MATRIZ 2026'!$F$3:$X$668,49,FALSE)</f>
        <v>#N/A</v>
      </c>
      <c r="K599" t="e">
        <f>VLOOKUP(B599,'MATRIZ 2026'!$F$3:$X$668,50,FALSE)</f>
        <v>#N/A</v>
      </c>
      <c r="L599" s="48" t="e">
        <f>VLOOKUP(B599,'MATRIZ 2026'!$F$3:$X$668,45,FALSE)</f>
        <v>#N/A</v>
      </c>
      <c r="M599" s="48" t="e">
        <f>VLOOKUP(B599,'MATRIZ 2026'!$F$3:$X$668,46,FALSE)</f>
        <v>#N/A</v>
      </c>
      <c r="N599" t="e">
        <f>VLOOKUP(B599,'MATRIZ 2026'!$F$3:$X$668,16,FALSE)</f>
        <v>#N/A</v>
      </c>
      <c r="O599" t="e">
        <f>VLOOKUP(B599,'MATRIZ 2026'!$F$3:$X$668,93,FALSE)</f>
        <v>#N/A</v>
      </c>
      <c r="P599" t="e">
        <f>VLOOKUP(D599,'MATRIZ 2026'!$F$3:$X$668,31,FALSE)</f>
        <v>#N/A</v>
      </c>
      <c r="Q599" t="e">
        <f>VLOOKUP(M599,'MATRIZ 2026'!$F$3:$X$668,3,FALSE)</f>
        <v>#N/A</v>
      </c>
      <c r="R599" t="e">
        <f>VLOOKUP(B599,'MATRIZ 2026'!$F$3:$X$668,32,FALSE)</f>
        <v>#N/A</v>
      </c>
      <c r="S599" t="e">
        <f>VLOOKUP(O599,'MATRIZ 2026'!$F$3:$X$668,3,FALSE)</f>
        <v>#N/A</v>
      </c>
      <c r="T599" t="e">
        <f>VLOOKUP(B599,'MATRIZ 2026'!$F$3:$X$668,95,FALSE)</f>
        <v>#N/A</v>
      </c>
      <c r="U599">
        <f>VLOOKUP(B599,Hoja3!A598:B1260,2,FALSE)</f>
        <v>146521</v>
      </c>
      <c r="V599" t="e">
        <f>VLOOKUP(B599,'MATRIZ 2026'!$F$3:$X$668,40,FALSE)</f>
        <v>#N/A</v>
      </c>
      <c r="W599" t="e">
        <f>VLOOKUP(S599,'MATRIZ 2026'!$F$3:$X$668,3,FALSE)</f>
        <v>#N/A</v>
      </c>
      <c r="X599" t="e">
        <f>VLOOKUP(T599,'MATRIZ 2026'!$F$3:$X$668,3,FALSE)</f>
        <v>#N/A</v>
      </c>
      <c r="Y599" t="e">
        <f>VLOOKUP(U599,'MATRIZ 2026'!$F$3:$X$668,3,FALSE)</f>
        <v>#N/A</v>
      </c>
      <c r="Z599" t="e">
        <f>VLOOKUP(V599,'MATRIZ 2026'!$F$3:$X$668,3,FALSE)</f>
        <v>#N/A</v>
      </c>
      <c r="AA599" t="e">
        <f>VLOOKUP(W599,'MATRIZ 2026'!$F$3:$X$668,3,FALSE)</f>
        <v>#N/A</v>
      </c>
      <c r="AB599" t="e">
        <f>VLOOKUP(B599,'MATRIZ 2026'!$F$3:$X$668,28,FALSE)</f>
        <v>#N/A</v>
      </c>
      <c r="AC599" t="e">
        <f>VLOOKUP(B599,'MATRIZ 2026'!$F$3:$X$668,27,FALSE)</f>
        <v>#N/A</v>
      </c>
      <c r="AD599" t="e">
        <f>VLOOKUP(B599,'MATRIZ 2026'!$F$3:$X$668,29,FALSE)</f>
        <v>#N/A</v>
      </c>
      <c r="AE599" t="e">
        <f>VLOOKUP(B599,'MATRIZ 2026'!$F$3:$X$668,96,FALSE)</f>
        <v>#N/A</v>
      </c>
      <c r="AF599" t="e">
        <f>VLOOKUP(B599,'MATRIZ 2026'!$F$3:$X$668,30,FALSE)</f>
        <v>#N/A</v>
      </c>
      <c r="AG599" t="str">
        <f>VLOOKUP(B599,'cuentas bancarias'!$A$2:$E$201,3,FALSE)</f>
        <v>CAJA SOCIAL</v>
      </c>
      <c r="AH599" t="str">
        <f>VLOOKUP(B599,'cuentas bancarias'!$A$2:$E$201,4,FALSE)</f>
        <v>AHORROS</v>
      </c>
      <c r="AI599">
        <f>VLOOKUP(B599,'cuentas bancarias'!$A$2:$E$201,5,FALSE)</f>
        <v>24143442134</v>
      </c>
      <c r="AJ599" t="e">
        <f>VLOOKUP(B599,'MATRIZ 2026'!$F$3:$X$668,25,FALSE)</f>
        <v>#N/A</v>
      </c>
      <c r="AL599" t="e">
        <f>VLOOKUP(AH599,'MATRIZ 2026'!$F$3:$X$668,3,FALSE)</f>
        <v>#N/A</v>
      </c>
      <c r="AM599" t="e">
        <f>VLOOKUP(AI599,'MATRIZ 2026'!$F$3:$X$668,3,FALSE)</f>
        <v>#N/A</v>
      </c>
      <c r="AN599" t="e">
        <f>VLOOKUP(AJ599,'MATRIZ 2026'!$F$3:$X$668,3,FALSE)</f>
        <v>#N/A</v>
      </c>
      <c r="AO599" t="e">
        <f>VLOOKUP(AK599,'MATRIZ 2026'!$F$3:$X$668,3,FALSE)</f>
        <v>#N/A</v>
      </c>
      <c r="AP599" t="e">
        <f>VLOOKUP(AL599,'MATRIZ 2026'!$F$3:$X$668,3,FALSE)</f>
        <v>#N/A</v>
      </c>
    </row>
    <row r="600" spans="2:42">
      <c r="B600" s="21" t="s">
        <v>6725</v>
      </c>
      <c r="C600" t="e">
        <v>#REF!</v>
      </c>
      <c r="D600" t="str">
        <f t="shared" si="14"/>
        <v>604-2026</v>
      </c>
      <c r="E600" t="e">
        <f>VLOOKUP(D600,'MATRIZ 2026'!$F$3:$X$668,14,FALSE)</f>
        <v>#N/A</v>
      </c>
      <c r="F600" t="e">
        <f>VLOOKUP(B600,'MATRIZ 2026'!$F$3:$X$668,3,FALSE)</f>
        <v>#N/A</v>
      </c>
      <c r="G600" t="e">
        <f>VLOOKUP(B600,'MATRIZ 2026'!$F$3:$X$668,22,FALSE)</f>
        <v>#N/A</v>
      </c>
      <c r="I600" t="e">
        <f>VLOOKUP(B600,'MATRIZ 2026'!$F$3:$X$668,84,FALSE)</f>
        <v>#N/A</v>
      </c>
      <c r="J600" t="e">
        <f>VLOOKUP(B600,'MATRIZ 2026'!$F$3:$X$668,49,FALSE)</f>
        <v>#N/A</v>
      </c>
      <c r="K600" t="e">
        <f>VLOOKUP(B600,'MATRIZ 2026'!$F$3:$X$668,50,FALSE)</f>
        <v>#N/A</v>
      </c>
      <c r="L600" s="48" t="e">
        <f>VLOOKUP(B600,'MATRIZ 2026'!$F$3:$X$668,45,FALSE)</f>
        <v>#N/A</v>
      </c>
      <c r="M600" s="48" t="e">
        <f>VLOOKUP(B600,'MATRIZ 2026'!$F$3:$X$668,46,FALSE)</f>
        <v>#N/A</v>
      </c>
      <c r="N600" t="e">
        <f>VLOOKUP(B600,'MATRIZ 2026'!$F$3:$X$668,16,FALSE)</f>
        <v>#N/A</v>
      </c>
      <c r="O600" t="e">
        <f>VLOOKUP(B600,'MATRIZ 2026'!$F$3:$X$668,93,FALSE)</f>
        <v>#N/A</v>
      </c>
      <c r="P600" t="e">
        <f>VLOOKUP(D600,'MATRIZ 2026'!$F$3:$X$668,31,FALSE)</f>
        <v>#N/A</v>
      </c>
      <c r="Q600" t="e">
        <f>VLOOKUP(M600,'MATRIZ 2026'!$F$3:$X$668,3,FALSE)</f>
        <v>#N/A</v>
      </c>
      <c r="R600" t="e">
        <f>VLOOKUP(B600,'MATRIZ 2026'!$F$3:$X$668,32,FALSE)</f>
        <v>#N/A</v>
      </c>
      <c r="S600" t="e">
        <f>VLOOKUP(O600,'MATRIZ 2026'!$F$3:$X$668,3,FALSE)</f>
        <v>#N/A</v>
      </c>
      <c r="T600" t="e">
        <f>VLOOKUP(B600,'MATRIZ 2026'!$F$3:$X$668,95,FALSE)</f>
        <v>#N/A</v>
      </c>
      <c r="U600">
        <f>VLOOKUP(B600,Hoja3!A599:B1261,2,FALSE)</f>
        <v>146466</v>
      </c>
      <c r="V600" t="e">
        <f>VLOOKUP(B600,'MATRIZ 2026'!$F$3:$X$668,40,FALSE)</f>
        <v>#N/A</v>
      </c>
      <c r="W600" t="e">
        <f>VLOOKUP(S600,'MATRIZ 2026'!$F$3:$X$668,3,FALSE)</f>
        <v>#N/A</v>
      </c>
      <c r="X600" t="e">
        <f>VLOOKUP(T600,'MATRIZ 2026'!$F$3:$X$668,3,FALSE)</f>
        <v>#N/A</v>
      </c>
      <c r="Y600" t="e">
        <f>VLOOKUP(U600,'MATRIZ 2026'!$F$3:$X$668,3,FALSE)</f>
        <v>#N/A</v>
      </c>
      <c r="Z600" t="e">
        <f>VLOOKUP(V600,'MATRIZ 2026'!$F$3:$X$668,3,FALSE)</f>
        <v>#N/A</v>
      </c>
      <c r="AA600" t="e">
        <f>VLOOKUP(W600,'MATRIZ 2026'!$F$3:$X$668,3,FALSE)</f>
        <v>#N/A</v>
      </c>
      <c r="AB600" t="e">
        <f>VLOOKUP(B600,'MATRIZ 2026'!$F$3:$X$668,28,FALSE)</f>
        <v>#N/A</v>
      </c>
      <c r="AC600" t="e">
        <f>VLOOKUP(B600,'MATRIZ 2026'!$F$3:$X$668,27,FALSE)</f>
        <v>#N/A</v>
      </c>
      <c r="AD600" t="e">
        <f>VLOOKUP(B600,'MATRIZ 2026'!$F$3:$X$668,29,FALSE)</f>
        <v>#N/A</v>
      </c>
      <c r="AE600" t="e">
        <f>VLOOKUP(B600,'MATRIZ 2026'!$F$3:$X$668,96,FALSE)</f>
        <v>#N/A</v>
      </c>
      <c r="AF600" t="e">
        <f>VLOOKUP(B600,'MATRIZ 2026'!$F$3:$X$668,30,FALSE)</f>
        <v>#N/A</v>
      </c>
      <c r="AG600" t="str">
        <f>VLOOKUP(B600,'cuentas bancarias'!$A$2:$E$201,3,FALSE)</f>
        <v>DAVIVIENDA</v>
      </c>
      <c r="AH600" t="str">
        <f>VLOOKUP(B600,'cuentas bancarias'!$A$2:$E$201,4,FALSE)</f>
        <v>AHORROS</v>
      </c>
      <c r="AI600">
        <f>VLOOKUP(B600,'cuentas bancarias'!$A$2:$E$201,5,FALSE)</f>
        <v>466700013231</v>
      </c>
      <c r="AJ600" t="e">
        <f>VLOOKUP(B600,'MATRIZ 2026'!$F$3:$X$668,25,FALSE)</f>
        <v>#N/A</v>
      </c>
      <c r="AL600" t="e">
        <f>VLOOKUP(AH600,'MATRIZ 2026'!$F$3:$X$668,3,FALSE)</f>
        <v>#N/A</v>
      </c>
      <c r="AM600" t="e">
        <f>VLOOKUP(AI600,'MATRIZ 2026'!$F$3:$X$668,3,FALSE)</f>
        <v>#N/A</v>
      </c>
      <c r="AN600" t="e">
        <f>VLOOKUP(AJ600,'MATRIZ 2026'!$F$3:$X$668,3,FALSE)</f>
        <v>#N/A</v>
      </c>
      <c r="AO600" t="e">
        <f>VLOOKUP(AK600,'MATRIZ 2026'!$F$3:$X$668,3,FALSE)</f>
        <v>#N/A</v>
      </c>
      <c r="AP600" t="e">
        <f>VLOOKUP(AL600,'MATRIZ 2026'!$F$3:$X$668,3,FALSE)</f>
        <v>#N/A</v>
      </c>
    </row>
    <row r="601" spans="2:42">
      <c r="B601" s="19" t="s">
        <v>6737</v>
      </c>
      <c r="C601" t="e">
        <v>#REF!</v>
      </c>
      <c r="D601" t="str">
        <f t="shared" si="14"/>
        <v>605-2026</v>
      </c>
      <c r="E601" t="e">
        <f>VLOOKUP(D601,'MATRIZ 2026'!$F$3:$X$668,14,FALSE)</f>
        <v>#N/A</v>
      </c>
      <c r="F601" t="e">
        <f>VLOOKUP(B601,'MATRIZ 2026'!$F$3:$X$668,3,FALSE)</f>
        <v>#N/A</v>
      </c>
      <c r="G601" t="e">
        <f>VLOOKUP(B601,'MATRIZ 2026'!$F$3:$X$668,22,FALSE)</f>
        <v>#N/A</v>
      </c>
      <c r="I601" t="e">
        <f>VLOOKUP(B601,'MATRIZ 2026'!$F$3:$X$668,84,FALSE)</f>
        <v>#N/A</v>
      </c>
      <c r="J601" t="e">
        <f>VLOOKUP(B601,'MATRIZ 2026'!$F$3:$X$668,49,FALSE)</f>
        <v>#N/A</v>
      </c>
      <c r="K601" t="e">
        <f>VLOOKUP(B601,'MATRIZ 2026'!$F$3:$X$668,50,FALSE)</f>
        <v>#N/A</v>
      </c>
      <c r="L601" s="48" t="e">
        <f>VLOOKUP(B601,'MATRIZ 2026'!$F$3:$X$668,45,FALSE)</f>
        <v>#N/A</v>
      </c>
      <c r="M601" s="48" t="e">
        <f>VLOOKUP(B601,'MATRIZ 2026'!$F$3:$X$668,46,FALSE)</f>
        <v>#N/A</v>
      </c>
      <c r="N601" t="e">
        <f>VLOOKUP(B601,'MATRIZ 2026'!$F$3:$X$668,16,FALSE)</f>
        <v>#N/A</v>
      </c>
      <c r="O601" t="e">
        <f>VLOOKUP(B601,'MATRIZ 2026'!$F$3:$X$668,93,FALSE)</f>
        <v>#N/A</v>
      </c>
      <c r="P601" t="e">
        <f>VLOOKUP(D601,'MATRIZ 2026'!$F$3:$X$668,31,FALSE)</f>
        <v>#N/A</v>
      </c>
      <c r="Q601" t="e">
        <f>VLOOKUP(M601,'MATRIZ 2026'!$F$3:$X$668,3,FALSE)</f>
        <v>#N/A</v>
      </c>
      <c r="R601" t="e">
        <f>VLOOKUP(B601,'MATRIZ 2026'!$F$3:$X$668,32,FALSE)</f>
        <v>#N/A</v>
      </c>
      <c r="S601" t="e">
        <f>VLOOKUP(O601,'MATRIZ 2026'!$F$3:$X$668,3,FALSE)</f>
        <v>#N/A</v>
      </c>
      <c r="T601" t="e">
        <f>VLOOKUP(B601,'MATRIZ 2026'!$F$3:$X$668,95,FALSE)</f>
        <v>#N/A</v>
      </c>
      <c r="U601">
        <f>VLOOKUP(B601,Hoja3!A600:B1262,2,FALSE)</f>
        <v>145533</v>
      </c>
      <c r="V601" t="e">
        <f>VLOOKUP(B601,'MATRIZ 2026'!$F$3:$X$668,40,FALSE)</f>
        <v>#N/A</v>
      </c>
      <c r="W601" t="e">
        <f>VLOOKUP(S601,'MATRIZ 2026'!$F$3:$X$668,3,FALSE)</f>
        <v>#N/A</v>
      </c>
      <c r="X601" t="e">
        <f>VLOOKUP(T601,'MATRIZ 2026'!$F$3:$X$668,3,FALSE)</f>
        <v>#N/A</v>
      </c>
      <c r="Y601" t="e">
        <f>VLOOKUP(U601,'MATRIZ 2026'!$F$3:$X$668,3,FALSE)</f>
        <v>#N/A</v>
      </c>
      <c r="Z601" t="e">
        <f>VLOOKUP(V601,'MATRIZ 2026'!$F$3:$X$668,3,FALSE)</f>
        <v>#N/A</v>
      </c>
      <c r="AA601" t="e">
        <f>VLOOKUP(W601,'MATRIZ 2026'!$F$3:$X$668,3,FALSE)</f>
        <v>#N/A</v>
      </c>
      <c r="AB601" t="e">
        <f>VLOOKUP(B601,'MATRIZ 2026'!$F$3:$X$668,28,FALSE)</f>
        <v>#N/A</v>
      </c>
      <c r="AC601" t="e">
        <f>VLOOKUP(B601,'MATRIZ 2026'!$F$3:$X$668,27,FALSE)</f>
        <v>#N/A</v>
      </c>
      <c r="AD601" t="e">
        <f>VLOOKUP(B601,'MATRIZ 2026'!$F$3:$X$668,29,FALSE)</f>
        <v>#N/A</v>
      </c>
      <c r="AE601" t="e">
        <f>VLOOKUP(B601,'MATRIZ 2026'!$F$3:$X$668,96,FALSE)</f>
        <v>#N/A</v>
      </c>
      <c r="AF601" t="e">
        <f>VLOOKUP(B601,'MATRIZ 2026'!$F$3:$X$668,30,FALSE)</f>
        <v>#N/A</v>
      </c>
      <c r="AG601" t="str">
        <f>VLOOKUP(B601,'cuentas bancarias'!$A$2:$E$201,3,FALSE)</f>
        <v>DAVIVIENDA</v>
      </c>
      <c r="AH601" t="str">
        <f>VLOOKUP(B601,'cuentas bancarias'!$A$2:$E$201,4,FALSE)</f>
        <v>AHORROS</v>
      </c>
      <c r="AI601">
        <f>VLOOKUP(B601,'cuentas bancarias'!$A$2:$E$201,5,FALSE)</f>
        <v>482500001177</v>
      </c>
      <c r="AJ601" t="e">
        <f>VLOOKUP(B601,'MATRIZ 2026'!$F$3:$X$668,25,FALSE)</f>
        <v>#N/A</v>
      </c>
      <c r="AL601" t="e">
        <f>VLOOKUP(AH601,'MATRIZ 2026'!$F$3:$X$668,3,FALSE)</f>
        <v>#N/A</v>
      </c>
      <c r="AM601" t="e">
        <f>VLOOKUP(AI601,'MATRIZ 2026'!$F$3:$X$668,3,FALSE)</f>
        <v>#N/A</v>
      </c>
      <c r="AN601" t="e">
        <f>VLOOKUP(AJ601,'MATRIZ 2026'!$F$3:$X$668,3,FALSE)</f>
        <v>#N/A</v>
      </c>
      <c r="AO601" t="e">
        <f>VLOOKUP(AK601,'MATRIZ 2026'!$F$3:$X$668,3,FALSE)</f>
        <v>#N/A</v>
      </c>
      <c r="AP601" t="e">
        <f>VLOOKUP(AL601,'MATRIZ 2026'!$F$3:$X$668,3,FALSE)</f>
        <v>#N/A</v>
      </c>
    </row>
    <row r="602" spans="2:42">
      <c r="B602" s="21" t="s">
        <v>6750</v>
      </c>
      <c r="C602" t="e">
        <v>#REF!</v>
      </c>
      <c r="D602" t="str">
        <f t="shared" si="14"/>
        <v>606-2026</v>
      </c>
      <c r="E602" t="e">
        <f>VLOOKUP(D602,'MATRIZ 2026'!$F$3:$X$668,14,FALSE)</f>
        <v>#N/A</v>
      </c>
      <c r="F602" t="e">
        <f>VLOOKUP(B602,'MATRIZ 2026'!$F$3:$X$668,3,FALSE)</f>
        <v>#N/A</v>
      </c>
      <c r="G602" t="e">
        <f>VLOOKUP(B602,'MATRIZ 2026'!$F$3:$X$668,22,FALSE)</f>
        <v>#N/A</v>
      </c>
      <c r="I602" t="e">
        <f>VLOOKUP(B602,'MATRIZ 2026'!$F$3:$X$668,84,FALSE)</f>
        <v>#N/A</v>
      </c>
      <c r="J602" t="e">
        <f>VLOOKUP(B602,'MATRIZ 2026'!$F$3:$X$668,49,FALSE)</f>
        <v>#N/A</v>
      </c>
      <c r="K602" t="e">
        <f>VLOOKUP(B602,'MATRIZ 2026'!$F$3:$X$668,50,FALSE)</f>
        <v>#N/A</v>
      </c>
      <c r="L602" s="48" t="e">
        <f>VLOOKUP(B602,'MATRIZ 2026'!$F$3:$X$668,45,FALSE)</f>
        <v>#N/A</v>
      </c>
      <c r="M602" s="48" t="e">
        <f>VLOOKUP(B602,'MATRIZ 2026'!$F$3:$X$668,46,FALSE)</f>
        <v>#N/A</v>
      </c>
      <c r="N602" t="e">
        <f>VLOOKUP(B602,'MATRIZ 2026'!$F$3:$X$668,16,FALSE)</f>
        <v>#N/A</v>
      </c>
      <c r="O602" t="e">
        <f>VLOOKUP(B602,'MATRIZ 2026'!$F$3:$X$668,93,FALSE)</f>
        <v>#N/A</v>
      </c>
      <c r="P602" t="e">
        <f>VLOOKUP(D602,'MATRIZ 2026'!$F$3:$X$668,31,FALSE)</f>
        <v>#N/A</v>
      </c>
      <c r="Q602" t="e">
        <f>VLOOKUP(M602,'MATRIZ 2026'!$F$3:$X$668,3,FALSE)</f>
        <v>#N/A</v>
      </c>
      <c r="R602" t="e">
        <f>VLOOKUP(B602,'MATRIZ 2026'!$F$3:$X$668,32,FALSE)</f>
        <v>#N/A</v>
      </c>
      <c r="S602" t="e">
        <f>VLOOKUP(O602,'MATRIZ 2026'!$F$3:$X$668,3,FALSE)</f>
        <v>#N/A</v>
      </c>
      <c r="T602" t="e">
        <f>VLOOKUP(B602,'MATRIZ 2026'!$F$3:$X$668,95,FALSE)</f>
        <v>#N/A</v>
      </c>
      <c r="U602">
        <f>VLOOKUP(B602,Hoja3!A601:B1263,2,FALSE)</f>
        <v>147182</v>
      </c>
      <c r="V602" t="e">
        <f>VLOOKUP(B602,'MATRIZ 2026'!$F$3:$X$668,40,FALSE)</f>
        <v>#N/A</v>
      </c>
      <c r="W602" t="e">
        <f>VLOOKUP(S602,'MATRIZ 2026'!$F$3:$X$668,3,FALSE)</f>
        <v>#N/A</v>
      </c>
      <c r="X602" t="e">
        <f>VLOOKUP(T602,'MATRIZ 2026'!$F$3:$X$668,3,FALSE)</f>
        <v>#N/A</v>
      </c>
      <c r="Y602" t="e">
        <f>VLOOKUP(U602,'MATRIZ 2026'!$F$3:$X$668,3,FALSE)</f>
        <v>#N/A</v>
      </c>
      <c r="Z602" t="e">
        <f>VLOOKUP(V602,'MATRIZ 2026'!$F$3:$X$668,3,FALSE)</f>
        <v>#N/A</v>
      </c>
      <c r="AA602" t="e">
        <f>VLOOKUP(W602,'MATRIZ 2026'!$F$3:$X$668,3,FALSE)</f>
        <v>#N/A</v>
      </c>
      <c r="AB602" t="e">
        <f>VLOOKUP(B602,'MATRIZ 2026'!$F$3:$X$668,28,FALSE)</f>
        <v>#N/A</v>
      </c>
      <c r="AC602" t="e">
        <f>VLOOKUP(B602,'MATRIZ 2026'!$F$3:$X$668,27,FALSE)</f>
        <v>#N/A</v>
      </c>
      <c r="AD602" t="e">
        <f>VLOOKUP(B602,'MATRIZ 2026'!$F$3:$X$668,29,FALSE)</f>
        <v>#N/A</v>
      </c>
      <c r="AE602" t="e">
        <f>VLOOKUP(B602,'MATRIZ 2026'!$F$3:$X$668,96,FALSE)</f>
        <v>#N/A</v>
      </c>
      <c r="AF602" t="e">
        <f>VLOOKUP(B602,'MATRIZ 2026'!$F$3:$X$668,30,FALSE)</f>
        <v>#N/A</v>
      </c>
      <c r="AG602" t="str">
        <f>VLOOKUP(B602,'cuentas bancarias'!$A$2:$E$201,3,FALSE)</f>
        <v>BOGOTÁ</v>
      </c>
      <c r="AH602" t="str">
        <f>VLOOKUP(B602,'cuentas bancarias'!$A$2:$E$201,4,FALSE)</f>
        <v>AHORROS</v>
      </c>
      <c r="AI602">
        <f>VLOOKUP(B602,'cuentas bancarias'!$A$2:$E$201,5,FALSE)</f>
        <v>228304242</v>
      </c>
      <c r="AJ602" t="e">
        <f>VLOOKUP(B602,'MATRIZ 2026'!$F$3:$X$668,25,FALSE)</f>
        <v>#N/A</v>
      </c>
      <c r="AL602" t="e">
        <f>VLOOKUP(AH602,'MATRIZ 2026'!$F$3:$X$668,3,FALSE)</f>
        <v>#N/A</v>
      </c>
      <c r="AM602" t="e">
        <f>VLOOKUP(AI602,'MATRIZ 2026'!$F$3:$X$668,3,FALSE)</f>
        <v>#N/A</v>
      </c>
      <c r="AN602" t="e">
        <f>VLOOKUP(AJ602,'MATRIZ 2026'!$F$3:$X$668,3,FALSE)</f>
        <v>#N/A</v>
      </c>
      <c r="AO602" t="e">
        <f>VLOOKUP(AK602,'MATRIZ 2026'!$F$3:$X$668,3,FALSE)</f>
        <v>#N/A</v>
      </c>
      <c r="AP602" t="e">
        <f>VLOOKUP(AL602,'MATRIZ 2026'!$F$3:$X$668,3,FALSE)</f>
        <v>#N/A</v>
      </c>
    </row>
    <row r="603" spans="2:42">
      <c r="B603" s="19" t="s">
        <v>6764</v>
      </c>
      <c r="C603" t="e">
        <v>#REF!</v>
      </c>
      <c r="D603" t="str">
        <f t="shared" si="14"/>
        <v>607-2026</v>
      </c>
      <c r="E603" t="e">
        <f>VLOOKUP(D603,'MATRIZ 2026'!$F$3:$X$668,14,FALSE)</f>
        <v>#N/A</v>
      </c>
      <c r="F603" t="e">
        <f>VLOOKUP(B603,'MATRIZ 2026'!$F$3:$X$668,3,FALSE)</f>
        <v>#N/A</v>
      </c>
      <c r="G603" t="e">
        <f>VLOOKUP(B603,'MATRIZ 2026'!$F$3:$X$668,22,FALSE)</f>
        <v>#N/A</v>
      </c>
      <c r="I603" t="e">
        <f>VLOOKUP(B603,'MATRIZ 2026'!$F$3:$X$668,84,FALSE)</f>
        <v>#N/A</v>
      </c>
      <c r="J603" t="e">
        <f>VLOOKUP(B603,'MATRIZ 2026'!$F$3:$X$668,49,FALSE)</f>
        <v>#N/A</v>
      </c>
      <c r="K603" t="e">
        <f>VLOOKUP(B603,'MATRIZ 2026'!$F$3:$X$668,50,FALSE)</f>
        <v>#N/A</v>
      </c>
      <c r="L603" s="48" t="e">
        <f>VLOOKUP(B603,'MATRIZ 2026'!$F$3:$X$668,45,FALSE)</f>
        <v>#N/A</v>
      </c>
      <c r="M603" s="48" t="e">
        <f>VLOOKUP(B603,'MATRIZ 2026'!$F$3:$X$668,46,FALSE)</f>
        <v>#N/A</v>
      </c>
      <c r="N603" t="e">
        <f>VLOOKUP(B603,'MATRIZ 2026'!$F$3:$X$668,16,FALSE)</f>
        <v>#N/A</v>
      </c>
      <c r="O603" t="e">
        <f>VLOOKUP(B603,'MATRIZ 2026'!$F$3:$X$668,93,FALSE)</f>
        <v>#N/A</v>
      </c>
      <c r="P603" t="e">
        <f>VLOOKUP(D603,'MATRIZ 2026'!$F$3:$X$668,31,FALSE)</f>
        <v>#N/A</v>
      </c>
      <c r="Q603" t="e">
        <f>VLOOKUP(M603,'MATRIZ 2026'!$F$3:$X$668,3,FALSE)</f>
        <v>#N/A</v>
      </c>
      <c r="R603" t="e">
        <f>VLOOKUP(B603,'MATRIZ 2026'!$F$3:$X$668,32,FALSE)</f>
        <v>#N/A</v>
      </c>
      <c r="S603" t="e">
        <f>VLOOKUP(O603,'MATRIZ 2026'!$F$3:$X$668,3,FALSE)</f>
        <v>#N/A</v>
      </c>
      <c r="T603" t="e">
        <f>VLOOKUP(B603,'MATRIZ 2026'!$F$3:$X$668,95,FALSE)</f>
        <v>#N/A</v>
      </c>
      <c r="U603">
        <f>VLOOKUP(B603,Hoja3!A602:B1264,2,FALSE)</f>
        <v>145099</v>
      </c>
      <c r="V603" t="e">
        <f>VLOOKUP(B603,'MATRIZ 2026'!$F$3:$X$668,40,FALSE)</f>
        <v>#N/A</v>
      </c>
      <c r="W603" t="e">
        <f>VLOOKUP(S603,'MATRIZ 2026'!$F$3:$X$668,3,FALSE)</f>
        <v>#N/A</v>
      </c>
      <c r="X603" t="e">
        <f>VLOOKUP(T603,'MATRIZ 2026'!$F$3:$X$668,3,FALSE)</f>
        <v>#N/A</v>
      </c>
      <c r="Y603" t="e">
        <f>VLOOKUP(U603,'MATRIZ 2026'!$F$3:$X$668,3,FALSE)</f>
        <v>#N/A</v>
      </c>
      <c r="Z603" t="e">
        <f>VLOOKUP(V603,'MATRIZ 2026'!$F$3:$X$668,3,FALSE)</f>
        <v>#N/A</v>
      </c>
      <c r="AA603" t="e">
        <f>VLOOKUP(W603,'MATRIZ 2026'!$F$3:$X$668,3,FALSE)</f>
        <v>#N/A</v>
      </c>
      <c r="AB603" t="e">
        <f>VLOOKUP(B603,'MATRIZ 2026'!$F$3:$X$668,28,FALSE)</f>
        <v>#N/A</v>
      </c>
      <c r="AC603" t="e">
        <f>VLOOKUP(B603,'MATRIZ 2026'!$F$3:$X$668,27,FALSE)</f>
        <v>#N/A</v>
      </c>
      <c r="AD603" t="e">
        <f>VLOOKUP(B603,'MATRIZ 2026'!$F$3:$X$668,29,FALSE)</f>
        <v>#N/A</v>
      </c>
      <c r="AE603" t="e">
        <f>VLOOKUP(B603,'MATRIZ 2026'!$F$3:$X$668,96,FALSE)</f>
        <v>#N/A</v>
      </c>
      <c r="AF603" t="e">
        <f>VLOOKUP(B603,'MATRIZ 2026'!$F$3:$X$668,30,FALSE)</f>
        <v>#N/A</v>
      </c>
      <c r="AG603" t="str">
        <f>VLOOKUP(B603,'cuentas bancarias'!$A$2:$E$201,3,FALSE)</f>
        <v>DAVIVIENDA</v>
      </c>
      <c r="AH603" t="str">
        <f>VLOOKUP(B603,'cuentas bancarias'!$A$2:$E$201,4,FALSE)</f>
        <v>AHORROS</v>
      </c>
      <c r="AI603">
        <f>VLOOKUP(B603,'cuentas bancarias'!$A$2:$E$201,5,FALSE)</f>
        <v>570007170664309</v>
      </c>
      <c r="AJ603" t="e">
        <f>VLOOKUP(B603,'MATRIZ 2026'!$F$3:$X$668,25,FALSE)</f>
        <v>#N/A</v>
      </c>
      <c r="AL603" t="e">
        <f>VLOOKUP(AH603,'MATRIZ 2026'!$F$3:$X$668,3,FALSE)</f>
        <v>#N/A</v>
      </c>
      <c r="AM603" t="e">
        <f>VLOOKUP(AI603,'MATRIZ 2026'!$F$3:$X$668,3,FALSE)</f>
        <v>#N/A</v>
      </c>
      <c r="AN603" t="e">
        <f>VLOOKUP(AJ603,'MATRIZ 2026'!$F$3:$X$668,3,FALSE)</f>
        <v>#N/A</v>
      </c>
      <c r="AO603" t="e">
        <f>VLOOKUP(AK603,'MATRIZ 2026'!$F$3:$X$668,3,FALSE)</f>
        <v>#N/A</v>
      </c>
      <c r="AP603" t="e">
        <f>VLOOKUP(AL603,'MATRIZ 2026'!$F$3:$X$668,3,FALSE)</f>
        <v>#N/A</v>
      </c>
    </row>
    <row r="604" spans="2:42">
      <c r="B604" s="21" t="s">
        <v>6777</v>
      </c>
      <c r="C604" t="e">
        <v>#REF!</v>
      </c>
      <c r="D604" t="str">
        <f t="shared" si="14"/>
        <v>608-2026</v>
      </c>
      <c r="E604" t="e">
        <f>VLOOKUP(D604,'MATRIZ 2026'!$F$3:$X$668,14,FALSE)</f>
        <v>#N/A</v>
      </c>
      <c r="F604" t="e">
        <f>VLOOKUP(B604,'MATRIZ 2026'!$F$3:$X$668,3,FALSE)</f>
        <v>#N/A</v>
      </c>
      <c r="G604" t="e">
        <f>VLOOKUP(B604,'MATRIZ 2026'!$F$3:$X$668,22,FALSE)</f>
        <v>#N/A</v>
      </c>
      <c r="I604" t="e">
        <f>VLOOKUP(B604,'MATRIZ 2026'!$F$3:$X$668,84,FALSE)</f>
        <v>#N/A</v>
      </c>
      <c r="J604" t="e">
        <f>VLOOKUP(B604,'MATRIZ 2026'!$F$3:$X$668,49,FALSE)</f>
        <v>#N/A</v>
      </c>
      <c r="K604" t="e">
        <f>VLOOKUP(B604,'MATRIZ 2026'!$F$3:$X$668,50,FALSE)</f>
        <v>#N/A</v>
      </c>
      <c r="L604" s="48" t="e">
        <f>VLOOKUP(B604,'MATRIZ 2026'!$F$3:$X$668,45,FALSE)</f>
        <v>#N/A</v>
      </c>
      <c r="M604" s="48" t="e">
        <f>VLOOKUP(B604,'MATRIZ 2026'!$F$3:$X$668,46,FALSE)</f>
        <v>#N/A</v>
      </c>
      <c r="N604" t="e">
        <f>VLOOKUP(B604,'MATRIZ 2026'!$F$3:$X$668,16,FALSE)</f>
        <v>#N/A</v>
      </c>
      <c r="O604" t="e">
        <f>VLOOKUP(B604,'MATRIZ 2026'!$F$3:$X$668,93,FALSE)</f>
        <v>#N/A</v>
      </c>
      <c r="P604" t="e">
        <f>VLOOKUP(D604,'MATRIZ 2026'!$F$3:$X$668,31,FALSE)</f>
        <v>#N/A</v>
      </c>
      <c r="Q604" t="e">
        <f>VLOOKUP(M604,'MATRIZ 2026'!$F$3:$X$668,3,FALSE)</f>
        <v>#N/A</v>
      </c>
      <c r="R604" t="e">
        <f>VLOOKUP(B604,'MATRIZ 2026'!$F$3:$X$668,32,FALSE)</f>
        <v>#N/A</v>
      </c>
      <c r="S604" t="e">
        <f>VLOOKUP(O604,'MATRIZ 2026'!$F$3:$X$668,3,FALSE)</f>
        <v>#N/A</v>
      </c>
      <c r="T604" t="e">
        <f>VLOOKUP(B604,'MATRIZ 2026'!$F$3:$X$668,95,FALSE)</f>
        <v>#N/A</v>
      </c>
      <c r="U604">
        <f>VLOOKUP(B604,Hoja3!A603:B1265,2,FALSE)</f>
        <v>147438</v>
      </c>
      <c r="V604" t="e">
        <f>VLOOKUP(B604,'MATRIZ 2026'!$F$3:$X$668,40,FALSE)</f>
        <v>#N/A</v>
      </c>
      <c r="W604" t="e">
        <f>VLOOKUP(S604,'MATRIZ 2026'!$F$3:$X$668,3,FALSE)</f>
        <v>#N/A</v>
      </c>
      <c r="X604" t="e">
        <f>VLOOKUP(T604,'MATRIZ 2026'!$F$3:$X$668,3,FALSE)</f>
        <v>#N/A</v>
      </c>
      <c r="Y604" t="e">
        <f>VLOOKUP(U604,'MATRIZ 2026'!$F$3:$X$668,3,FALSE)</f>
        <v>#N/A</v>
      </c>
      <c r="Z604" t="e">
        <f>VLOOKUP(V604,'MATRIZ 2026'!$F$3:$X$668,3,FALSE)</f>
        <v>#N/A</v>
      </c>
      <c r="AA604" t="e">
        <f>VLOOKUP(W604,'MATRIZ 2026'!$F$3:$X$668,3,FALSE)</f>
        <v>#N/A</v>
      </c>
      <c r="AB604" t="e">
        <f>VLOOKUP(B604,'MATRIZ 2026'!$F$3:$X$668,28,FALSE)</f>
        <v>#N/A</v>
      </c>
      <c r="AC604" t="e">
        <f>VLOOKUP(B604,'MATRIZ 2026'!$F$3:$X$668,27,FALSE)</f>
        <v>#N/A</v>
      </c>
      <c r="AD604" t="e">
        <f>VLOOKUP(B604,'MATRIZ 2026'!$F$3:$X$668,29,FALSE)</f>
        <v>#N/A</v>
      </c>
      <c r="AE604" t="e">
        <f>VLOOKUP(B604,'MATRIZ 2026'!$F$3:$X$668,96,FALSE)</f>
        <v>#N/A</v>
      </c>
      <c r="AF604" t="e">
        <f>VLOOKUP(B604,'MATRIZ 2026'!$F$3:$X$668,30,FALSE)</f>
        <v>#N/A</v>
      </c>
      <c r="AG604" t="str">
        <f>VLOOKUP(B604,'cuentas bancarias'!$A$2:$E$201,3,FALSE)</f>
        <v>BANCOLOMBIA</v>
      </c>
      <c r="AH604" t="str">
        <f>VLOOKUP(B604,'cuentas bancarias'!$A$2:$E$201,4,FALSE)</f>
        <v>AHORROS</v>
      </c>
      <c r="AI604">
        <f>VLOOKUP(B604,'cuentas bancarias'!$A$2:$E$201,5,FALSE)</f>
        <v>4665767294</v>
      </c>
      <c r="AJ604" t="e">
        <f>VLOOKUP(B604,'MATRIZ 2026'!$F$3:$X$668,25,FALSE)</f>
        <v>#N/A</v>
      </c>
      <c r="AL604" t="e">
        <f>VLOOKUP(AH604,'MATRIZ 2026'!$F$3:$X$668,3,FALSE)</f>
        <v>#N/A</v>
      </c>
      <c r="AM604" t="e">
        <f>VLOOKUP(AI604,'MATRIZ 2026'!$F$3:$X$668,3,FALSE)</f>
        <v>#N/A</v>
      </c>
      <c r="AN604" t="e">
        <f>VLOOKUP(AJ604,'MATRIZ 2026'!$F$3:$X$668,3,FALSE)</f>
        <v>#N/A</v>
      </c>
      <c r="AO604" t="e">
        <f>VLOOKUP(AK604,'MATRIZ 2026'!$F$3:$X$668,3,FALSE)</f>
        <v>#N/A</v>
      </c>
      <c r="AP604" t="e">
        <f>VLOOKUP(AL604,'MATRIZ 2026'!$F$3:$X$668,3,FALSE)</f>
        <v>#N/A</v>
      </c>
    </row>
    <row r="605" spans="2:42">
      <c r="B605" s="19" t="s">
        <v>6791</v>
      </c>
      <c r="C605" t="e">
        <v>#REF!</v>
      </c>
      <c r="D605" t="str">
        <f t="shared" si="14"/>
        <v>609-2026</v>
      </c>
      <c r="E605" t="e">
        <f>VLOOKUP(D605,'MATRIZ 2026'!$F$3:$X$668,14,FALSE)</f>
        <v>#N/A</v>
      </c>
      <c r="F605" t="e">
        <f>VLOOKUP(B605,'MATRIZ 2026'!$F$3:$X$668,3,FALSE)</f>
        <v>#N/A</v>
      </c>
      <c r="G605" t="e">
        <f>VLOOKUP(B605,'MATRIZ 2026'!$F$3:$X$668,22,FALSE)</f>
        <v>#N/A</v>
      </c>
      <c r="I605" t="e">
        <f>VLOOKUP(B605,'MATRIZ 2026'!$F$3:$X$668,84,FALSE)</f>
        <v>#N/A</v>
      </c>
      <c r="J605" t="e">
        <f>VLOOKUP(B605,'MATRIZ 2026'!$F$3:$X$668,49,FALSE)</f>
        <v>#N/A</v>
      </c>
      <c r="K605" t="e">
        <f>VLOOKUP(B605,'MATRIZ 2026'!$F$3:$X$668,50,FALSE)</f>
        <v>#N/A</v>
      </c>
      <c r="L605" s="48" t="e">
        <f>VLOOKUP(B605,'MATRIZ 2026'!$F$3:$X$668,45,FALSE)</f>
        <v>#N/A</v>
      </c>
      <c r="M605" s="48" t="e">
        <f>VLOOKUP(B605,'MATRIZ 2026'!$F$3:$X$668,46,FALSE)</f>
        <v>#N/A</v>
      </c>
      <c r="N605" t="e">
        <f>VLOOKUP(B605,'MATRIZ 2026'!$F$3:$X$668,16,FALSE)</f>
        <v>#N/A</v>
      </c>
      <c r="O605" t="e">
        <f>VLOOKUP(B605,'MATRIZ 2026'!$F$3:$X$668,93,FALSE)</f>
        <v>#N/A</v>
      </c>
      <c r="P605" t="e">
        <f>VLOOKUP(D605,'MATRIZ 2026'!$F$3:$X$668,31,FALSE)</f>
        <v>#N/A</v>
      </c>
      <c r="Q605" t="e">
        <f>VLOOKUP(M605,'MATRIZ 2026'!$F$3:$X$668,3,FALSE)</f>
        <v>#N/A</v>
      </c>
      <c r="R605" t="e">
        <f>VLOOKUP(B605,'MATRIZ 2026'!$F$3:$X$668,32,FALSE)</f>
        <v>#N/A</v>
      </c>
      <c r="S605" t="e">
        <f>VLOOKUP(O605,'MATRIZ 2026'!$F$3:$X$668,3,FALSE)</f>
        <v>#N/A</v>
      </c>
      <c r="T605" t="e">
        <f>VLOOKUP(B605,'MATRIZ 2026'!$F$3:$X$668,95,FALSE)</f>
        <v>#N/A</v>
      </c>
      <c r="U605">
        <f>VLOOKUP(B605,Hoja3!A604:B1266,2,FALSE)</f>
        <v>147444</v>
      </c>
      <c r="V605" t="e">
        <f>VLOOKUP(B605,'MATRIZ 2026'!$F$3:$X$668,40,FALSE)</f>
        <v>#N/A</v>
      </c>
      <c r="W605" t="e">
        <f>VLOOKUP(S605,'MATRIZ 2026'!$F$3:$X$668,3,FALSE)</f>
        <v>#N/A</v>
      </c>
      <c r="X605" t="e">
        <f>VLOOKUP(T605,'MATRIZ 2026'!$F$3:$X$668,3,FALSE)</f>
        <v>#N/A</v>
      </c>
      <c r="Y605" t="e">
        <f>VLOOKUP(U605,'MATRIZ 2026'!$F$3:$X$668,3,FALSE)</f>
        <v>#N/A</v>
      </c>
      <c r="Z605" t="e">
        <f>VLOOKUP(V605,'MATRIZ 2026'!$F$3:$X$668,3,FALSE)</f>
        <v>#N/A</v>
      </c>
      <c r="AA605" t="e">
        <f>VLOOKUP(W605,'MATRIZ 2026'!$F$3:$X$668,3,FALSE)</f>
        <v>#N/A</v>
      </c>
      <c r="AB605" t="e">
        <f>VLOOKUP(B605,'MATRIZ 2026'!$F$3:$X$668,28,FALSE)</f>
        <v>#N/A</v>
      </c>
      <c r="AC605" t="e">
        <f>VLOOKUP(B605,'MATRIZ 2026'!$F$3:$X$668,27,FALSE)</f>
        <v>#N/A</v>
      </c>
      <c r="AD605" t="e">
        <f>VLOOKUP(B605,'MATRIZ 2026'!$F$3:$X$668,29,FALSE)</f>
        <v>#N/A</v>
      </c>
      <c r="AE605" t="e">
        <f>VLOOKUP(B605,'MATRIZ 2026'!$F$3:$X$668,96,FALSE)</f>
        <v>#N/A</v>
      </c>
      <c r="AF605" t="e">
        <f>VLOOKUP(B605,'MATRIZ 2026'!$F$3:$X$668,30,FALSE)</f>
        <v>#N/A</v>
      </c>
      <c r="AG605" t="str">
        <f>VLOOKUP(B605,'cuentas bancarias'!$A$2:$E$201,3,FALSE)</f>
        <v>CAJA SOCIAL</v>
      </c>
      <c r="AH605" t="str">
        <f>VLOOKUP(B605,'cuentas bancarias'!$A$2:$E$201,4,FALSE)</f>
        <v>AHORROS</v>
      </c>
      <c r="AI605">
        <f>VLOOKUP(B605,'cuentas bancarias'!$A$2:$E$201,5,FALSE)</f>
        <v>24081105359</v>
      </c>
      <c r="AJ605" t="e">
        <f>VLOOKUP(B605,'MATRIZ 2026'!$F$3:$X$668,25,FALSE)</f>
        <v>#N/A</v>
      </c>
      <c r="AL605" t="e">
        <f>VLOOKUP(AH605,'MATRIZ 2026'!$F$3:$X$668,3,FALSE)</f>
        <v>#N/A</v>
      </c>
      <c r="AM605" t="e">
        <f>VLOOKUP(AI605,'MATRIZ 2026'!$F$3:$X$668,3,FALSE)</f>
        <v>#N/A</v>
      </c>
      <c r="AN605" t="e">
        <f>VLOOKUP(AJ605,'MATRIZ 2026'!$F$3:$X$668,3,FALSE)</f>
        <v>#N/A</v>
      </c>
      <c r="AO605" t="e">
        <f>VLOOKUP(AK605,'MATRIZ 2026'!$F$3:$X$668,3,FALSE)</f>
        <v>#N/A</v>
      </c>
      <c r="AP605" t="e">
        <f>VLOOKUP(AL605,'MATRIZ 2026'!$F$3:$X$668,3,FALSE)</f>
        <v>#N/A</v>
      </c>
    </row>
    <row r="606" spans="2:42">
      <c r="B606" s="21" t="s">
        <v>6806</v>
      </c>
      <c r="C606" t="e">
        <v>#REF!</v>
      </c>
      <c r="D606" t="str">
        <f t="shared" si="14"/>
        <v>610-2026</v>
      </c>
      <c r="E606" t="e">
        <f>VLOOKUP(D606,'MATRIZ 2026'!$F$3:$X$668,14,FALSE)</f>
        <v>#N/A</v>
      </c>
      <c r="F606" t="e">
        <f>VLOOKUP(B606,'MATRIZ 2026'!$F$3:$X$668,3,FALSE)</f>
        <v>#N/A</v>
      </c>
      <c r="G606" t="e">
        <f>VLOOKUP(B606,'MATRIZ 2026'!$F$3:$X$668,22,FALSE)</f>
        <v>#N/A</v>
      </c>
      <c r="I606" t="e">
        <f>VLOOKUP(B606,'MATRIZ 2026'!$F$3:$X$668,84,FALSE)</f>
        <v>#N/A</v>
      </c>
      <c r="J606" t="e">
        <f>VLOOKUP(B606,'MATRIZ 2026'!$F$3:$X$668,49,FALSE)</f>
        <v>#N/A</v>
      </c>
      <c r="K606" t="e">
        <f>VLOOKUP(B606,'MATRIZ 2026'!$F$3:$X$668,50,FALSE)</f>
        <v>#N/A</v>
      </c>
      <c r="L606" s="48" t="e">
        <f>VLOOKUP(B606,'MATRIZ 2026'!$F$3:$X$668,45,FALSE)</f>
        <v>#N/A</v>
      </c>
      <c r="M606" s="48" t="e">
        <f>VLOOKUP(B606,'MATRIZ 2026'!$F$3:$X$668,46,FALSE)</f>
        <v>#N/A</v>
      </c>
      <c r="N606" t="e">
        <f>VLOOKUP(B606,'MATRIZ 2026'!$F$3:$X$668,16,FALSE)</f>
        <v>#N/A</v>
      </c>
      <c r="O606" t="e">
        <f>VLOOKUP(B606,'MATRIZ 2026'!$F$3:$X$668,93,FALSE)</f>
        <v>#N/A</v>
      </c>
      <c r="P606" t="e">
        <f>VLOOKUP(D606,'MATRIZ 2026'!$F$3:$X$668,31,FALSE)</f>
        <v>#N/A</v>
      </c>
      <c r="Q606" t="e">
        <f>VLOOKUP(M606,'MATRIZ 2026'!$F$3:$X$668,3,FALSE)</f>
        <v>#N/A</v>
      </c>
      <c r="R606" t="e">
        <f>VLOOKUP(B606,'MATRIZ 2026'!$F$3:$X$668,32,FALSE)</f>
        <v>#N/A</v>
      </c>
      <c r="S606" t="e">
        <f>VLOOKUP(O606,'MATRIZ 2026'!$F$3:$X$668,3,FALSE)</f>
        <v>#N/A</v>
      </c>
      <c r="T606" t="e">
        <f>VLOOKUP(B606,'MATRIZ 2026'!$F$3:$X$668,95,FALSE)</f>
        <v>#N/A</v>
      </c>
      <c r="U606">
        <f>VLOOKUP(B606,Hoja3!A605:B1267,2,FALSE)</f>
        <v>144870</v>
      </c>
      <c r="V606" t="e">
        <f>VLOOKUP(B606,'MATRIZ 2026'!$F$3:$X$668,40,FALSE)</f>
        <v>#N/A</v>
      </c>
      <c r="W606" t="e">
        <f>VLOOKUP(S606,'MATRIZ 2026'!$F$3:$X$668,3,FALSE)</f>
        <v>#N/A</v>
      </c>
      <c r="X606" t="e">
        <f>VLOOKUP(T606,'MATRIZ 2026'!$F$3:$X$668,3,FALSE)</f>
        <v>#N/A</v>
      </c>
      <c r="Y606" t="e">
        <f>VLOOKUP(U606,'MATRIZ 2026'!$F$3:$X$668,3,FALSE)</f>
        <v>#N/A</v>
      </c>
      <c r="Z606" t="e">
        <f>VLOOKUP(V606,'MATRIZ 2026'!$F$3:$X$668,3,FALSE)</f>
        <v>#N/A</v>
      </c>
      <c r="AA606" t="e">
        <f>VLOOKUP(W606,'MATRIZ 2026'!$F$3:$X$668,3,FALSE)</f>
        <v>#N/A</v>
      </c>
      <c r="AB606" t="e">
        <f>VLOOKUP(B606,'MATRIZ 2026'!$F$3:$X$668,28,FALSE)</f>
        <v>#N/A</v>
      </c>
      <c r="AC606" t="e">
        <f>VLOOKUP(B606,'MATRIZ 2026'!$F$3:$X$668,27,FALSE)</f>
        <v>#N/A</v>
      </c>
      <c r="AD606" t="e">
        <f>VLOOKUP(B606,'MATRIZ 2026'!$F$3:$X$668,29,FALSE)</f>
        <v>#N/A</v>
      </c>
      <c r="AE606" t="e">
        <f>VLOOKUP(B606,'MATRIZ 2026'!$F$3:$X$668,96,FALSE)</f>
        <v>#N/A</v>
      </c>
      <c r="AF606" t="e">
        <f>VLOOKUP(B606,'MATRIZ 2026'!$F$3:$X$668,30,FALSE)</f>
        <v>#N/A</v>
      </c>
      <c r="AG606" t="str">
        <f>VLOOKUP(B606,'cuentas bancarias'!$A$2:$E$201,3,FALSE)</f>
        <v>BBVA</v>
      </c>
      <c r="AH606" t="str">
        <f>VLOOKUP(B606,'cuentas bancarias'!$A$2:$E$201,4,FALSE)</f>
        <v>AHORROS</v>
      </c>
      <c r="AI606">
        <f>VLOOKUP(B606,'cuentas bancarias'!$A$2:$E$201,5,FALSE)</f>
        <v>633003105</v>
      </c>
      <c r="AJ606" t="e">
        <f>VLOOKUP(B606,'MATRIZ 2026'!$F$3:$X$668,25,FALSE)</f>
        <v>#N/A</v>
      </c>
      <c r="AL606" t="e">
        <f>VLOOKUP(AH606,'MATRIZ 2026'!$F$3:$X$668,3,FALSE)</f>
        <v>#N/A</v>
      </c>
      <c r="AM606" t="e">
        <f>VLOOKUP(AI606,'MATRIZ 2026'!$F$3:$X$668,3,FALSE)</f>
        <v>#N/A</v>
      </c>
      <c r="AN606" t="e">
        <f>VLOOKUP(AJ606,'MATRIZ 2026'!$F$3:$X$668,3,FALSE)</f>
        <v>#N/A</v>
      </c>
      <c r="AO606" t="e">
        <f>VLOOKUP(AK606,'MATRIZ 2026'!$F$3:$X$668,3,FALSE)</f>
        <v>#N/A</v>
      </c>
      <c r="AP606" t="e">
        <f>VLOOKUP(AL606,'MATRIZ 2026'!$F$3:$X$668,3,FALSE)</f>
        <v>#N/A</v>
      </c>
    </row>
    <row r="607" spans="2:42">
      <c r="B607" s="19" t="s">
        <v>6818</v>
      </c>
      <c r="C607" t="e">
        <v>#REF!</v>
      </c>
      <c r="D607" t="str">
        <f t="shared" si="14"/>
        <v>611-2026</v>
      </c>
      <c r="E607" t="e">
        <f>VLOOKUP(D607,'MATRIZ 2026'!$F$3:$X$668,14,FALSE)</f>
        <v>#N/A</v>
      </c>
      <c r="F607" t="e">
        <f>VLOOKUP(B607,'MATRIZ 2026'!$F$3:$X$668,3,FALSE)</f>
        <v>#N/A</v>
      </c>
      <c r="G607" t="e">
        <f>VLOOKUP(B607,'MATRIZ 2026'!$F$3:$X$668,22,FALSE)</f>
        <v>#N/A</v>
      </c>
      <c r="I607" t="e">
        <f>VLOOKUP(B607,'MATRIZ 2026'!$F$3:$X$668,84,FALSE)</f>
        <v>#N/A</v>
      </c>
      <c r="J607" t="e">
        <f>VLOOKUP(B607,'MATRIZ 2026'!$F$3:$X$668,49,FALSE)</f>
        <v>#N/A</v>
      </c>
      <c r="K607" t="e">
        <f>VLOOKUP(B607,'MATRIZ 2026'!$F$3:$X$668,50,FALSE)</f>
        <v>#N/A</v>
      </c>
      <c r="L607" s="48" t="e">
        <f>VLOOKUP(B607,'MATRIZ 2026'!$F$3:$X$668,45,FALSE)</f>
        <v>#N/A</v>
      </c>
      <c r="M607" s="48" t="e">
        <f>VLOOKUP(B607,'MATRIZ 2026'!$F$3:$X$668,46,FALSE)</f>
        <v>#N/A</v>
      </c>
      <c r="N607" t="e">
        <f>VLOOKUP(B607,'MATRIZ 2026'!$F$3:$X$668,16,FALSE)</f>
        <v>#N/A</v>
      </c>
      <c r="O607" t="e">
        <f>VLOOKUP(B607,'MATRIZ 2026'!$F$3:$X$668,93,FALSE)</f>
        <v>#N/A</v>
      </c>
      <c r="P607" t="e">
        <f>VLOOKUP(D607,'MATRIZ 2026'!$F$3:$X$668,31,FALSE)</f>
        <v>#N/A</v>
      </c>
      <c r="Q607" t="e">
        <f>VLOOKUP(M607,'MATRIZ 2026'!$F$3:$X$668,3,FALSE)</f>
        <v>#N/A</v>
      </c>
      <c r="R607" t="e">
        <f>VLOOKUP(B607,'MATRIZ 2026'!$F$3:$X$668,32,FALSE)</f>
        <v>#N/A</v>
      </c>
      <c r="S607" t="e">
        <f>VLOOKUP(O607,'MATRIZ 2026'!$F$3:$X$668,3,FALSE)</f>
        <v>#N/A</v>
      </c>
      <c r="T607" t="e">
        <f>VLOOKUP(B607,'MATRIZ 2026'!$F$3:$X$668,95,FALSE)</f>
        <v>#N/A</v>
      </c>
      <c r="U607">
        <f>VLOOKUP(B607,Hoja3!A606:B1268,2,FALSE)</f>
        <v>147160</v>
      </c>
      <c r="V607" t="e">
        <f>VLOOKUP(B607,'MATRIZ 2026'!$F$3:$X$668,40,FALSE)</f>
        <v>#N/A</v>
      </c>
      <c r="W607" t="e">
        <f>VLOOKUP(S607,'MATRIZ 2026'!$F$3:$X$668,3,FALSE)</f>
        <v>#N/A</v>
      </c>
      <c r="X607" t="e">
        <f>VLOOKUP(T607,'MATRIZ 2026'!$F$3:$X$668,3,FALSE)</f>
        <v>#N/A</v>
      </c>
      <c r="Y607" t="e">
        <f>VLOOKUP(U607,'MATRIZ 2026'!$F$3:$X$668,3,FALSE)</f>
        <v>#N/A</v>
      </c>
      <c r="Z607" t="e">
        <f>VLOOKUP(V607,'MATRIZ 2026'!$F$3:$X$668,3,FALSE)</f>
        <v>#N/A</v>
      </c>
      <c r="AA607" t="e">
        <f>VLOOKUP(W607,'MATRIZ 2026'!$F$3:$X$668,3,FALSE)</f>
        <v>#N/A</v>
      </c>
      <c r="AB607" t="e">
        <f>VLOOKUP(B607,'MATRIZ 2026'!$F$3:$X$668,28,FALSE)</f>
        <v>#N/A</v>
      </c>
      <c r="AC607" t="e">
        <f>VLOOKUP(B607,'MATRIZ 2026'!$F$3:$X$668,27,FALSE)</f>
        <v>#N/A</v>
      </c>
      <c r="AD607" t="e">
        <f>VLOOKUP(B607,'MATRIZ 2026'!$F$3:$X$668,29,FALSE)</f>
        <v>#N/A</v>
      </c>
      <c r="AE607" t="e">
        <f>VLOOKUP(B607,'MATRIZ 2026'!$F$3:$X$668,96,FALSE)</f>
        <v>#N/A</v>
      </c>
      <c r="AF607" t="e">
        <f>VLOOKUP(B607,'MATRIZ 2026'!$F$3:$X$668,30,FALSE)</f>
        <v>#N/A</v>
      </c>
      <c r="AG607" t="str">
        <f>VLOOKUP(B607,'cuentas bancarias'!$A$2:$E$201,3,FALSE)</f>
        <v>BANCOLOMBIA</v>
      </c>
      <c r="AH607" t="str">
        <f>VLOOKUP(B607,'cuentas bancarias'!$A$2:$E$201,4,FALSE)</f>
        <v>AHORROS</v>
      </c>
      <c r="AI607">
        <f>VLOOKUP(B607,'cuentas bancarias'!$A$2:$E$201,5,FALSE)</f>
        <v>68300011806</v>
      </c>
      <c r="AJ607" t="e">
        <f>VLOOKUP(B607,'MATRIZ 2026'!$F$3:$X$668,25,FALSE)</f>
        <v>#N/A</v>
      </c>
      <c r="AL607" t="e">
        <f>VLOOKUP(AH607,'MATRIZ 2026'!$F$3:$X$668,3,FALSE)</f>
        <v>#N/A</v>
      </c>
      <c r="AM607" t="e">
        <f>VLOOKUP(AI607,'MATRIZ 2026'!$F$3:$X$668,3,FALSE)</f>
        <v>#N/A</v>
      </c>
      <c r="AN607" t="e">
        <f>VLOOKUP(AJ607,'MATRIZ 2026'!$F$3:$X$668,3,FALSE)</f>
        <v>#N/A</v>
      </c>
      <c r="AO607" t="e">
        <f>VLOOKUP(AK607,'MATRIZ 2026'!$F$3:$X$668,3,FALSE)</f>
        <v>#N/A</v>
      </c>
      <c r="AP607" t="e">
        <f>VLOOKUP(AL607,'MATRIZ 2026'!$F$3:$X$668,3,FALSE)</f>
        <v>#N/A</v>
      </c>
    </row>
    <row r="608" spans="2:42">
      <c r="B608" s="21" t="s">
        <v>6826</v>
      </c>
      <c r="C608" t="e">
        <v>#REF!</v>
      </c>
      <c r="D608" t="str">
        <f t="shared" si="14"/>
        <v>612-2026</v>
      </c>
      <c r="E608" t="e">
        <f>VLOOKUP(D608,'MATRIZ 2026'!$F$3:$X$668,14,FALSE)</f>
        <v>#N/A</v>
      </c>
      <c r="F608" t="e">
        <f>VLOOKUP(B608,'MATRIZ 2026'!$F$3:$X$668,3,FALSE)</f>
        <v>#N/A</v>
      </c>
      <c r="G608" t="e">
        <f>VLOOKUP(B608,'MATRIZ 2026'!$F$3:$X$668,22,FALSE)</f>
        <v>#N/A</v>
      </c>
      <c r="I608" t="e">
        <f>VLOOKUP(B608,'MATRIZ 2026'!$F$3:$X$668,84,FALSE)</f>
        <v>#N/A</v>
      </c>
      <c r="J608" t="e">
        <f>VLOOKUP(B608,'MATRIZ 2026'!$F$3:$X$668,49,FALSE)</f>
        <v>#N/A</v>
      </c>
      <c r="K608" t="e">
        <f>VLOOKUP(B608,'MATRIZ 2026'!$F$3:$X$668,50,FALSE)</f>
        <v>#N/A</v>
      </c>
      <c r="L608" s="48" t="e">
        <f>VLOOKUP(B608,'MATRIZ 2026'!$F$3:$X$668,45,FALSE)</f>
        <v>#N/A</v>
      </c>
      <c r="M608" s="48" t="e">
        <f>VLOOKUP(B608,'MATRIZ 2026'!$F$3:$X$668,46,FALSE)</f>
        <v>#N/A</v>
      </c>
      <c r="N608" t="e">
        <f>VLOOKUP(B608,'MATRIZ 2026'!$F$3:$X$668,16,FALSE)</f>
        <v>#N/A</v>
      </c>
      <c r="O608" t="e">
        <f>VLOOKUP(B608,'MATRIZ 2026'!$F$3:$X$668,93,FALSE)</f>
        <v>#N/A</v>
      </c>
      <c r="P608" t="e">
        <f>VLOOKUP(D608,'MATRIZ 2026'!$F$3:$X$668,31,FALSE)</f>
        <v>#N/A</v>
      </c>
      <c r="Q608" t="e">
        <f>VLOOKUP(M608,'MATRIZ 2026'!$F$3:$X$668,3,FALSE)</f>
        <v>#N/A</v>
      </c>
      <c r="R608" t="e">
        <f>VLOOKUP(B608,'MATRIZ 2026'!$F$3:$X$668,32,FALSE)</f>
        <v>#N/A</v>
      </c>
      <c r="S608" t="e">
        <f>VLOOKUP(O608,'MATRIZ 2026'!$F$3:$X$668,3,FALSE)</f>
        <v>#N/A</v>
      </c>
      <c r="T608" t="e">
        <f>VLOOKUP(B608,'MATRIZ 2026'!$F$3:$X$668,95,FALSE)</f>
        <v>#N/A</v>
      </c>
      <c r="U608">
        <f>VLOOKUP(B608,Hoja3!A607:B1269,2,FALSE)</f>
        <v>145410</v>
      </c>
      <c r="V608" t="e">
        <f>VLOOKUP(B608,'MATRIZ 2026'!$F$3:$X$668,40,FALSE)</f>
        <v>#N/A</v>
      </c>
      <c r="W608" t="e">
        <f>VLOOKUP(S608,'MATRIZ 2026'!$F$3:$X$668,3,FALSE)</f>
        <v>#N/A</v>
      </c>
      <c r="X608" t="e">
        <f>VLOOKUP(T608,'MATRIZ 2026'!$F$3:$X$668,3,FALSE)</f>
        <v>#N/A</v>
      </c>
      <c r="Y608" t="e">
        <f>VLOOKUP(U608,'MATRIZ 2026'!$F$3:$X$668,3,FALSE)</f>
        <v>#N/A</v>
      </c>
      <c r="Z608" t="e">
        <f>VLOOKUP(V608,'MATRIZ 2026'!$F$3:$X$668,3,FALSE)</f>
        <v>#N/A</v>
      </c>
      <c r="AA608" t="e">
        <f>VLOOKUP(W608,'MATRIZ 2026'!$F$3:$X$668,3,FALSE)</f>
        <v>#N/A</v>
      </c>
      <c r="AB608" t="e">
        <f>VLOOKUP(B608,'MATRIZ 2026'!$F$3:$X$668,28,FALSE)</f>
        <v>#N/A</v>
      </c>
      <c r="AC608" t="e">
        <f>VLOOKUP(B608,'MATRIZ 2026'!$F$3:$X$668,27,FALSE)</f>
        <v>#N/A</v>
      </c>
      <c r="AD608" t="e">
        <f>VLOOKUP(B608,'MATRIZ 2026'!$F$3:$X$668,29,FALSE)</f>
        <v>#N/A</v>
      </c>
      <c r="AE608" t="e">
        <f>VLOOKUP(B608,'MATRIZ 2026'!$F$3:$X$668,96,FALSE)</f>
        <v>#N/A</v>
      </c>
      <c r="AF608" t="e">
        <f>VLOOKUP(B608,'MATRIZ 2026'!$F$3:$X$668,30,FALSE)</f>
        <v>#N/A</v>
      </c>
      <c r="AG608" t="str">
        <f>VLOOKUP(B608,'cuentas bancarias'!$A$2:$E$201,3,FALSE)</f>
        <v>DAVIVIENDA</v>
      </c>
      <c r="AH608" t="str">
        <f>VLOOKUP(B608,'cuentas bancarias'!$A$2:$E$201,4,FALSE)</f>
        <v>AHORROS</v>
      </c>
      <c r="AI608">
        <f>VLOOKUP(B608,'cuentas bancarias'!$A$2:$E$201,5,FALSE)</f>
        <v>550117300084706</v>
      </c>
      <c r="AJ608" t="e">
        <f>VLOOKUP(B608,'MATRIZ 2026'!$F$3:$X$668,25,FALSE)</f>
        <v>#N/A</v>
      </c>
      <c r="AL608" t="e">
        <f>VLOOKUP(AH608,'MATRIZ 2026'!$F$3:$X$668,3,FALSE)</f>
        <v>#N/A</v>
      </c>
      <c r="AM608" t="e">
        <f>VLOOKUP(AI608,'MATRIZ 2026'!$F$3:$X$668,3,FALSE)</f>
        <v>#N/A</v>
      </c>
      <c r="AN608" t="e">
        <f>VLOOKUP(AJ608,'MATRIZ 2026'!$F$3:$X$668,3,FALSE)</f>
        <v>#N/A</v>
      </c>
      <c r="AO608" t="e">
        <f>VLOOKUP(AK608,'MATRIZ 2026'!$F$3:$X$668,3,FALSE)</f>
        <v>#N/A</v>
      </c>
      <c r="AP608" t="e">
        <f>VLOOKUP(AL608,'MATRIZ 2026'!$F$3:$X$668,3,FALSE)</f>
        <v>#N/A</v>
      </c>
    </row>
    <row r="609" spans="2:42">
      <c r="B609" s="19" t="s">
        <v>6835</v>
      </c>
      <c r="C609" t="e">
        <v>#REF!</v>
      </c>
      <c r="D609" t="str">
        <f t="shared" si="14"/>
        <v>613-2026</v>
      </c>
      <c r="E609" t="e">
        <f>VLOOKUP(D609,'MATRIZ 2026'!$F$3:$X$668,14,FALSE)</f>
        <v>#N/A</v>
      </c>
      <c r="F609" t="e">
        <f>VLOOKUP(B609,'MATRIZ 2026'!$F$3:$X$668,3,FALSE)</f>
        <v>#N/A</v>
      </c>
      <c r="G609" t="e">
        <f>VLOOKUP(B609,'MATRIZ 2026'!$F$3:$X$668,22,FALSE)</f>
        <v>#N/A</v>
      </c>
      <c r="I609" t="e">
        <f>VLOOKUP(B609,'MATRIZ 2026'!$F$3:$X$668,84,FALSE)</f>
        <v>#N/A</v>
      </c>
      <c r="J609" t="e">
        <f>VLOOKUP(B609,'MATRIZ 2026'!$F$3:$X$668,49,FALSE)</f>
        <v>#N/A</v>
      </c>
      <c r="K609" t="e">
        <f>VLOOKUP(B609,'MATRIZ 2026'!$F$3:$X$668,50,FALSE)</f>
        <v>#N/A</v>
      </c>
      <c r="L609" s="48" t="e">
        <f>VLOOKUP(B609,'MATRIZ 2026'!$F$3:$X$668,45,FALSE)</f>
        <v>#N/A</v>
      </c>
      <c r="M609" s="48" t="e">
        <f>VLOOKUP(B609,'MATRIZ 2026'!$F$3:$X$668,46,FALSE)</f>
        <v>#N/A</v>
      </c>
      <c r="N609" t="e">
        <f>VLOOKUP(B609,'MATRIZ 2026'!$F$3:$X$668,16,FALSE)</f>
        <v>#N/A</v>
      </c>
      <c r="O609" t="e">
        <f>VLOOKUP(B609,'MATRIZ 2026'!$F$3:$X$668,93,FALSE)</f>
        <v>#N/A</v>
      </c>
      <c r="P609" t="e">
        <f>VLOOKUP(D609,'MATRIZ 2026'!$F$3:$X$668,31,FALSE)</f>
        <v>#N/A</v>
      </c>
      <c r="Q609" t="e">
        <f>VLOOKUP(M609,'MATRIZ 2026'!$F$3:$X$668,3,FALSE)</f>
        <v>#N/A</v>
      </c>
      <c r="R609" t="e">
        <f>VLOOKUP(B609,'MATRIZ 2026'!$F$3:$X$668,32,FALSE)</f>
        <v>#N/A</v>
      </c>
      <c r="S609" t="e">
        <f>VLOOKUP(O609,'MATRIZ 2026'!$F$3:$X$668,3,FALSE)</f>
        <v>#N/A</v>
      </c>
      <c r="T609" t="e">
        <f>VLOOKUP(B609,'MATRIZ 2026'!$F$3:$X$668,95,FALSE)</f>
        <v>#N/A</v>
      </c>
      <c r="U609">
        <f>VLOOKUP(B609,Hoja3!A608:B1270,2,FALSE)</f>
        <v>147365</v>
      </c>
      <c r="V609" t="e">
        <f>VLOOKUP(B609,'MATRIZ 2026'!$F$3:$X$668,40,FALSE)</f>
        <v>#N/A</v>
      </c>
      <c r="W609" t="e">
        <f>VLOOKUP(S609,'MATRIZ 2026'!$F$3:$X$668,3,FALSE)</f>
        <v>#N/A</v>
      </c>
      <c r="X609" t="e">
        <f>VLOOKUP(T609,'MATRIZ 2026'!$F$3:$X$668,3,FALSE)</f>
        <v>#N/A</v>
      </c>
      <c r="Y609" t="e">
        <f>VLOOKUP(U609,'MATRIZ 2026'!$F$3:$X$668,3,FALSE)</f>
        <v>#N/A</v>
      </c>
      <c r="Z609" t="e">
        <f>VLOOKUP(V609,'MATRIZ 2026'!$F$3:$X$668,3,FALSE)</f>
        <v>#N/A</v>
      </c>
      <c r="AA609" t="e">
        <f>VLOOKUP(W609,'MATRIZ 2026'!$F$3:$X$668,3,FALSE)</f>
        <v>#N/A</v>
      </c>
      <c r="AB609" t="e">
        <f>VLOOKUP(B609,'MATRIZ 2026'!$F$3:$X$668,28,FALSE)</f>
        <v>#N/A</v>
      </c>
      <c r="AC609" t="e">
        <f>VLOOKUP(B609,'MATRIZ 2026'!$F$3:$X$668,27,FALSE)</f>
        <v>#N/A</v>
      </c>
      <c r="AD609" t="e">
        <f>VLOOKUP(B609,'MATRIZ 2026'!$F$3:$X$668,29,FALSE)</f>
        <v>#N/A</v>
      </c>
      <c r="AE609" t="e">
        <f>VLOOKUP(B609,'MATRIZ 2026'!$F$3:$X$668,96,FALSE)</f>
        <v>#N/A</v>
      </c>
      <c r="AF609" t="e">
        <f>VLOOKUP(B609,'MATRIZ 2026'!$F$3:$X$668,30,FALSE)</f>
        <v>#N/A</v>
      </c>
      <c r="AG609" t="str">
        <f>VLOOKUP(B609,'cuentas bancarias'!$A$2:$E$201,3,FALSE)</f>
        <v>DAVIVIENDA</v>
      </c>
      <c r="AH609" t="str">
        <f>VLOOKUP(B609,'cuentas bancarias'!$A$2:$E$201,4,FALSE)</f>
        <v>AHORROS</v>
      </c>
      <c r="AI609">
        <f>VLOOKUP(B609,'cuentas bancarias'!$A$2:$E$201,5,FALSE)</f>
        <v>550474300000608</v>
      </c>
      <c r="AJ609" t="e">
        <f>VLOOKUP(B609,'MATRIZ 2026'!$F$3:$X$668,25,FALSE)</f>
        <v>#N/A</v>
      </c>
      <c r="AL609" t="e">
        <f>VLOOKUP(AH609,'MATRIZ 2026'!$F$3:$X$668,3,FALSE)</f>
        <v>#N/A</v>
      </c>
      <c r="AM609" t="e">
        <f>VLOOKUP(AI609,'MATRIZ 2026'!$F$3:$X$668,3,FALSE)</f>
        <v>#N/A</v>
      </c>
      <c r="AN609" t="e">
        <f>VLOOKUP(AJ609,'MATRIZ 2026'!$F$3:$X$668,3,FALSE)</f>
        <v>#N/A</v>
      </c>
      <c r="AO609" t="e">
        <f>VLOOKUP(AK609,'MATRIZ 2026'!$F$3:$X$668,3,FALSE)</f>
        <v>#N/A</v>
      </c>
      <c r="AP609" t="e">
        <f>VLOOKUP(AL609,'MATRIZ 2026'!$F$3:$X$668,3,FALSE)</f>
        <v>#N/A</v>
      </c>
    </row>
    <row r="610" spans="2:42">
      <c r="B610" s="21" t="s">
        <v>6843</v>
      </c>
      <c r="C610" t="e">
        <v>#REF!</v>
      </c>
      <c r="D610" t="str">
        <f t="shared" si="14"/>
        <v>614-2026</v>
      </c>
      <c r="E610" t="e">
        <f>VLOOKUP(D610,'MATRIZ 2026'!$F$3:$X$668,14,FALSE)</f>
        <v>#N/A</v>
      </c>
      <c r="F610" t="e">
        <f>VLOOKUP(B610,'MATRIZ 2026'!$F$3:$X$668,3,FALSE)</f>
        <v>#N/A</v>
      </c>
      <c r="G610" t="e">
        <f>VLOOKUP(B610,'MATRIZ 2026'!$F$3:$X$668,22,FALSE)</f>
        <v>#N/A</v>
      </c>
      <c r="I610" t="e">
        <f>VLOOKUP(B610,'MATRIZ 2026'!$F$3:$X$668,84,FALSE)</f>
        <v>#N/A</v>
      </c>
      <c r="J610" t="e">
        <f>VLOOKUP(B610,'MATRIZ 2026'!$F$3:$X$668,49,FALSE)</f>
        <v>#N/A</v>
      </c>
      <c r="K610" t="e">
        <f>VLOOKUP(B610,'MATRIZ 2026'!$F$3:$X$668,50,FALSE)</f>
        <v>#N/A</v>
      </c>
      <c r="L610" s="48" t="e">
        <f>VLOOKUP(B610,'MATRIZ 2026'!$F$3:$X$668,45,FALSE)</f>
        <v>#N/A</v>
      </c>
      <c r="M610" s="48" t="e">
        <f>VLOOKUP(B610,'MATRIZ 2026'!$F$3:$X$668,46,FALSE)</f>
        <v>#N/A</v>
      </c>
      <c r="N610" t="e">
        <f>VLOOKUP(B610,'MATRIZ 2026'!$F$3:$X$668,16,FALSE)</f>
        <v>#N/A</v>
      </c>
      <c r="O610" t="e">
        <f>VLOOKUP(B610,'MATRIZ 2026'!$F$3:$X$668,93,FALSE)</f>
        <v>#N/A</v>
      </c>
      <c r="P610" t="e">
        <f>VLOOKUP(D610,'MATRIZ 2026'!$F$3:$X$668,31,FALSE)</f>
        <v>#N/A</v>
      </c>
      <c r="Q610" t="e">
        <f>VLOOKUP(M610,'MATRIZ 2026'!$F$3:$X$668,3,FALSE)</f>
        <v>#N/A</v>
      </c>
      <c r="R610" t="e">
        <f>VLOOKUP(B610,'MATRIZ 2026'!$F$3:$X$668,32,FALSE)</f>
        <v>#N/A</v>
      </c>
      <c r="S610" t="e">
        <f>VLOOKUP(O610,'MATRIZ 2026'!$F$3:$X$668,3,FALSE)</f>
        <v>#N/A</v>
      </c>
      <c r="T610" t="e">
        <f>VLOOKUP(B610,'MATRIZ 2026'!$F$3:$X$668,95,FALSE)</f>
        <v>#N/A</v>
      </c>
      <c r="U610">
        <f>VLOOKUP(B610,Hoja3!A609:B1271,2,FALSE)</f>
        <v>145029</v>
      </c>
      <c r="V610" t="e">
        <f>VLOOKUP(B610,'MATRIZ 2026'!$F$3:$X$668,40,FALSE)</f>
        <v>#N/A</v>
      </c>
      <c r="W610" t="e">
        <f>VLOOKUP(S610,'MATRIZ 2026'!$F$3:$X$668,3,FALSE)</f>
        <v>#N/A</v>
      </c>
      <c r="X610" t="e">
        <f>VLOOKUP(T610,'MATRIZ 2026'!$F$3:$X$668,3,FALSE)</f>
        <v>#N/A</v>
      </c>
      <c r="Y610" t="e">
        <f>VLOOKUP(U610,'MATRIZ 2026'!$F$3:$X$668,3,FALSE)</f>
        <v>#N/A</v>
      </c>
      <c r="Z610" t="e">
        <f>VLOOKUP(V610,'MATRIZ 2026'!$F$3:$X$668,3,FALSE)</f>
        <v>#N/A</v>
      </c>
      <c r="AA610" t="e">
        <f>VLOOKUP(W610,'MATRIZ 2026'!$F$3:$X$668,3,FALSE)</f>
        <v>#N/A</v>
      </c>
      <c r="AB610" t="e">
        <f>VLOOKUP(B610,'MATRIZ 2026'!$F$3:$X$668,28,FALSE)</f>
        <v>#N/A</v>
      </c>
      <c r="AC610" t="e">
        <f>VLOOKUP(B610,'MATRIZ 2026'!$F$3:$X$668,27,FALSE)</f>
        <v>#N/A</v>
      </c>
      <c r="AD610" t="e">
        <f>VLOOKUP(B610,'MATRIZ 2026'!$F$3:$X$668,29,FALSE)</f>
        <v>#N/A</v>
      </c>
      <c r="AE610" t="e">
        <f>VLOOKUP(B610,'MATRIZ 2026'!$F$3:$X$668,96,FALSE)</f>
        <v>#N/A</v>
      </c>
      <c r="AF610" t="e">
        <f>VLOOKUP(B610,'MATRIZ 2026'!$F$3:$X$668,30,FALSE)</f>
        <v>#N/A</v>
      </c>
      <c r="AG610" t="str">
        <f>VLOOKUP(B610,'cuentas bancarias'!$A$2:$E$201,3,FALSE)</f>
        <v>CAJA SOCIAL</v>
      </c>
      <c r="AH610" t="str">
        <f>VLOOKUP(B610,'cuentas bancarias'!$A$2:$E$201,4,FALSE)</f>
        <v>AHORROS</v>
      </c>
      <c r="AI610">
        <f>VLOOKUP(B610,'cuentas bancarias'!$A$2:$E$201,5,FALSE)</f>
        <v>24093305431</v>
      </c>
      <c r="AJ610" t="e">
        <f>VLOOKUP(B610,'MATRIZ 2026'!$F$3:$X$668,25,FALSE)</f>
        <v>#N/A</v>
      </c>
      <c r="AL610" t="e">
        <f>VLOOKUP(AH610,'MATRIZ 2026'!$F$3:$X$668,3,FALSE)</f>
        <v>#N/A</v>
      </c>
      <c r="AM610" t="e">
        <f>VLOOKUP(AI610,'MATRIZ 2026'!$F$3:$X$668,3,FALSE)</f>
        <v>#N/A</v>
      </c>
      <c r="AN610" t="e">
        <f>VLOOKUP(AJ610,'MATRIZ 2026'!$F$3:$X$668,3,FALSE)</f>
        <v>#N/A</v>
      </c>
      <c r="AO610" t="e">
        <f>VLOOKUP(AK610,'MATRIZ 2026'!$F$3:$X$668,3,FALSE)</f>
        <v>#N/A</v>
      </c>
      <c r="AP610" t="e">
        <f>VLOOKUP(AL610,'MATRIZ 2026'!$F$3:$X$668,3,FALSE)</f>
        <v>#N/A</v>
      </c>
    </row>
    <row r="611" spans="2:42">
      <c r="B611" s="19" t="s">
        <v>6854</v>
      </c>
      <c r="C611" t="e">
        <v>#REF!</v>
      </c>
      <c r="D611" t="str">
        <f t="shared" si="14"/>
        <v>616-2026</v>
      </c>
      <c r="E611" t="e">
        <f>VLOOKUP(D611,'MATRIZ 2026'!$F$3:$X$668,14,FALSE)</f>
        <v>#N/A</v>
      </c>
      <c r="F611" t="e">
        <f>VLOOKUP(B611,'MATRIZ 2026'!$F$3:$X$668,3,FALSE)</f>
        <v>#N/A</v>
      </c>
      <c r="G611" t="e">
        <f>VLOOKUP(B611,'MATRIZ 2026'!$F$3:$X$668,22,FALSE)</f>
        <v>#N/A</v>
      </c>
      <c r="I611" t="e">
        <f>VLOOKUP(B611,'MATRIZ 2026'!$F$3:$X$668,84,FALSE)</f>
        <v>#N/A</v>
      </c>
      <c r="J611" t="e">
        <f>VLOOKUP(B611,'MATRIZ 2026'!$F$3:$X$668,49,FALSE)</f>
        <v>#N/A</v>
      </c>
      <c r="K611" t="e">
        <f>VLOOKUP(B611,'MATRIZ 2026'!$F$3:$X$668,50,FALSE)</f>
        <v>#N/A</v>
      </c>
      <c r="L611" s="48" t="e">
        <f>VLOOKUP(B611,'MATRIZ 2026'!$F$3:$X$668,45,FALSE)</f>
        <v>#N/A</v>
      </c>
      <c r="M611" s="48" t="e">
        <f>VLOOKUP(B611,'MATRIZ 2026'!$F$3:$X$668,46,FALSE)</f>
        <v>#N/A</v>
      </c>
      <c r="N611" t="e">
        <f>VLOOKUP(B611,'MATRIZ 2026'!$F$3:$X$668,16,FALSE)</f>
        <v>#N/A</v>
      </c>
      <c r="O611" t="e">
        <f>VLOOKUP(B611,'MATRIZ 2026'!$F$3:$X$668,93,FALSE)</f>
        <v>#N/A</v>
      </c>
      <c r="P611" t="e">
        <f>VLOOKUP(D611,'MATRIZ 2026'!$F$3:$X$668,31,FALSE)</f>
        <v>#N/A</v>
      </c>
      <c r="Q611" t="e">
        <f>VLOOKUP(M611,'MATRIZ 2026'!$F$3:$X$668,3,FALSE)</f>
        <v>#N/A</v>
      </c>
      <c r="R611" t="e">
        <f>VLOOKUP(B611,'MATRIZ 2026'!$F$3:$X$668,32,FALSE)</f>
        <v>#N/A</v>
      </c>
      <c r="S611" t="e">
        <f>VLOOKUP(O611,'MATRIZ 2026'!$F$3:$X$668,3,FALSE)</f>
        <v>#N/A</v>
      </c>
      <c r="T611" t="e">
        <f>VLOOKUP(B611,'MATRIZ 2026'!$F$3:$X$668,95,FALSE)</f>
        <v>#N/A</v>
      </c>
      <c r="U611">
        <f>VLOOKUP(B611,Hoja3!A610:B1272,2,FALSE)</f>
        <v>146631</v>
      </c>
      <c r="V611" t="e">
        <f>VLOOKUP(B611,'MATRIZ 2026'!$F$3:$X$668,40,FALSE)</f>
        <v>#N/A</v>
      </c>
      <c r="W611" t="e">
        <f>VLOOKUP(S611,'MATRIZ 2026'!$F$3:$X$668,3,FALSE)</f>
        <v>#N/A</v>
      </c>
      <c r="X611" t="e">
        <f>VLOOKUP(T611,'MATRIZ 2026'!$F$3:$X$668,3,FALSE)</f>
        <v>#N/A</v>
      </c>
      <c r="Y611" t="e">
        <f>VLOOKUP(U611,'MATRIZ 2026'!$F$3:$X$668,3,FALSE)</f>
        <v>#N/A</v>
      </c>
      <c r="Z611" t="e">
        <f>VLOOKUP(V611,'MATRIZ 2026'!$F$3:$X$668,3,FALSE)</f>
        <v>#N/A</v>
      </c>
      <c r="AA611" t="e">
        <f>VLOOKUP(W611,'MATRIZ 2026'!$F$3:$X$668,3,FALSE)</f>
        <v>#N/A</v>
      </c>
      <c r="AB611" t="e">
        <f>VLOOKUP(B611,'MATRIZ 2026'!$F$3:$X$668,28,FALSE)</f>
        <v>#N/A</v>
      </c>
      <c r="AC611" t="e">
        <f>VLOOKUP(B611,'MATRIZ 2026'!$F$3:$X$668,27,FALSE)</f>
        <v>#N/A</v>
      </c>
      <c r="AD611" t="e">
        <f>VLOOKUP(B611,'MATRIZ 2026'!$F$3:$X$668,29,FALSE)</f>
        <v>#N/A</v>
      </c>
      <c r="AE611" t="e">
        <f>VLOOKUP(B611,'MATRIZ 2026'!$F$3:$X$668,96,FALSE)</f>
        <v>#N/A</v>
      </c>
      <c r="AF611" t="e">
        <f>VLOOKUP(B611,'MATRIZ 2026'!$F$3:$X$668,30,FALSE)</f>
        <v>#N/A</v>
      </c>
      <c r="AG611" t="str">
        <f>VLOOKUP(B611,'cuentas bancarias'!$A$2:$E$201,3,FALSE)</f>
        <v>SCOTIABANK COLPATRIA</v>
      </c>
      <c r="AH611" t="str">
        <f>VLOOKUP(B611,'cuentas bancarias'!$A$2:$E$201,4,FALSE)</f>
        <v>AHORROS</v>
      </c>
      <c r="AI611">
        <f>VLOOKUP(B611,'cuentas bancarias'!$A$2:$E$201,5,FALSE)</f>
        <v>6342044200</v>
      </c>
      <c r="AJ611" t="e">
        <f>VLOOKUP(B611,'MATRIZ 2026'!$F$3:$X$668,25,FALSE)</f>
        <v>#N/A</v>
      </c>
      <c r="AL611" t="e">
        <f>VLOOKUP(AH611,'MATRIZ 2026'!$F$3:$X$668,3,FALSE)</f>
        <v>#N/A</v>
      </c>
      <c r="AM611" t="e">
        <f>VLOOKUP(AI611,'MATRIZ 2026'!$F$3:$X$668,3,FALSE)</f>
        <v>#N/A</v>
      </c>
      <c r="AN611" t="e">
        <f>VLOOKUP(AJ611,'MATRIZ 2026'!$F$3:$X$668,3,FALSE)</f>
        <v>#N/A</v>
      </c>
      <c r="AO611" t="e">
        <f>VLOOKUP(AK611,'MATRIZ 2026'!$F$3:$X$668,3,FALSE)</f>
        <v>#N/A</v>
      </c>
      <c r="AP611" t="e">
        <f>VLOOKUP(AL611,'MATRIZ 2026'!$F$3:$X$668,3,FALSE)</f>
        <v>#N/A</v>
      </c>
    </row>
    <row r="612" spans="2:42">
      <c r="B612" s="21" t="s">
        <v>6862</v>
      </c>
      <c r="C612" t="e">
        <v>#REF!</v>
      </c>
      <c r="D612" t="str">
        <f t="shared" si="14"/>
        <v>617-2026</v>
      </c>
      <c r="E612" t="e">
        <f>VLOOKUP(D612,'MATRIZ 2026'!$F$3:$X$668,14,FALSE)</f>
        <v>#N/A</v>
      </c>
      <c r="F612" t="e">
        <f>VLOOKUP(B612,'MATRIZ 2026'!$F$3:$X$668,3,FALSE)</f>
        <v>#N/A</v>
      </c>
      <c r="G612" t="e">
        <f>VLOOKUP(B612,'MATRIZ 2026'!$F$3:$X$668,22,FALSE)</f>
        <v>#N/A</v>
      </c>
      <c r="I612" t="e">
        <f>VLOOKUP(B612,'MATRIZ 2026'!$F$3:$X$668,84,FALSE)</f>
        <v>#N/A</v>
      </c>
      <c r="J612" t="e">
        <f>VLOOKUP(B612,'MATRIZ 2026'!$F$3:$X$668,49,FALSE)</f>
        <v>#N/A</v>
      </c>
      <c r="K612" t="e">
        <f>VLOOKUP(B612,'MATRIZ 2026'!$F$3:$X$668,50,FALSE)</f>
        <v>#N/A</v>
      </c>
      <c r="L612" s="48" t="e">
        <f>VLOOKUP(B612,'MATRIZ 2026'!$F$3:$X$668,45,FALSE)</f>
        <v>#N/A</v>
      </c>
      <c r="M612" s="48" t="e">
        <f>VLOOKUP(B612,'MATRIZ 2026'!$F$3:$X$668,46,FALSE)</f>
        <v>#N/A</v>
      </c>
      <c r="N612" t="e">
        <f>VLOOKUP(B612,'MATRIZ 2026'!$F$3:$X$668,16,FALSE)</f>
        <v>#N/A</v>
      </c>
      <c r="O612" t="e">
        <f>VLOOKUP(B612,'MATRIZ 2026'!$F$3:$X$668,93,FALSE)</f>
        <v>#N/A</v>
      </c>
      <c r="P612" t="e">
        <f>VLOOKUP(D612,'MATRIZ 2026'!$F$3:$X$668,31,FALSE)</f>
        <v>#N/A</v>
      </c>
      <c r="Q612" t="e">
        <f>VLOOKUP(M612,'MATRIZ 2026'!$F$3:$X$668,3,FALSE)</f>
        <v>#N/A</v>
      </c>
      <c r="R612" t="e">
        <f>VLOOKUP(B612,'MATRIZ 2026'!$F$3:$X$668,32,FALSE)</f>
        <v>#N/A</v>
      </c>
      <c r="S612" t="e">
        <f>VLOOKUP(O612,'MATRIZ 2026'!$F$3:$X$668,3,FALSE)</f>
        <v>#N/A</v>
      </c>
      <c r="T612" t="e">
        <f>VLOOKUP(B612,'MATRIZ 2026'!$F$3:$X$668,95,FALSE)</f>
        <v>#N/A</v>
      </c>
      <c r="U612">
        <f>VLOOKUP(B612,Hoja3!A611:B1273,2,FALSE)</f>
        <v>144899</v>
      </c>
      <c r="V612" t="e">
        <f>VLOOKUP(B612,'MATRIZ 2026'!$F$3:$X$668,40,FALSE)</f>
        <v>#N/A</v>
      </c>
      <c r="W612" t="e">
        <f>VLOOKUP(S612,'MATRIZ 2026'!$F$3:$X$668,3,FALSE)</f>
        <v>#N/A</v>
      </c>
      <c r="X612" t="e">
        <f>VLOOKUP(T612,'MATRIZ 2026'!$F$3:$X$668,3,FALSE)</f>
        <v>#N/A</v>
      </c>
      <c r="Y612" t="e">
        <f>VLOOKUP(U612,'MATRIZ 2026'!$F$3:$X$668,3,FALSE)</f>
        <v>#N/A</v>
      </c>
      <c r="Z612" t="e">
        <f>VLOOKUP(V612,'MATRIZ 2026'!$F$3:$X$668,3,FALSE)</f>
        <v>#N/A</v>
      </c>
      <c r="AA612" t="e">
        <f>VLOOKUP(W612,'MATRIZ 2026'!$F$3:$X$668,3,FALSE)</f>
        <v>#N/A</v>
      </c>
      <c r="AB612" t="e">
        <f>VLOOKUP(B612,'MATRIZ 2026'!$F$3:$X$668,28,FALSE)</f>
        <v>#N/A</v>
      </c>
      <c r="AC612" t="e">
        <f>VLOOKUP(B612,'MATRIZ 2026'!$F$3:$X$668,27,FALSE)</f>
        <v>#N/A</v>
      </c>
      <c r="AD612" t="e">
        <f>VLOOKUP(B612,'MATRIZ 2026'!$F$3:$X$668,29,FALSE)</f>
        <v>#N/A</v>
      </c>
      <c r="AE612" t="e">
        <f>VLOOKUP(B612,'MATRIZ 2026'!$F$3:$X$668,96,FALSE)</f>
        <v>#N/A</v>
      </c>
      <c r="AF612" t="e">
        <f>VLOOKUP(B612,'MATRIZ 2026'!$F$3:$X$668,30,FALSE)</f>
        <v>#N/A</v>
      </c>
      <c r="AG612" t="str">
        <f>VLOOKUP(B612,'cuentas bancarias'!$A$2:$E$201,3,FALSE)</f>
        <v>DAVIVIENDA</v>
      </c>
      <c r="AH612" t="str">
        <f>VLOOKUP(B612,'cuentas bancarias'!$A$2:$E$201,4,FALSE)</f>
        <v>AHORROS</v>
      </c>
      <c r="AI612">
        <f>VLOOKUP(B612,'cuentas bancarias'!$A$2:$E$201,5,FALSE)</f>
        <v>570004670136748</v>
      </c>
      <c r="AJ612" t="e">
        <f>VLOOKUP(B612,'MATRIZ 2026'!$F$3:$X$668,25,FALSE)</f>
        <v>#N/A</v>
      </c>
      <c r="AL612" t="e">
        <f>VLOOKUP(AH612,'MATRIZ 2026'!$F$3:$X$668,3,FALSE)</f>
        <v>#N/A</v>
      </c>
      <c r="AM612" t="e">
        <f>VLOOKUP(AI612,'MATRIZ 2026'!$F$3:$X$668,3,FALSE)</f>
        <v>#N/A</v>
      </c>
      <c r="AN612" t="e">
        <f>VLOOKUP(AJ612,'MATRIZ 2026'!$F$3:$X$668,3,FALSE)</f>
        <v>#N/A</v>
      </c>
      <c r="AO612" t="e">
        <f>VLOOKUP(AK612,'MATRIZ 2026'!$F$3:$X$668,3,FALSE)</f>
        <v>#N/A</v>
      </c>
      <c r="AP612" t="e">
        <f>VLOOKUP(AL612,'MATRIZ 2026'!$F$3:$X$668,3,FALSE)</f>
        <v>#N/A</v>
      </c>
    </row>
    <row r="613" spans="2:42">
      <c r="B613" s="19" t="s">
        <v>6870</v>
      </c>
      <c r="C613" t="e">
        <v>#REF!</v>
      </c>
      <c r="D613" t="str">
        <f t="shared" si="14"/>
        <v>619-2026</v>
      </c>
      <c r="E613" t="e">
        <f>VLOOKUP(D613,'MATRIZ 2026'!$F$3:$X$668,14,FALSE)</f>
        <v>#N/A</v>
      </c>
      <c r="F613" t="e">
        <f>VLOOKUP(B613,'MATRIZ 2026'!$F$3:$X$668,3,FALSE)</f>
        <v>#N/A</v>
      </c>
      <c r="G613" t="e">
        <f>VLOOKUP(B613,'MATRIZ 2026'!$F$3:$X$668,22,FALSE)</f>
        <v>#N/A</v>
      </c>
      <c r="I613" t="e">
        <f>VLOOKUP(B613,'MATRIZ 2026'!$F$3:$X$668,84,FALSE)</f>
        <v>#N/A</v>
      </c>
      <c r="J613" t="e">
        <f>VLOOKUP(B613,'MATRIZ 2026'!$F$3:$X$668,49,FALSE)</f>
        <v>#N/A</v>
      </c>
      <c r="K613" t="e">
        <f>VLOOKUP(B613,'MATRIZ 2026'!$F$3:$X$668,50,FALSE)</f>
        <v>#N/A</v>
      </c>
      <c r="L613" s="48" t="e">
        <f>VLOOKUP(B613,'MATRIZ 2026'!$F$3:$X$668,45,FALSE)</f>
        <v>#N/A</v>
      </c>
      <c r="M613" s="48" t="e">
        <f>VLOOKUP(B613,'MATRIZ 2026'!$F$3:$X$668,46,FALSE)</f>
        <v>#N/A</v>
      </c>
      <c r="N613" t="e">
        <f>VLOOKUP(B613,'MATRIZ 2026'!$F$3:$X$668,16,FALSE)</f>
        <v>#N/A</v>
      </c>
      <c r="O613" t="e">
        <f>VLOOKUP(B613,'MATRIZ 2026'!$F$3:$X$668,93,FALSE)</f>
        <v>#N/A</v>
      </c>
      <c r="P613" t="e">
        <f>VLOOKUP(D613,'MATRIZ 2026'!$F$3:$X$668,31,FALSE)</f>
        <v>#N/A</v>
      </c>
      <c r="Q613" t="e">
        <f>VLOOKUP(M613,'MATRIZ 2026'!$F$3:$X$668,3,FALSE)</f>
        <v>#N/A</v>
      </c>
      <c r="R613" t="e">
        <f>VLOOKUP(B613,'MATRIZ 2026'!$F$3:$X$668,32,FALSE)</f>
        <v>#N/A</v>
      </c>
      <c r="S613" t="e">
        <f>VLOOKUP(O613,'MATRIZ 2026'!$F$3:$X$668,3,FALSE)</f>
        <v>#N/A</v>
      </c>
      <c r="T613" t="e">
        <f>VLOOKUP(B613,'MATRIZ 2026'!$F$3:$X$668,95,FALSE)</f>
        <v>#N/A</v>
      </c>
      <c r="U613">
        <f>VLOOKUP(B613,Hoja3!A612:B1274,2,FALSE)</f>
        <v>146548</v>
      </c>
      <c r="V613" t="e">
        <f>VLOOKUP(B613,'MATRIZ 2026'!$F$3:$X$668,40,FALSE)</f>
        <v>#N/A</v>
      </c>
      <c r="W613" t="e">
        <f>VLOOKUP(S613,'MATRIZ 2026'!$F$3:$X$668,3,FALSE)</f>
        <v>#N/A</v>
      </c>
      <c r="X613" t="e">
        <f>VLOOKUP(T613,'MATRIZ 2026'!$F$3:$X$668,3,FALSE)</f>
        <v>#N/A</v>
      </c>
      <c r="Y613" t="e">
        <f>VLOOKUP(U613,'MATRIZ 2026'!$F$3:$X$668,3,FALSE)</f>
        <v>#N/A</v>
      </c>
      <c r="Z613" t="e">
        <f>VLOOKUP(V613,'MATRIZ 2026'!$F$3:$X$668,3,FALSE)</f>
        <v>#N/A</v>
      </c>
      <c r="AA613" t="e">
        <f>VLOOKUP(W613,'MATRIZ 2026'!$F$3:$X$668,3,FALSE)</f>
        <v>#N/A</v>
      </c>
      <c r="AB613" t="e">
        <f>VLOOKUP(B613,'MATRIZ 2026'!$F$3:$X$668,28,FALSE)</f>
        <v>#N/A</v>
      </c>
      <c r="AC613" t="e">
        <f>VLOOKUP(B613,'MATRIZ 2026'!$F$3:$X$668,27,FALSE)</f>
        <v>#N/A</v>
      </c>
      <c r="AD613" t="e">
        <f>VLOOKUP(B613,'MATRIZ 2026'!$F$3:$X$668,29,FALSE)</f>
        <v>#N/A</v>
      </c>
      <c r="AE613" t="e">
        <f>VLOOKUP(B613,'MATRIZ 2026'!$F$3:$X$668,96,FALSE)</f>
        <v>#N/A</v>
      </c>
      <c r="AF613" t="e">
        <f>VLOOKUP(B613,'MATRIZ 2026'!$F$3:$X$668,30,FALSE)</f>
        <v>#N/A</v>
      </c>
      <c r="AG613" t="str">
        <f>VLOOKUP(B613,'cuentas bancarias'!$A$2:$E$201,3,FALSE)</f>
        <v>CAJA SOCIAL</v>
      </c>
      <c r="AH613" t="str">
        <f>VLOOKUP(B613,'cuentas bancarias'!$A$2:$E$201,4,FALSE)</f>
        <v>AHORROS</v>
      </c>
      <c r="AI613">
        <f>VLOOKUP(B613,'cuentas bancarias'!$A$2:$E$201,5,FALSE)</f>
        <v>24027730960</v>
      </c>
      <c r="AJ613" t="e">
        <f>VLOOKUP(B613,'MATRIZ 2026'!$F$3:$X$668,25,FALSE)</f>
        <v>#N/A</v>
      </c>
      <c r="AL613" t="e">
        <f>VLOOKUP(AH613,'MATRIZ 2026'!$F$3:$X$668,3,FALSE)</f>
        <v>#N/A</v>
      </c>
      <c r="AM613" t="e">
        <f>VLOOKUP(AI613,'MATRIZ 2026'!$F$3:$X$668,3,FALSE)</f>
        <v>#N/A</v>
      </c>
      <c r="AN613" t="e">
        <f>VLOOKUP(AJ613,'MATRIZ 2026'!$F$3:$X$668,3,FALSE)</f>
        <v>#N/A</v>
      </c>
      <c r="AO613" t="e">
        <f>VLOOKUP(AK613,'MATRIZ 2026'!$F$3:$X$668,3,FALSE)</f>
        <v>#N/A</v>
      </c>
      <c r="AP613" t="e">
        <f>VLOOKUP(AL613,'MATRIZ 2026'!$F$3:$X$668,3,FALSE)</f>
        <v>#N/A</v>
      </c>
    </row>
    <row r="614" spans="2:42">
      <c r="B614" s="21" t="s">
        <v>6879</v>
      </c>
      <c r="C614" t="e">
        <v>#REF!</v>
      </c>
      <c r="D614" t="str">
        <f t="shared" si="14"/>
        <v>620-2026</v>
      </c>
      <c r="E614" t="e">
        <f>VLOOKUP(D614,'MATRIZ 2026'!$F$3:$X$668,14,FALSE)</f>
        <v>#N/A</v>
      </c>
      <c r="F614" t="e">
        <f>VLOOKUP(B614,'MATRIZ 2026'!$F$3:$X$668,3,FALSE)</f>
        <v>#N/A</v>
      </c>
      <c r="G614" t="e">
        <f>VLOOKUP(B614,'MATRIZ 2026'!$F$3:$X$668,22,FALSE)</f>
        <v>#N/A</v>
      </c>
      <c r="I614" t="e">
        <f>VLOOKUP(B614,'MATRIZ 2026'!$F$3:$X$668,84,FALSE)</f>
        <v>#N/A</v>
      </c>
      <c r="J614" t="e">
        <f>VLOOKUP(B614,'MATRIZ 2026'!$F$3:$X$668,49,FALSE)</f>
        <v>#N/A</v>
      </c>
      <c r="K614" t="e">
        <f>VLOOKUP(B614,'MATRIZ 2026'!$F$3:$X$668,50,FALSE)</f>
        <v>#N/A</v>
      </c>
      <c r="L614" s="48" t="e">
        <f>VLOOKUP(B614,'MATRIZ 2026'!$F$3:$X$668,45,FALSE)</f>
        <v>#N/A</v>
      </c>
      <c r="M614" s="48" t="e">
        <f>VLOOKUP(B614,'MATRIZ 2026'!$F$3:$X$668,46,FALSE)</f>
        <v>#N/A</v>
      </c>
      <c r="N614" t="e">
        <f>VLOOKUP(B614,'MATRIZ 2026'!$F$3:$X$668,16,FALSE)</f>
        <v>#N/A</v>
      </c>
      <c r="O614" t="e">
        <f>VLOOKUP(B614,'MATRIZ 2026'!$F$3:$X$668,93,FALSE)</f>
        <v>#N/A</v>
      </c>
      <c r="P614" t="e">
        <f>VLOOKUP(D614,'MATRIZ 2026'!$F$3:$X$668,31,FALSE)</f>
        <v>#N/A</v>
      </c>
      <c r="Q614" t="e">
        <f>VLOOKUP(M614,'MATRIZ 2026'!$F$3:$X$668,3,FALSE)</f>
        <v>#N/A</v>
      </c>
      <c r="R614" t="e">
        <f>VLOOKUP(B614,'MATRIZ 2026'!$F$3:$X$668,32,FALSE)</f>
        <v>#N/A</v>
      </c>
      <c r="S614" t="e">
        <f>VLOOKUP(O614,'MATRIZ 2026'!$F$3:$X$668,3,FALSE)</f>
        <v>#N/A</v>
      </c>
      <c r="T614" t="e">
        <f>VLOOKUP(B614,'MATRIZ 2026'!$F$3:$X$668,95,FALSE)</f>
        <v>#N/A</v>
      </c>
      <c r="U614">
        <f>VLOOKUP(B614,Hoja3!A613:B1275,2,FALSE)</f>
        <v>145515</v>
      </c>
      <c r="V614" t="e">
        <f>VLOOKUP(B614,'MATRIZ 2026'!$F$3:$X$668,40,FALSE)</f>
        <v>#N/A</v>
      </c>
      <c r="W614" t="e">
        <f>VLOOKUP(S614,'MATRIZ 2026'!$F$3:$X$668,3,FALSE)</f>
        <v>#N/A</v>
      </c>
      <c r="X614" t="e">
        <f>VLOOKUP(T614,'MATRIZ 2026'!$F$3:$X$668,3,FALSE)</f>
        <v>#N/A</v>
      </c>
      <c r="Y614" t="e">
        <f>VLOOKUP(U614,'MATRIZ 2026'!$F$3:$X$668,3,FALSE)</f>
        <v>#N/A</v>
      </c>
      <c r="Z614" t="e">
        <f>VLOOKUP(V614,'MATRIZ 2026'!$F$3:$X$668,3,FALSE)</f>
        <v>#N/A</v>
      </c>
      <c r="AA614" t="e">
        <f>VLOOKUP(W614,'MATRIZ 2026'!$F$3:$X$668,3,FALSE)</f>
        <v>#N/A</v>
      </c>
      <c r="AB614" t="e">
        <f>VLOOKUP(B614,'MATRIZ 2026'!$F$3:$X$668,28,FALSE)</f>
        <v>#N/A</v>
      </c>
      <c r="AC614" t="e">
        <f>VLOOKUP(B614,'MATRIZ 2026'!$F$3:$X$668,27,FALSE)</f>
        <v>#N/A</v>
      </c>
      <c r="AD614" t="e">
        <f>VLOOKUP(B614,'MATRIZ 2026'!$F$3:$X$668,29,FALSE)</f>
        <v>#N/A</v>
      </c>
      <c r="AE614" t="e">
        <f>VLOOKUP(B614,'MATRIZ 2026'!$F$3:$X$668,96,FALSE)</f>
        <v>#N/A</v>
      </c>
      <c r="AF614" t="e">
        <f>VLOOKUP(B614,'MATRIZ 2026'!$F$3:$X$668,30,FALSE)</f>
        <v>#N/A</v>
      </c>
      <c r="AG614" t="str">
        <f>VLOOKUP(B614,'cuentas bancarias'!$A$2:$E$201,3,FALSE)</f>
        <v>DAVIVIENDA</v>
      </c>
      <c r="AH614" t="str">
        <f>VLOOKUP(B614,'cuentas bancarias'!$A$2:$E$201,4,FALSE)</f>
        <v>AHORROS</v>
      </c>
      <c r="AI614">
        <f>VLOOKUP(B614,'cuentas bancarias'!$A$2:$E$201,5,FALSE)</f>
        <v>550475700109691</v>
      </c>
      <c r="AJ614" t="e">
        <f>VLOOKUP(B614,'MATRIZ 2026'!$F$3:$X$668,25,FALSE)</f>
        <v>#N/A</v>
      </c>
      <c r="AL614" t="e">
        <f>VLOOKUP(AH614,'MATRIZ 2026'!$F$3:$X$668,3,FALSE)</f>
        <v>#N/A</v>
      </c>
      <c r="AM614" t="e">
        <f>VLOOKUP(AI614,'MATRIZ 2026'!$F$3:$X$668,3,FALSE)</f>
        <v>#N/A</v>
      </c>
      <c r="AN614" t="e">
        <f>VLOOKUP(AJ614,'MATRIZ 2026'!$F$3:$X$668,3,FALSE)</f>
        <v>#N/A</v>
      </c>
      <c r="AO614" t="e">
        <f>VLOOKUP(AK614,'MATRIZ 2026'!$F$3:$X$668,3,FALSE)</f>
        <v>#N/A</v>
      </c>
      <c r="AP614" t="e">
        <f>VLOOKUP(AL614,'MATRIZ 2026'!$F$3:$X$668,3,FALSE)</f>
        <v>#N/A</v>
      </c>
    </row>
    <row r="615" spans="2:42">
      <c r="B615" s="18" t="s">
        <v>6887</v>
      </c>
      <c r="C615" t="e">
        <v>#REF!</v>
      </c>
      <c r="D615" t="str">
        <f t="shared" si="14"/>
        <v>621-2026</v>
      </c>
      <c r="E615" t="e">
        <f>VLOOKUP(D615,'MATRIZ 2026'!$F$3:$X$668,14,FALSE)</f>
        <v>#N/A</v>
      </c>
      <c r="F615" t="e">
        <f>VLOOKUP(B615,'MATRIZ 2026'!$F$3:$X$668,3,FALSE)</f>
        <v>#N/A</v>
      </c>
      <c r="G615" t="e">
        <f>VLOOKUP(B615,'MATRIZ 2026'!$F$3:$X$668,22,FALSE)</f>
        <v>#N/A</v>
      </c>
      <c r="I615" t="e">
        <f>VLOOKUP(B615,'MATRIZ 2026'!$F$3:$X$668,84,FALSE)</f>
        <v>#N/A</v>
      </c>
      <c r="J615" t="e">
        <f>VLOOKUP(B615,'MATRIZ 2026'!$F$3:$X$668,49,FALSE)</f>
        <v>#N/A</v>
      </c>
      <c r="K615" t="e">
        <f>VLOOKUP(B615,'MATRIZ 2026'!$F$3:$X$668,50,FALSE)</f>
        <v>#N/A</v>
      </c>
      <c r="L615" s="48" t="e">
        <f>VLOOKUP(B615,'MATRIZ 2026'!$F$3:$X$668,45,FALSE)</f>
        <v>#N/A</v>
      </c>
      <c r="M615" s="48" t="e">
        <f>VLOOKUP(B615,'MATRIZ 2026'!$F$3:$X$668,46,FALSE)</f>
        <v>#N/A</v>
      </c>
      <c r="N615" t="e">
        <f>VLOOKUP(B615,'MATRIZ 2026'!$F$3:$X$668,16,FALSE)</f>
        <v>#N/A</v>
      </c>
      <c r="O615" t="e">
        <f>VLOOKUP(B615,'MATRIZ 2026'!$F$3:$X$668,93,FALSE)</f>
        <v>#N/A</v>
      </c>
      <c r="P615" t="e">
        <f>VLOOKUP(D615,'MATRIZ 2026'!$F$3:$X$668,31,FALSE)</f>
        <v>#N/A</v>
      </c>
      <c r="Q615" t="e">
        <f>VLOOKUP(M615,'MATRIZ 2026'!$F$3:$X$668,3,FALSE)</f>
        <v>#N/A</v>
      </c>
      <c r="R615" t="e">
        <f>VLOOKUP(B615,'MATRIZ 2026'!$F$3:$X$668,32,FALSE)</f>
        <v>#N/A</v>
      </c>
      <c r="S615" t="e">
        <f>VLOOKUP(O615,'MATRIZ 2026'!$F$3:$X$668,3,FALSE)</f>
        <v>#N/A</v>
      </c>
      <c r="T615" t="e">
        <f>VLOOKUP(B615,'MATRIZ 2026'!$F$3:$X$668,95,FALSE)</f>
        <v>#N/A</v>
      </c>
      <c r="U615">
        <f>VLOOKUP(B615,Hoja3!A614:B1276,2,FALSE)</f>
        <v>145410</v>
      </c>
      <c r="V615" t="e">
        <f>VLOOKUP(B615,'MATRIZ 2026'!$F$3:$X$668,40,FALSE)</f>
        <v>#N/A</v>
      </c>
      <c r="W615" t="e">
        <f>VLOOKUP(S615,'MATRIZ 2026'!$F$3:$X$668,3,FALSE)</f>
        <v>#N/A</v>
      </c>
      <c r="X615" t="e">
        <f>VLOOKUP(T615,'MATRIZ 2026'!$F$3:$X$668,3,FALSE)</f>
        <v>#N/A</v>
      </c>
      <c r="Y615" t="e">
        <f>VLOOKUP(U615,'MATRIZ 2026'!$F$3:$X$668,3,FALSE)</f>
        <v>#N/A</v>
      </c>
      <c r="Z615" t="e">
        <f>VLOOKUP(V615,'MATRIZ 2026'!$F$3:$X$668,3,FALSE)</f>
        <v>#N/A</v>
      </c>
      <c r="AA615" t="e">
        <f>VLOOKUP(W615,'MATRIZ 2026'!$F$3:$X$668,3,FALSE)</f>
        <v>#N/A</v>
      </c>
      <c r="AB615" t="e">
        <f>VLOOKUP(B615,'MATRIZ 2026'!$F$3:$X$668,28,FALSE)</f>
        <v>#N/A</v>
      </c>
      <c r="AC615" t="e">
        <f>VLOOKUP(B615,'MATRIZ 2026'!$F$3:$X$668,27,FALSE)</f>
        <v>#N/A</v>
      </c>
      <c r="AD615" t="e">
        <f>VLOOKUP(B615,'MATRIZ 2026'!$F$3:$X$668,29,FALSE)</f>
        <v>#N/A</v>
      </c>
      <c r="AE615" t="e">
        <f>VLOOKUP(B615,'MATRIZ 2026'!$F$3:$X$668,96,FALSE)</f>
        <v>#N/A</v>
      </c>
      <c r="AF615" t="e">
        <f>VLOOKUP(B615,'MATRIZ 2026'!$F$3:$X$668,30,FALSE)</f>
        <v>#N/A</v>
      </c>
      <c r="AG615" t="str">
        <f>VLOOKUP(B615,'cuentas bancarias'!$A$2:$E$201,3,FALSE)</f>
        <v>BBVA</v>
      </c>
      <c r="AH615" t="str">
        <f>VLOOKUP(B615,'cuentas bancarias'!$A$2:$E$201,4,FALSE)</f>
        <v>AHORROS</v>
      </c>
      <c r="AI615">
        <f>VLOOKUP(B615,'cuentas bancarias'!$A$2:$E$201,5,FALSE)</f>
        <v>125044582</v>
      </c>
      <c r="AJ615" t="e">
        <f>VLOOKUP(B615,'MATRIZ 2026'!$F$3:$X$668,25,FALSE)</f>
        <v>#N/A</v>
      </c>
      <c r="AL615" t="e">
        <f>VLOOKUP(AH615,'MATRIZ 2026'!$F$3:$X$668,3,FALSE)</f>
        <v>#N/A</v>
      </c>
      <c r="AM615" t="e">
        <f>VLOOKUP(AI615,'MATRIZ 2026'!$F$3:$X$668,3,FALSE)</f>
        <v>#N/A</v>
      </c>
      <c r="AN615" t="e">
        <f>VLOOKUP(AJ615,'MATRIZ 2026'!$F$3:$X$668,3,FALSE)</f>
        <v>#N/A</v>
      </c>
      <c r="AO615" t="e">
        <f>VLOOKUP(AK615,'MATRIZ 2026'!$F$3:$X$668,3,FALSE)</f>
        <v>#N/A</v>
      </c>
      <c r="AP615" t="e">
        <f>VLOOKUP(AL615,'MATRIZ 2026'!$F$3:$X$668,3,FALSE)</f>
        <v>#N/A</v>
      </c>
    </row>
    <row r="616" spans="2:42">
      <c r="B616" s="21" t="s">
        <v>6902</v>
      </c>
      <c r="C616" t="e">
        <v>#REF!</v>
      </c>
      <c r="D616" t="str">
        <f t="shared" si="14"/>
        <v>622-2026</v>
      </c>
      <c r="E616" t="e">
        <f>VLOOKUP(D616,'MATRIZ 2026'!$F$3:$X$668,14,FALSE)</f>
        <v>#N/A</v>
      </c>
      <c r="F616" t="e">
        <f>VLOOKUP(B616,'MATRIZ 2026'!$F$3:$X$668,3,FALSE)</f>
        <v>#N/A</v>
      </c>
      <c r="G616" t="e">
        <f>VLOOKUP(B616,'MATRIZ 2026'!$F$3:$X$668,22,FALSE)</f>
        <v>#N/A</v>
      </c>
      <c r="I616" t="e">
        <f>VLOOKUP(B616,'MATRIZ 2026'!$F$3:$X$668,84,FALSE)</f>
        <v>#N/A</v>
      </c>
      <c r="J616" t="e">
        <f>VLOOKUP(B616,'MATRIZ 2026'!$F$3:$X$668,49,FALSE)</f>
        <v>#N/A</v>
      </c>
      <c r="K616" t="e">
        <f>VLOOKUP(B616,'MATRIZ 2026'!$F$3:$X$668,50,FALSE)</f>
        <v>#N/A</v>
      </c>
      <c r="L616" s="48" t="e">
        <f>VLOOKUP(B616,'MATRIZ 2026'!$F$3:$X$668,45,FALSE)</f>
        <v>#N/A</v>
      </c>
      <c r="M616" s="48" t="e">
        <f>VLOOKUP(B616,'MATRIZ 2026'!$F$3:$X$668,46,FALSE)</f>
        <v>#N/A</v>
      </c>
      <c r="N616" t="e">
        <f>VLOOKUP(B616,'MATRIZ 2026'!$F$3:$X$668,16,FALSE)</f>
        <v>#N/A</v>
      </c>
      <c r="O616" t="e">
        <f>VLOOKUP(B616,'MATRIZ 2026'!$F$3:$X$668,93,FALSE)</f>
        <v>#N/A</v>
      </c>
      <c r="P616" t="e">
        <f>VLOOKUP(D616,'MATRIZ 2026'!$F$3:$X$668,31,FALSE)</f>
        <v>#N/A</v>
      </c>
      <c r="Q616" t="e">
        <f>VLOOKUP(M616,'MATRIZ 2026'!$F$3:$X$668,3,FALSE)</f>
        <v>#N/A</v>
      </c>
      <c r="R616" t="e">
        <f>VLOOKUP(B616,'MATRIZ 2026'!$F$3:$X$668,32,FALSE)</f>
        <v>#N/A</v>
      </c>
      <c r="S616" t="e">
        <f>VLOOKUP(O616,'MATRIZ 2026'!$F$3:$X$668,3,FALSE)</f>
        <v>#N/A</v>
      </c>
      <c r="T616" t="e">
        <f>VLOOKUP(B616,'MATRIZ 2026'!$F$3:$X$668,95,FALSE)</f>
        <v>#N/A</v>
      </c>
      <c r="U616">
        <f>VLOOKUP(B616,Hoja3!A615:B1277,2,FALSE)</f>
        <v>152612</v>
      </c>
      <c r="V616" t="e">
        <f>VLOOKUP(B616,'MATRIZ 2026'!$F$3:$X$668,40,FALSE)</f>
        <v>#N/A</v>
      </c>
      <c r="W616" t="e">
        <f>VLOOKUP(S616,'MATRIZ 2026'!$F$3:$X$668,3,FALSE)</f>
        <v>#N/A</v>
      </c>
      <c r="X616" t="e">
        <f>VLOOKUP(T616,'MATRIZ 2026'!$F$3:$X$668,3,FALSE)</f>
        <v>#N/A</v>
      </c>
      <c r="Y616" t="e">
        <f>VLOOKUP(U616,'MATRIZ 2026'!$F$3:$X$668,3,FALSE)</f>
        <v>#N/A</v>
      </c>
      <c r="Z616" t="e">
        <f>VLOOKUP(V616,'MATRIZ 2026'!$F$3:$X$668,3,FALSE)</f>
        <v>#N/A</v>
      </c>
      <c r="AA616" t="e">
        <f>VLOOKUP(W616,'MATRIZ 2026'!$F$3:$X$668,3,FALSE)</f>
        <v>#N/A</v>
      </c>
      <c r="AB616" t="e">
        <f>VLOOKUP(B616,'MATRIZ 2026'!$F$3:$X$668,28,FALSE)</f>
        <v>#N/A</v>
      </c>
      <c r="AC616" t="e">
        <f>VLOOKUP(B616,'MATRIZ 2026'!$F$3:$X$668,27,FALSE)</f>
        <v>#N/A</v>
      </c>
      <c r="AD616" t="e">
        <f>VLOOKUP(B616,'MATRIZ 2026'!$F$3:$X$668,29,FALSE)</f>
        <v>#N/A</v>
      </c>
      <c r="AE616" t="e">
        <f>VLOOKUP(B616,'MATRIZ 2026'!$F$3:$X$668,96,FALSE)</f>
        <v>#N/A</v>
      </c>
      <c r="AF616" t="e">
        <f>VLOOKUP(B616,'MATRIZ 2026'!$F$3:$X$668,30,FALSE)</f>
        <v>#N/A</v>
      </c>
      <c r="AG616" t="str">
        <f>VLOOKUP(B616,'cuentas bancarias'!$A$2:$E$201,3,FALSE)</f>
        <v>BOGOTÁ</v>
      </c>
      <c r="AH616" t="str">
        <f>VLOOKUP(B616,'cuentas bancarias'!$A$2:$E$201,4,FALSE)</f>
        <v>AHORROS</v>
      </c>
      <c r="AI616">
        <f>VLOOKUP(B616,'cuentas bancarias'!$A$2:$E$201,5,FALSE)</f>
        <v>237439047</v>
      </c>
      <c r="AJ616" t="e">
        <f>VLOOKUP(B616,'MATRIZ 2026'!$F$3:$X$668,25,FALSE)</f>
        <v>#N/A</v>
      </c>
      <c r="AL616" t="e">
        <f>VLOOKUP(AH616,'MATRIZ 2026'!$F$3:$X$668,3,FALSE)</f>
        <v>#N/A</v>
      </c>
      <c r="AM616" t="e">
        <f>VLOOKUP(AI616,'MATRIZ 2026'!$F$3:$X$668,3,FALSE)</f>
        <v>#N/A</v>
      </c>
      <c r="AN616" t="e">
        <f>VLOOKUP(AJ616,'MATRIZ 2026'!$F$3:$X$668,3,FALSE)</f>
        <v>#N/A</v>
      </c>
      <c r="AO616" t="e">
        <f>VLOOKUP(AK616,'MATRIZ 2026'!$F$3:$X$668,3,FALSE)</f>
        <v>#N/A</v>
      </c>
      <c r="AP616" t="e">
        <f>VLOOKUP(AL616,'MATRIZ 2026'!$F$3:$X$668,3,FALSE)</f>
        <v>#N/A</v>
      </c>
    </row>
    <row r="617" spans="2:42">
      <c r="B617" s="19" t="s">
        <v>6914</v>
      </c>
      <c r="C617" t="e">
        <v>#REF!</v>
      </c>
      <c r="D617" t="str">
        <f t="shared" si="14"/>
        <v>623-2026</v>
      </c>
      <c r="E617" t="e">
        <f>VLOOKUP(D617,'MATRIZ 2026'!$F$3:$X$668,14,FALSE)</f>
        <v>#N/A</v>
      </c>
      <c r="F617" t="e">
        <f>VLOOKUP(B617,'MATRIZ 2026'!$F$3:$X$668,3,FALSE)</f>
        <v>#N/A</v>
      </c>
      <c r="G617" t="e">
        <f>VLOOKUP(B617,'MATRIZ 2026'!$F$3:$X$668,22,FALSE)</f>
        <v>#N/A</v>
      </c>
      <c r="I617" t="e">
        <f>VLOOKUP(B617,'MATRIZ 2026'!$F$3:$X$668,84,FALSE)</f>
        <v>#N/A</v>
      </c>
      <c r="J617" t="e">
        <f>VLOOKUP(B617,'MATRIZ 2026'!$F$3:$X$668,49,FALSE)</f>
        <v>#N/A</v>
      </c>
      <c r="K617" t="e">
        <f>VLOOKUP(B617,'MATRIZ 2026'!$F$3:$X$668,50,FALSE)</f>
        <v>#N/A</v>
      </c>
      <c r="L617" s="48" t="e">
        <f>VLOOKUP(B617,'MATRIZ 2026'!$F$3:$X$668,45,FALSE)</f>
        <v>#N/A</v>
      </c>
      <c r="M617" s="48" t="e">
        <f>VLOOKUP(B617,'MATRIZ 2026'!$F$3:$X$668,46,FALSE)</f>
        <v>#N/A</v>
      </c>
      <c r="N617" t="e">
        <f>VLOOKUP(B617,'MATRIZ 2026'!$F$3:$X$668,16,FALSE)</f>
        <v>#N/A</v>
      </c>
      <c r="O617" t="e">
        <f>VLOOKUP(B617,'MATRIZ 2026'!$F$3:$X$668,93,FALSE)</f>
        <v>#N/A</v>
      </c>
      <c r="P617" t="e">
        <f>VLOOKUP(D617,'MATRIZ 2026'!$F$3:$X$668,31,FALSE)</f>
        <v>#N/A</v>
      </c>
      <c r="Q617" t="e">
        <f>VLOOKUP(M617,'MATRIZ 2026'!$F$3:$X$668,3,FALSE)</f>
        <v>#N/A</v>
      </c>
      <c r="R617" t="e">
        <f>VLOOKUP(B617,'MATRIZ 2026'!$F$3:$X$668,32,FALSE)</f>
        <v>#N/A</v>
      </c>
      <c r="S617" t="e">
        <f>VLOOKUP(O617,'MATRIZ 2026'!$F$3:$X$668,3,FALSE)</f>
        <v>#N/A</v>
      </c>
      <c r="T617" t="e">
        <f>VLOOKUP(B617,'MATRIZ 2026'!$F$3:$X$668,95,FALSE)</f>
        <v>#N/A</v>
      </c>
      <c r="U617">
        <f>VLOOKUP(B617,Hoja3!A616:B1278,2,FALSE)</f>
        <v>147365</v>
      </c>
      <c r="V617" t="e">
        <f>VLOOKUP(B617,'MATRIZ 2026'!$F$3:$X$668,40,FALSE)</f>
        <v>#N/A</v>
      </c>
      <c r="W617" t="e">
        <f>VLOOKUP(S617,'MATRIZ 2026'!$F$3:$X$668,3,FALSE)</f>
        <v>#N/A</v>
      </c>
      <c r="X617" t="e">
        <f>VLOOKUP(T617,'MATRIZ 2026'!$F$3:$X$668,3,FALSE)</f>
        <v>#N/A</v>
      </c>
      <c r="Y617" t="e">
        <f>VLOOKUP(U617,'MATRIZ 2026'!$F$3:$X$668,3,FALSE)</f>
        <v>#N/A</v>
      </c>
      <c r="Z617" t="e">
        <f>VLOOKUP(V617,'MATRIZ 2026'!$F$3:$X$668,3,FALSE)</f>
        <v>#N/A</v>
      </c>
      <c r="AA617" t="e">
        <f>VLOOKUP(W617,'MATRIZ 2026'!$F$3:$X$668,3,FALSE)</f>
        <v>#N/A</v>
      </c>
      <c r="AB617" t="e">
        <f>VLOOKUP(B617,'MATRIZ 2026'!$F$3:$X$668,28,FALSE)</f>
        <v>#N/A</v>
      </c>
      <c r="AC617" t="e">
        <f>VLOOKUP(B617,'MATRIZ 2026'!$F$3:$X$668,27,FALSE)</f>
        <v>#N/A</v>
      </c>
      <c r="AD617" t="e">
        <f>VLOOKUP(B617,'MATRIZ 2026'!$F$3:$X$668,29,FALSE)</f>
        <v>#N/A</v>
      </c>
      <c r="AE617" t="e">
        <f>VLOOKUP(B617,'MATRIZ 2026'!$F$3:$X$668,96,FALSE)</f>
        <v>#N/A</v>
      </c>
      <c r="AF617" t="e">
        <f>VLOOKUP(B617,'MATRIZ 2026'!$F$3:$X$668,30,FALSE)</f>
        <v>#N/A</v>
      </c>
      <c r="AG617" t="str">
        <f>VLOOKUP(B617,'cuentas bancarias'!$A$2:$E$201,3,FALSE)</f>
        <v>BANCOLOMBIA</v>
      </c>
      <c r="AH617" t="str">
        <f>VLOOKUP(B617,'cuentas bancarias'!$A$2:$E$201,4,FALSE)</f>
        <v>AHORROS</v>
      </c>
      <c r="AI617">
        <f>VLOOKUP(B617,'cuentas bancarias'!$A$2:$E$201,5,FALSE)</f>
        <v>4503503404</v>
      </c>
      <c r="AJ617" t="e">
        <f>VLOOKUP(B617,'MATRIZ 2026'!$F$3:$X$668,25,FALSE)</f>
        <v>#N/A</v>
      </c>
      <c r="AL617" t="e">
        <f>VLOOKUP(AH617,'MATRIZ 2026'!$F$3:$X$668,3,FALSE)</f>
        <v>#N/A</v>
      </c>
      <c r="AM617" t="e">
        <f>VLOOKUP(AI617,'MATRIZ 2026'!$F$3:$X$668,3,FALSE)</f>
        <v>#N/A</v>
      </c>
      <c r="AN617" t="e">
        <f>VLOOKUP(AJ617,'MATRIZ 2026'!$F$3:$X$668,3,FALSE)</f>
        <v>#N/A</v>
      </c>
      <c r="AO617" t="e">
        <f>VLOOKUP(AK617,'MATRIZ 2026'!$F$3:$X$668,3,FALSE)</f>
        <v>#N/A</v>
      </c>
      <c r="AP617" t="e">
        <f>VLOOKUP(AL617,'MATRIZ 2026'!$F$3:$X$668,3,FALSE)</f>
        <v>#N/A</v>
      </c>
    </row>
    <row r="618" spans="2:42">
      <c r="B618" s="21" t="s">
        <v>6923</v>
      </c>
      <c r="C618" t="e">
        <v>#REF!</v>
      </c>
      <c r="D618" t="str">
        <f t="shared" si="14"/>
        <v>624-2026</v>
      </c>
      <c r="E618" t="e">
        <f>VLOOKUP(D618,'MATRIZ 2026'!$F$3:$X$668,14,FALSE)</f>
        <v>#N/A</v>
      </c>
      <c r="F618" t="e">
        <f>VLOOKUP(B618,'MATRIZ 2026'!$F$3:$X$668,3,FALSE)</f>
        <v>#N/A</v>
      </c>
      <c r="G618" t="e">
        <f>VLOOKUP(B618,'MATRIZ 2026'!$F$3:$X$668,22,FALSE)</f>
        <v>#N/A</v>
      </c>
      <c r="I618" t="e">
        <f>VLOOKUP(B618,'MATRIZ 2026'!$F$3:$X$668,84,FALSE)</f>
        <v>#N/A</v>
      </c>
      <c r="J618" t="e">
        <f>VLOOKUP(B618,'MATRIZ 2026'!$F$3:$X$668,49,FALSE)</f>
        <v>#N/A</v>
      </c>
      <c r="K618" t="e">
        <f>VLOOKUP(B618,'MATRIZ 2026'!$F$3:$X$668,50,FALSE)</f>
        <v>#N/A</v>
      </c>
      <c r="L618" s="48" t="e">
        <f>VLOOKUP(B618,'MATRIZ 2026'!$F$3:$X$668,45,FALSE)</f>
        <v>#N/A</v>
      </c>
      <c r="M618" s="48" t="e">
        <f>VLOOKUP(B618,'MATRIZ 2026'!$F$3:$X$668,46,FALSE)</f>
        <v>#N/A</v>
      </c>
      <c r="N618" t="e">
        <f>VLOOKUP(B618,'MATRIZ 2026'!$F$3:$X$668,16,FALSE)</f>
        <v>#N/A</v>
      </c>
      <c r="O618" t="e">
        <f>VLOOKUP(B618,'MATRIZ 2026'!$F$3:$X$668,93,FALSE)</f>
        <v>#N/A</v>
      </c>
      <c r="P618" t="e">
        <f>VLOOKUP(D618,'MATRIZ 2026'!$F$3:$X$668,31,FALSE)</f>
        <v>#N/A</v>
      </c>
      <c r="Q618" t="e">
        <f>VLOOKUP(M618,'MATRIZ 2026'!$F$3:$X$668,3,FALSE)</f>
        <v>#N/A</v>
      </c>
      <c r="R618" t="e">
        <f>VLOOKUP(B618,'MATRIZ 2026'!$F$3:$X$668,32,FALSE)</f>
        <v>#N/A</v>
      </c>
      <c r="S618" t="e">
        <f>VLOOKUP(O618,'MATRIZ 2026'!$F$3:$X$668,3,FALSE)</f>
        <v>#N/A</v>
      </c>
      <c r="T618" t="e">
        <f>VLOOKUP(B618,'MATRIZ 2026'!$F$3:$X$668,95,FALSE)</f>
        <v>#N/A</v>
      </c>
      <c r="U618">
        <f>VLOOKUP(B618,Hoja3!A617:B1279,2,FALSE)</f>
        <v>147120</v>
      </c>
      <c r="V618" t="e">
        <f>VLOOKUP(B618,'MATRIZ 2026'!$F$3:$X$668,40,FALSE)</f>
        <v>#N/A</v>
      </c>
      <c r="W618" t="e">
        <f>VLOOKUP(S618,'MATRIZ 2026'!$F$3:$X$668,3,FALSE)</f>
        <v>#N/A</v>
      </c>
      <c r="X618" t="e">
        <f>VLOOKUP(T618,'MATRIZ 2026'!$F$3:$X$668,3,FALSE)</f>
        <v>#N/A</v>
      </c>
      <c r="Y618" t="e">
        <f>VLOOKUP(U618,'MATRIZ 2026'!$F$3:$X$668,3,FALSE)</f>
        <v>#N/A</v>
      </c>
      <c r="Z618" t="e">
        <f>VLOOKUP(V618,'MATRIZ 2026'!$F$3:$X$668,3,FALSE)</f>
        <v>#N/A</v>
      </c>
      <c r="AA618" t="e">
        <f>VLOOKUP(W618,'MATRIZ 2026'!$F$3:$X$668,3,FALSE)</f>
        <v>#N/A</v>
      </c>
      <c r="AB618" t="e">
        <f>VLOOKUP(B618,'MATRIZ 2026'!$F$3:$X$668,28,FALSE)</f>
        <v>#N/A</v>
      </c>
      <c r="AC618" t="e">
        <f>VLOOKUP(B618,'MATRIZ 2026'!$F$3:$X$668,27,FALSE)</f>
        <v>#N/A</v>
      </c>
      <c r="AD618" t="e">
        <f>VLOOKUP(B618,'MATRIZ 2026'!$F$3:$X$668,29,FALSE)</f>
        <v>#N/A</v>
      </c>
      <c r="AE618" t="e">
        <f>VLOOKUP(B618,'MATRIZ 2026'!$F$3:$X$668,96,FALSE)</f>
        <v>#N/A</v>
      </c>
      <c r="AF618" t="e">
        <f>VLOOKUP(B618,'MATRIZ 2026'!$F$3:$X$668,30,FALSE)</f>
        <v>#N/A</v>
      </c>
      <c r="AG618" t="str">
        <f>VLOOKUP(B618,'cuentas bancarias'!$A$2:$E$201,3,FALSE)</f>
        <v>DAVIVIENDA</v>
      </c>
      <c r="AH618" t="str">
        <f>VLOOKUP(B618,'cuentas bancarias'!$A$2:$E$201,4,FALSE)</f>
        <v>AHORROS</v>
      </c>
      <c r="AI618">
        <f>VLOOKUP(B618,'cuentas bancarias'!$A$2:$E$201,5,FALSE)</f>
        <v>488408622311</v>
      </c>
      <c r="AJ618" t="e">
        <f>VLOOKUP(B618,'MATRIZ 2026'!$F$3:$X$668,25,FALSE)</f>
        <v>#N/A</v>
      </c>
      <c r="AL618" t="e">
        <f>VLOOKUP(AH618,'MATRIZ 2026'!$F$3:$X$668,3,FALSE)</f>
        <v>#N/A</v>
      </c>
      <c r="AM618" t="e">
        <f>VLOOKUP(AI618,'MATRIZ 2026'!$F$3:$X$668,3,FALSE)</f>
        <v>#N/A</v>
      </c>
      <c r="AN618" t="e">
        <f>VLOOKUP(AJ618,'MATRIZ 2026'!$F$3:$X$668,3,FALSE)</f>
        <v>#N/A</v>
      </c>
      <c r="AO618" t="e">
        <f>VLOOKUP(AK618,'MATRIZ 2026'!$F$3:$X$668,3,FALSE)</f>
        <v>#N/A</v>
      </c>
      <c r="AP618" t="e">
        <f>VLOOKUP(AL618,'MATRIZ 2026'!$F$3:$X$668,3,FALSE)</f>
        <v>#N/A</v>
      </c>
    </row>
    <row r="619" spans="2:42">
      <c r="B619" s="19" t="s">
        <v>6934</v>
      </c>
      <c r="C619" t="e">
        <v>#REF!</v>
      </c>
      <c r="D619" t="str">
        <f t="shared" si="14"/>
        <v>625-2026</v>
      </c>
      <c r="E619" t="e">
        <f>VLOOKUP(D619,'MATRIZ 2026'!$F$3:$X$668,14,FALSE)</f>
        <v>#N/A</v>
      </c>
      <c r="F619" t="e">
        <f>VLOOKUP(B619,'MATRIZ 2026'!$F$3:$X$668,3,FALSE)</f>
        <v>#N/A</v>
      </c>
      <c r="G619" t="e">
        <f>VLOOKUP(B619,'MATRIZ 2026'!$F$3:$X$668,22,FALSE)</f>
        <v>#N/A</v>
      </c>
      <c r="I619" t="e">
        <f>VLOOKUP(B619,'MATRIZ 2026'!$F$3:$X$668,84,FALSE)</f>
        <v>#N/A</v>
      </c>
      <c r="J619" t="e">
        <f>VLOOKUP(B619,'MATRIZ 2026'!$F$3:$X$668,49,FALSE)</f>
        <v>#N/A</v>
      </c>
      <c r="K619" t="e">
        <f>VLOOKUP(B619,'MATRIZ 2026'!$F$3:$X$668,50,FALSE)</f>
        <v>#N/A</v>
      </c>
      <c r="L619" s="48" t="e">
        <f>VLOOKUP(B619,'MATRIZ 2026'!$F$3:$X$668,45,FALSE)</f>
        <v>#N/A</v>
      </c>
      <c r="M619" s="48" t="e">
        <f>VLOOKUP(B619,'MATRIZ 2026'!$F$3:$X$668,46,FALSE)</f>
        <v>#N/A</v>
      </c>
      <c r="N619" t="e">
        <f>VLOOKUP(B619,'MATRIZ 2026'!$F$3:$X$668,16,FALSE)</f>
        <v>#N/A</v>
      </c>
      <c r="O619" t="e">
        <f>VLOOKUP(B619,'MATRIZ 2026'!$F$3:$X$668,93,FALSE)</f>
        <v>#N/A</v>
      </c>
      <c r="P619" t="e">
        <f>VLOOKUP(D619,'MATRIZ 2026'!$F$3:$X$668,31,FALSE)</f>
        <v>#N/A</v>
      </c>
      <c r="Q619" t="e">
        <f>VLOOKUP(M619,'MATRIZ 2026'!$F$3:$X$668,3,FALSE)</f>
        <v>#N/A</v>
      </c>
      <c r="R619" t="e">
        <f>VLOOKUP(B619,'MATRIZ 2026'!$F$3:$X$668,32,FALSE)</f>
        <v>#N/A</v>
      </c>
      <c r="S619" t="e">
        <f>VLOOKUP(O619,'MATRIZ 2026'!$F$3:$X$668,3,FALSE)</f>
        <v>#N/A</v>
      </c>
      <c r="T619" t="e">
        <f>VLOOKUP(B619,'MATRIZ 2026'!$F$3:$X$668,95,FALSE)</f>
        <v>#N/A</v>
      </c>
      <c r="U619">
        <f>VLOOKUP(B619,Hoja3!A618:B1280,2,FALSE)</f>
        <v>152611</v>
      </c>
      <c r="V619" t="e">
        <f>VLOOKUP(B619,'MATRIZ 2026'!$F$3:$X$668,40,FALSE)</f>
        <v>#N/A</v>
      </c>
      <c r="W619" t="e">
        <f>VLOOKUP(S619,'MATRIZ 2026'!$F$3:$X$668,3,FALSE)</f>
        <v>#N/A</v>
      </c>
      <c r="X619" t="e">
        <f>VLOOKUP(T619,'MATRIZ 2026'!$F$3:$X$668,3,FALSE)</f>
        <v>#N/A</v>
      </c>
      <c r="Y619" t="e">
        <f>VLOOKUP(U619,'MATRIZ 2026'!$F$3:$X$668,3,FALSE)</f>
        <v>#N/A</v>
      </c>
      <c r="Z619" t="e">
        <f>VLOOKUP(V619,'MATRIZ 2026'!$F$3:$X$668,3,FALSE)</f>
        <v>#N/A</v>
      </c>
      <c r="AA619" t="e">
        <f>VLOOKUP(W619,'MATRIZ 2026'!$F$3:$X$668,3,FALSE)</f>
        <v>#N/A</v>
      </c>
      <c r="AB619" t="e">
        <f>VLOOKUP(B619,'MATRIZ 2026'!$F$3:$X$668,28,FALSE)</f>
        <v>#N/A</v>
      </c>
      <c r="AC619" t="e">
        <f>VLOOKUP(B619,'MATRIZ 2026'!$F$3:$X$668,27,FALSE)</f>
        <v>#N/A</v>
      </c>
      <c r="AD619" t="e">
        <f>VLOOKUP(B619,'MATRIZ 2026'!$F$3:$X$668,29,FALSE)</f>
        <v>#N/A</v>
      </c>
      <c r="AE619" t="e">
        <f>VLOOKUP(B619,'MATRIZ 2026'!$F$3:$X$668,96,FALSE)</f>
        <v>#N/A</v>
      </c>
      <c r="AF619" t="e">
        <f>VLOOKUP(B619,'MATRIZ 2026'!$F$3:$X$668,30,FALSE)</f>
        <v>#N/A</v>
      </c>
      <c r="AG619" t="str">
        <f>VLOOKUP(B619,'cuentas bancarias'!$A$2:$E$201,3,FALSE)</f>
        <v>DAVIVIENDA</v>
      </c>
      <c r="AH619" t="str">
        <f>VLOOKUP(B619,'cuentas bancarias'!$A$2:$E$201,4,FALSE)</f>
        <v>AHORROS</v>
      </c>
      <c r="AI619">
        <f>VLOOKUP(B619,'cuentas bancarias'!$A$2:$E$201,5,FALSE)</f>
        <v>550455900086915</v>
      </c>
      <c r="AJ619" t="e">
        <f>VLOOKUP(B619,'MATRIZ 2026'!$F$3:$X$668,25,FALSE)</f>
        <v>#N/A</v>
      </c>
      <c r="AL619" t="e">
        <f>VLOOKUP(AH619,'MATRIZ 2026'!$F$3:$X$668,3,FALSE)</f>
        <v>#N/A</v>
      </c>
      <c r="AM619" t="e">
        <f>VLOOKUP(AI619,'MATRIZ 2026'!$F$3:$X$668,3,FALSE)</f>
        <v>#N/A</v>
      </c>
      <c r="AN619" t="e">
        <f>VLOOKUP(AJ619,'MATRIZ 2026'!$F$3:$X$668,3,FALSE)</f>
        <v>#N/A</v>
      </c>
      <c r="AO619" t="e">
        <f>VLOOKUP(AK619,'MATRIZ 2026'!$F$3:$X$668,3,FALSE)</f>
        <v>#N/A</v>
      </c>
      <c r="AP619" t="e">
        <f>VLOOKUP(AL619,'MATRIZ 2026'!$F$3:$X$668,3,FALSE)</f>
        <v>#N/A</v>
      </c>
    </row>
    <row r="620" spans="2:42">
      <c r="B620" s="21" t="s">
        <v>6947</v>
      </c>
      <c r="C620" t="e">
        <v>#REF!</v>
      </c>
      <c r="D620" t="str">
        <f t="shared" si="14"/>
        <v>626-2026</v>
      </c>
      <c r="E620" t="e">
        <f>VLOOKUP(D620,'MATRIZ 2026'!$F$3:$X$668,14,FALSE)</f>
        <v>#N/A</v>
      </c>
      <c r="F620" t="e">
        <f>VLOOKUP(B620,'MATRIZ 2026'!$F$3:$X$668,3,FALSE)</f>
        <v>#N/A</v>
      </c>
      <c r="G620" t="e">
        <f>VLOOKUP(B620,'MATRIZ 2026'!$F$3:$X$668,22,FALSE)</f>
        <v>#N/A</v>
      </c>
      <c r="I620" t="e">
        <f>VLOOKUP(B620,'MATRIZ 2026'!$F$3:$X$668,84,FALSE)</f>
        <v>#N/A</v>
      </c>
      <c r="J620" t="e">
        <f>VLOOKUP(B620,'MATRIZ 2026'!$F$3:$X$668,49,FALSE)</f>
        <v>#N/A</v>
      </c>
      <c r="K620" t="e">
        <f>VLOOKUP(B620,'MATRIZ 2026'!$F$3:$X$668,50,FALSE)</f>
        <v>#N/A</v>
      </c>
      <c r="L620" s="48" t="e">
        <f>VLOOKUP(B620,'MATRIZ 2026'!$F$3:$X$668,45,FALSE)</f>
        <v>#N/A</v>
      </c>
      <c r="M620" s="48" t="e">
        <f>VLOOKUP(B620,'MATRIZ 2026'!$F$3:$X$668,46,FALSE)</f>
        <v>#N/A</v>
      </c>
      <c r="N620" t="e">
        <f>VLOOKUP(B620,'MATRIZ 2026'!$F$3:$X$668,16,FALSE)</f>
        <v>#N/A</v>
      </c>
      <c r="O620" t="e">
        <f>VLOOKUP(B620,'MATRIZ 2026'!$F$3:$X$668,93,FALSE)</f>
        <v>#N/A</v>
      </c>
      <c r="P620" t="e">
        <f>VLOOKUP(D620,'MATRIZ 2026'!$F$3:$X$668,31,FALSE)</f>
        <v>#N/A</v>
      </c>
      <c r="Q620" t="e">
        <f>VLOOKUP(M620,'MATRIZ 2026'!$F$3:$X$668,3,FALSE)</f>
        <v>#N/A</v>
      </c>
      <c r="R620" t="e">
        <f>VLOOKUP(B620,'MATRIZ 2026'!$F$3:$X$668,32,FALSE)</f>
        <v>#N/A</v>
      </c>
      <c r="S620" t="e">
        <f>VLOOKUP(O620,'MATRIZ 2026'!$F$3:$X$668,3,FALSE)</f>
        <v>#N/A</v>
      </c>
      <c r="T620" t="e">
        <f>VLOOKUP(B620,'MATRIZ 2026'!$F$3:$X$668,95,FALSE)</f>
        <v>#N/A</v>
      </c>
      <c r="U620">
        <f>VLOOKUP(B620,Hoja3!A619:B1281,2,FALSE)</f>
        <v>147458</v>
      </c>
      <c r="V620" t="e">
        <f>VLOOKUP(B620,'MATRIZ 2026'!$F$3:$X$668,40,FALSE)</f>
        <v>#N/A</v>
      </c>
      <c r="W620" t="e">
        <f>VLOOKUP(S620,'MATRIZ 2026'!$F$3:$X$668,3,FALSE)</f>
        <v>#N/A</v>
      </c>
      <c r="X620" t="e">
        <f>VLOOKUP(T620,'MATRIZ 2026'!$F$3:$X$668,3,FALSE)</f>
        <v>#N/A</v>
      </c>
      <c r="Y620" t="e">
        <f>VLOOKUP(U620,'MATRIZ 2026'!$F$3:$X$668,3,FALSE)</f>
        <v>#N/A</v>
      </c>
      <c r="Z620" t="e">
        <f>VLOOKUP(V620,'MATRIZ 2026'!$F$3:$X$668,3,FALSE)</f>
        <v>#N/A</v>
      </c>
      <c r="AA620" t="e">
        <f>VLOOKUP(W620,'MATRIZ 2026'!$F$3:$X$668,3,FALSE)</f>
        <v>#N/A</v>
      </c>
      <c r="AB620" t="e">
        <f>VLOOKUP(B620,'MATRIZ 2026'!$F$3:$X$668,28,FALSE)</f>
        <v>#N/A</v>
      </c>
      <c r="AC620" t="e">
        <f>VLOOKUP(B620,'MATRIZ 2026'!$F$3:$X$668,27,FALSE)</f>
        <v>#N/A</v>
      </c>
      <c r="AD620" t="e">
        <f>VLOOKUP(B620,'MATRIZ 2026'!$F$3:$X$668,29,FALSE)</f>
        <v>#N/A</v>
      </c>
      <c r="AE620" t="e">
        <f>VLOOKUP(B620,'MATRIZ 2026'!$F$3:$X$668,96,FALSE)</f>
        <v>#N/A</v>
      </c>
      <c r="AF620" t="e">
        <f>VLOOKUP(B620,'MATRIZ 2026'!$F$3:$X$668,30,FALSE)</f>
        <v>#N/A</v>
      </c>
      <c r="AG620" t="str">
        <f>VLOOKUP(B620,'cuentas bancarias'!$A$2:$E$201,3,FALSE)</f>
        <v>FALABELLA</v>
      </c>
      <c r="AH620" t="str">
        <f>VLOOKUP(B620,'cuentas bancarias'!$A$2:$E$201,4,FALSE)</f>
        <v>AHORROS</v>
      </c>
      <c r="AI620">
        <f>VLOOKUP(B620,'cuentas bancarias'!$A$2:$E$201,5,FALSE)</f>
        <v>111140464432</v>
      </c>
      <c r="AJ620" t="e">
        <f>VLOOKUP(B620,'MATRIZ 2026'!$F$3:$X$668,25,FALSE)</f>
        <v>#N/A</v>
      </c>
      <c r="AL620" t="e">
        <f>VLOOKUP(AH620,'MATRIZ 2026'!$F$3:$X$668,3,FALSE)</f>
        <v>#N/A</v>
      </c>
      <c r="AM620" t="e">
        <f>VLOOKUP(AI620,'MATRIZ 2026'!$F$3:$X$668,3,FALSE)</f>
        <v>#N/A</v>
      </c>
      <c r="AN620" t="e">
        <f>VLOOKUP(AJ620,'MATRIZ 2026'!$F$3:$X$668,3,FALSE)</f>
        <v>#N/A</v>
      </c>
      <c r="AO620" t="e">
        <f>VLOOKUP(AK620,'MATRIZ 2026'!$F$3:$X$668,3,FALSE)</f>
        <v>#N/A</v>
      </c>
      <c r="AP620" t="e">
        <f>VLOOKUP(AL620,'MATRIZ 2026'!$F$3:$X$668,3,FALSE)</f>
        <v>#N/A</v>
      </c>
    </row>
    <row r="621" spans="2:42">
      <c r="B621" s="19" t="s">
        <v>6959</v>
      </c>
      <c r="C621" t="e">
        <v>#REF!</v>
      </c>
      <c r="D621" t="str">
        <f t="shared" si="14"/>
        <v>627-2026</v>
      </c>
      <c r="E621" t="e">
        <f>VLOOKUP(D621,'MATRIZ 2026'!$F$3:$X$668,14,FALSE)</f>
        <v>#N/A</v>
      </c>
      <c r="F621" t="e">
        <f>VLOOKUP(B621,'MATRIZ 2026'!$F$3:$X$668,3,FALSE)</f>
        <v>#N/A</v>
      </c>
      <c r="G621" t="e">
        <f>VLOOKUP(B621,'MATRIZ 2026'!$F$3:$X$668,22,FALSE)</f>
        <v>#N/A</v>
      </c>
      <c r="I621" t="e">
        <f>VLOOKUP(B621,'MATRIZ 2026'!$F$3:$X$668,84,FALSE)</f>
        <v>#N/A</v>
      </c>
      <c r="J621" t="e">
        <f>VLOOKUP(B621,'MATRIZ 2026'!$F$3:$X$668,49,FALSE)</f>
        <v>#N/A</v>
      </c>
      <c r="K621" t="e">
        <f>VLOOKUP(B621,'MATRIZ 2026'!$F$3:$X$668,50,FALSE)</f>
        <v>#N/A</v>
      </c>
      <c r="L621" s="48" t="e">
        <f>VLOOKUP(B621,'MATRIZ 2026'!$F$3:$X$668,45,FALSE)</f>
        <v>#N/A</v>
      </c>
      <c r="M621" s="48" t="e">
        <f>VLOOKUP(B621,'MATRIZ 2026'!$F$3:$X$668,46,FALSE)</f>
        <v>#N/A</v>
      </c>
      <c r="N621" t="e">
        <f>VLOOKUP(B621,'MATRIZ 2026'!$F$3:$X$668,16,FALSE)</f>
        <v>#N/A</v>
      </c>
      <c r="O621" t="e">
        <f>VLOOKUP(B621,'MATRIZ 2026'!$F$3:$X$668,93,FALSE)</f>
        <v>#N/A</v>
      </c>
      <c r="P621" t="e">
        <f>VLOOKUP(D621,'MATRIZ 2026'!$F$3:$X$668,31,FALSE)</f>
        <v>#N/A</v>
      </c>
      <c r="Q621" t="e">
        <f>VLOOKUP(M621,'MATRIZ 2026'!$F$3:$X$668,3,FALSE)</f>
        <v>#N/A</v>
      </c>
      <c r="R621" t="e">
        <f>VLOOKUP(B621,'MATRIZ 2026'!$F$3:$X$668,32,FALSE)</f>
        <v>#N/A</v>
      </c>
      <c r="S621" t="e">
        <f>VLOOKUP(O621,'MATRIZ 2026'!$F$3:$X$668,3,FALSE)</f>
        <v>#N/A</v>
      </c>
      <c r="T621" t="e">
        <f>VLOOKUP(B621,'MATRIZ 2026'!$F$3:$X$668,95,FALSE)</f>
        <v>#N/A</v>
      </c>
      <c r="U621">
        <f>VLOOKUP(B621,Hoja3!A620:B1282,2,FALSE)</f>
        <v>147307</v>
      </c>
      <c r="V621" t="e">
        <f>VLOOKUP(B621,'MATRIZ 2026'!$F$3:$X$668,40,FALSE)</f>
        <v>#N/A</v>
      </c>
      <c r="W621" t="e">
        <f>VLOOKUP(S621,'MATRIZ 2026'!$F$3:$X$668,3,FALSE)</f>
        <v>#N/A</v>
      </c>
      <c r="X621" t="e">
        <f>VLOOKUP(T621,'MATRIZ 2026'!$F$3:$X$668,3,FALSE)</f>
        <v>#N/A</v>
      </c>
      <c r="Y621" t="e">
        <f>VLOOKUP(U621,'MATRIZ 2026'!$F$3:$X$668,3,FALSE)</f>
        <v>#N/A</v>
      </c>
      <c r="Z621" t="e">
        <f>VLOOKUP(V621,'MATRIZ 2026'!$F$3:$X$668,3,FALSE)</f>
        <v>#N/A</v>
      </c>
      <c r="AA621" t="e">
        <f>VLOOKUP(W621,'MATRIZ 2026'!$F$3:$X$668,3,FALSE)</f>
        <v>#N/A</v>
      </c>
      <c r="AB621" t="e">
        <f>VLOOKUP(B621,'MATRIZ 2026'!$F$3:$X$668,28,FALSE)</f>
        <v>#N/A</v>
      </c>
      <c r="AC621" t="e">
        <f>VLOOKUP(B621,'MATRIZ 2026'!$F$3:$X$668,27,FALSE)</f>
        <v>#N/A</v>
      </c>
      <c r="AD621" t="e">
        <f>VLOOKUP(B621,'MATRIZ 2026'!$F$3:$X$668,29,FALSE)</f>
        <v>#N/A</v>
      </c>
      <c r="AE621" t="e">
        <f>VLOOKUP(B621,'MATRIZ 2026'!$F$3:$X$668,96,FALSE)</f>
        <v>#N/A</v>
      </c>
      <c r="AF621" t="e">
        <f>VLOOKUP(B621,'MATRIZ 2026'!$F$3:$X$668,30,FALSE)</f>
        <v>#N/A</v>
      </c>
      <c r="AG621" t="str">
        <f>VLOOKUP(B621,'cuentas bancarias'!$A$2:$E$201,3,FALSE)</f>
        <v>BANCOLOMBIA</v>
      </c>
      <c r="AH621" t="str">
        <f>VLOOKUP(B621,'cuentas bancarias'!$A$2:$E$201,4,FALSE)</f>
        <v>AHORROS</v>
      </c>
      <c r="AI621">
        <f>VLOOKUP(B621,'cuentas bancarias'!$A$2:$E$201,5,FALSE)</f>
        <v>91219579913</v>
      </c>
      <c r="AJ621" t="e">
        <f>VLOOKUP(B621,'MATRIZ 2026'!$F$3:$X$668,25,FALSE)</f>
        <v>#N/A</v>
      </c>
      <c r="AL621" t="e">
        <f>VLOOKUP(AH621,'MATRIZ 2026'!$F$3:$X$668,3,FALSE)</f>
        <v>#N/A</v>
      </c>
      <c r="AM621" t="e">
        <f>VLOOKUP(AI621,'MATRIZ 2026'!$F$3:$X$668,3,FALSE)</f>
        <v>#N/A</v>
      </c>
      <c r="AN621" t="e">
        <f>VLOOKUP(AJ621,'MATRIZ 2026'!$F$3:$X$668,3,FALSE)</f>
        <v>#N/A</v>
      </c>
      <c r="AO621" t="e">
        <f>VLOOKUP(AK621,'MATRIZ 2026'!$F$3:$X$668,3,FALSE)</f>
        <v>#N/A</v>
      </c>
      <c r="AP621" t="e">
        <f>VLOOKUP(AL621,'MATRIZ 2026'!$F$3:$X$668,3,FALSE)</f>
        <v>#N/A</v>
      </c>
    </row>
    <row r="622" spans="2:42">
      <c r="B622" s="21" t="s">
        <v>6967</v>
      </c>
      <c r="C622" t="e">
        <v>#REF!</v>
      </c>
      <c r="D622" t="str">
        <f t="shared" si="14"/>
        <v>628-2026</v>
      </c>
      <c r="E622" t="e">
        <f>VLOOKUP(D622,'MATRIZ 2026'!$F$3:$X$668,14,FALSE)</f>
        <v>#N/A</v>
      </c>
      <c r="F622" t="e">
        <f>VLOOKUP(B622,'MATRIZ 2026'!$F$3:$X$668,3,FALSE)</f>
        <v>#N/A</v>
      </c>
      <c r="G622" t="e">
        <f>VLOOKUP(B622,'MATRIZ 2026'!$F$3:$X$668,22,FALSE)</f>
        <v>#N/A</v>
      </c>
      <c r="I622" t="e">
        <f>VLOOKUP(B622,'MATRIZ 2026'!$F$3:$X$668,84,FALSE)</f>
        <v>#N/A</v>
      </c>
      <c r="J622" t="e">
        <f>VLOOKUP(B622,'MATRIZ 2026'!$F$3:$X$668,49,FALSE)</f>
        <v>#N/A</v>
      </c>
      <c r="K622" t="e">
        <f>VLOOKUP(B622,'MATRIZ 2026'!$F$3:$X$668,50,FALSE)</f>
        <v>#N/A</v>
      </c>
      <c r="L622" s="48" t="e">
        <f>VLOOKUP(B622,'MATRIZ 2026'!$F$3:$X$668,45,FALSE)</f>
        <v>#N/A</v>
      </c>
      <c r="M622" s="48" t="e">
        <f>VLOOKUP(B622,'MATRIZ 2026'!$F$3:$X$668,46,FALSE)</f>
        <v>#N/A</v>
      </c>
      <c r="N622" t="e">
        <f>VLOOKUP(B622,'MATRIZ 2026'!$F$3:$X$668,16,FALSE)</f>
        <v>#N/A</v>
      </c>
      <c r="O622" t="e">
        <f>VLOOKUP(B622,'MATRIZ 2026'!$F$3:$X$668,93,FALSE)</f>
        <v>#N/A</v>
      </c>
      <c r="P622" t="e">
        <f>VLOOKUP(D622,'MATRIZ 2026'!$F$3:$X$668,31,FALSE)</f>
        <v>#N/A</v>
      </c>
      <c r="Q622" t="e">
        <f>VLOOKUP(M622,'MATRIZ 2026'!$F$3:$X$668,3,FALSE)</f>
        <v>#N/A</v>
      </c>
      <c r="R622" t="e">
        <f>VLOOKUP(B622,'MATRIZ 2026'!$F$3:$X$668,32,FALSE)</f>
        <v>#N/A</v>
      </c>
      <c r="S622" t="e">
        <f>VLOOKUP(O622,'MATRIZ 2026'!$F$3:$X$668,3,FALSE)</f>
        <v>#N/A</v>
      </c>
      <c r="T622" t="e">
        <f>VLOOKUP(B622,'MATRIZ 2026'!$F$3:$X$668,95,FALSE)</f>
        <v>#N/A</v>
      </c>
      <c r="U622">
        <f>VLOOKUP(B622,Hoja3!A621:B1283,2,FALSE)</f>
        <v>147365</v>
      </c>
      <c r="V622" t="e">
        <f>VLOOKUP(B622,'MATRIZ 2026'!$F$3:$X$668,40,FALSE)</f>
        <v>#N/A</v>
      </c>
      <c r="W622" t="e">
        <f>VLOOKUP(S622,'MATRIZ 2026'!$F$3:$X$668,3,FALSE)</f>
        <v>#N/A</v>
      </c>
      <c r="X622" t="e">
        <f>VLOOKUP(T622,'MATRIZ 2026'!$F$3:$X$668,3,FALSE)</f>
        <v>#N/A</v>
      </c>
      <c r="Y622" t="e">
        <f>VLOOKUP(U622,'MATRIZ 2026'!$F$3:$X$668,3,FALSE)</f>
        <v>#N/A</v>
      </c>
      <c r="Z622" t="e">
        <f>VLOOKUP(V622,'MATRIZ 2026'!$F$3:$X$668,3,FALSE)</f>
        <v>#N/A</v>
      </c>
      <c r="AA622" t="e">
        <f>VLOOKUP(W622,'MATRIZ 2026'!$F$3:$X$668,3,FALSE)</f>
        <v>#N/A</v>
      </c>
      <c r="AB622" t="e">
        <f>VLOOKUP(B622,'MATRIZ 2026'!$F$3:$X$668,28,FALSE)</f>
        <v>#N/A</v>
      </c>
      <c r="AC622" t="e">
        <f>VLOOKUP(B622,'MATRIZ 2026'!$F$3:$X$668,27,FALSE)</f>
        <v>#N/A</v>
      </c>
      <c r="AD622" t="e">
        <f>VLOOKUP(B622,'MATRIZ 2026'!$F$3:$X$668,29,FALSE)</f>
        <v>#N/A</v>
      </c>
      <c r="AE622" t="e">
        <f>VLOOKUP(B622,'MATRIZ 2026'!$F$3:$X$668,96,FALSE)</f>
        <v>#N/A</v>
      </c>
      <c r="AF622" t="e">
        <f>VLOOKUP(B622,'MATRIZ 2026'!$F$3:$X$668,30,FALSE)</f>
        <v>#N/A</v>
      </c>
      <c r="AG622" t="str">
        <f>VLOOKUP(B622,'cuentas bancarias'!$A$2:$E$201,3,FALSE)</f>
        <v>CAJA SOCIAL</v>
      </c>
      <c r="AH622" t="str">
        <f>VLOOKUP(B622,'cuentas bancarias'!$A$2:$E$201,4,FALSE)</f>
        <v>AHORROS</v>
      </c>
      <c r="AI622">
        <f>VLOOKUP(B622,'cuentas bancarias'!$A$2:$E$201,5,FALSE)</f>
        <v>24051820169</v>
      </c>
      <c r="AJ622" t="e">
        <f>VLOOKUP(B622,'MATRIZ 2026'!$F$3:$X$668,25,FALSE)</f>
        <v>#N/A</v>
      </c>
      <c r="AL622" t="e">
        <f>VLOOKUP(AH622,'MATRIZ 2026'!$F$3:$X$668,3,FALSE)</f>
        <v>#N/A</v>
      </c>
      <c r="AM622" t="e">
        <f>VLOOKUP(AI622,'MATRIZ 2026'!$F$3:$X$668,3,FALSE)</f>
        <v>#N/A</v>
      </c>
      <c r="AN622" t="e">
        <f>VLOOKUP(AJ622,'MATRIZ 2026'!$F$3:$X$668,3,FALSE)</f>
        <v>#N/A</v>
      </c>
      <c r="AO622" t="e">
        <f>VLOOKUP(AK622,'MATRIZ 2026'!$F$3:$X$668,3,FALSE)</f>
        <v>#N/A</v>
      </c>
      <c r="AP622" t="e">
        <f>VLOOKUP(AL622,'MATRIZ 2026'!$F$3:$X$668,3,FALSE)</f>
        <v>#N/A</v>
      </c>
    </row>
    <row r="623" spans="2:42">
      <c r="B623" s="19" t="s">
        <v>6976</v>
      </c>
      <c r="C623" t="e">
        <v>#REF!</v>
      </c>
      <c r="D623" t="str">
        <f t="shared" ref="D623:D664" si="15">B623</f>
        <v>629-2026</v>
      </c>
      <c r="E623" t="e">
        <f>VLOOKUP(D623,'MATRIZ 2026'!$F$3:$X$668,14,FALSE)</f>
        <v>#N/A</v>
      </c>
      <c r="F623" t="e">
        <f>VLOOKUP(B623,'MATRIZ 2026'!$F$3:$X$668,3,FALSE)</f>
        <v>#N/A</v>
      </c>
      <c r="G623" t="e">
        <f>VLOOKUP(B623,'MATRIZ 2026'!$F$3:$X$668,22,FALSE)</f>
        <v>#N/A</v>
      </c>
      <c r="I623" t="e">
        <f>VLOOKUP(B623,'MATRIZ 2026'!$F$3:$X$668,84,FALSE)</f>
        <v>#N/A</v>
      </c>
      <c r="J623" t="e">
        <f>VLOOKUP(B623,'MATRIZ 2026'!$F$3:$X$668,49,FALSE)</f>
        <v>#N/A</v>
      </c>
      <c r="K623" t="e">
        <f>VLOOKUP(B623,'MATRIZ 2026'!$F$3:$X$668,50,FALSE)</f>
        <v>#N/A</v>
      </c>
      <c r="L623" s="48" t="e">
        <f>VLOOKUP(B623,'MATRIZ 2026'!$F$3:$X$668,45,FALSE)</f>
        <v>#N/A</v>
      </c>
      <c r="M623" s="48" t="e">
        <f>VLOOKUP(B623,'MATRIZ 2026'!$F$3:$X$668,46,FALSE)</f>
        <v>#N/A</v>
      </c>
      <c r="N623" t="e">
        <f>VLOOKUP(B623,'MATRIZ 2026'!$F$3:$X$668,16,FALSE)</f>
        <v>#N/A</v>
      </c>
      <c r="O623" t="e">
        <f>VLOOKUP(B623,'MATRIZ 2026'!$F$3:$X$668,93,FALSE)</f>
        <v>#N/A</v>
      </c>
      <c r="P623" t="e">
        <f>VLOOKUP(D623,'MATRIZ 2026'!$F$3:$X$668,31,FALSE)</f>
        <v>#N/A</v>
      </c>
      <c r="Q623" t="e">
        <f>VLOOKUP(M623,'MATRIZ 2026'!$F$3:$X$668,3,FALSE)</f>
        <v>#N/A</v>
      </c>
      <c r="R623" t="e">
        <f>VLOOKUP(B623,'MATRIZ 2026'!$F$3:$X$668,32,FALSE)</f>
        <v>#N/A</v>
      </c>
      <c r="S623" t="e">
        <f>VLOOKUP(O623,'MATRIZ 2026'!$F$3:$X$668,3,FALSE)</f>
        <v>#N/A</v>
      </c>
      <c r="T623" t="e">
        <f>VLOOKUP(B623,'MATRIZ 2026'!$F$3:$X$668,95,FALSE)</f>
        <v>#N/A</v>
      </c>
      <c r="U623">
        <f>VLOOKUP(B623,Hoja3!A622:B1284,2,FALSE)</f>
        <v>144831</v>
      </c>
      <c r="V623" t="e">
        <f>VLOOKUP(B623,'MATRIZ 2026'!$F$3:$X$668,40,FALSE)</f>
        <v>#N/A</v>
      </c>
      <c r="W623" t="e">
        <f>VLOOKUP(S623,'MATRIZ 2026'!$F$3:$X$668,3,FALSE)</f>
        <v>#N/A</v>
      </c>
      <c r="X623" t="e">
        <f>VLOOKUP(T623,'MATRIZ 2026'!$F$3:$X$668,3,FALSE)</f>
        <v>#N/A</v>
      </c>
      <c r="Y623" t="e">
        <f>VLOOKUP(U623,'MATRIZ 2026'!$F$3:$X$668,3,FALSE)</f>
        <v>#N/A</v>
      </c>
      <c r="Z623" t="e">
        <f>VLOOKUP(V623,'MATRIZ 2026'!$F$3:$X$668,3,FALSE)</f>
        <v>#N/A</v>
      </c>
      <c r="AA623" t="e">
        <f>VLOOKUP(W623,'MATRIZ 2026'!$F$3:$X$668,3,FALSE)</f>
        <v>#N/A</v>
      </c>
      <c r="AB623" t="e">
        <f>VLOOKUP(B623,'MATRIZ 2026'!$F$3:$X$668,28,FALSE)</f>
        <v>#N/A</v>
      </c>
      <c r="AC623" t="e">
        <f>VLOOKUP(B623,'MATRIZ 2026'!$F$3:$X$668,27,FALSE)</f>
        <v>#N/A</v>
      </c>
      <c r="AD623" t="e">
        <f>VLOOKUP(B623,'MATRIZ 2026'!$F$3:$X$668,29,FALSE)</f>
        <v>#N/A</v>
      </c>
      <c r="AE623" t="e">
        <f>VLOOKUP(B623,'MATRIZ 2026'!$F$3:$X$668,96,FALSE)</f>
        <v>#N/A</v>
      </c>
      <c r="AF623" t="e">
        <f>VLOOKUP(B623,'MATRIZ 2026'!$F$3:$X$668,30,FALSE)</f>
        <v>#N/A</v>
      </c>
      <c r="AG623" t="str">
        <f>VLOOKUP(B623,'cuentas bancarias'!$A$2:$E$201,3,FALSE)</f>
        <v>BBVA</v>
      </c>
      <c r="AH623" t="str">
        <f>VLOOKUP(B623,'cuentas bancarias'!$A$2:$E$201,4,FALSE)</f>
        <v>AHORROS</v>
      </c>
      <c r="AI623">
        <f>VLOOKUP(B623,'cuentas bancarias'!$A$2:$E$201,5,FALSE)</f>
        <v>883050221</v>
      </c>
      <c r="AJ623" t="e">
        <f>VLOOKUP(B623,'MATRIZ 2026'!$F$3:$X$668,25,FALSE)</f>
        <v>#N/A</v>
      </c>
      <c r="AL623" t="e">
        <f>VLOOKUP(AH623,'MATRIZ 2026'!$F$3:$X$668,3,FALSE)</f>
        <v>#N/A</v>
      </c>
      <c r="AM623" t="e">
        <f>VLOOKUP(AI623,'MATRIZ 2026'!$F$3:$X$668,3,FALSE)</f>
        <v>#N/A</v>
      </c>
      <c r="AN623" t="e">
        <f>VLOOKUP(AJ623,'MATRIZ 2026'!$F$3:$X$668,3,FALSE)</f>
        <v>#N/A</v>
      </c>
      <c r="AO623" t="e">
        <f>VLOOKUP(AK623,'MATRIZ 2026'!$F$3:$X$668,3,FALSE)</f>
        <v>#N/A</v>
      </c>
      <c r="AP623" t="e">
        <f>VLOOKUP(AL623,'MATRIZ 2026'!$F$3:$X$668,3,FALSE)</f>
        <v>#N/A</v>
      </c>
    </row>
    <row r="624" spans="2:42">
      <c r="B624" s="21" t="s">
        <v>6985</v>
      </c>
      <c r="C624" t="e">
        <v>#REF!</v>
      </c>
      <c r="D624" t="str">
        <f t="shared" si="15"/>
        <v>630-2026</v>
      </c>
      <c r="E624" t="e">
        <f>VLOOKUP(D624,'MATRIZ 2026'!$F$3:$X$668,14,FALSE)</f>
        <v>#N/A</v>
      </c>
      <c r="F624" t="e">
        <f>VLOOKUP(B624,'MATRIZ 2026'!$F$3:$X$668,3,FALSE)</f>
        <v>#N/A</v>
      </c>
      <c r="G624" t="e">
        <f>VLOOKUP(B624,'MATRIZ 2026'!$F$3:$X$668,22,FALSE)</f>
        <v>#N/A</v>
      </c>
      <c r="I624" t="e">
        <f>VLOOKUP(B624,'MATRIZ 2026'!$F$3:$X$668,84,FALSE)</f>
        <v>#N/A</v>
      </c>
      <c r="J624" t="e">
        <f>VLOOKUP(B624,'MATRIZ 2026'!$F$3:$X$668,49,FALSE)</f>
        <v>#N/A</v>
      </c>
      <c r="K624" t="e">
        <f>VLOOKUP(B624,'MATRIZ 2026'!$F$3:$X$668,50,FALSE)</f>
        <v>#N/A</v>
      </c>
      <c r="L624" s="48" t="e">
        <f>VLOOKUP(B624,'MATRIZ 2026'!$F$3:$X$668,45,FALSE)</f>
        <v>#N/A</v>
      </c>
      <c r="M624" s="48" t="e">
        <f>VLOOKUP(B624,'MATRIZ 2026'!$F$3:$X$668,46,FALSE)</f>
        <v>#N/A</v>
      </c>
      <c r="N624" t="e">
        <f>VLOOKUP(B624,'MATRIZ 2026'!$F$3:$X$668,16,FALSE)</f>
        <v>#N/A</v>
      </c>
      <c r="O624" t="e">
        <f>VLOOKUP(B624,'MATRIZ 2026'!$F$3:$X$668,93,FALSE)</f>
        <v>#N/A</v>
      </c>
      <c r="P624" t="e">
        <f>VLOOKUP(D624,'MATRIZ 2026'!$F$3:$X$668,31,FALSE)</f>
        <v>#N/A</v>
      </c>
      <c r="Q624" t="e">
        <f>VLOOKUP(M624,'MATRIZ 2026'!$F$3:$X$668,3,FALSE)</f>
        <v>#N/A</v>
      </c>
      <c r="R624" t="e">
        <f>VLOOKUP(B624,'MATRIZ 2026'!$F$3:$X$668,32,FALSE)</f>
        <v>#N/A</v>
      </c>
      <c r="S624" t="e">
        <f>VLOOKUP(O624,'MATRIZ 2026'!$F$3:$X$668,3,FALSE)</f>
        <v>#N/A</v>
      </c>
      <c r="T624" t="e">
        <f>VLOOKUP(B624,'MATRIZ 2026'!$F$3:$X$668,95,FALSE)</f>
        <v>#N/A</v>
      </c>
      <c r="U624">
        <f>VLOOKUP(B624,Hoja3!A623:B1285,2,FALSE)</f>
        <v>146679</v>
      </c>
      <c r="V624" t="e">
        <f>VLOOKUP(B624,'MATRIZ 2026'!$F$3:$X$668,40,FALSE)</f>
        <v>#N/A</v>
      </c>
      <c r="W624" t="e">
        <f>VLOOKUP(S624,'MATRIZ 2026'!$F$3:$X$668,3,FALSE)</f>
        <v>#N/A</v>
      </c>
      <c r="X624" t="e">
        <f>VLOOKUP(T624,'MATRIZ 2026'!$F$3:$X$668,3,FALSE)</f>
        <v>#N/A</v>
      </c>
      <c r="Y624" t="e">
        <f>VLOOKUP(U624,'MATRIZ 2026'!$F$3:$X$668,3,FALSE)</f>
        <v>#N/A</v>
      </c>
      <c r="Z624" t="e">
        <f>VLOOKUP(V624,'MATRIZ 2026'!$F$3:$X$668,3,FALSE)</f>
        <v>#N/A</v>
      </c>
      <c r="AA624" t="e">
        <f>VLOOKUP(W624,'MATRIZ 2026'!$F$3:$X$668,3,FALSE)</f>
        <v>#N/A</v>
      </c>
      <c r="AB624" t="e">
        <f>VLOOKUP(B624,'MATRIZ 2026'!$F$3:$X$668,28,FALSE)</f>
        <v>#N/A</v>
      </c>
      <c r="AC624" t="e">
        <f>VLOOKUP(B624,'MATRIZ 2026'!$F$3:$X$668,27,FALSE)</f>
        <v>#N/A</v>
      </c>
      <c r="AD624" t="e">
        <f>VLOOKUP(B624,'MATRIZ 2026'!$F$3:$X$668,29,FALSE)</f>
        <v>#N/A</v>
      </c>
      <c r="AE624" t="e">
        <f>VLOOKUP(B624,'MATRIZ 2026'!$F$3:$X$668,96,FALSE)</f>
        <v>#N/A</v>
      </c>
      <c r="AF624" t="e">
        <f>VLOOKUP(B624,'MATRIZ 2026'!$F$3:$X$668,30,FALSE)</f>
        <v>#N/A</v>
      </c>
      <c r="AG624" t="str">
        <f>VLOOKUP(B624,'cuentas bancarias'!$A$2:$E$201,3,FALSE)</f>
        <v>DAVIVIENDA</v>
      </c>
      <c r="AH624" t="str">
        <f>VLOOKUP(B624,'cuentas bancarias'!$A$2:$E$201,4,FALSE)</f>
        <v>AHORROS</v>
      </c>
      <c r="AI624">
        <f>VLOOKUP(B624,'cuentas bancarias'!$A$2:$E$201,5,FALSE)</f>
        <v>550000800124653</v>
      </c>
      <c r="AJ624" t="e">
        <f>VLOOKUP(B624,'MATRIZ 2026'!$F$3:$X$668,25,FALSE)</f>
        <v>#N/A</v>
      </c>
      <c r="AL624" t="e">
        <f>VLOOKUP(AH624,'MATRIZ 2026'!$F$3:$X$668,3,FALSE)</f>
        <v>#N/A</v>
      </c>
      <c r="AM624" t="e">
        <f>VLOOKUP(AI624,'MATRIZ 2026'!$F$3:$X$668,3,FALSE)</f>
        <v>#N/A</v>
      </c>
      <c r="AN624" t="e">
        <f>VLOOKUP(AJ624,'MATRIZ 2026'!$F$3:$X$668,3,FALSE)</f>
        <v>#N/A</v>
      </c>
      <c r="AO624" t="e">
        <f>VLOOKUP(AK624,'MATRIZ 2026'!$F$3:$X$668,3,FALSE)</f>
        <v>#N/A</v>
      </c>
      <c r="AP624" t="e">
        <f>VLOOKUP(AL624,'MATRIZ 2026'!$F$3:$X$668,3,FALSE)</f>
        <v>#N/A</v>
      </c>
    </row>
    <row r="625" spans="2:42">
      <c r="B625" s="19" t="s">
        <v>6994</v>
      </c>
      <c r="C625" t="e">
        <v>#REF!</v>
      </c>
      <c r="D625" t="str">
        <f t="shared" si="15"/>
        <v>631-2026</v>
      </c>
      <c r="E625" t="e">
        <f>VLOOKUP(D625,'MATRIZ 2026'!$F$3:$X$668,14,FALSE)</f>
        <v>#N/A</v>
      </c>
      <c r="F625" t="e">
        <f>VLOOKUP(B625,'MATRIZ 2026'!$F$3:$X$668,3,FALSE)</f>
        <v>#N/A</v>
      </c>
      <c r="G625" t="e">
        <f>VLOOKUP(B625,'MATRIZ 2026'!$F$3:$X$668,22,FALSE)</f>
        <v>#N/A</v>
      </c>
      <c r="I625" t="e">
        <f>VLOOKUP(B625,'MATRIZ 2026'!$F$3:$X$668,84,FALSE)</f>
        <v>#N/A</v>
      </c>
      <c r="J625" t="e">
        <f>VLOOKUP(B625,'MATRIZ 2026'!$F$3:$X$668,49,FALSE)</f>
        <v>#N/A</v>
      </c>
      <c r="K625" t="e">
        <f>VLOOKUP(B625,'MATRIZ 2026'!$F$3:$X$668,50,FALSE)</f>
        <v>#N/A</v>
      </c>
      <c r="L625" s="48" t="e">
        <f>VLOOKUP(B625,'MATRIZ 2026'!$F$3:$X$668,45,FALSE)</f>
        <v>#N/A</v>
      </c>
      <c r="M625" s="48" t="e">
        <f>VLOOKUP(B625,'MATRIZ 2026'!$F$3:$X$668,46,FALSE)</f>
        <v>#N/A</v>
      </c>
      <c r="N625" t="e">
        <f>VLOOKUP(B625,'MATRIZ 2026'!$F$3:$X$668,16,FALSE)</f>
        <v>#N/A</v>
      </c>
      <c r="O625" t="e">
        <f>VLOOKUP(B625,'MATRIZ 2026'!$F$3:$X$668,93,FALSE)</f>
        <v>#N/A</v>
      </c>
      <c r="P625" t="e">
        <f>VLOOKUP(D625,'MATRIZ 2026'!$F$3:$X$668,31,FALSE)</f>
        <v>#N/A</v>
      </c>
      <c r="Q625" t="e">
        <f>VLOOKUP(M625,'MATRIZ 2026'!$F$3:$X$668,3,FALSE)</f>
        <v>#N/A</v>
      </c>
      <c r="R625" t="e">
        <f>VLOOKUP(B625,'MATRIZ 2026'!$F$3:$X$668,32,FALSE)</f>
        <v>#N/A</v>
      </c>
      <c r="S625" t="e">
        <f>VLOOKUP(O625,'MATRIZ 2026'!$F$3:$X$668,3,FALSE)</f>
        <v>#N/A</v>
      </c>
      <c r="T625" t="e">
        <f>VLOOKUP(B625,'MATRIZ 2026'!$F$3:$X$668,95,FALSE)</f>
        <v>#N/A</v>
      </c>
      <c r="U625">
        <f>VLOOKUP(B625,Hoja3!A624:B1286,2,FALSE)</f>
        <v>146572</v>
      </c>
      <c r="V625" t="e">
        <f>VLOOKUP(B625,'MATRIZ 2026'!$F$3:$X$668,40,FALSE)</f>
        <v>#N/A</v>
      </c>
      <c r="W625" t="e">
        <f>VLOOKUP(S625,'MATRIZ 2026'!$F$3:$X$668,3,FALSE)</f>
        <v>#N/A</v>
      </c>
      <c r="X625" t="e">
        <f>VLOOKUP(T625,'MATRIZ 2026'!$F$3:$X$668,3,FALSE)</f>
        <v>#N/A</v>
      </c>
      <c r="Y625" t="e">
        <f>VLOOKUP(U625,'MATRIZ 2026'!$F$3:$X$668,3,FALSE)</f>
        <v>#N/A</v>
      </c>
      <c r="Z625" t="e">
        <f>VLOOKUP(V625,'MATRIZ 2026'!$F$3:$X$668,3,FALSE)</f>
        <v>#N/A</v>
      </c>
      <c r="AA625" t="e">
        <f>VLOOKUP(W625,'MATRIZ 2026'!$F$3:$X$668,3,FALSE)</f>
        <v>#N/A</v>
      </c>
      <c r="AB625" t="e">
        <f>VLOOKUP(B625,'MATRIZ 2026'!$F$3:$X$668,28,FALSE)</f>
        <v>#N/A</v>
      </c>
      <c r="AC625" t="e">
        <f>VLOOKUP(B625,'MATRIZ 2026'!$F$3:$X$668,27,FALSE)</f>
        <v>#N/A</v>
      </c>
      <c r="AD625" t="e">
        <f>VLOOKUP(B625,'MATRIZ 2026'!$F$3:$X$668,29,FALSE)</f>
        <v>#N/A</v>
      </c>
      <c r="AE625" t="e">
        <f>VLOOKUP(B625,'MATRIZ 2026'!$F$3:$X$668,96,FALSE)</f>
        <v>#N/A</v>
      </c>
      <c r="AF625" t="e">
        <f>VLOOKUP(B625,'MATRIZ 2026'!$F$3:$X$668,30,FALSE)</f>
        <v>#N/A</v>
      </c>
      <c r="AG625" t="str">
        <f>VLOOKUP(B625,'cuentas bancarias'!$A$2:$E$201,3,FALSE)</f>
        <v>BANCOLOMBIA</v>
      </c>
      <c r="AH625" t="str">
        <f>VLOOKUP(B625,'cuentas bancarias'!$A$2:$E$201,4,FALSE)</f>
        <v>AHORROS</v>
      </c>
      <c r="AI625">
        <f>VLOOKUP(B625,'cuentas bancarias'!$A$2:$E$201,5,FALSE)</f>
        <v>54730395755</v>
      </c>
      <c r="AJ625" t="e">
        <f>VLOOKUP(B625,'MATRIZ 2026'!$F$3:$X$668,25,FALSE)</f>
        <v>#N/A</v>
      </c>
      <c r="AL625" t="e">
        <f>VLOOKUP(AH625,'MATRIZ 2026'!$F$3:$X$668,3,FALSE)</f>
        <v>#N/A</v>
      </c>
      <c r="AM625" t="e">
        <f>VLOOKUP(AI625,'MATRIZ 2026'!$F$3:$X$668,3,FALSE)</f>
        <v>#N/A</v>
      </c>
      <c r="AN625" t="e">
        <f>VLOOKUP(AJ625,'MATRIZ 2026'!$F$3:$X$668,3,FALSE)</f>
        <v>#N/A</v>
      </c>
      <c r="AO625" t="e">
        <f>VLOOKUP(AK625,'MATRIZ 2026'!$F$3:$X$668,3,FALSE)</f>
        <v>#N/A</v>
      </c>
      <c r="AP625" t="e">
        <f>VLOOKUP(AL625,'MATRIZ 2026'!$F$3:$X$668,3,FALSE)</f>
        <v>#N/A</v>
      </c>
    </row>
    <row r="626" spans="2:42">
      <c r="B626" s="21" t="s">
        <v>7003</v>
      </c>
      <c r="C626" t="e">
        <v>#REF!</v>
      </c>
      <c r="D626" t="str">
        <f t="shared" si="15"/>
        <v>632-2026</v>
      </c>
      <c r="E626" t="e">
        <f>VLOOKUP(D626,'MATRIZ 2026'!$F$3:$X$668,14,FALSE)</f>
        <v>#N/A</v>
      </c>
      <c r="F626" t="e">
        <f>VLOOKUP(B626,'MATRIZ 2026'!$F$3:$X$668,3,FALSE)</f>
        <v>#N/A</v>
      </c>
      <c r="G626" t="e">
        <f>VLOOKUP(B626,'MATRIZ 2026'!$F$3:$X$668,22,FALSE)</f>
        <v>#N/A</v>
      </c>
      <c r="I626" t="e">
        <f>VLOOKUP(B626,'MATRIZ 2026'!$F$3:$X$668,84,FALSE)</f>
        <v>#N/A</v>
      </c>
      <c r="J626" t="e">
        <f>VLOOKUP(B626,'MATRIZ 2026'!$F$3:$X$668,49,FALSE)</f>
        <v>#N/A</v>
      </c>
      <c r="K626" t="e">
        <f>VLOOKUP(B626,'MATRIZ 2026'!$F$3:$X$668,50,FALSE)</f>
        <v>#N/A</v>
      </c>
      <c r="L626" s="48" t="e">
        <f>VLOOKUP(B626,'MATRIZ 2026'!$F$3:$X$668,45,FALSE)</f>
        <v>#N/A</v>
      </c>
      <c r="M626" s="48" t="e">
        <f>VLOOKUP(B626,'MATRIZ 2026'!$F$3:$X$668,46,FALSE)</f>
        <v>#N/A</v>
      </c>
      <c r="N626" t="e">
        <f>VLOOKUP(B626,'MATRIZ 2026'!$F$3:$X$668,16,FALSE)</f>
        <v>#N/A</v>
      </c>
      <c r="O626" t="e">
        <f>VLOOKUP(B626,'MATRIZ 2026'!$F$3:$X$668,93,FALSE)</f>
        <v>#N/A</v>
      </c>
      <c r="P626" t="e">
        <f>VLOOKUP(D626,'MATRIZ 2026'!$F$3:$X$668,31,FALSE)</f>
        <v>#N/A</v>
      </c>
      <c r="Q626" t="e">
        <f>VLOOKUP(M626,'MATRIZ 2026'!$F$3:$X$668,3,FALSE)</f>
        <v>#N/A</v>
      </c>
      <c r="R626" t="e">
        <f>VLOOKUP(B626,'MATRIZ 2026'!$F$3:$X$668,32,FALSE)</f>
        <v>#N/A</v>
      </c>
      <c r="S626" t="e">
        <f>VLOOKUP(O626,'MATRIZ 2026'!$F$3:$X$668,3,FALSE)</f>
        <v>#N/A</v>
      </c>
      <c r="T626" t="e">
        <f>VLOOKUP(B626,'MATRIZ 2026'!$F$3:$X$668,95,FALSE)</f>
        <v>#N/A</v>
      </c>
      <c r="U626">
        <f>VLOOKUP(B626,Hoja3!A625:B1287,2,FALSE)</f>
        <v>144779</v>
      </c>
      <c r="V626" t="e">
        <f>VLOOKUP(B626,'MATRIZ 2026'!$F$3:$X$668,40,FALSE)</f>
        <v>#N/A</v>
      </c>
      <c r="W626" t="e">
        <f>VLOOKUP(S626,'MATRIZ 2026'!$F$3:$X$668,3,FALSE)</f>
        <v>#N/A</v>
      </c>
      <c r="X626" t="e">
        <f>VLOOKUP(T626,'MATRIZ 2026'!$F$3:$X$668,3,FALSE)</f>
        <v>#N/A</v>
      </c>
      <c r="Y626" t="e">
        <f>VLOOKUP(U626,'MATRIZ 2026'!$F$3:$X$668,3,FALSE)</f>
        <v>#N/A</v>
      </c>
      <c r="Z626" t="e">
        <f>VLOOKUP(V626,'MATRIZ 2026'!$F$3:$X$668,3,FALSE)</f>
        <v>#N/A</v>
      </c>
      <c r="AA626" t="e">
        <f>VLOOKUP(W626,'MATRIZ 2026'!$F$3:$X$668,3,FALSE)</f>
        <v>#N/A</v>
      </c>
      <c r="AB626" t="e">
        <f>VLOOKUP(B626,'MATRIZ 2026'!$F$3:$X$668,28,FALSE)</f>
        <v>#N/A</v>
      </c>
      <c r="AC626" t="e">
        <f>VLOOKUP(B626,'MATRIZ 2026'!$F$3:$X$668,27,FALSE)</f>
        <v>#N/A</v>
      </c>
      <c r="AD626" t="e">
        <f>VLOOKUP(B626,'MATRIZ 2026'!$F$3:$X$668,29,FALSE)</f>
        <v>#N/A</v>
      </c>
      <c r="AE626" t="e">
        <f>VLOOKUP(B626,'MATRIZ 2026'!$F$3:$X$668,96,FALSE)</f>
        <v>#N/A</v>
      </c>
      <c r="AF626" t="e">
        <f>VLOOKUP(B626,'MATRIZ 2026'!$F$3:$X$668,30,FALSE)</f>
        <v>#N/A</v>
      </c>
      <c r="AG626" t="str">
        <f>VLOOKUP(B626,'cuentas bancarias'!$A$2:$E$201,3,FALSE)</f>
        <v>BANCOLOMBIA</v>
      </c>
      <c r="AH626" t="str">
        <f>VLOOKUP(B626,'cuentas bancarias'!$A$2:$E$201,4,FALSE)</f>
        <v>AHORROS</v>
      </c>
      <c r="AI626">
        <f>VLOOKUP(B626,'cuentas bancarias'!$A$2:$E$201,5,FALSE)</f>
        <v>66260497856</v>
      </c>
      <c r="AJ626" t="e">
        <f>VLOOKUP(B626,'MATRIZ 2026'!$F$3:$X$668,25,FALSE)</f>
        <v>#N/A</v>
      </c>
      <c r="AL626" t="e">
        <f>VLOOKUP(AH626,'MATRIZ 2026'!$F$3:$X$668,3,FALSE)</f>
        <v>#N/A</v>
      </c>
      <c r="AM626" t="e">
        <f>VLOOKUP(AI626,'MATRIZ 2026'!$F$3:$X$668,3,FALSE)</f>
        <v>#N/A</v>
      </c>
      <c r="AN626" t="e">
        <f>VLOOKUP(AJ626,'MATRIZ 2026'!$F$3:$X$668,3,FALSE)</f>
        <v>#N/A</v>
      </c>
      <c r="AO626" t="e">
        <f>VLOOKUP(AK626,'MATRIZ 2026'!$F$3:$X$668,3,FALSE)</f>
        <v>#N/A</v>
      </c>
      <c r="AP626" t="e">
        <f>VLOOKUP(AL626,'MATRIZ 2026'!$F$3:$X$668,3,FALSE)</f>
        <v>#N/A</v>
      </c>
    </row>
    <row r="627" spans="2:42">
      <c r="B627" s="19" t="s">
        <v>7012</v>
      </c>
      <c r="C627" t="e">
        <v>#REF!</v>
      </c>
      <c r="D627" t="str">
        <f t="shared" si="15"/>
        <v>633-2026</v>
      </c>
      <c r="E627" t="e">
        <f>VLOOKUP(D627,'MATRIZ 2026'!$F$3:$X$668,14,FALSE)</f>
        <v>#N/A</v>
      </c>
      <c r="F627" t="e">
        <f>VLOOKUP(B627,'MATRIZ 2026'!$F$3:$X$668,3,FALSE)</f>
        <v>#N/A</v>
      </c>
      <c r="G627" t="e">
        <f>VLOOKUP(B627,'MATRIZ 2026'!$F$3:$X$668,22,FALSE)</f>
        <v>#N/A</v>
      </c>
      <c r="I627" t="e">
        <f>VLOOKUP(B627,'MATRIZ 2026'!$F$3:$X$668,84,FALSE)</f>
        <v>#N/A</v>
      </c>
      <c r="J627" t="e">
        <f>VLOOKUP(B627,'MATRIZ 2026'!$F$3:$X$668,49,FALSE)</f>
        <v>#N/A</v>
      </c>
      <c r="K627" t="e">
        <f>VLOOKUP(B627,'MATRIZ 2026'!$F$3:$X$668,50,FALSE)</f>
        <v>#N/A</v>
      </c>
      <c r="L627" s="48" t="e">
        <f>VLOOKUP(B627,'MATRIZ 2026'!$F$3:$X$668,45,FALSE)</f>
        <v>#N/A</v>
      </c>
      <c r="M627" s="48" t="e">
        <f>VLOOKUP(B627,'MATRIZ 2026'!$F$3:$X$668,46,FALSE)</f>
        <v>#N/A</v>
      </c>
      <c r="N627" t="e">
        <f>VLOOKUP(B627,'MATRIZ 2026'!$F$3:$X$668,16,FALSE)</f>
        <v>#N/A</v>
      </c>
      <c r="O627" t="e">
        <f>VLOOKUP(B627,'MATRIZ 2026'!$F$3:$X$668,93,FALSE)</f>
        <v>#N/A</v>
      </c>
      <c r="P627" t="e">
        <f>VLOOKUP(D627,'MATRIZ 2026'!$F$3:$X$668,31,FALSE)</f>
        <v>#N/A</v>
      </c>
      <c r="Q627" t="e">
        <f>VLOOKUP(M627,'MATRIZ 2026'!$F$3:$X$668,3,FALSE)</f>
        <v>#N/A</v>
      </c>
      <c r="R627" t="e">
        <f>VLOOKUP(B627,'MATRIZ 2026'!$F$3:$X$668,32,FALSE)</f>
        <v>#N/A</v>
      </c>
      <c r="S627" t="e">
        <f>VLOOKUP(O627,'MATRIZ 2026'!$F$3:$X$668,3,FALSE)</f>
        <v>#N/A</v>
      </c>
      <c r="T627" t="e">
        <f>VLOOKUP(B627,'MATRIZ 2026'!$F$3:$X$668,95,FALSE)</f>
        <v>#N/A</v>
      </c>
      <c r="U627">
        <f>VLOOKUP(B627,Hoja3!A626:B1288,2,FALSE)</f>
        <v>146631</v>
      </c>
      <c r="V627" t="e">
        <f>VLOOKUP(B627,'MATRIZ 2026'!$F$3:$X$668,40,FALSE)</f>
        <v>#N/A</v>
      </c>
      <c r="W627" t="e">
        <f>VLOOKUP(S627,'MATRIZ 2026'!$F$3:$X$668,3,FALSE)</f>
        <v>#N/A</v>
      </c>
      <c r="X627" t="e">
        <f>VLOOKUP(T627,'MATRIZ 2026'!$F$3:$X$668,3,FALSE)</f>
        <v>#N/A</v>
      </c>
      <c r="Y627" t="e">
        <f>VLOOKUP(U627,'MATRIZ 2026'!$F$3:$X$668,3,FALSE)</f>
        <v>#N/A</v>
      </c>
      <c r="Z627" t="e">
        <f>VLOOKUP(V627,'MATRIZ 2026'!$F$3:$X$668,3,FALSE)</f>
        <v>#N/A</v>
      </c>
      <c r="AA627" t="e">
        <f>VLOOKUP(W627,'MATRIZ 2026'!$F$3:$X$668,3,FALSE)</f>
        <v>#N/A</v>
      </c>
      <c r="AB627" t="e">
        <f>VLOOKUP(B627,'MATRIZ 2026'!$F$3:$X$668,28,FALSE)</f>
        <v>#N/A</v>
      </c>
      <c r="AC627" t="e">
        <f>VLOOKUP(B627,'MATRIZ 2026'!$F$3:$X$668,27,FALSE)</f>
        <v>#N/A</v>
      </c>
      <c r="AD627" t="e">
        <f>VLOOKUP(B627,'MATRIZ 2026'!$F$3:$X$668,29,FALSE)</f>
        <v>#N/A</v>
      </c>
      <c r="AE627" t="e">
        <f>VLOOKUP(B627,'MATRIZ 2026'!$F$3:$X$668,96,FALSE)</f>
        <v>#N/A</v>
      </c>
      <c r="AF627" t="e">
        <f>VLOOKUP(B627,'MATRIZ 2026'!$F$3:$X$668,30,FALSE)</f>
        <v>#N/A</v>
      </c>
      <c r="AG627" t="str">
        <f>VLOOKUP(B627,'cuentas bancarias'!$A$2:$E$201,3,FALSE)</f>
        <v>BOGOTÁ</v>
      </c>
      <c r="AH627" t="str">
        <f>VLOOKUP(B627,'cuentas bancarias'!$A$2:$E$201,4,FALSE)</f>
        <v>AHORROS</v>
      </c>
      <c r="AI627">
        <f>VLOOKUP(B627,'cuentas bancarias'!$A$2:$E$201,5,FALSE)</f>
        <v>5361860</v>
      </c>
      <c r="AJ627" t="e">
        <f>VLOOKUP(B627,'MATRIZ 2026'!$F$3:$X$668,25,FALSE)</f>
        <v>#N/A</v>
      </c>
      <c r="AL627" t="e">
        <f>VLOOKUP(AH627,'MATRIZ 2026'!$F$3:$X$668,3,FALSE)</f>
        <v>#N/A</v>
      </c>
      <c r="AM627" t="e">
        <f>VLOOKUP(AI627,'MATRIZ 2026'!$F$3:$X$668,3,FALSE)</f>
        <v>#N/A</v>
      </c>
      <c r="AN627" t="e">
        <f>VLOOKUP(AJ627,'MATRIZ 2026'!$F$3:$X$668,3,FALSE)</f>
        <v>#N/A</v>
      </c>
      <c r="AO627" t="e">
        <f>VLOOKUP(AK627,'MATRIZ 2026'!$F$3:$X$668,3,FALSE)</f>
        <v>#N/A</v>
      </c>
      <c r="AP627" t="e">
        <f>VLOOKUP(AL627,'MATRIZ 2026'!$F$3:$X$668,3,FALSE)</f>
        <v>#N/A</v>
      </c>
    </row>
    <row r="628" spans="2:42">
      <c r="B628" s="21" t="s">
        <v>7020</v>
      </c>
      <c r="C628" t="e">
        <v>#REF!</v>
      </c>
      <c r="D628" t="str">
        <f t="shared" si="15"/>
        <v>634-2026</v>
      </c>
      <c r="E628" t="e">
        <f>VLOOKUP(D628,'MATRIZ 2026'!$F$3:$X$668,14,FALSE)</f>
        <v>#N/A</v>
      </c>
      <c r="F628" t="e">
        <f>VLOOKUP(B628,'MATRIZ 2026'!$F$3:$X$668,3,FALSE)</f>
        <v>#N/A</v>
      </c>
      <c r="G628" t="e">
        <f>VLOOKUP(B628,'MATRIZ 2026'!$F$3:$X$668,22,FALSE)</f>
        <v>#N/A</v>
      </c>
      <c r="I628" t="e">
        <f>VLOOKUP(B628,'MATRIZ 2026'!$F$3:$X$668,84,FALSE)</f>
        <v>#N/A</v>
      </c>
      <c r="J628" t="e">
        <f>VLOOKUP(B628,'MATRIZ 2026'!$F$3:$X$668,49,FALSE)</f>
        <v>#N/A</v>
      </c>
      <c r="K628" t="e">
        <f>VLOOKUP(B628,'MATRIZ 2026'!$F$3:$X$668,50,FALSE)</f>
        <v>#N/A</v>
      </c>
      <c r="L628" s="48" t="e">
        <f>VLOOKUP(B628,'MATRIZ 2026'!$F$3:$X$668,45,FALSE)</f>
        <v>#N/A</v>
      </c>
      <c r="M628" s="48" t="e">
        <f>VLOOKUP(B628,'MATRIZ 2026'!$F$3:$X$668,46,FALSE)</f>
        <v>#N/A</v>
      </c>
      <c r="N628" t="e">
        <f>VLOOKUP(B628,'MATRIZ 2026'!$F$3:$X$668,16,FALSE)</f>
        <v>#N/A</v>
      </c>
      <c r="O628" t="e">
        <f>VLOOKUP(B628,'MATRIZ 2026'!$F$3:$X$668,93,FALSE)</f>
        <v>#N/A</v>
      </c>
      <c r="P628" t="e">
        <f>VLOOKUP(D628,'MATRIZ 2026'!$F$3:$X$668,31,FALSE)</f>
        <v>#N/A</v>
      </c>
      <c r="Q628" t="e">
        <f>VLOOKUP(M628,'MATRIZ 2026'!$F$3:$X$668,3,FALSE)</f>
        <v>#N/A</v>
      </c>
      <c r="R628" t="e">
        <f>VLOOKUP(B628,'MATRIZ 2026'!$F$3:$X$668,32,FALSE)</f>
        <v>#N/A</v>
      </c>
      <c r="S628" t="e">
        <f>VLOOKUP(O628,'MATRIZ 2026'!$F$3:$X$668,3,FALSE)</f>
        <v>#N/A</v>
      </c>
      <c r="T628" t="e">
        <f>VLOOKUP(B628,'MATRIZ 2026'!$F$3:$X$668,95,FALSE)</f>
        <v>#N/A</v>
      </c>
      <c r="U628">
        <f>VLOOKUP(B628,Hoja3!A627:B1289,2,FALSE)</f>
        <v>145522</v>
      </c>
      <c r="V628" t="e">
        <f>VLOOKUP(B628,'MATRIZ 2026'!$F$3:$X$668,40,FALSE)</f>
        <v>#N/A</v>
      </c>
      <c r="W628" t="e">
        <f>VLOOKUP(S628,'MATRIZ 2026'!$F$3:$X$668,3,FALSE)</f>
        <v>#N/A</v>
      </c>
      <c r="X628" t="e">
        <f>VLOOKUP(T628,'MATRIZ 2026'!$F$3:$X$668,3,FALSE)</f>
        <v>#N/A</v>
      </c>
      <c r="Y628" t="e">
        <f>VLOOKUP(U628,'MATRIZ 2026'!$F$3:$X$668,3,FALSE)</f>
        <v>#N/A</v>
      </c>
      <c r="Z628" t="e">
        <f>VLOOKUP(V628,'MATRIZ 2026'!$F$3:$X$668,3,FALSE)</f>
        <v>#N/A</v>
      </c>
      <c r="AA628" t="e">
        <f>VLOOKUP(W628,'MATRIZ 2026'!$F$3:$X$668,3,FALSE)</f>
        <v>#N/A</v>
      </c>
      <c r="AB628" t="e">
        <f>VLOOKUP(B628,'MATRIZ 2026'!$F$3:$X$668,28,FALSE)</f>
        <v>#N/A</v>
      </c>
      <c r="AC628" t="e">
        <f>VLOOKUP(B628,'MATRIZ 2026'!$F$3:$X$668,27,FALSE)</f>
        <v>#N/A</v>
      </c>
      <c r="AD628" t="e">
        <f>VLOOKUP(B628,'MATRIZ 2026'!$F$3:$X$668,29,FALSE)</f>
        <v>#N/A</v>
      </c>
      <c r="AE628" t="e">
        <f>VLOOKUP(B628,'MATRIZ 2026'!$F$3:$X$668,96,FALSE)</f>
        <v>#N/A</v>
      </c>
      <c r="AF628" t="e">
        <f>VLOOKUP(B628,'MATRIZ 2026'!$F$3:$X$668,30,FALSE)</f>
        <v>#N/A</v>
      </c>
      <c r="AG628" t="str">
        <f>VLOOKUP(B628,'cuentas bancarias'!$A$2:$E$201,3,FALSE)</f>
        <v>DAVIVIENDA</v>
      </c>
      <c r="AH628" t="str">
        <f>VLOOKUP(B628,'cuentas bancarias'!$A$2:$E$201,4,FALSE)</f>
        <v>AHORROS</v>
      </c>
      <c r="AI628">
        <f>VLOOKUP(B628,'cuentas bancarias'!$A$2:$E$201,5,FALSE)</f>
        <v>550488404004977</v>
      </c>
      <c r="AJ628" t="e">
        <f>VLOOKUP(B628,'MATRIZ 2026'!$F$3:$X$668,25,FALSE)</f>
        <v>#N/A</v>
      </c>
      <c r="AL628" t="e">
        <f>VLOOKUP(AH628,'MATRIZ 2026'!$F$3:$X$668,3,FALSE)</f>
        <v>#N/A</v>
      </c>
      <c r="AM628" t="e">
        <f>VLOOKUP(AI628,'MATRIZ 2026'!$F$3:$X$668,3,FALSE)</f>
        <v>#N/A</v>
      </c>
      <c r="AN628" t="e">
        <f>VLOOKUP(AJ628,'MATRIZ 2026'!$F$3:$X$668,3,FALSE)</f>
        <v>#N/A</v>
      </c>
      <c r="AO628" t="e">
        <f>VLOOKUP(AK628,'MATRIZ 2026'!$F$3:$X$668,3,FALSE)</f>
        <v>#N/A</v>
      </c>
      <c r="AP628" t="e">
        <f>VLOOKUP(AL628,'MATRIZ 2026'!$F$3:$X$668,3,FALSE)</f>
        <v>#N/A</v>
      </c>
    </row>
    <row r="629" spans="2:42">
      <c r="B629" s="19" t="s">
        <v>7028</v>
      </c>
      <c r="C629" t="e">
        <v>#REF!</v>
      </c>
      <c r="D629" t="str">
        <f t="shared" si="15"/>
        <v>635-2026</v>
      </c>
      <c r="E629" t="e">
        <f>VLOOKUP(D629,'MATRIZ 2026'!$F$3:$X$668,14,FALSE)</f>
        <v>#N/A</v>
      </c>
      <c r="F629" t="e">
        <f>VLOOKUP(B629,'MATRIZ 2026'!$F$3:$X$668,3,FALSE)</f>
        <v>#N/A</v>
      </c>
      <c r="G629" t="e">
        <f>VLOOKUP(B629,'MATRIZ 2026'!$F$3:$X$668,22,FALSE)</f>
        <v>#N/A</v>
      </c>
      <c r="I629" t="e">
        <f>VLOOKUP(B629,'MATRIZ 2026'!$F$3:$X$668,84,FALSE)</f>
        <v>#N/A</v>
      </c>
      <c r="J629" t="e">
        <f>VLOOKUP(B629,'MATRIZ 2026'!$F$3:$X$668,49,FALSE)</f>
        <v>#N/A</v>
      </c>
      <c r="K629" t="e">
        <f>VLOOKUP(B629,'MATRIZ 2026'!$F$3:$X$668,50,FALSE)</f>
        <v>#N/A</v>
      </c>
      <c r="L629" s="48" t="e">
        <f>VLOOKUP(B629,'MATRIZ 2026'!$F$3:$X$668,45,FALSE)</f>
        <v>#N/A</v>
      </c>
      <c r="M629" s="48" t="e">
        <f>VLOOKUP(B629,'MATRIZ 2026'!$F$3:$X$668,46,FALSE)</f>
        <v>#N/A</v>
      </c>
      <c r="N629" t="e">
        <f>VLOOKUP(B629,'MATRIZ 2026'!$F$3:$X$668,16,FALSE)</f>
        <v>#N/A</v>
      </c>
      <c r="O629" t="e">
        <f>VLOOKUP(B629,'MATRIZ 2026'!$F$3:$X$668,93,FALSE)</f>
        <v>#N/A</v>
      </c>
      <c r="P629" t="e">
        <f>VLOOKUP(D629,'MATRIZ 2026'!$F$3:$X$668,31,FALSE)</f>
        <v>#N/A</v>
      </c>
      <c r="Q629" t="e">
        <f>VLOOKUP(M629,'MATRIZ 2026'!$F$3:$X$668,3,FALSE)</f>
        <v>#N/A</v>
      </c>
      <c r="R629" t="e">
        <f>VLOOKUP(B629,'MATRIZ 2026'!$F$3:$X$668,32,FALSE)</f>
        <v>#N/A</v>
      </c>
      <c r="S629" t="e">
        <f>VLOOKUP(O629,'MATRIZ 2026'!$F$3:$X$668,3,FALSE)</f>
        <v>#N/A</v>
      </c>
      <c r="T629" t="e">
        <f>VLOOKUP(B629,'MATRIZ 2026'!$F$3:$X$668,95,FALSE)</f>
        <v>#N/A</v>
      </c>
      <c r="U629">
        <f>VLOOKUP(B629,Hoja3!A628:B1290,2,FALSE)</f>
        <v>146521</v>
      </c>
      <c r="V629" t="e">
        <f>VLOOKUP(B629,'MATRIZ 2026'!$F$3:$X$668,40,FALSE)</f>
        <v>#N/A</v>
      </c>
      <c r="W629" t="e">
        <f>VLOOKUP(S629,'MATRIZ 2026'!$F$3:$X$668,3,FALSE)</f>
        <v>#N/A</v>
      </c>
      <c r="X629" t="e">
        <f>VLOOKUP(T629,'MATRIZ 2026'!$F$3:$X$668,3,FALSE)</f>
        <v>#N/A</v>
      </c>
      <c r="Y629" t="e">
        <f>VLOOKUP(U629,'MATRIZ 2026'!$F$3:$X$668,3,FALSE)</f>
        <v>#N/A</v>
      </c>
      <c r="Z629" t="e">
        <f>VLOOKUP(V629,'MATRIZ 2026'!$F$3:$X$668,3,FALSE)</f>
        <v>#N/A</v>
      </c>
      <c r="AA629" t="e">
        <f>VLOOKUP(W629,'MATRIZ 2026'!$F$3:$X$668,3,FALSE)</f>
        <v>#N/A</v>
      </c>
      <c r="AB629" t="e">
        <f>VLOOKUP(B629,'MATRIZ 2026'!$F$3:$X$668,28,FALSE)</f>
        <v>#N/A</v>
      </c>
      <c r="AC629" t="e">
        <f>VLOOKUP(B629,'MATRIZ 2026'!$F$3:$X$668,27,FALSE)</f>
        <v>#N/A</v>
      </c>
      <c r="AD629" t="e">
        <f>VLOOKUP(B629,'MATRIZ 2026'!$F$3:$X$668,29,FALSE)</f>
        <v>#N/A</v>
      </c>
      <c r="AE629" t="e">
        <f>VLOOKUP(B629,'MATRIZ 2026'!$F$3:$X$668,96,FALSE)</f>
        <v>#N/A</v>
      </c>
      <c r="AF629" t="e">
        <f>VLOOKUP(B629,'MATRIZ 2026'!$F$3:$X$668,30,FALSE)</f>
        <v>#N/A</v>
      </c>
      <c r="AG629" t="str">
        <f>VLOOKUP(B629,'cuentas bancarias'!$A$2:$E$201,3,FALSE)</f>
        <v>NEQUI</v>
      </c>
      <c r="AH629" t="str">
        <f>VLOOKUP(B629,'cuentas bancarias'!$A$2:$E$201,4,FALSE)</f>
        <v>AHORROS</v>
      </c>
      <c r="AI629">
        <f>VLOOKUP(B629,'cuentas bancarias'!$A$2:$E$201,5,FALSE)</f>
        <v>3002643061</v>
      </c>
      <c r="AJ629" t="e">
        <f>VLOOKUP(B629,'MATRIZ 2026'!$F$3:$X$668,25,FALSE)</f>
        <v>#N/A</v>
      </c>
      <c r="AL629" t="e">
        <f>VLOOKUP(AH629,'MATRIZ 2026'!$F$3:$X$668,3,FALSE)</f>
        <v>#N/A</v>
      </c>
      <c r="AM629" t="e">
        <f>VLOOKUP(AI629,'MATRIZ 2026'!$F$3:$X$668,3,FALSE)</f>
        <v>#N/A</v>
      </c>
      <c r="AN629" t="e">
        <f>VLOOKUP(AJ629,'MATRIZ 2026'!$F$3:$X$668,3,FALSE)</f>
        <v>#N/A</v>
      </c>
      <c r="AO629" t="e">
        <f>VLOOKUP(AK629,'MATRIZ 2026'!$F$3:$X$668,3,FALSE)</f>
        <v>#N/A</v>
      </c>
      <c r="AP629" t="e">
        <f>VLOOKUP(AL629,'MATRIZ 2026'!$F$3:$X$668,3,FALSE)</f>
        <v>#N/A</v>
      </c>
    </row>
    <row r="630" spans="2:42">
      <c r="B630" s="21" t="s">
        <v>7037</v>
      </c>
      <c r="C630" t="e">
        <v>#REF!</v>
      </c>
      <c r="D630" t="str">
        <f t="shared" si="15"/>
        <v>636-2026</v>
      </c>
      <c r="E630" t="e">
        <f>VLOOKUP(D630,'MATRIZ 2026'!$F$3:$X$668,14,FALSE)</f>
        <v>#N/A</v>
      </c>
      <c r="F630" t="e">
        <f>VLOOKUP(B630,'MATRIZ 2026'!$F$3:$X$668,3,FALSE)</f>
        <v>#N/A</v>
      </c>
      <c r="G630" t="e">
        <f>VLOOKUP(B630,'MATRIZ 2026'!$F$3:$X$668,22,FALSE)</f>
        <v>#N/A</v>
      </c>
      <c r="I630" t="e">
        <f>VLOOKUP(B630,'MATRIZ 2026'!$F$3:$X$668,84,FALSE)</f>
        <v>#N/A</v>
      </c>
      <c r="J630" t="e">
        <f>VLOOKUP(B630,'MATRIZ 2026'!$F$3:$X$668,49,FALSE)</f>
        <v>#N/A</v>
      </c>
      <c r="K630" t="e">
        <f>VLOOKUP(B630,'MATRIZ 2026'!$F$3:$X$668,50,FALSE)</f>
        <v>#N/A</v>
      </c>
      <c r="L630" s="48" t="e">
        <f>VLOOKUP(B630,'MATRIZ 2026'!$F$3:$X$668,45,FALSE)</f>
        <v>#N/A</v>
      </c>
      <c r="M630" s="48" t="e">
        <f>VLOOKUP(B630,'MATRIZ 2026'!$F$3:$X$668,46,FALSE)</f>
        <v>#N/A</v>
      </c>
      <c r="N630" t="e">
        <f>VLOOKUP(B630,'MATRIZ 2026'!$F$3:$X$668,16,FALSE)</f>
        <v>#N/A</v>
      </c>
      <c r="O630" t="e">
        <f>VLOOKUP(B630,'MATRIZ 2026'!$F$3:$X$668,93,FALSE)</f>
        <v>#N/A</v>
      </c>
      <c r="P630" t="e">
        <f>VLOOKUP(D630,'MATRIZ 2026'!$F$3:$X$668,31,FALSE)</f>
        <v>#N/A</v>
      </c>
      <c r="Q630" t="e">
        <f>VLOOKUP(M630,'MATRIZ 2026'!$F$3:$X$668,3,FALSE)</f>
        <v>#N/A</v>
      </c>
      <c r="R630" t="e">
        <f>VLOOKUP(B630,'MATRIZ 2026'!$F$3:$X$668,32,FALSE)</f>
        <v>#N/A</v>
      </c>
      <c r="S630" t="e">
        <f>VLOOKUP(O630,'MATRIZ 2026'!$F$3:$X$668,3,FALSE)</f>
        <v>#N/A</v>
      </c>
      <c r="T630" t="e">
        <f>VLOOKUP(B630,'MATRIZ 2026'!$F$3:$X$668,95,FALSE)</f>
        <v>#N/A</v>
      </c>
      <c r="U630">
        <f>VLOOKUP(B630,Hoja3!A629:B1291,2,FALSE)</f>
        <v>147441</v>
      </c>
      <c r="V630" t="e">
        <f>VLOOKUP(B630,'MATRIZ 2026'!$F$3:$X$668,40,FALSE)</f>
        <v>#N/A</v>
      </c>
      <c r="W630" t="e">
        <f>VLOOKUP(S630,'MATRIZ 2026'!$F$3:$X$668,3,FALSE)</f>
        <v>#N/A</v>
      </c>
      <c r="X630" t="e">
        <f>VLOOKUP(T630,'MATRIZ 2026'!$F$3:$X$668,3,FALSE)</f>
        <v>#N/A</v>
      </c>
      <c r="Y630" t="e">
        <f>VLOOKUP(U630,'MATRIZ 2026'!$F$3:$X$668,3,FALSE)</f>
        <v>#N/A</v>
      </c>
      <c r="Z630" t="e">
        <f>VLOOKUP(V630,'MATRIZ 2026'!$F$3:$X$668,3,FALSE)</f>
        <v>#N/A</v>
      </c>
      <c r="AA630" t="e">
        <f>VLOOKUP(W630,'MATRIZ 2026'!$F$3:$X$668,3,FALSE)</f>
        <v>#N/A</v>
      </c>
      <c r="AB630" t="e">
        <f>VLOOKUP(B630,'MATRIZ 2026'!$F$3:$X$668,28,FALSE)</f>
        <v>#N/A</v>
      </c>
      <c r="AC630" t="e">
        <f>VLOOKUP(B630,'MATRIZ 2026'!$F$3:$X$668,27,FALSE)</f>
        <v>#N/A</v>
      </c>
      <c r="AD630" t="e">
        <f>VLOOKUP(B630,'MATRIZ 2026'!$F$3:$X$668,29,FALSE)</f>
        <v>#N/A</v>
      </c>
      <c r="AE630" t="e">
        <f>VLOOKUP(B630,'MATRIZ 2026'!$F$3:$X$668,96,FALSE)</f>
        <v>#N/A</v>
      </c>
      <c r="AF630" t="e">
        <f>VLOOKUP(B630,'MATRIZ 2026'!$F$3:$X$668,30,FALSE)</f>
        <v>#N/A</v>
      </c>
      <c r="AG630" t="str">
        <f>VLOOKUP(B630,'cuentas bancarias'!$A$2:$E$201,3,FALSE)</f>
        <v>DAVIVIENDA</v>
      </c>
      <c r="AH630" t="str">
        <f>VLOOKUP(B630,'cuentas bancarias'!$A$2:$E$201,4,FALSE)</f>
        <v>AHORROS</v>
      </c>
      <c r="AI630">
        <f>VLOOKUP(B630,'cuentas bancarias'!$A$2:$E$201,5,FALSE)</f>
        <v>488407200986</v>
      </c>
      <c r="AJ630" t="e">
        <f>VLOOKUP(B630,'MATRIZ 2026'!$F$3:$X$668,25,FALSE)</f>
        <v>#N/A</v>
      </c>
      <c r="AL630" t="e">
        <f>VLOOKUP(AH630,'MATRIZ 2026'!$F$3:$X$668,3,FALSE)</f>
        <v>#N/A</v>
      </c>
      <c r="AM630" t="e">
        <f>VLOOKUP(AI630,'MATRIZ 2026'!$F$3:$X$668,3,FALSE)</f>
        <v>#N/A</v>
      </c>
      <c r="AN630" t="e">
        <f>VLOOKUP(AJ630,'MATRIZ 2026'!$F$3:$X$668,3,FALSE)</f>
        <v>#N/A</v>
      </c>
      <c r="AO630" t="e">
        <f>VLOOKUP(AK630,'MATRIZ 2026'!$F$3:$X$668,3,FALSE)</f>
        <v>#N/A</v>
      </c>
      <c r="AP630" t="e">
        <f>VLOOKUP(AL630,'MATRIZ 2026'!$F$3:$X$668,3,FALSE)</f>
        <v>#N/A</v>
      </c>
    </row>
    <row r="631" spans="2:42">
      <c r="B631" s="19" t="s">
        <v>7050</v>
      </c>
      <c r="C631" t="e">
        <v>#REF!</v>
      </c>
      <c r="D631" t="str">
        <f t="shared" si="15"/>
        <v>637-2026</v>
      </c>
      <c r="E631" t="e">
        <f>VLOOKUP(D631,'MATRIZ 2026'!$F$3:$X$668,14,FALSE)</f>
        <v>#N/A</v>
      </c>
      <c r="F631" t="e">
        <f>VLOOKUP(B631,'MATRIZ 2026'!$F$3:$X$668,3,FALSE)</f>
        <v>#N/A</v>
      </c>
      <c r="G631" t="e">
        <f>VLOOKUP(B631,'MATRIZ 2026'!$F$3:$X$668,22,FALSE)</f>
        <v>#N/A</v>
      </c>
      <c r="I631" t="e">
        <f>VLOOKUP(B631,'MATRIZ 2026'!$F$3:$X$668,84,FALSE)</f>
        <v>#N/A</v>
      </c>
      <c r="J631" t="e">
        <f>VLOOKUP(B631,'MATRIZ 2026'!$F$3:$X$668,49,FALSE)</f>
        <v>#N/A</v>
      </c>
      <c r="K631" t="e">
        <f>VLOOKUP(B631,'MATRIZ 2026'!$F$3:$X$668,50,FALSE)</f>
        <v>#N/A</v>
      </c>
      <c r="L631" s="48" t="e">
        <f>VLOOKUP(B631,'MATRIZ 2026'!$F$3:$X$668,45,FALSE)</f>
        <v>#N/A</v>
      </c>
      <c r="M631" s="48" t="e">
        <f>VLOOKUP(B631,'MATRIZ 2026'!$F$3:$X$668,46,FALSE)</f>
        <v>#N/A</v>
      </c>
      <c r="N631" t="e">
        <f>VLOOKUP(B631,'MATRIZ 2026'!$F$3:$X$668,16,FALSE)</f>
        <v>#N/A</v>
      </c>
      <c r="O631" t="e">
        <f>VLOOKUP(B631,'MATRIZ 2026'!$F$3:$X$668,93,FALSE)</f>
        <v>#N/A</v>
      </c>
      <c r="P631" t="e">
        <f>VLOOKUP(D631,'MATRIZ 2026'!$F$3:$X$668,31,FALSE)</f>
        <v>#N/A</v>
      </c>
      <c r="Q631" t="e">
        <f>VLOOKUP(M631,'MATRIZ 2026'!$F$3:$X$668,3,FALSE)</f>
        <v>#N/A</v>
      </c>
      <c r="R631" t="e">
        <f>VLOOKUP(B631,'MATRIZ 2026'!$F$3:$X$668,32,FALSE)</f>
        <v>#N/A</v>
      </c>
      <c r="S631" t="e">
        <f>VLOOKUP(O631,'MATRIZ 2026'!$F$3:$X$668,3,FALSE)</f>
        <v>#N/A</v>
      </c>
      <c r="T631" t="e">
        <f>VLOOKUP(B631,'MATRIZ 2026'!$F$3:$X$668,95,FALSE)</f>
        <v>#N/A</v>
      </c>
      <c r="U631">
        <f>VLOOKUP(B631,Hoja3!A630:B1292,2,FALSE)</f>
        <v>147458</v>
      </c>
      <c r="V631" t="e">
        <f>VLOOKUP(B631,'MATRIZ 2026'!$F$3:$X$668,40,FALSE)</f>
        <v>#N/A</v>
      </c>
      <c r="W631" t="e">
        <f>VLOOKUP(S631,'MATRIZ 2026'!$F$3:$X$668,3,FALSE)</f>
        <v>#N/A</v>
      </c>
      <c r="X631" t="e">
        <f>VLOOKUP(T631,'MATRIZ 2026'!$F$3:$X$668,3,FALSE)</f>
        <v>#N/A</v>
      </c>
      <c r="Y631" t="e">
        <f>VLOOKUP(U631,'MATRIZ 2026'!$F$3:$X$668,3,FALSE)</f>
        <v>#N/A</v>
      </c>
      <c r="Z631" t="e">
        <f>VLOOKUP(V631,'MATRIZ 2026'!$F$3:$X$668,3,FALSE)</f>
        <v>#N/A</v>
      </c>
      <c r="AA631" t="e">
        <f>VLOOKUP(W631,'MATRIZ 2026'!$F$3:$X$668,3,FALSE)</f>
        <v>#N/A</v>
      </c>
      <c r="AB631" t="e">
        <f>VLOOKUP(B631,'MATRIZ 2026'!$F$3:$X$668,28,FALSE)</f>
        <v>#N/A</v>
      </c>
      <c r="AC631" t="e">
        <f>VLOOKUP(B631,'MATRIZ 2026'!$F$3:$X$668,27,FALSE)</f>
        <v>#N/A</v>
      </c>
      <c r="AD631" t="e">
        <f>VLOOKUP(B631,'MATRIZ 2026'!$F$3:$X$668,29,FALSE)</f>
        <v>#N/A</v>
      </c>
      <c r="AE631" t="e">
        <f>VLOOKUP(B631,'MATRIZ 2026'!$F$3:$X$668,96,FALSE)</f>
        <v>#N/A</v>
      </c>
      <c r="AF631" t="e">
        <f>VLOOKUP(B631,'MATRIZ 2026'!$F$3:$X$668,30,FALSE)</f>
        <v>#N/A</v>
      </c>
      <c r="AG631" t="str">
        <f>VLOOKUP(B631,'cuentas bancarias'!$A$2:$E$201,3,FALSE)</f>
        <v>DAVIVIENDA</v>
      </c>
      <c r="AH631" t="str">
        <f>VLOOKUP(B631,'cuentas bancarias'!$A$2:$E$201,4,FALSE)</f>
        <v>AHORROS</v>
      </c>
      <c r="AI631">
        <f>VLOOKUP(B631,'cuentas bancarias'!$A$2:$E$201,5,FALSE)</f>
        <v>550077300146436</v>
      </c>
      <c r="AJ631" t="e">
        <f>VLOOKUP(B631,'MATRIZ 2026'!$F$3:$X$668,25,FALSE)</f>
        <v>#N/A</v>
      </c>
      <c r="AL631" t="e">
        <f>VLOOKUP(AH631,'MATRIZ 2026'!$F$3:$X$668,3,FALSE)</f>
        <v>#N/A</v>
      </c>
      <c r="AM631" t="e">
        <f>VLOOKUP(AI631,'MATRIZ 2026'!$F$3:$X$668,3,FALSE)</f>
        <v>#N/A</v>
      </c>
      <c r="AN631" t="e">
        <f>VLOOKUP(AJ631,'MATRIZ 2026'!$F$3:$X$668,3,FALSE)</f>
        <v>#N/A</v>
      </c>
      <c r="AO631" t="e">
        <f>VLOOKUP(AK631,'MATRIZ 2026'!$F$3:$X$668,3,FALSE)</f>
        <v>#N/A</v>
      </c>
      <c r="AP631" t="e">
        <f>VLOOKUP(AL631,'MATRIZ 2026'!$F$3:$X$668,3,FALSE)</f>
        <v>#N/A</v>
      </c>
    </row>
    <row r="632" spans="2:42">
      <c r="B632" s="21" t="s">
        <v>7058</v>
      </c>
      <c r="C632" t="e">
        <v>#REF!</v>
      </c>
      <c r="D632" t="str">
        <f t="shared" si="15"/>
        <v>638-2026</v>
      </c>
      <c r="E632" t="e">
        <f>VLOOKUP(D632,'MATRIZ 2026'!$F$3:$X$668,14,FALSE)</f>
        <v>#N/A</v>
      </c>
      <c r="F632" t="e">
        <f>VLOOKUP(B632,'MATRIZ 2026'!$F$3:$X$668,3,FALSE)</f>
        <v>#N/A</v>
      </c>
      <c r="G632" t="e">
        <f>VLOOKUP(B632,'MATRIZ 2026'!$F$3:$X$668,22,FALSE)</f>
        <v>#N/A</v>
      </c>
      <c r="I632" t="e">
        <f>VLOOKUP(B632,'MATRIZ 2026'!$F$3:$X$668,84,FALSE)</f>
        <v>#N/A</v>
      </c>
      <c r="J632" t="e">
        <f>VLOOKUP(B632,'MATRIZ 2026'!$F$3:$X$668,49,FALSE)</f>
        <v>#N/A</v>
      </c>
      <c r="K632" t="e">
        <f>VLOOKUP(B632,'MATRIZ 2026'!$F$3:$X$668,50,FALSE)</f>
        <v>#N/A</v>
      </c>
      <c r="L632" s="48" t="e">
        <f>VLOOKUP(B632,'MATRIZ 2026'!$F$3:$X$668,45,FALSE)</f>
        <v>#N/A</v>
      </c>
      <c r="M632" s="48" t="e">
        <f>VLOOKUP(B632,'MATRIZ 2026'!$F$3:$X$668,46,FALSE)</f>
        <v>#N/A</v>
      </c>
      <c r="N632" t="e">
        <f>VLOOKUP(B632,'MATRIZ 2026'!$F$3:$X$668,16,FALSE)</f>
        <v>#N/A</v>
      </c>
      <c r="O632" t="e">
        <f>VLOOKUP(B632,'MATRIZ 2026'!$F$3:$X$668,93,FALSE)</f>
        <v>#N/A</v>
      </c>
      <c r="P632" t="e">
        <f>VLOOKUP(D632,'MATRIZ 2026'!$F$3:$X$668,31,FALSE)</f>
        <v>#N/A</v>
      </c>
      <c r="Q632" t="e">
        <f>VLOOKUP(M632,'MATRIZ 2026'!$F$3:$X$668,3,FALSE)</f>
        <v>#N/A</v>
      </c>
      <c r="R632" t="e">
        <f>VLOOKUP(B632,'MATRIZ 2026'!$F$3:$X$668,32,FALSE)</f>
        <v>#N/A</v>
      </c>
      <c r="S632" t="e">
        <f>VLOOKUP(O632,'MATRIZ 2026'!$F$3:$X$668,3,FALSE)</f>
        <v>#N/A</v>
      </c>
      <c r="T632" t="e">
        <f>VLOOKUP(B632,'MATRIZ 2026'!$F$3:$X$668,95,FALSE)</f>
        <v>#N/A</v>
      </c>
      <c r="U632">
        <f>VLOOKUP(B632,Hoja3!A631:B1293,2,FALSE)</f>
        <v>145419</v>
      </c>
      <c r="V632" t="e">
        <f>VLOOKUP(B632,'MATRIZ 2026'!$F$3:$X$668,40,FALSE)</f>
        <v>#N/A</v>
      </c>
      <c r="W632" t="e">
        <f>VLOOKUP(S632,'MATRIZ 2026'!$F$3:$X$668,3,FALSE)</f>
        <v>#N/A</v>
      </c>
      <c r="X632" t="e">
        <f>VLOOKUP(T632,'MATRIZ 2026'!$F$3:$X$668,3,FALSE)</f>
        <v>#N/A</v>
      </c>
      <c r="Y632" t="e">
        <f>VLOOKUP(U632,'MATRIZ 2026'!$F$3:$X$668,3,FALSE)</f>
        <v>#N/A</v>
      </c>
      <c r="Z632" t="e">
        <f>VLOOKUP(V632,'MATRIZ 2026'!$F$3:$X$668,3,FALSE)</f>
        <v>#N/A</v>
      </c>
      <c r="AA632" t="e">
        <f>VLOOKUP(W632,'MATRIZ 2026'!$F$3:$X$668,3,FALSE)</f>
        <v>#N/A</v>
      </c>
      <c r="AB632" t="e">
        <f>VLOOKUP(B632,'MATRIZ 2026'!$F$3:$X$668,28,FALSE)</f>
        <v>#N/A</v>
      </c>
      <c r="AC632" t="e">
        <f>VLOOKUP(B632,'MATRIZ 2026'!$F$3:$X$668,27,FALSE)</f>
        <v>#N/A</v>
      </c>
      <c r="AD632" t="e">
        <f>VLOOKUP(B632,'MATRIZ 2026'!$F$3:$X$668,29,FALSE)</f>
        <v>#N/A</v>
      </c>
      <c r="AE632" t="e">
        <f>VLOOKUP(B632,'MATRIZ 2026'!$F$3:$X$668,96,FALSE)</f>
        <v>#N/A</v>
      </c>
      <c r="AF632" t="e">
        <f>VLOOKUP(B632,'MATRIZ 2026'!$F$3:$X$668,30,FALSE)</f>
        <v>#N/A</v>
      </c>
      <c r="AG632" t="str">
        <f>VLOOKUP(B632,'cuentas bancarias'!$A$2:$E$201,3,FALSE)</f>
        <v>DAVIVIENDA</v>
      </c>
      <c r="AH632" t="str">
        <f>VLOOKUP(B632,'cuentas bancarias'!$A$2:$E$201,4,FALSE)</f>
        <v>AHORROS</v>
      </c>
      <c r="AI632">
        <f>VLOOKUP(B632,'cuentas bancarias'!$A$2:$E$201,5,FALSE)</f>
        <v>570457670046780</v>
      </c>
      <c r="AJ632" t="e">
        <f>VLOOKUP(B632,'MATRIZ 2026'!$F$3:$X$668,25,FALSE)</f>
        <v>#N/A</v>
      </c>
      <c r="AL632" t="e">
        <f>VLOOKUP(AH632,'MATRIZ 2026'!$F$3:$X$668,3,FALSE)</f>
        <v>#N/A</v>
      </c>
      <c r="AM632" t="e">
        <f>VLOOKUP(AI632,'MATRIZ 2026'!$F$3:$X$668,3,FALSE)</f>
        <v>#N/A</v>
      </c>
      <c r="AN632" t="e">
        <f>VLOOKUP(AJ632,'MATRIZ 2026'!$F$3:$X$668,3,FALSE)</f>
        <v>#N/A</v>
      </c>
      <c r="AO632" t="e">
        <f>VLOOKUP(AK632,'MATRIZ 2026'!$F$3:$X$668,3,FALSE)</f>
        <v>#N/A</v>
      </c>
      <c r="AP632" t="e">
        <f>VLOOKUP(AL632,'MATRIZ 2026'!$F$3:$X$668,3,FALSE)</f>
        <v>#N/A</v>
      </c>
    </row>
    <row r="633" spans="2:42">
      <c r="B633" s="19" t="s">
        <v>7066</v>
      </c>
      <c r="C633" t="e">
        <v>#REF!</v>
      </c>
      <c r="D633" t="str">
        <f t="shared" si="15"/>
        <v>639-2026</v>
      </c>
      <c r="E633" t="e">
        <f>VLOOKUP(D633,'MATRIZ 2026'!$F$3:$X$668,14,FALSE)</f>
        <v>#N/A</v>
      </c>
      <c r="F633" t="e">
        <f>VLOOKUP(B633,'MATRIZ 2026'!$F$3:$X$668,3,FALSE)</f>
        <v>#N/A</v>
      </c>
      <c r="G633" t="e">
        <f>VLOOKUP(B633,'MATRIZ 2026'!$F$3:$X$668,22,FALSE)</f>
        <v>#N/A</v>
      </c>
      <c r="I633" t="e">
        <f>VLOOKUP(B633,'MATRIZ 2026'!$F$3:$X$668,84,FALSE)</f>
        <v>#N/A</v>
      </c>
      <c r="J633" t="e">
        <f>VLOOKUP(B633,'MATRIZ 2026'!$F$3:$X$668,49,FALSE)</f>
        <v>#N/A</v>
      </c>
      <c r="K633" t="e">
        <f>VLOOKUP(B633,'MATRIZ 2026'!$F$3:$X$668,50,FALSE)</f>
        <v>#N/A</v>
      </c>
      <c r="L633" s="48" t="e">
        <f>VLOOKUP(B633,'MATRIZ 2026'!$F$3:$X$668,45,FALSE)</f>
        <v>#N/A</v>
      </c>
      <c r="M633" s="48" t="e">
        <f>VLOOKUP(B633,'MATRIZ 2026'!$F$3:$X$668,46,FALSE)</f>
        <v>#N/A</v>
      </c>
      <c r="N633" t="e">
        <f>VLOOKUP(B633,'MATRIZ 2026'!$F$3:$X$668,16,FALSE)</f>
        <v>#N/A</v>
      </c>
      <c r="O633" t="e">
        <f>VLOOKUP(B633,'MATRIZ 2026'!$F$3:$X$668,93,FALSE)</f>
        <v>#N/A</v>
      </c>
      <c r="P633" t="e">
        <f>VLOOKUP(D633,'MATRIZ 2026'!$F$3:$X$668,31,FALSE)</f>
        <v>#N/A</v>
      </c>
      <c r="Q633" t="e">
        <f>VLOOKUP(M633,'MATRIZ 2026'!$F$3:$X$668,3,FALSE)</f>
        <v>#N/A</v>
      </c>
      <c r="R633" t="e">
        <f>VLOOKUP(B633,'MATRIZ 2026'!$F$3:$X$668,32,FALSE)</f>
        <v>#N/A</v>
      </c>
      <c r="S633" t="e">
        <f>VLOOKUP(O633,'MATRIZ 2026'!$F$3:$X$668,3,FALSE)</f>
        <v>#N/A</v>
      </c>
      <c r="T633" t="e">
        <f>VLOOKUP(B633,'MATRIZ 2026'!$F$3:$X$668,95,FALSE)</f>
        <v>#N/A</v>
      </c>
      <c r="U633">
        <f>VLOOKUP(B633,Hoja3!A632:B1294,2,FALSE)</f>
        <v>146631</v>
      </c>
      <c r="V633" t="e">
        <f>VLOOKUP(B633,'MATRIZ 2026'!$F$3:$X$668,40,FALSE)</f>
        <v>#N/A</v>
      </c>
      <c r="W633" t="e">
        <f>VLOOKUP(S633,'MATRIZ 2026'!$F$3:$X$668,3,FALSE)</f>
        <v>#N/A</v>
      </c>
      <c r="X633" t="e">
        <f>VLOOKUP(T633,'MATRIZ 2026'!$F$3:$X$668,3,FALSE)</f>
        <v>#N/A</v>
      </c>
      <c r="Y633" t="e">
        <f>VLOOKUP(U633,'MATRIZ 2026'!$F$3:$X$668,3,FALSE)</f>
        <v>#N/A</v>
      </c>
      <c r="Z633" t="e">
        <f>VLOOKUP(V633,'MATRIZ 2026'!$F$3:$X$668,3,FALSE)</f>
        <v>#N/A</v>
      </c>
      <c r="AA633" t="e">
        <f>VLOOKUP(W633,'MATRIZ 2026'!$F$3:$X$668,3,FALSE)</f>
        <v>#N/A</v>
      </c>
      <c r="AB633" t="e">
        <f>VLOOKUP(B633,'MATRIZ 2026'!$F$3:$X$668,28,FALSE)</f>
        <v>#N/A</v>
      </c>
      <c r="AC633" t="e">
        <f>VLOOKUP(B633,'MATRIZ 2026'!$F$3:$X$668,27,FALSE)</f>
        <v>#N/A</v>
      </c>
      <c r="AD633" t="e">
        <f>VLOOKUP(B633,'MATRIZ 2026'!$F$3:$X$668,29,FALSE)</f>
        <v>#N/A</v>
      </c>
      <c r="AE633" t="e">
        <f>VLOOKUP(B633,'MATRIZ 2026'!$F$3:$X$668,96,FALSE)</f>
        <v>#N/A</v>
      </c>
      <c r="AF633" t="e">
        <f>VLOOKUP(B633,'MATRIZ 2026'!$F$3:$X$668,30,FALSE)</f>
        <v>#N/A</v>
      </c>
      <c r="AG633" t="str">
        <f>VLOOKUP(B633,'cuentas bancarias'!$A$2:$E$201,3,FALSE)</f>
        <v>DAVIVIENDA</v>
      </c>
      <c r="AH633" t="str">
        <f>VLOOKUP(B633,'cuentas bancarias'!$A$2:$E$201,4,FALSE)</f>
        <v>AHORROS</v>
      </c>
      <c r="AI633">
        <f>VLOOKUP(B633,'cuentas bancarias'!$A$2:$E$201,5,FALSE)</f>
        <v>550015500001159</v>
      </c>
      <c r="AJ633" t="e">
        <f>VLOOKUP(B633,'MATRIZ 2026'!$F$3:$X$668,25,FALSE)</f>
        <v>#N/A</v>
      </c>
      <c r="AL633" t="e">
        <f>VLOOKUP(AH633,'MATRIZ 2026'!$F$3:$X$668,3,FALSE)</f>
        <v>#N/A</v>
      </c>
      <c r="AM633" t="e">
        <f>VLOOKUP(AI633,'MATRIZ 2026'!$F$3:$X$668,3,FALSE)</f>
        <v>#N/A</v>
      </c>
      <c r="AN633" t="e">
        <f>VLOOKUP(AJ633,'MATRIZ 2026'!$F$3:$X$668,3,FALSE)</f>
        <v>#N/A</v>
      </c>
      <c r="AO633" t="e">
        <f>VLOOKUP(AK633,'MATRIZ 2026'!$F$3:$X$668,3,FALSE)</f>
        <v>#N/A</v>
      </c>
      <c r="AP633" t="e">
        <f>VLOOKUP(AL633,'MATRIZ 2026'!$F$3:$X$668,3,FALSE)</f>
        <v>#N/A</v>
      </c>
    </row>
    <row r="634" spans="2:42">
      <c r="B634" s="21" t="s">
        <v>7075</v>
      </c>
      <c r="C634" t="e">
        <v>#REF!</v>
      </c>
      <c r="D634" t="str">
        <f t="shared" si="15"/>
        <v>640-2026</v>
      </c>
      <c r="E634" t="e">
        <f>VLOOKUP(D634,'MATRIZ 2026'!$F$3:$X$668,14,FALSE)</f>
        <v>#N/A</v>
      </c>
      <c r="F634" t="e">
        <f>VLOOKUP(B634,'MATRIZ 2026'!$F$3:$X$668,3,FALSE)</f>
        <v>#N/A</v>
      </c>
      <c r="G634" t="e">
        <f>VLOOKUP(B634,'MATRIZ 2026'!$F$3:$X$668,22,FALSE)</f>
        <v>#N/A</v>
      </c>
      <c r="I634" t="e">
        <f>VLOOKUP(B634,'MATRIZ 2026'!$F$3:$X$668,84,FALSE)</f>
        <v>#N/A</v>
      </c>
      <c r="J634" t="e">
        <f>VLOOKUP(B634,'MATRIZ 2026'!$F$3:$X$668,49,FALSE)</f>
        <v>#N/A</v>
      </c>
      <c r="K634" t="e">
        <f>VLOOKUP(B634,'MATRIZ 2026'!$F$3:$X$668,50,FALSE)</f>
        <v>#N/A</v>
      </c>
      <c r="L634" s="48" t="e">
        <f>VLOOKUP(B634,'MATRIZ 2026'!$F$3:$X$668,45,FALSE)</f>
        <v>#N/A</v>
      </c>
      <c r="M634" s="48" t="e">
        <f>VLOOKUP(B634,'MATRIZ 2026'!$F$3:$X$668,46,FALSE)</f>
        <v>#N/A</v>
      </c>
      <c r="N634" t="e">
        <f>VLOOKUP(B634,'MATRIZ 2026'!$F$3:$X$668,16,FALSE)</f>
        <v>#N/A</v>
      </c>
      <c r="O634" t="e">
        <f>VLOOKUP(B634,'MATRIZ 2026'!$F$3:$X$668,93,FALSE)</f>
        <v>#N/A</v>
      </c>
      <c r="P634" t="e">
        <f>VLOOKUP(D634,'MATRIZ 2026'!$F$3:$X$668,31,FALSE)</f>
        <v>#N/A</v>
      </c>
      <c r="Q634" t="e">
        <f>VLOOKUP(M634,'MATRIZ 2026'!$F$3:$X$668,3,FALSE)</f>
        <v>#N/A</v>
      </c>
      <c r="R634" t="e">
        <f>VLOOKUP(B634,'MATRIZ 2026'!$F$3:$X$668,32,FALSE)</f>
        <v>#N/A</v>
      </c>
      <c r="S634" t="e">
        <f>VLOOKUP(O634,'MATRIZ 2026'!$F$3:$X$668,3,FALSE)</f>
        <v>#N/A</v>
      </c>
      <c r="T634" t="e">
        <f>VLOOKUP(B634,'MATRIZ 2026'!$F$3:$X$668,95,FALSE)</f>
        <v>#N/A</v>
      </c>
      <c r="U634">
        <f>VLOOKUP(B634,Hoja3!A633:B1295,2,FALSE)</f>
        <v>153247</v>
      </c>
      <c r="V634" t="e">
        <f>VLOOKUP(B634,'MATRIZ 2026'!$F$3:$X$668,40,FALSE)</f>
        <v>#N/A</v>
      </c>
      <c r="W634" t="e">
        <f>VLOOKUP(S634,'MATRIZ 2026'!$F$3:$X$668,3,FALSE)</f>
        <v>#N/A</v>
      </c>
      <c r="X634" t="e">
        <f>VLOOKUP(T634,'MATRIZ 2026'!$F$3:$X$668,3,FALSE)</f>
        <v>#N/A</v>
      </c>
      <c r="Y634" t="e">
        <f>VLOOKUP(U634,'MATRIZ 2026'!$F$3:$X$668,3,FALSE)</f>
        <v>#N/A</v>
      </c>
      <c r="Z634" t="e">
        <f>VLOOKUP(V634,'MATRIZ 2026'!$F$3:$X$668,3,FALSE)</f>
        <v>#N/A</v>
      </c>
      <c r="AA634" t="e">
        <f>VLOOKUP(W634,'MATRIZ 2026'!$F$3:$X$668,3,FALSE)</f>
        <v>#N/A</v>
      </c>
      <c r="AB634" t="e">
        <f>VLOOKUP(B634,'MATRIZ 2026'!$F$3:$X$668,28,FALSE)</f>
        <v>#N/A</v>
      </c>
      <c r="AC634" t="e">
        <f>VLOOKUP(B634,'MATRIZ 2026'!$F$3:$X$668,27,FALSE)</f>
        <v>#N/A</v>
      </c>
      <c r="AD634" t="e">
        <f>VLOOKUP(B634,'MATRIZ 2026'!$F$3:$X$668,29,FALSE)</f>
        <v>#N/A</v>
      </c>
      <c r="AE634" t="e">
        <f>VLOOKUP(B634,'MATRIZ 2026'!$F$3:$X$668,96,FALSE)</f>
        <v>#N/A</v>
      </c>
      <c r="AF634" t="e">
        <f>VLOOKUP(B634,'MATRIZ 2026'!$F$3:$X$668,30,FALSE)</f>
        <v>#N/A</v>
      </c>
      <c r="AG634" t="str">
        <f>VLOOKUP(B634,'cuentas bancarias'!$A$2:$E$201,3,FALSE)</f>
        <v>SCOTIABANK COLPATRIA</v>
      </c>
      <c r="AH634" t="str">
        <f>VLOOKUP(B634,'cuentas bancarias'!$A$2:$E$201,4,FALSE)</f>
        <v>AHORROS</v>
      </c>
      <c r="AI634">
        <f>VLOOKUP(B634,'cuentas bancarias'!$A$2:$E$201,5,FALSE)</f>
        <v>122016070</v>
      </c>
      <c r="AJ634" t="e">
        <f>VLOOKUP(B634,'MATRIZ 2026'!$F$3:$X$668,25,FALSE)</f>
        <v>#N/A</v>
      </c>
      <c r="AL634" t="e">
        <f>VLOOKUP(AH634,'MATRIZ 2026'!$F$3:$X$668,3,FALSE)</f>
        <v>#N/A</v>
      </c>
      <c r="AM634" t="e">
        <f>VLOOKUP(AI634,'MATRIZ 2026'!$F$3:$X$668,3,FALSE)</f>
        <v>#N/A</v>
      </c>
      <c r="AN634" t="e">
        <f>VLOOKUP(AJ634,'MATRIZ 2026'!$F$3:$X$668,3,FALSE)</f>
        <v>#N/A</v>
      </c>
      <c r="AO634" t="e">
        <f>VLOOKUP(AK634,'MATRIZ 2026'!$F$3:$X$668,3,FALSE)</f>
        <v>#N/A</v>
      </c>
      <c r="AP634" t="e">
        <f>VLOOKUP(AL634,'MATRIZ 2026'!$F$3:$X$668,3,FALSE)</f>
        <v>#N/A</v>
      </c>
    </row>
    <row r="635" spans="2:42">
      <c r="B635" s="19" t="s">
        <v>7086</v>
      </c>
      <c r="C635" t="e">
        <v>#REF!</v>
      </c>
      <c r="D635" t="str">
        <f t="shared" si="15"/>
        <v>641-2026</v>
      </c>
      <c r="E635" t="e">
        <f>VLOOKUP(D635,'MATRIZ 2026'!$F$3:$X$668,14,FALSE)</f>
        <v>#N/A</v>
      </c>
      <c r="F635" t="e">
        <f>VLOOKUP(B635,'MATRIZ 2026'!$F$3:$X$668,3,FALSE)</f>
        <v>#N/A</v>
      </c>
      <c r="G635" t="e">
        <f>VLOOKUP(B635,'MATRIZ 2026'!$F$3:$X$668,22,FALSE)</f>
        <v>#N/A</v>
      </c>
      <c r="I635" t="e">
        <f>VLOOKUP(B635,'MATRIZ 2026'!$F$3:$X$668,84,FALSE)</f>
        <v>#N/A</v>
      </c>
      <c r="J635" t="e">
        <f>VLOOKUP(B635,'MATRIZ 2026'!$F$3:$X$668,49,FALSE)</f>
        <v>#N/A</v>
      </c>
      <c r="K635" t="e">
        <f>VLOOKUP(B635,'MATRIZ 2026'!$F$3:$X$668,50,FALSE)</f>
        <v>#N/A</v>
      </c>
      <c r="L635" s="48" t="e">
        <f>VLOOKUP(B635,'MATRIZ 2026'!$F$3:$X$668,45,FALSE)</f>
        <v>#N/A</v>
      </c>
      <c r="M635" s="48" t="e">
        <f>VLOOKUP(B635,'MATRIZ 2026'!$F$3:$X$668,46,FALSE)</f>
        <v>#N/A</v>
      </c>
      <c r="N635" t="e">
        <f>VLOOKUP(B635,'MATRIZ 2026'!$F$3:$X$668,16,FALSE)</f>
        <v>#N/A</v>
      </c>
      <c r="O635" t="e">
        <f>VLOOKUP(B635,'MATRIZ 2026'!$F$3:$X$668,93,FALSE)</f>
        <v>#N/A</v>
      </c>
      <c r="P635" t="e">
        <f>VLOOKUP(D635,'MATRIZ 2026'!$F$3:$X$668,31,FALSE)</f>
        <v>#N/A</v>
      </c>
      <c r="Q635" t="e">
        <f>VLOOKUP(M635,'MATRIZ 2026'!$F$3:$X$668,3,FALSE)</f>
        <v>#N/A</v>
      </c>
      <c r="R635" t="e">
        <f>VLOOKUP(B635,'MATRIZ 2026'!$F$3:$X$668,32,FALSE)</f>
        <v>#N/A</v>
      </c>
      <c r="S635" t="e">
        <f>VLOOKUP(O635,'MATRIZ 2026'!$F$3:$X$668,3,FALSE)</f>
        <v>#N/A</v>
      </c>
      <c r="T635" t="e">
        <f>VLOOKUP(B635,'MATRIZ 2026'!$F$3:$X$668,95,FALSE)</f>
        <v>#N/A</v>
      </c>
      <c r="U635">
        <f>VLOOKUP(B635,Hoja3!A634:B1296,2,FALSE)</f>
        <v>145515</v>
      </c>
      <c r="V635" t="e">
        <f>VLOOKUP(B635,'MATRIZ 2026'!$F$3:$X$668,40,FALSE)</f>
        <v>#N/A</v>
      </c>
      <c r="W635" t="e">
        <f>VLOOKUP(S635,'MATRIZ 2026'!$F$3:$X$668,3,FALSE)</f>
        <v>#N/A</v>
      </c>
      <c r="X635" t="e">
        <f>VLOOKUP(T635,'MATRIZ 2026'!$F$3:$X$668,3,FALSE)</f>
        <v>#N/A</v>
      </c>
      <c r="Y635" t="e">
        <f>VLOOKUP(U635,'MATRIZ 2026'!$F$3:$X$668,3,FALSE)</f>
        <v>#N/A</v>
      </c>
      <c r="Z635" t="e">
        <f>VLOOKUP(V635,'MATRIZ 2026'!$F$3:$X$668,3,FALSE)</f>
        <v>#N/A</v>
      </c>
      <c r="AA635" t="e">
        <f>VLOOKUP(W635,'MATRIZ 2026'!$F$3:$X$668,3,FALSE)</f>
        <v>#N/A</v>
      </c>
      <c r="AB635" t="e">
        <f>VLOOKUP(B635,'MATRIZ 2026'!$F$3:$X$668,28,FALSE)</f>
        <v>#N/A</v>
      </c>
      <c r="AC635" t="e">
        <f>VLOOKUP(B635,'MATRIZ 2026'!$F$3:$X$668,27,FALSE)</f>
        <v>#N/A</v>
      </c>
      <c r="AD635" t="e">
        <f>VLOOKUP(B635,'MATRIZ 2026'!$F$3:$X$668,29,FALSE)</f>
        <v>#N/A</v>
      </c>
      <c r="AE635" t="e">
        <f>VLOOKUP(B635,'MATRIZ 2026'!$F$3:$X$668,96,FALSE)</f>
        <v>#N/A</v>
      </c>
      <c r="AF635" t="e">
        <f>VLOOKUP(B635,'MATRIZ 2026'!$F$3:$X$668,30,FALSE)</f>
        <v>#N/A</v>
      </c>
      <c r="AG635" t="str">
        <f>VLOOKUP(B635,'cuentas bancarias'!$A$2:$E$201,3,FALSE)</f>
        <v>DAVIVIENDA</v>
      </c>
      <c r="AH635" t="str">
        <f>VLOOKUP(B635,'cuentas bancarias'!$A$2:$E$201,4,FALSE)</f>
        <v>AHORROS</v>
      </c>
      <c r="AI635">
        <f>VLOOKUP(B635,'cuentas bancarias'!$A$2:$E$201,5,FALSE)</f>
        <v>550462400134286</v>
      </c>
      <c r="AJ635" t="e">
        <f>VLOOKUP(B635,'MATRIZ 2026'!$F$3:$X$668,25,FALSE)</f>
        <v>#N/A</v>
      </c>
      <c r="AL635" t="e">
        <f>VLOOKUP(AH635,'MATRIZ 2026'!$F$3:$X$668,3,FALSE)</f>
        <v>#N/A</v>
      </c>
      <c r="AM635" t="e">
        <f>VLOOKUP(AI635,'MATRIZ 2026'!$F$3:$X$668,3,FALSE)</f>
        <v>#N/A</v>
      </c>
      <c r="AN635" t="e">
        <f>VLOOKUP(AJ635,'MATRIZ 2026'!$F$3:$X$668,3,FALSE)</f>
        <v>#N/A</v>
      </c>
      <c r="AO635" t="e">
        <f>VLOOKUP(AK635,'MATRIZ 2026'!$F$3:$X$668,3,FALSE)</f>
        <v>#N/A</v>
      </c>
      <c r="AP635" t="e">
        <f>VLOOKUP(AL635,'MATRIZ 2026'!$F$3:$X$668,3,FALSE)</f>
        <v>#N/A</v>
      </c>
    </row>
    <row r="636" spans="2:42">
      <c r="B636" s="21" t="s">
        <v>7094</v>
      </c>
      <c r="C636" t="e">
        <v>#REF!</v>
      </c>
      <c r="D636" t="str">
        <f t="shared" si="15"/>
        <v>642-2026</v>
      </c>
      <c r="E636" t="e">
        <f>VLOOKUP(D636,'MATRIZ 2026'!$F$3:$X$668,14,FALSE)</f>
        <v>#N/A</v>
      </c>
      <c r="F636" t="e">
        <f>VLOOKUP(B636,'MATRIZ 2026'!$F$3:$X$668,3,FALSE)</f>
        <v>#N/A</v>
      </c>
      <c r="G636" t="e">
        <f>VLOOKUP(B636,'MATRIZ 2026'!$F$3:$X$668,22,FALSE)</f>
        <v>#N/A</v>
      </c>
      <c r="I636" t="e">
        <f>VLOOKUP(B636,'MATRIZ 2026'!$F$3:$X$668,84,FALSE)</f>
        <v>#N/A</v>
      </c>
      <c r="J636" t="e">
        <f>VLOOKUP(B636,'MATRIZ 2026'!$F$3:$X$668,49,FALSE)</f>
        <v>#N/A</v>
      </c>
      <c r="K636" t="e">
        <f>VLOOKUP(B636,'MATRIZ 2026'!$F$3:$X$668,50,FALSE)</f>
        <v>#N/A</v>
      </c>
      <c r="L636" s="48" t="e">
        <f>VLOOKUP(B636,'MATRIZ 2026'!$F$3:$X$668,45,FALSE)</f>
        <v>#N/A</v>
      </c>
      <c r="M636" s="48" t="e">
        <f>VLOOKUP(B636,'MATRIZ 2026'!$F$3:$X$668,46,FALSE)</f>
        <v>#N/A</v>
      </c>
      <c r="N636" t="e">
        <f>VLOOKUP(B636,'MATRIZ 2026'!$F$3:$X$668,16,FALSE)</f>
        <v>#N/A</v>
      </c>
      <c r="O636" t="e">
        <f>VLOOKUP(B636,'MATRIZ 2026'!$F$3:$X$668,93,FALSE)</f>
        <v>#N/A</v>
      </c>
      <c r="P636" t="e">
        <f>VLOOKUP(D636,'MATRIZ 2026'!$F$3:$X$668,31,FALSE)</f>
        <v>#N/A</v>
      </c>
      <c r="Q636" t="e">
        <f>VLOOKUP(M636,'MATRIZ 2026'!$F$3:$X$668,3,FALSE)</f>
        <v>#N/A</v>
      </c>
      <c r="R636" t="e">
        <f>VLOOKUP(B636,'MATRIZ 2026'!$F$3:$X$668,32,FALSE)</f>
        <v>#N/A</v>
      </c>
      <c r="S636" t="e">
        <f>VLOOKUP(O636,'MATRIZ 2026'!$F$3:$X$668,3,FALSE)</f>
        <v>#N/A</v>
      </c>
      <c r="T636" t="e">
        <f>VLOOKUP(B636,'MATRIZ 2026'!$F$3:$X$668,95,FALSE)</f>
        <v>#N/A</v>
      </c>
      <c r="U636">
        <f>VLOOKUP(B636,Hoja3!A635:B1297,2,FALSE)</f>
        <v>144899</v>
      </c>
      <c r="V636" t="e">
        <f>VLOOKUP(B636,'MATRIZ 2026'!$F$3:$X$668,40,FALSE)</f>
        <v>#N/A</v>
      </c>
      <c r="W636" t="e">
        <f>VLOOKUP(S636,'MATRIZ 2026'!$F$3:$X$668,3,FALSE)</f>
        <v>#N/A</v>
      </c>
      <c r="X636" t="e">
        <f>VLOOKUP(T636,'MATRIZ 2026'!$F$3:$X$668,3,FALSE)</f>
        <v>#N/A</v>
      </c>
      <c r="Y636" t="e">
        <f>VLOOKUP(U636,'MATRIZ 2026'!$F$3:$X$668,3,FALSE)</f>
        <v>#N/A</v>
      </c>
      <c r="Z636" t="e">
        <f>VLOOKUP(V636,'MATRIZ 2026'!$F$3:$X$668,3,FALSE)</f>
        <v>#N/A</v>
      </c>
      <c r="AA636" t="e">
        <f>VLOOKUP(W636,'MATRIZ 2026'!$F$3:$X$668,3,FALSE)</f>
        <v>#N/A</v>
      </c>
      <c r="AB636" t="e">
        <f>VLOOKUP(B636,'MATRIZ 2026'!$F$3:$X$668,28,FALSE)</f>
        <v>#N/A</v>
      </c>
      <c r="AC636" t="e">
        <f>VLOOKUP(B636,'MATRIZ 2026'!$F$3:$X$668,27,FALSE)</f>
        <v>#N/A</v>
      </c>
      <c r="AD636" t="e">
        <f>VLOOKUP(B636,'MATRIZ 2026'!$F$3:$X$668,29,FALSE)</f>
        <v>#N/A</v>
      </c>
      <c r="AE636" t="e">
        <f>VLOOKUP(B636,'MATRIZ 2026'!$F$3:$X$668,96,FALSE)</f>
        <v>#N/A</v>
      </c>
      <c r="AF636" t="e">
        <f>VLOOKUP(B636,'MATRIZ 2026'!$F$3:$X$668,30,FALSE)</f>
        <v>#N/A</v>
      </c>
      <c r="AG636" t="str">
        <f>VLOOKUP(B636,'cuentas bancarias'!$A$2:$E$201,3,FALSE)</f>
        <v>BOGOTÁ</v>
      </c>
      <c r="AH636" t="str">
        <f>VLOOKUP(B636,'cuentas bancarias'!$A$2:$E$201,4,FALSE)</f>
        <v>AHORROS</v>
      </c>
      <c r="AI636">
        <f>VLOOKUP(B636,'cuentas bancarias'!$A$2:$E$201,5,FALSE)</f>
        <v>81628927</v>
      </c>
      <c r="AJ636" t="e">
        <f>VLOOKUP(B636,'MATRIZ 2026'!$F$3:$X$668,25,FALSE)</f>
        <v>#N/A</v>
      </c>
      <c r="AL636" t="e">
        <f>VLOOKUP(AH636,'MATRIZ 2026'!$F$3:$X$668,3,FALSE)</f>
        <v>#N/A</v>
      </c>
      <c r="AM636" t="e">
        <f>VLOOKUP(AI636,'MATRIZ 2026'!$F$3:$X$668,3,FALSE)</f>
        <v>#N/A</v>
      </c>
      <c r="AN636" t="e">
        <f>VLOOKUP(AJ636,'MATRIZ 2026'!$F$3:$X$668,3,FALSE)</f>
        <v>#N/A</v>
      </c>
      <c r="AO636" t="e">
        <f>VLOOKUP(AK636,'MATRIZ 2026'!$F$3:$X$668,3,FALSE)</f>
        <v>#N/A</v>
      </c>
      <c r="AP636" t="e">
        <f>VLOOKUP(AL636,'MATRIZ 2026'!$F$3:$X$668,3,FALSE)</f>
        <v>#N/A</v>
      </c>
    </row>
    <row r="637" spans="2:42">
      <c r="B637" s="19" t="s">
        <v>7103</v>
      </c>
      <c r="C637" t="e">
        <v>#REF!</v>
      </c>
      <c r="D637" t="str">
        <f t="shared" si="15"/>
        <v>643-2026</v>
      </c>
      <c r="E637" t="e">
        <f>VLOOKUP(D637,'MATRIZ 2026'!$F$3:$X$668,14,FALSE)</f>
        <v>#N/A</v>
      </c>
      <c r="F637" t="e">
        <f>VLOOKUP(B637,'MATRIZ 2026'!$F$3:$X$668,3,FALSE)</f>
        <v>#N/A</v>
      </c>
      <c r="G637" t="e">
        <f>VLOOKUP(B637,'MATRIZ 2026'!$F$3:$X$668,22,FALSE)</f>
        <v>#N/A</v>
      </c>
      <c r="I637" t="e">
        <f>VLOOKUP(B637,'MATRIZ 2026'!$F$3:$X$668,84,FALSE)</f>
        <v>#N/A</v>
      </c>
      <c r="J637" t="e">
        <f>VLOOKUP(B637,'MATRIZ 2026'!$F$3:$X$668,49,FALSE)</f>
        <v>#N/A</v>
      </c>
      <c r="K637" t="e">
        <f>VLOOKUP(B637,'MATRIZ 2026'!$F$3:$X$668,50,FALSE)</f>
        <v>#N/A</v>
      </c>
      <c r="L637" s="48" t="e">
        <f>VLOOKUP(B637,'MATRIZ 2026'!$F$3:$X$668,45,FALSE)</f>
        <v>#N/A</v>
      </c>
      <c r="M637" s="48" t="e">
        <f>VLOOKUP(B637,'MATRIZ 2026'!$F$3:$X$668,46,FALSE)</f>
        <v>#N/A</v>
      </c>
      <c r="N637" t="e">
        <f>VLOOKUP(B637,'MATRIZ 2026'!$F$3:$X$668,16,FALSE)</f>
        <v>#N/A</v>
      </c>
      <c r="O637" t="e">
        <f>VLOOKUP(B637,'MATRIZ 2026'!$F$3:$X$668,93,FALSE)</f>
        <v>#N/A</v>
      </c>
      <c r="P637" t="e">
        <f>VLOOKUP(D637,'MATRIZ 2026'!$F$3:$X$668,31,FALSE)</f>
        <v>#N/A</v>
      </c>
      <c r="Q637" t="e">
        <f>VLOOKUP(M637,'MATRIZ 2026'!$F$3:$X$668,3,FALSE)</f>
        <v>#N/A</v>
      </c>
      <c r="R637" t="e">
        <f>VLOOKUP(B637,'MATRIZ 2026'!$F$3:$X$668,32,FALSE)</f>
        <v>#N/A</v>
      </c>
      <c r="S637" t="e">
        <f>VLOOKUP(O637,'MATRIZ 2026'!$F$3:$X$668,3,FALSE)</f>
        <v>#N/A</v>
      </c>
      <c r="T637" t="e">
        <f>VLOOKUP(B637,'MATRIZ 2026'!$F$3:$X$668,95,FALSE)</f>
        <v>#N/A</v>
      </c>
      <c r="U637">
        <f>VLOOKUP(B637,Hoja3!A636:B1298,2,FALSE)</f>
        <v>144899</v>
      </c>
      <c r="V637" t="e">
        <f>VLOOKUP(B637,'MATRIZ 2026'!$F$3:$X$668,40,FALSE)</f>
        <v>#N/A</v>
      </c>
      <c r="W637" t="e">
        <f>VLOOKUP(S637,'MATRIZ 2026'!$F$3:$X$668,3,FALSE)</f>
        <v>#N/A</v>
      </c>
      <c r="X637" t="e">
        <f>VLOOKUP(T637,'MATRIZ 2026'!$F$3:$X$668,3,FALSE)</f>
        <v>#N/A</v>
      </c>
      <c r="Y637" t="e">
        <f>VLOOKUP(U637,'MATRIZ 2026'!$F$3:$X$668,3,FALSE)</f>
        <v>#N/A</v>
      </c>
      <c r="Z637" t="e">
        <f>VLOOKUP(V637,'MATRIZ 2026'!$F$3:$X$668,3,FALSE)</f>
        <v>#N/A</v>
      </c>
      <c r="AA637" t="e">
        <f>VLOOKUP(W637,'MATRIZ 2026'!$F$3:$X$668,3,FALSE)</f>
        <v>#N/A</v>
      </c>
      <c r="AB637" t="e">
        <f>VLOOKUP(B637,'MATRIZ 2026'!$F$3:$X$668,28,FALSE)</f>
        <v>#N/A</v>
      </c>
      <c r="AC637" t="e">
        <f>VLOOKUP(B637,'MATRIZ 2026'!$F$3:$X$668,27,FALSE)</f>
        <v>#N/A</v>
      </c>
      <c r="AD637" t="e">
        <f>VLOOKUP(B637,'MATRIZ 2026'!$F$3:$X$668,29,FALSE)</f>
        <v>#N/A</v>
      </c>
      <c r="AE637" t="e">
        <f>VLOOKUP(B637,'MATRIZ 2026'!$F$3:$X$668,96,FALSE)</f>
        <v>#N/A</v>
      </c>
      <c r="AF637" t="e">
        <f>VLOOKUP(B637,'MATRIZ 2026'!$F$3:$X$668,30,FALSE)</f>
        <v>#N/A</v>
      </c>
      <c r="AG637" t="str">
        <f>VLOOKUP(B637,'cuentas bancarias'!$A$2:$E$201,3,FALSE)</f>
        <v>BANCOLOMBIA</v>
      </c>
      <c r="AH637" t="str">
        <f>VLOOKUP(B637,'cuentas bancarias'!$A$2:$E$201,4,FALSE)</f>
        <v>AHORROS</v>
      </c>
      <c r="AI637">
        <f>VLOOKUP(B637,'cuentas bancarias'!$A$2:$E$201,5,FALSE)</f>
        <v>29934775978</v>
      </c>
      <c r="AJ637" t="e">
        <f>VLOOKUP(B637,'MATRIZ 2026'!$F$3:$X$668,25,FALSE)</f>
        <v>#N/A</v>
      </c>
      <c r="AL637" t="e">
        <f>VLOOKUP(AH637,'MATRIZ 2026'!$F$3:$X$668,3,FALSE)</f>
        <v>#N/A</v>
      </c>
      <c r="AM637" t="e">
        <f>VLOOKUP(AI637,'MATRIZ 2026'!$F$3:$X$668,3,FALSE)</f>
        <v>#N/A</v>
      </c>
      <c r="AN637" t="e">
        <f>VLOOKUP(AJ637,'MATRIZ 2026'!$F$3:$X$668,3,FALSE)</f>
        <v>#N/A</v>
      </c>
      <c r="AO637" t="e">
        <f>VLOOKUP(AK637,'MATRIZ 2026'!$F$3:$X$668,3,FALSE)</f>
        <v>#N/A</v>
      </c>
      <c r="AP637" t="e">
        <f>VLOOKUP(AL637,'MATRIZ 2026'!$F$3:$X$668,3,FALSE)</f>
        <v>#N/A</v>
      </c>
    </row>
    <row r="638" spans="2:42">
      <c r="B638" s="21" t="s">
        <v>7111</v>
      </c>
      <c r="C638" t="e">
        <v>#REF!</v>
      </c>
      <c r="D638" t="str">
        <f t="shared" si="15"/>
        <v>644-2026</v>
      </c>
      <c r="E638" t="e">
        <f>VLOOKUP(D638,'MATRIZ 2026'!$F$3:$X$668,14,FALSE)</f>
        <v>#N/A</v>
      </c>
      <c r="F638" t="e">
        <f>VLOOKUP(B638,'MATRIZ 2026'!$F$3:$X$668,3,FALSE)</f>
        <v>#N/A</v>
      </c>
      <c r="G638" t="e">
        <f>VLOOKUP(B638,'MATRIZ 2026'!$F$3:$X$668,22,FALSE)</f>
        <v>#N/A</v>
      </c>
      <c r="I638" t="e">
        <f>VLOOKUP(B638,'MATRIZ 2026'!$F$3:$X$668,84,FALSE)</f>
        <v>#N/A</v>
      </c>
      <c r="J638" t="e">
        <f>VLOOKUP(B638,'MATRIZ 2026'!$F$3:$X$668,49,FALSE)</f>
        <v>#N/A</v>
      </c>
      <c r="K638" t="e">
        <f>VLOOKUP(B638,'MATRIZ 2026'!$F$3:$X$668,50,FALSE)</f>
        <v>#N/A</v>
      </c>
      <c r="L638" s="48" t="e">
        <f>VLOOKUP(B638,'MATRIZ 2026'!$F$3:$X$668,45,FALSE)</f>
        <v>#N/A</v>
      </c>
      <c r="M638" s="48" t="e">
        <f>VLOOKUP(B638,'MATRIZ 2026'!$F$3:$X$668,46,FALSE)</f>
        <v>#N/A</v>
      </c>
      <c r="N638" t="e">
        <f>VLOOKUP(B638,'MATRIZ 2026'!$F$3:$X$668,16,FALSE)</f>
        <v>#N/A</v>
      </c>
      <c r="O638" t="e">
        <f>VLOOKUP(B638,'MATRIZ 2026'!$F$3:$X$668,93,FALSE)</f>
        <v>#N/A</v>
      </c>
      <c r="P638" t="e">
        <f>VLOOKUP(D638,'MATRIZ 2026'!$F$3:$X$668,31,FALSE)</f>
        <v>#N/A</v>
      </c>
      <c r="Q638" t="e">
        <f>VLOOKUP(M638,'MATRIZ 2026'!$F$3:$X$668,3,FALSE)</f>
        <v>#N/A</v>
      </c>
      <c r="R638" t="e">
        <f>VLOOKUP(B638,'MATRIZ 2026'!$F$3:$X$668,32,FALSE)</f>
        <v>#N/A</v>
      </c>
      <c r="S638" t="e">
        <f>VLOOKUP(O638,'MATRIZ 2026'!$F$3:$X$668,3,FALSE)</f>
        <v>#N/A</v>
      </c>
      <c r="T638" t="e">
        <f>VLOOKUP(B638,'MATRIZ 2026'!$F$3:$X$668,95,FALSE)</f>
        <v>#N/A</v>
      </c>
      <c r="U638">
        <f>VLOOKUP(B638,Hoja3!A637:B1299,2,FALSE)</f>
        <v>153326</v>
      </c>
      <c r="V638" t="e">
        <f>VLOOKUP(B638,'MATRIZ 2026'!$F$3:$X$668,40,FALSE)</f>
        <v>#N/A</v>
      </c>
      <c r="W638" t="e">
        <f>VLOOKUP(S638,'MATRIZ 2026'!$F$3:$X$668,3,FALSE)</f>
        <v>#N/A</v>
      </c>
      <c r="X638" t="e">
        <f>VLOOKUP(T638,'MATRIZ 2026'!$F$3:$X$668,3,FALSE)</f>
        <v>#N/A</v>
      </c>
      <c r="Y638" t="e">
        <f>VLOOKUP(U638,'MATRIZ 2026'!$F$3:$X$668,3,FALSE)</f>
        <v>#N/A</v>
      </c>
      <c r="Z638" t="e">
        <f>VLOOKUP(V638,'MATRIZ 2026'!$F$3:$X$668,3,FALSE)</f>
        <v>#N/A</v>
      </c>
      <c r="AA638" t="e">
        <f>VLOOKUP(W638,'MATRIZ 2026'!$F$3:$X$668,3,FALSE)</f>
        <v>#N/A</v>
      </c>
      <c r="AB638" t="e">
        <f>VLOOKUP(B638,'MATRIZ 2026'!$F$3:$X$668,28,FALSE)</f>
        <v>#N/A</v>
      </c>
      <c r="AC638" t="e">
        <f>VLOOKUP(B638,'MATRIZ 2026'!$F$3:$X$668,27,FALSE)</f>
        <v>#N/A</v>
      </c>
      <c r="AD638" t="e">
        <f>VLOOKUP(B638,'MATRIZ 2026'!$F$3:$X$668,29,FALSE)</f>
        <v>#N/A</v>
      </c>
      <c r="AE638" t="e">
        <f>VLOOKUP(B638,'MATRIZ 2026'!$F$3:$X$668,96,FALSE)</f>
        <v>#N/A</v>
      </c>
      <c r="AF638" t="e">
        <f>VLOOKUP(B638,'MATRIZ 2026'!$F$3:$X$668,30,FALSE)</f>
        <v>#N/A</v>
      </c>
      <c r="AG638" t="str">
        <f>VLOOKUP(B638,'cuentas bancarias'!$A$2:$E$201,3,FALSE)</f>
        <v>CAJA SOCIAL</v>
      </c>
      <c r="AH638" t="str">
        <f>VLOOKUP(B638,'cuentas bancarias'!$A$2:$E$201,4,FALSE)</f>
        <v>AHORROS</v>
      </c>
      <c r="AI638">
        <f>VLOOKUP(B638,'cuentas bancarias'!$A$2:$E$201,5,FALSE)</f>
        <v>24136171597</v>
      </c>
      <c r="AJ638" t="e">
        <f>VLOOKUP(B638,'MATRIZ 2026'!$F$3:$X$668,25,FALSE)</f>
        <v>#N/A</v>
      </c>
      <c r="AL638" t="e">
        <f>VLOOKUP(AH638,'MATRIZ 2026'!$F$3:$X$668,3,FALSE)</f>
        <v>#N/A</v>
      </c>
      <c r="AM638" t="e">
        <f>VLOOKUP(AI638,'MATRIZ 2026'!$F$3:$X$668,3,FALSE)</f>
        <v>#N/A</v>
      </c>
      <c r="AN638" t="e">
        <f>VLOOKUP(AJ638,'MATRIZ 2026'!$F$3:$X$668,3,FALSE)</f>
        <v>#N/A</v>
      </c>
      <c r="AO638" t="e">
        <f>VLOOKUP(AK638,'MATRIZ 2026'!$F$3:$X$668,3,FALSE)</f>
        <v>#N/A</v>
      </c>
      <c r="AP638" t="e">
        <f>VLOOKUP(AL638,'MATRIZ 2026'!$F$3:$X$668,3,FALSE)</f>
        <v>#N/A</v>
      </c>
    </row>
    <row r="639" spans="2:42">
      <c r="B639" s="19" t="s">
        <v>7124</v>
      </c>
      <c r="C639" t="e">
        <v>#REF!</v>
      </c>
      <c r="D639" t="str">
        <f t="shared" si="15"/>
        <v>645-2026</v>
      </c>
      <c r="E639" t="e">
        <f>VLOOKUP(D639,'MATRIZ 2026'!$F$3:$X$668,14,FALSE)</f>
        <v>#N/A</v>
      </c>
      <c r="F639" t="e">
        <f>VLOOKUP(B639,'MATRIZ 2026'!$F$3:$X$668,3,FALSE)</f>
        <v>#N/A</v>
      </c>
      <c r="G639" t="e">
        <f>VLOOKUP(B639,'MATRIZ 2026'!$F$3:$X$668,22,FALSE)</f>
        <v>#N/A</v>
      </c>
      <c r="I639" t="e">
        <f>VLOOKUP(B639,'MATRIZ 2026'!$F$3:$X$668,84,FALSE)</f>
        <v>#N/A</v>
      </c>
      <c r="J639" t="e">
        <f>VLOOKUP(B639,'MATRIZ 2026'!$F$3:$X$668,49,FALSE)</f>
        <v>#N/A</v>
      </c>
      <c r="K639" t="e">
        <f>VLOOKUP(B639,'MATRIZ 2026'!$F$3:$X$668,50,FALSE)</f>
        <v>#N/A</v>
      </c>
      <c r="L639" s="48" t="e">
        <f>VLOOKUP(B639,'MATRIZ 2026'!$F$3:$X$668,45,FALSE)</f>
        <v>#N/A</v>
      </c>
      <c r="M639" s="48" t="e">
        <f>VLOOKUP(B639,'MATRIZ 2026'!$F$3:$X$668,46,FALSE)</f>
        <v>#N/A</v>
      </c>
      <c r="N639" t="e">
        <f>VLOOKUP(B639,'MATRIZ 2026'!$F$3:$X$668,16,FALSE)</f>
        <v>#N/A</v>
      </c>
      <c r="O639" t="e">
        <f>VLOOKUP(B639,'MATRIZ 2026'!$F$3:$X$668,93,FALSE)</f>
        <v>#N/A</v>
      </c>
      <c r="P639" t="e">
        <f>VLOOKUP(D639,'MATRIZ 2026'!$F$3:$X$668,31,FALSE)</f>
        <v>#N/A</v>
      </c>
      <c r="Q639" t="e">
        <f>VLOOKUP(M639,'MATRIZ 2026'!$F$3:$X$668,3,FALSE)</f>
        <v>#N/A</v>
      </c>
      <c r="R639" t="e">
        <f>VLOOKUP(B639,'MATRIZ 2026'!$F$3:$X$668,32,FALSE)</f>
        <v>#N/A</v>
      </c>
      <c r="S639" t="e">
        <f>VLOOKUP(O639,'MATRIZ 2026'!$F$3:$X$668,3,FALSE)</f>
        <v>#N/A</v>
      </c>
      <c r="T639" t="e">
        <f>VLOOKUP(B639,'MATRIZ 2026'!$F$3:$X$668,95,FALSE)</f>
        <v>#N/A</v>
      </c>
      <c r="U639">
        <f>VLOOKUP(B639,Hoja3!A638:B1300,2,FALSE)</f>
        <v>147181</v>
      </c>
      <c r="V639" t="e">
        <f>VLOOKUP(B639,'MATRIZ 2026'!$F$3:$X$668,40,FALSE)</f>
        <v>#N/A</v>
      </c>
      <c r="W639" t="e">
        <f>VLOOKUP(S639,'MATRIZ 2026'!$F$3:$X$668,3,FALSE)</f>
        <v>#N/A</v>
      </c>
      <c r="X639" t="e">
        <f>VLOOKUP(T639,'MATRIZ 2026'!$F$3:$X$668,3,FALSE)</f>
        <v>#N/A</v>
      </c>
      <c r="Y639" t="e">
        <f>VLOOKUP(U639,'MATRIZ 2026'!$F$3:$X$668,3,FALSE)</f>
        <v>#N/A</v>
      </c>
      <c r="Z639" t="e">
        <f>VLOOKUP(V639,'MATRIZ 2026'!$F$3:$X$668,3,FALSE)</f>
        <v>#N/A</v>
      </c>
      <c r="AA639" t="e">
        <f>VLOOKUP(W639,'MATRIZ 2026'!$F$3:$X$668,3,FALSE)</f>
        <v>#N/A</v>
      </c>
      <c r="AB639" t="e">
        <f>VLOOKUP(B639,'MATRIZ 2026'!$F$3:$X$668,28,FALSE)</f>
        <v>#N/A</v>
      </c>
      <c r="AC639" t="e">
        <f>VLOOKUP(B639,'MATRIZ 2026'!$F$3:$X$668,27,FALSE)</f>
        <v>#N/A</v>
      </c>
      <c r="AD639" t="e">
        <f>VLOOKUP(B639,'MATRIZ 2026'!$F$3:$X$668,29,FALSE)</f>
        <v>#N/A</v>
      </c>
      <c r="AE639" t="e">
        <f>VLOOKUP(B639,'MATRIZ 2026'!$F$3:$X$668,96,FALSE)</f>
        <v>#N/A</v>
      </c>
      <c r="AF639" t="e">
        <f>VLOOKUP(B639,'MATRIZ 2026'!$F$3:$X$668,30,FALSE)</f>
        <v>#N/A</v>
      </c>
      <c r="AG639" t="str">
        <f>VLOOKUP(B639,'cuentas bancarias'!$A$2:$E$201,3,FALSE)</f>
        <v>BANCOLOMBIA</v>
      </c>
      <c r="AH639" t="str">
        <f>VLOOKUP(B639,'cuentas bancarias'!$A$2:$E$201,4,FALSE)</f>
        <v>AHORROS</v>
      </c>
      <c r="AI639">
        <f>VLOOKUP(B639,'cuentas bancarias'!$A$2:$E$201,5,FALSE)</f>
        <v>4212524331</v>
      </c>
      <c r="AJ639" t="e">
        <f>VLOOKUP(B639,'MATRIZ 2026'!$F$3:$X$668,25,FALSE)</f>
        <v>#N/A</v>
      </c>
      <c r="AL639" t="e">
        <f>VLOOKUP(AH639,'MATRIZ 2026'!$F$3:$X$668,3,FALSE)</f>
        <v>#N/A</v>
      </c>
      <c r="AM639" t="e">
        <f>VLOOKUP(AI639,'MATRIZ 2026'!$F$3:$X$668,3,FALSE)</f>
        <v>#N/A</v>
      </c>
      <c r="AN639" t="e">
        <f>VLOOKUP(AJ639,'MATRIZ 2026'!$F$3:$X$668,3,FALSE)</f>
        <v>#N/A</v>
      </c>
      <c r="AO639" t="e">
        <f>VLOOKUP(AK639,'MATRIZ 2026'!$F$3:$X$668,3,FALSE)</f>
        <v>#N/A</v>
      </c>
      <c r="AP639" t="e">
        <f>VLOOKUP(AL639,'MATRIZ 2026'!$F$3:$X$668,3,FALSE)</f>
        <v>#N/A</v>
      </c>
    </row>
    <row r="640" spans="2:42">
      <c r="B640" s="21" t="s">
        <v>7136</v>
      </c>
      <c r="C640" t="e">
        <v>#REF!</v>
      </c>
      <c r="D640" t="str">
        <f t="shared" si="15"/>
        <v>646-2026</v>
      </c>
      <c r="E640" t="e">
        <f>VLOOKUP(D640,'MATRIZ 2026'!$F$3:$X$668,14,FALSE)</f>
        <v>#N/A</v>
      </c>
      <c r="F640" t="e">
        <f>VLOOKUP(B640,'MATRIZ 2026'!$F$3:$X$668,3,FALSE)</f>
        <v>#N/A</v>
      </c>
      <c r="G640" t="e">
        <f>VLOOKUP(B640,'MATRIZ 2026'!$F$3:$X$668,22,FALSE)</f>
        <v>#N/A</v>
      </c>
      <c r="I640" t="e">
        <f>VLOOKUP(B640,'MATRIZ 2026'!$F$3:$X$668,84,FALSE)</f>
        <v>#N/A</v>
      </c>
      <c r="J640" t="e">
        <f>VLOOKUP(B640,'MATRIZ 2026'!$F$3:$X$668,49,FALSE)</f>
        <v>#N/A</v>
      </c>
      <c r="K640" t="e">
        <f>VLOOKUP(B640,'MATRIZ 2026'!$F$3:$X$668,50,FALSE)</f>
        <v>#N/A</v>
      </c>
      <c r="L640" s="48" t="e">
        <f>VLOOKUP(B640,'MATRIZ 2026'!$F$3:$X$668,45,FALSE)</f>
        <v>#N/A</v>
      </c>
      <c r="M640" s="48" t="e">
        <f>VLOOKUP(B640,'MATRIZ 2026'!$F$3:$X$668,46,FALSE)</f>
        <v>#N/A</v>
      </c>
      <c r="N640" t="e">
        <f>VLOOKUP(B640,'MATRIZ 2026'!$F$3:$X$668,16,FALSE)</f>
        <v>#N/A</v>
      </c>
      <c r="O640" t="e">
        <f>VLOOKUP(B640,'MATRIZ 2026'!$F$3:$X$668,93,FALSE)</f>
        <v>#N/A</v>
      </c>
      <c r="P640" t="e">
        <f>VLOOKUP(D640,'MATRIZ 2026'!$F$3:$X$668,31,FALSE)</f>
        <v>#N/A</v>
      </c>
      <c r="Q640" t="e">
        <f>VLOOKUP(M640,'MATRIZ 2026'!$F$3:$X$668,3,FALSE)</f>
        <v>#N/A</v>
      </c>
      <c r="R640" t="e">
        <f>VLOOKUP(B640,'MATRIZ 2026'!$F$3:$X$668,32,FALSE)</f>
        <v>#N/A</v>
      </c>
      <c r="S640" t="e">
        <f>VLOOKUP(O640,'MATRIZ 2026'!$F$3:$X$668,3,FALSE)</f>
        <v>#N/A</v>
      </c>
      <c r="T640" t="e">
        <f>VLOOKUP(B640,'MATRIZ 2026'!$F$3:$X$668,95,FALSE)</f>
        <v>#N/A</v>
      </c>
      <c r="U640">
        <f>VLOOKUP(B640,Hoja3!A639:B1301,2,FALSE)</f>
        <v>146572</v>
      </c>
      <c r="V640" t="e">
        <f>VLOOKUP(B640,'MATRIZ 2026'!$F$3:$X$668,40,FALSE)</f>
        <v>#N/A</v>
      </c>
      <c r="W640" t="e">
        <f>VLOOKUP(S640,'MATRIZ 2026'!$F$3:$X$668,3,FALSE)</f>
        <v>#N/A</v>
      </c>
      <c r="X640" t="e">
        <f>VLOOKUP(T640,'MATRIZ 2026'!$F$3:$X$668,3,FALSE)</f>
        <v>#N/A</v>
      </c>
      <c r="Y640" t="e">
        <f>VLOOKUP(U640,'MATRIZ 2026'!$F$3:$X$668,3,FALSE)</f>
        <v>#N/A</v>
      </c>
      <c r="Z640" t="e">
        <f>VLOOKUP(V640,'MATRIZ 2026'!$F$3:$X$668,3,FALSE)</f>
        <v>#N/A</v>
      </c>
      <c r="AA640" t="e">
        <f>VLOOKUP(W640,'MATRIZ 2026'!$F$3:$X$668,3,FALSE)</f>
        <v>#N/A</v>
      </c>
      <c r="AB640" t="e">
        <f>VLOOKUP(B640,'MATRIZ 2026'!$F$3:$X$668,28,FALSE)</f>
        <v>#N/A</v>
      </c>
      <c r="AC640" t="e">
        <f>VLOOKUP(B640,'MATRIZ 2026'!$F$3:$X$668,27,FALSE)</f>
        <v>#N/A</v>
      </c>
      <c r="AD640" t="e">
        <f>VLOOKUP(B640,'MATRIZ 2026'!$F$3:$X$668,29,FALSE)</f>
        <v>#N/A</v>
      </c>
      <c r="AE640" t="e">
        <f>VLOOKUP(B640,'MATRIZ 2026'!$F$3:$X$668,96,FALSE)</f>
        <v>#N/A</v>
      </c>
      <c r="AF640" t="e">
        <f>VLOOKUP(B640,'MATRIZ 2026'!$F$3:$X$668,30,FALSE)</f>
        <v>#N/A</v>
      </c>
      <c r="AG640" t="str">
        <f>VLOOKUP(B640,'cuentas bancarias'!$A$2:$E$201,3,FALSE)</f>
        <v>BANCOLOMBIA</v>
      </c>
      <c r="AH640" t="str">
        <f>VLOOKUP(B640,'cuentas bancarias'!$A$2:$E$201,4,FALSE)</f>
        <v>AHORROS</v>
      </c>
      <c r="AI640">
        <f>VLOOKUP(B640,'cuentas bancarias'!$A$2:$E$201,5,FALSE)</f>
        <v>54793858453</v>
      </c>
      <c r="AJ640" t="e">
        <f>VLOOKUP(B640,'MATRIZ 2026'!$F$3:$X$668,25,FALSE)</f>
        <v>#N/A</v>
      </c>
      <c r="AL640" t="e">
        <f>VLOOKUP(AH640,'MATRIZ 2026'!$F$3:$X$668,3,FALSE)</f>
        <v>#N/A</v>
      </c>
      <c r="AM640" t="e">
        <f>VLOOKUP(AI640,'MATRIZ 2026'!$F$3:$X$668,3,FALSE)</f>
        <v>#N/A</v>
      </c>
      <c r="AN640" t="e">
        <f>VLOOKUP(AJ640,'MATRIZ 2026'!$F$3:$X$668,3,FALSE)</f>
        <v>#N/A</v>
      </c>
      <c r="AO640" t="e">
        <f>VLOOKUP(AK640,'MATRIZ 2026'!$F$3:$X$668,3,FALSE)</f>
        <v>#N/A</v>
      </c>
      <c r="AP640" t="e">
        <f>VLOOKUP(AL640,'MATRIZ 2026'!$F$3:$X$668,3,FALSE)</f>
        <v>#N/A</v>
      </c>
    </row>
    <row r="641" spans="2:42">
      <c r="B641" s="19" t="s">
        <v>7144</v>
      </c>
      <c r="C641" t="e">
        <v>#REF!</v>
      </c>
      <c r="D641" t="str">
        <f t="shared" si="15"/>
        <v>647-2026</v>
      </c>
      <c r="E641" t="e">
        <f>VLOOKUP(D641,'MATRIZ 2026'!$F$3:$X$668,14,FALSE)</f>
        <v>#N/A</v>
      </c>
      <c r="F641" t="e">
        <f>VLOOKUP(B641,'MATRIZ 2026'!$F$3:$X$668,3,FALSE)</f>
        <v>#N/A</v>
      </c>
      <c r="G641" t="e">
        <f>VLOOKUP(B641,'MATRIZ 2026'!$F$3:$X$668,22,FALSE)</f>
        <v>#N/A</v>
      </c>
      <c r="I641" t="e">
        <f>VLOOKUP(B641,'MATRIZ 2026'!$F$3:$X$668,84,FALSE)</f>
        <v>#N/A</v>
      </c>
      <c r="J641" t="e">
        <f>VLOOKUP(B641,'MATRIZ 2026'!$F$3:$X$668,49,FALSE)</f>
        <v>#N/A</v>
      </c>
      <c r="K641" t="e">
        <f>VLOOKUP(B641,'MATRIZ 2026'!$F$3:$X$668,50,FALSE)</f>
        <v>#N/A</v>
      </c>
      <c r="L641" s="48" t="e">
        <f>VLOOKUP(B641,'MATRIZ 2026'!$F$3:$X$668,45,FALSE)</f>
        <v>#N/A</v>
      </c>
      <c r="M641" s="48" t="e">
        <f>VLOOKUP(B641,'MATRIZ 2026'!$F$3:$X$668,46,FALSE)</f>
        <v>#N/A</v>
      </c>
      <c r="N641" t="e">
        <f>VLOOKUP(B641,'MATRIZ 2026'!$F$3:$X$668,16,FALSE)</f>
        <v>#N/A</v>
      </c>
      <c r="O641" t="e">
        <f>VLOOKUP(B641,'MATRIZ 2026'!$F$3:$X$668,93,FALSE)</f>
        <v>#N/A</v>
      </c>
      <c r="P641" t="e">
        <f>VLOOKUP(D641,'MATRIZ 2026'!$F$3:$X$668,31,FALSE)</f>
        <v>#N/A</v>
      </c>
      <c r="Q641" t="e">
        <f>VLOOKUP(M641,'MATRIZ 2026'!$F$3:$X$668,3,FALSE)</f>
        <v>#N/A</v>
      </c>
      <c r="R641" t="e">
        <f>VLOOKUP(B641,'MATRIZ 2026'!$F$3:$X$668,32,FALSE)</f>
        <v>#N/A</v>
      </c>
      <c r="S641" t="e">
        <f>VLOOKUP(O641,'MATRIZ 2026'!$F$3:$X$668,3,FALSE)</f>
        <v>#N/A</v>
      </c>
      <c r="T641" t="e">
        <f>VLOOKUP(B641,'MATRIZ 2026'!$F$3:$X$668,95,FALSE)</f>
        <v>#N/A</v>
      </c>
      <c r="U641">
        <f>VLOOKUP(B641,Hoja3!A640:B1302,2,FALSE)</f>
        <v>147307</v>
      </c>
      <c r="V641" t="e">
        <f>VLOOKUP(B641,'MATRIZ 2026'!$F$3:$X$668,40,FALSE)</f>
        <v>#N/A</v>
      </c>
      <c r="W641" t="e">
        <f>VLOOKUP(S641,'MATRIZ 2026'!$F$3:$X$668,3,FALSE)</f>
        <v>#N/A</v>
      </c>
      <c r="X641" t="e">
        <f>VLOOKUP(T641,'MATRIZ 2026'!$F$3:$X$668,3,FALSE)</f>
        <v>#N/A</v>
      </c>
      <c r="Y641" t="e">
        <f>VLOOKUP(U641,'MATRIZ 2026'!$F$3:$X$668,3,FALSE)</f>
        <v>#N/A</v>
      </c>
      <c r="Z641" t="e">
        <f>VLOOKUP(V641,'MATRIZ 2026'!$F$3:$X$668,3,FALSE)</f>
        <v>#N/A</v>
      </c>
      <c r="AA641" t="e">
        <f>VLOOKUP(W641,'MATRIZ 2026'!$F$3:$X$668,3,FALSE)</f>
        <v>#N/A</v>
      </c>
      <c r="AB641" t="e">
        <f>VLOOKUP(B641,'MATRIZ 2026'!$F$3:$X$668,28,FALSE)</f>
        <v>#N/A</v>
      </c>
      <c r="AC641" t="e">
        <f>VLOOKUP(B641,'MATRIZ 2026'!$F$3:$X$668,27,FALSE)</f>
        <v>#N/A</v>
      </c>
      <c r="AD641" t="e">
        <f>VLOOKUP(B641,'MATRIZ 2026'!$F$3:$X$668,29,FALSE)</f>
        <v>#N/A</v>
      </c>
      <c r="AE641" t="e">
        <f>VLOOKUP(B641,'MATRIZ 2026'!$F$3:$X$668,96,FALSE)</f>
        <v>#N/A</v>
      </c>
      <c r="AF641" t="e">
        <f>VLOOKUP(B641,'MATRIZ 2026'!$F$3:$X$668,30,FALSE)</f>
        <v>#N/A</v>
      </c>
      <c r="AG641" t="str">
        <f>VLOOKUP(B641,'cuentas bancarias'!$A$2:$E$201,3,FALSE)</f>
        <v>BBVA</v>
      </c>
      <c r="AH641" t="str">
        <f>VLOOKUP(B641,'cuentas bancarias'!$A$2:$E$201,4,FALSE)</f>
        <v>AHORROS</v>
      </c>
      <c r="AI641">
        <f>VLOOKUP(B641,'cuentas bancarias'!$A$2:$E$201,5,FALSE)</f>
        <v>472216613</v>
      </c>
      <c r="AJ641" t="e">
        <f>VLOOKUP(B641,'MATRIZ 2026'!$F$3:$X$668,25,FALSE)</f>
        <v>#N/A</v>
      </c>
      <c r="AL641" t="e">
        <f>VLOOKUP(AH641,'MATRIZ 2026'!$F$3:$X$668,3,FALSE)</f>
        <v>#N/A</v>
      </c>
      <c r="AM641" t="e">
        <f>VLOOKUP(AI641,'MATRIZ 2026'!$F$3:$X$668,3,FALSE)</f>
        <v>#N/A</v>
      </c>
      <c r="AN641" t="e">
        <f>VLOOKUP(AJ641,'MATRIZ 2026'!$F$3:$X$668,3,FALSE)</f>
        <v>#N/A</v>
      </c>
      <c r="AO641" t="e">
        <f>VLOOKUP(AK641,'MATRIZ 2026'!$F$3:$X$668,3,FALSE)</f>
        <v>#N/A</v>
      </c>
      <c r="AP641" t="e">
        <f>VLOOKUP(AL641,'MATRIZ 2026'!$F$3:$X$668,3,FALSE)</f>
        <v>#N/A</v>
      </c>
    </row>
    <row r="642" spans="2:42">
      <c r="B642" s="21" t="s">
        <v>7153</v>
      </c>
      <c r="C642" t="e">
        <v>#REF!</v>
      </c>
      <c r="D642" t="str">
        <f t="shared" si="15"/>
        <v>648-2026</v>
      </c>
      <c r="E642" t="e">
        <f>VLOOKUP(D642,'MATRIZ 2026'!$F$3:$X$668,14,FALSE)</f>
        <v>#N/A</v>
      </c>
      <c r="F642" t="e">
        <f>VLOOKUP(B642,'MATRIZ 2026'!$F$3:$X$668,3,FALSE)</f>
        <v>#N/A</v>
      </c>
      <c r="G642" t="e">
        <f>VLOOKUP(B642,'MATRIZ 2026'!$F$3:$X$668,22,FALSE)</f>
        <v>#N/A</v>
      </c>
      <c r="I642" t="e">
        <f>VLOOKUP(B642,'MATRIZ 2026'!$F$3:$X$668,84,FALSE)</f>
        <v>#N/A</v>
      </c>
      <c r="J642" t="e">
        <f>VLOOKUP(B642,'MATRIZ 2026'!$F$3:$X$668,49,FALSE)</f>
        <v>#N/A</v>
      </c>
      <c r="K642" t="e">
        <f>VLOOKUP(B642,'MATRIZ 2026'!$F$3:$X$668,50,FALSE)</f>
        <v>#N/A</v>
      </c>
      <c r="L642" s="48" t="e">
        <f>VLOOKUP(B642,'MATRIZ 2026'!$F$3:$X$668,45,FALSE)</f>
        <v>#N/A</v>
      </c>
      <c r="M642" s="48" t="e">
        <f>VLOOKUP(B642,'MATRIZ 2026'!$F$3:$X$668,46,FALSE)</f>
        <v>#N/A</v>
      </c>
      <c r="N642" t="e">
        <f>VLOOKUP(B642,'MATRIZ 2026'!$F$3:$X$668,16,FALSE)</f>
        <v>#N/A</v>
      </c>
      <c r="O642" t="e">
        <f>VLOOKUP(B642,'MATRIZ 2026'!$F$3:$X$668,93,FALSE)</f>
        <v>#N/A</v>
      </c>
      <c r="P642" t="e">
        <f>VLOOKUP(D642,'MATRIZ 2026'!$F$3:$X$668,31,FALSE)</f>
        <v>#N/A</v>
      </c>
      <c r="Q642" t="e">
        <f>VLOOKUP(M642,'MATRIZ 2026'!$F$3:$X$668,3,FALSE)</f>
        <v>#N/A</v>
      </c>
      <c r="R642" t="e">
        <f>VLOOKUP(B642,'MATRIZ 2026'!$F$3:$X$668,32,FALSE)</f>
        <v>#N/A</v>
      </c>
      <c r="S642" t="e">
        <f>VLOOKUP(O642,'MATRIZ 2026'!$F$3:$X$668,3,FALSE)</f>
        <v>#N/A</v>
      </c>
      <c r="T642" t="e">
        <f>VLOOKUP(B642,'MATRIZ 2026'!$F$3:$X$668,95,FALSE)</f>
        <v>#N/A</v>
      </c>
      <c r="U642">
        <f>VLOOKUP(B642,Hoja3!A641:B1303,2,FALSE)</f>
        <v>145151</v>
      </c>
      <c r="V642" t="e">
        <f>VLOOKUP(B642,'MATRIZ 2026'!$F$3:$X$668,40,FALSE)</f>
        <v>#N/A</v>
      </c>
      <c r="W642" t="e">
        <f>VLOOKUP(S642,'MATRIZ 2026'!$F$3:$X$668,3,FALSE)</f>
        <v>#N/A</v>
      </c>
      <c r="X642" t="e">
        <f>VLOOKUP(T642,'MATRIZ 2026'!$F$3:$X$668,3,FALSE)</f>
        <v>#N/A</v>
      </c>
      <c r="Y642" t="e">
        <f>VLOOKUP(U642,'MATRIZ 2026'!$F$3:$X$668,3,FALSE)</f>
        <v>#N/A</v>
      </c>
      <c r="Z642" t="e">
        <f>VLOOKUP(V642,'MATRIZ 2026'!$F$3:$X$668,3,FALSE)</f>
        <v>#N/A</v>
      </c>
      <c r="AA642" t="e">
        <f>VLOOKUP(W642,'MATRIZ 2026'!$F$3:$X$668,3,FALSE)</f>
        <v>#N/A</v>
      </c>
      <c r="AB642" t="e">
        <f>VLOOKUP(B642,'MATRIZ 2026'!$F$3:$X$668,28,FALSE)</f>
        <v>#N/A</v>
      </c>
      <c r="AC642" t="e">
        <f>VLOOKUP(B642,'MATRIZ 2026'!$F$3:$X$668,27,FALSE)</f>
        <v>#N/A</v>
      </c>
      <c r="AD642" t="e">
        <f>VLOOKUP(B642,'MATRIZ 2026'!$F$3:$X$668,29,FALSE)</f>
        <v>#N/A</v>
      </c>
      <c r="AE642" t="e">
        <f>VLOOKUP(B642,'MATRIZ 2026'!$F$3:$X$668,96,FALSE)</f>
        <v>#N/A</v>
      </c>
      <c r="AF642" t="e">
        <f>VLOOKUP(B642,'MATRIZ 2026'!$F$3:$X$668,30,FALSE)</f>
        <v>#N/A</v>
      </c>
      <c r="AG642" t="str">
        <f>VLOOKUP(B642,'cuentas bancarias'!$A$2:$E$201,3,FALSE)</f>
        <v>BBVA</v>
      </c>
      <c r="AH642" t="str">
        <f>VLOOKUP(B642,'cuentas bancarias'!$A$2:$E$201,4,FALSE)</f>
        <v>AHORROS</v>
      </c>
      <c r="AI642">
        <f>VLOOKUP(B642,'cuentas bancarias'!$A$2:$E$201,5,FALSE)</f>
        <v>974008385</v>
      </c>
      <c r="AJ642" t="e">
        <f>VLOOKUP(B642,'MATRIZ 2026'!$F$3:$X$668,25,FALSE)</f>
        <v>#N/A</v>
      </c>
      <c r="AL642" t="e">
        <f>VLOOKUP(AH642,'MATRIZ 2026'!$F$3:$X$668,3,FALSE)</f>
        <v>#N/A</v>
      </c>
      <c r="AM642" t="e">
        <f>VLOOKUP(AI642,'MATRIZ 2026'!$F$3:$X$668,3,FALSE)</f>
        <v>#N/A</v>
      </c>
      <c r="AN642" t="e">
        <f>VLOOKUP(AJ642,'MATRIZ 2026'!$F$3:$X$668,3,FALSE)</f>
        <v>#N/A</v>
      </c>
      <c r="AO642" t="e">
        <f>VLOOKUP(AK642,'MATRIZ 2026'!$F$3:$X$668,3,FALSE)</f>
        <v>#N/A</v>
      </c>
      <c r="AP642" t="e">
        <f>VLOOKUP(AL642,'MATRIZ 2026'!$F$3:$X$668,3,FALSE)</f>
        <v>#N/A</v>
      </c>
    </row>
    <row r="643" spans="2:42">
      <c r="B643" s="19" t="s">
        <v>7165</v>
      </c>
      <c r="C643" t="e">
        <v>#REF!</v>
      </c>
      <c r="D643" t="str">
        <f t="shared" si="15"/>
        <v>649-2026</v>
      </c>
      <c r="E643" t="e">
        <f>VLOOKUP(D643,'MATRIZ 2026'!$F$3:$X$668,14,FALSE)</f>
        <v>#N/A</v>
      </c>
      <c r="F643" t="e">
        <f>VLOOKUP(B643,'MATRIZ 2026'!$F$3:$X$668,3,FALSE)</f>
        <v>#N/A</v>
      </c>
      <c r="G643" t="e">
        <f>VLOOKUP(B643,'MATRIZ 2026'!$F$3:$X$668,22,FALSE)</f>
        <v>#N/A</v>
      </c>
      <c r="I643" t="e">
        <f>VLOOKUP(B643,'MATRIZ 2026'!$F$3:$X$668,84,FALSE)</f>
        <v>#N/A</v>
      </c>
      <c r="J643" t="e">
        <f>VLOOKUP(B643,'MATRIZ 2026'!$F$3:$X$668,49,FALSE)</f>
        <v>#N/A</v>
      </c>
      <c r="K643" t="e">
        <f>VLOOKUP(B643,'MATRIZ 2026'!$F$3:$X$668,50,FALSE)</f>
        <v>#N/A</v>
      </c>
      <c r="L643" s="48" t="e">
        <f>VLOOKUP(B643,'MATRIZ 2026'!$F$3:$X$668,45,FALSE)</f>
        <v>#N/A</v>
      </c>
      <c r="M643" s="48" t="e">
        <f>VLOOKUP(B643,'MATRIZ 2026'!$F$3:$X$668,46,FALSE)</f>
        <v>#N/A</v>
      </c>
      <c r="N643" t="e">
        <f>VLOOKUP(B643,'MATRIZ 2026'!$F$3:$X$668,16,FALSE)</f>
        <v>#N/A</v>
      </c>
      <c r="O643" t="e">
        <f>VLOOKUP(B643,'MATRIZ 2026'!$F$3:$X$668,93,FALSE)</f>
        <v>#N/A</v>
      </c>
      <c r="P643" t="e">
        <f>VLOOKUP(D643,'MATRIZ 2026'!$F$3:$X$668,31,FALSE)</f>
        <v>#N/A</v>
      </c>
      <c r="Q643" t="e">
        <f>VLOOKUP(M643,'MATRIZ 2026'!$F$3:$X$668,3,FALSE)</f>
        <v>#N/A</v>
      </c>
      <c r="R643" t="e">
        <f>VLOOKUP(B643,'MATRIZ 2026'!$F$3:$X$668,32,FALSE)</f>
        <v>#N/A</v>
      </c>
      <c r="S643" t="e">
        <f>VLOOKUP(O643,'MATRIZ 2026'!$F$3:$X$668,3,FALSE)</f>
        <v>#N/A</v>
      </c>
      <c r="T643" t="e">
        <f>VLOOKUP(B643,'MATRIZ 2026'!$F$3:$X$668,95,FALSE)</f>
        <v>#N/A</v>
      </c>
      <c r="U643">
        <f>VLOOKUP(B643,Hoja3!A642:B1304,2,FALSE)</f>
        <v>145026</v>
      </c>
      <c r="V643" t="e">
        <f>VLOOKUP(B643,'MATRIZ 2026'!$F$3:$X$668,40,FALSE)</f>
        <v>#N/A</v>
      </c>
      <c r="W643" t="e">
        <f>VLOOKUP(S643,'MATRIZ 2026'!$F$3:$X$668,3,FALSE)</f>
        <v>#N/A</v>
      </c>
      <c r="X643" t="e">
        <f>VLOOKUP(T643,'MATRIZ 2026'!$F$3:$X$668,3,FALSE)</f>
        <v>#N/A</v>
      </c>
      <c r="Y643" t="e">
        <f>VLOOKUP(U643,'MATRIZ 2026'!$F$3:$X$668,3,FALSE)</f>
        <v>#N/A</v>
      </c>
      <c r="Z643" t="e">
        <f>VLOOKUP(V643,'MATRIZ 2026'!$F$3:$X$668,3,FALSE)</f>
        <v>#N/A</v>
      </c>
      <c r="AA643" t="e">
        <f>VLOOKUP(W643,'MATRIZ 2026'!$F$3:$X$668,3,FALSE)</f>
        <v>#N/A</v>
      </c>
      <c r="AB643" t="e">
        <f>VLOOKUP(B643,'MATRIZ 2026'!$F$3:$X$668,28,FALSE)</f>
        <v>#N/A</v>
      </c>
      <c r="AC643" t="e">
        <f>VLOOKUP(B643,'MATRIZ 2026'!$F$3:$X$668,27,FALSE)</f>
        <v>#N/A</v>
      </c>
      <c r="AD643" t="e">
        <f>VLOOKUP(B643,'MATRIZ 2026'!$F$3:$X$668,29,FALSE)</f>
        <v>#N/A</v>
      </c>
      <c r="AE643" t="e">
        <f>VLOOKUP(B643,'MATRIZ 2026'!$F$3:$X$668,96,FALSE)</f>
        <v>#N/A</v>
      </c>
      <c r="AF643" t="e">
        <f>VLOOKUP(B643,'MATRIZ 2026'!$F$3:$X$668,30,FALSE)</f>
        <v>#N/A</v>
      </c>
      <c r="AG643" t="str">
        <f>VLOOKUP(B643,'cuentas bancarias'!$A$2:$E$201,3,FALSE)</f>
        <v>DAVIVIENDA</v>
      </c>
      <c r="AH643" t="str">
        <f>VLOOKUP(B643,'cuentas bancarias'!$A$2:$E$201,4,FALSE)</f>
        <v>AHORROS</v>
      </c>
      <c r="AI643">
        <f>VLOOKUP(B643,'cuentas bancarias'!$A$2:$E$201,5,FALSE)</f>
        <v>455270049519</v>
      </c>
      <c r="AJ643" t="e">
        <f>VLOOKUP(B643,'MATRIZ 2026'!$F$3:$X$668,25,FALSE)</f>
        <v>#N/A</v>
      </c>
      <c r="AL643" t="e">
        <f>VLOOKUP(AH643,'MATRIZ 2026'!$F$3:$X$668,3,FALSE)</f>
        <v>#N/A</v>
      </c>
      <c r="AM643" t="e">
        <f>VLOOKUP(AI643,'MATRIZ 2026'!$F$3:$X$668,3,FALSE)</f>
        <v>#N/A</v>
      </c>
      <c r="AN643" t="e">
        <f>VLOOKUP(AJ643,'MATRIZ 2026'!$F$3:$X$668,3,FALSE)</f>
        <v>#N/A</v>
      </c>
      <c r="AO643" t="e">
        <f>VLOOKUP(AK643,'MATRIZ 2026'!$F$3:$X$668,3,FALSE)</f>
        <v>#N/A</v>
      </c>
      <c r="AP643" t="e">
        <f>VLOOKUP(AL643,'MATRIZ 2026'!$F$3:$X$668,3,FALSE)</f>
        <v>#N/A</v>
      </c>
    </row>
    <row r="644" spans="2:42">
      <c r="B644" s="21" t="s">
        <v>7178</v>
      </c>
      <c r="C644" t="e">
        <v>#REF!</v>
      </c>
      <c r="D644" t="str">
        <f t="shared" si="15"/>
        <v>650-2026</v>
      </c>
      <c r="E644" t="e">
        <f>VLOOKUP(D644,'MATRIZ 2026'!$F$3:$X$668,14,FALSE)</f>
        <v>#N/A</v>
      </c>
      <c r="F644" t="e">
        <f>VLOOKUP(B644,'MATRIZ 2026'!$F$3:$X$668,3,FALSE)</f>
        <v>#N/A</v>
      </c>
      <c r="G644" t="e">
        <f>VLOOKUP(B644,'MATRIZ 2026'!$F$3:$X$668,22,FALSE)</f>
        <v>#N/A</v>
      </c>
      <c r="I644" t="e">
        <f>VLOOKUP(B644,'MATRIZ 2026'!$F$3:$X$668,84,FALSE)</f>
        <v>#N/A</v>
      </c>
      <c r="J644" t="e">
        <f>VLOOKUP(B644,'MATRIZ 2026'!$F$3:$X$668,49,FALSE)</f>
        <v>#N/A</v>
      </c>
      <c r="K644" t="e">
        <f>VLOOKUP(B644,'MATRIZ 2026'!$F$3:$X$668,50,FALSE)</f>
        <v>#N/A</v>
      </c>
      <c r="L644" s="48" t="e">
        <f>VLOOKUP(B644,'MATRIZ 2026'!$F$3:$X$668,45,FALSE)</f>
        <v>#N/A</v>
      </c>
      <c r="M644" s="48" t="e">
        <f>VLOOKUP(B644,'MATRIZ 2026'!$F$3:$X$668,46,FALSE)</f>
        <v>#N/A</v>
      </c>
      <c r="N644" t="e">
        <f>VLOOKUP(B644,'MATRIZ 2026'!$F$3:$X$668,16,FALSE)</f>
        <v>#N/A</v>
      </c>
      <c r="O644" t="e">
        <f>VLOOKUP(B644,'MATRIZ 2026'!$F$3:$X$668,93,FALSE)</f>
        <v>#N/A</v>
      </c>
      <c r="P644" t="e">
        <f>VLOOKUP(D644,'MATRIZ 2026'!$F$3:$X$668,31,FALSE)</f>
        <v>#N/A</v>
      </c>
      <c r="Q644" t="e">
        <f>VLOOKUP(M644,'MATRIZ 2026'!$F$3:$X$668,3,FALSE)</f>
        <v>#N/A</v>
      </c>
      <c r="R644" t="e">
        <f>VLOOKUP(B644,'MATRIZ 2026'!$F$3:$X$668,32,FALSE)</f>
        <v>#N/A</v>
      </c>
      <c r="S644" t="e">
        <f>VLOOKUP(O644,'MATRIZ 2026'!$F$3:$X$668,3,FALSE)</f>
        <v>#N/A</v>
      </c>
      <c r="T644" t="e">
        <f>VLOOKUP(B644,'MATRIZ 2026'!$F$3:$X$668,95,FALSE)</f>
        <v>#N/A</v>
      </c>
      <c r="U644">
        <f>VLOOKUP(B644,Hoja3!A643:B1305,2,FALSE)</f>
        <v>144779</v>
      </c>
      <c r="V644" t="e">
        <f>VLOOKUP(B644,'MATRIZ 2026'!$F$3:$X$668,40,FALSE)</f>
        <v>#N/A</v>
      </c>
      <c r="W644" t="e">
        <f>VLOOKUP(S644,'MATRIZ 2026'!$F$3:$X$668,3,FALSE)</f>
        <v>#N/A</v>
      </c>
      <c r="X644" t="e">
        <f>VLOOKUP(T644,'MATRIZ 2026'!$F$3:$X$668,3,FALSE)</f>
        <v>#N/A</v>
      </c>
      <c r="Y644" t="e">
        <f>VLOOKUP(U644,'MATRIZ 2026'!$F$3:$X$668,3,FALSE)</f>
        <v>#N/A</v>
      </c>
      <c r="Z644" t="e">
        <f>VLOOKUP(V644,'MATRIZ 2026'!$F$3:$X$668,3,FALSE)</f>
        <v>#N/A</v>
      </c>
      <c r="AA644" t="e">
        <f>VLOOKUP(W644,'MATRIZ 2026'!$F$3:$X$668,3,FALSE)</f>
        <v>#N/A</v>
      </c>
      <c r="AB644" t="e">
        <f>VLOOKUP(B644,'MATRIZ 2026'!$F$3:$X$668,28,FALSE)</f>
        <v>#N/A</v>
      </c>
      <c r="AC644" t="e">
        <f>VLOOKUP(B644,'MATRIZ 2026'!$F$3:$X$668,27,FALSE)</f>
        <v>#N/A</v>
      </c>
      <c r="AD644" t="e">
        <f>VLOOKUP(B644,'MATRIZ 2026'!$F$3:$X$668,29,FALSE)</f>
        <v>#N/A</v>
      </c>
      <c r="AE644" t="e">
        <f>VLOOKUP(B644,'MATRIZ 2026'!$F$3:$X$668,96,FALSE)</f>
        <v>#N/A</v>
      </c>
      <c r="AF644" t="e">
        <f>VLOOKUP(B644,'MATRIZ 2026'!$F$3:$X$668,30,FALSE)</f>
        <v>#N/A</v>
      </c>
      <c r="AG644" t="str">
        <f>VLOOKUP(B644,'cuentas bancarias'!$A$2:$E$201,3,FALSE)</f>
        <v>DAVIVIENDA</v>
      </c>
      <c r="AH644" t="str">
        <f>VLOOKUP(B644,'cuentas bancarias'!$A$2:$E$201,4,FALSE)</f>
        <v>AHORROS</v>
      </c>
      <c r="AI644">
        <f>VLOOKUP(B644,'cuentas bancarias'!$A$2:$E$201,5,FALSE)</f>
        <v>550488436190406</v>
      </c>
      <c r="AJ644" t="e">
        <f>VLOOKUP(B644,'MATRIZ 2026'!$F$3:$X$668,25,FALSE)</f>
        <v>#N/A</v>
      </c>
      <c r="AL644" t="e">
        <f>VLOOKUP(AH644,'MATRIZ 2026'!$F$3:$X$668,3,FALSE)</f>
        <v>#N/A</v>
      </c>
      <c r="AM644" t="e">
        <f>VLOOKUP(AI644,'MATRIZ 2026'!$F$3:$X$668,3,FALSE)</f>
        <v>#N/A</v>
      </c>
      <c r="AN644" t="e">
        <f>VLOOKUP(AJ644,'MATRIZ 2026'!$F$3:$X$668,3,FALSE)</f>
        <v>#N/A</v>
      </c>
      <c r="AO644" t="e">
        <f>VLOOKUP(AK644,'MATRIZ 2026'!$F$3:$X$668,3,FALSE)</f>
        <v>#N/A</v>
      </c>
      <c r="AP644" t="e">
        <f>VLOOKUP(AL644,'MATRIZ 2026'!$F$3:$X$668,3,FALSE)</f>
        <v>#N/A</v>
      </c>
    </row>
    <row r="645" spans="2:42">
      <c r="B645" s="19" t="s">
        <v>7191</v>
      </c>
      <c r="C645" t="e">
        <v>#REF!</v>
      </c>
      <c r="D645" t="str">
        <f t="shared" si="15"/>
        <v>651-2026</v>
      </c>
      <c r="E645" t="e">
        <f>VLOOKUP(D645,'MATRIZ 2026'!$F$3:$X$668,14,FALSE)</f>
        <v>#N/A</v>
      </c>
      <c r="F645" t="e">
        <f>VLOOKUP(B645,'MATRIZ 2026'!$F$3:$X$668,3,FALSE)</f>
        <v>#N/A</v>
      </c>
      <c r="G645" t="e">
        <f>VLOOKUP(B645,'MATRIZ 2026'!$F$3:$X$668,22,FALSE)</f>
        <v>#N/A</v>
      </c>
      <c r="I645" t="e">
        <f>VLOOKUP(B645,'MATRIZ 2026'!$F$3:$X$668,84,FALSE)</f>
        <v>#N/A</v>
      </c>
      <c r="J645" t="e">
        <f>VLOOKUP(B645,'MATRIZ 2026'!$F$3:$X$668,49,FALSE)</f>
        <v>#N/A</v>
      </c>
      <c r="K645" t="e">
        <f>VLOOKUP(B645,'MATRIZ 2026'!$F$3:$X$668,50,FALSE)</f>
        <v>#N/A</v>
      </c>
      <c r="L645" s="48" t="e">
        <f>VLOOKUP(B645,'MATRIZ 2026'!$F$3:$X$668,45,FALSE)</f>
        <v>#N/A</v>
      </c>
      <c r="M645" s="48" t="e">
        <f>VLOOKUP(B645,'MATRIZ 2026'!$F$3:$X$668,46,FALSE)</f>
        <v>#N/A</v>
      </c>
      <c r="N645" t="e">
        <f>VLOOKUP(B645,'MATRIZ 2026'!$F$3:$X$668,16,FALSE)</f>
        <v>#N/A</v>
      </c>
      <c r="O645" t="e">
        <f>VLOOKUP(B645,'MATRIZ 2026'!$F$3:$X$668,93,FALSE)</f>
        <v>#N/A</v>
      </c>
      <c r="P645" t="e">
        <f>VLOOKUP(D645,'MATRIZ 2026'!$F$3:$X$668,31,FALSE)</f>
        <v>#N/A</v>
      </c>
      <c r="Q645" t="e">
        <f>VLOOKUP(M645,'MATRIZ 2026'!$F$3:$X$668,3,FALSE)</f>
        <v>#N/A</v>
      </c>
      <c r="R645" t="e">
        <f>VLOOKUP(B645,'MATRIZ 2026'!$F$3:$X$668,32,FALSE)</f>
        <v>#N/A</v>
      </c>
      <c r="S645" t="e">
        <f>VLOOKUP(O645,'MATRIZ 2026'!$F$3:$X$668,3,FALSE)</f>
        <v>#N/A</v>
      </c>
      <c r="T645" t="e">
        <f>VLOOKUP(B645,'MATRIZ 2026'!$F$3:$X$668,95,FALSE)</f>
        <v>#N/A</v>
      </c>
      <c r="U645">
        <f>VLOOKUP(B645,Hoja3!A644:B1306,2,FALSE)</f>
        <v>153255</v>
      </c>
      <c r="V645" t="e">
        <f>VLOOKUP(B645,'MATRIZ 2026'!$F$3:$X$668,40,FALSE)</f>
        <v>#N/A</v>
      </c>
      <c r="W645" t="e">
        <f>VLOOKUP(S645,'MATRIZ 2026'!$F$3:$X$668,3,FALSE)</f>
        <v>#N/A</v>
      </c>
      <c r="X645" t="e">
        <f>VLOOKUP(T645,'MATRIZ 2026'!$F$3:$X$668,3,FALSE)</f>
        <v>#N/A</v>
      </c>
      <c r="Y645" t="e">
        <f>VLOOKUP(U645,'MATRIZ 2026'!$F$3:$X$668,3,FALSE)</f>
        <v>#N/A</v>
      </c>
      <c r="Z645" t="e">
        <f>VLOOKUP(V645,'MATRIZ 2026'!$F$3:$X$668,3,FALSE)</f>
        <v>#N/A</v>
      </c>
      <c r="AA645" t="e">
        <f>VLOOKUP(W645,'MATRIZ 2026'!$F$3:$X$668,3,FALSE)</f>
        <v>#N/A</v>
      </c>
      <c r="AB645" t="e">
        <f>VLOOKUP(B645,'MATRIZ 2026'!$F$3:$X$668,28,FALSE)</f>
        <v>#N/A</v>
      </c>
      <c r="AC645" t="e">
        <f>VLOOKUP(B645,'MATRIZ 2026'!$F$3:$X$668,27,FALSE)</f>
        <v>#N/A</v>
      </c>
      <c r="AD645" t="e">
        <f>VLOOKUP(B645,'MATRIZ 2026'!$F$3:$X$668,29,FALSE)</f>
        <v>#N/A</v>
      </c>
      <c r="AE645" t="e">
        <f>VLOOKUP(B645,'MATRIZ 2026'!$F$3:$X$668,96,FALSE)</f>
        <v>#N/A</v>
      </c>
      <c r="AF645" t="e">
        <f>VLOOKUP(B645,'MATRIZ 2026'!$F$3:$X$668,30,FALSE)</f>
        <v>#N/A</v>
      </c>
      <c r="AG645" t="str">
        <f>VLOOKUP(B645,'cuentas bancarias'!$A$2:$E$201,3,FALSE)</f>
        <v>DAVIVIENDA</v>
      </c>
      <c r="AH645" t="str">
        <f>VLOOKUP(B645,'cuentas bancarias'!$A$2:$E$201,4,FALSE)</f>
        <v>AHORROS</v>
      </c>
      <c r="AI645">
        <f>VLOOKUP(B645,'cuentas bancarias'!$A$2:$E$201,5,FALSE)</f>
        <v>570450270125021</v>
      </c>
      <c r="AJ645" t="e">
        <f>VLOOKUP(B645,'MATRIZ 2026'!$F$3:$X$668,25,FALSE)</f>
        <v>#N/A</v>
      </c>
      <c r="AL645" t="e">
        <f>VLOOKUP(AH645,'MATRIZ 2026'!$F$3:$X$668,3,FALSE)</f>
        <v>#N/A</v>
      </c>
      <c r="AM645" t="e">
        <f>VLOOKUP(AI645,'MATRIZ 2026'!$F$3:$X$668,3,FALSE)</f>
        <v>#N/A</v>
      </c>
      <c r="AN645" t="e">
        <f>VLOOKUP(AJ645,'MATRIZ 2026'!$F$3:$X$668,3,FALSE)</f>
        <v>#N/A</v>
      </c>
      <c r="AO645" t="e">
        <f>VLOOKUP(AK645,'MATRIZ 2026'!$F$3:$X$668,3,FALSE)</f>
        <v>#N/A</v>
      </c>
      <c r="AP645" t="e">
        <f>VLOOKUP(AL645,'MATRIZ 2026'!$F$3:$X$668,3,FALSE)</f>
        <v>#N/A</v>
      </c>
    </row>
    <row r="646" spans="2:42">
      <c r="B646" s="21" t="s">
        <v>7207</v>
      </c>
      <c r="C646" t="e">
        <v>#REF!</v>
      </c>
      <c r="D646" t="str">
        <f t="shared" si="15"/>
        <v>652-2026</v>
      </c>
      <c r="E646" t="e">
        <f>VLOOKUP(D646,'MATRIZ 2026'!$F$3:$X$668,14,FALSE)</f>
        <v>#N/A</v>
      </c>
      <c r="F646" t="e">
        <f>VLOOKUP(B646,'MATRIZ 2026'!$F$3:$X$668,3,FALSE)</f>
        <v>#N/A</v>
      </c>
      <c r="G646" t="e">
        <f>VLOOKUP(B646,'MATRIZ 2026'!$F$3:$X$668,22,FALSE)</f>
        <v>#N/A</v>
      </c>
      <c r="I646" t="e">
        <f>VLOOKUP(B646,'MATRIZ 2026'!$F$3:$X$668,84,FALSE)</f>
        <v>#N/A</v>
      </c>
      <c r="J646" t="e">
        <f>VLOOKUP(B646,'MATRIZ 2026'!$F$3:$X$668,49,FALSE)</f>
        <v>#N/A</v>
      </c>
      <c r="K646" t="e">
        <f>VLOOKUP(B646,'MATRIZ 2026'!$F$3:$X$668,50,FALSE)</f>
        <v>#N/A</v>
      </c>
      <c r="L646" s="48" t="e">
        <f>VLOOKUP(B646,'MATRIZ 2026'!$F$3:$X$668,45,FALSE)</f>
        <v>#N/A</v>
      </c>
      <c r="M646" s="48" t="e">
        <f>VLOOKUP(B646,'MATRIZ 2026'!$F$3:$X$668,46,FALSE)</f>
        <v>#N/A</v>
      </c>
      <c r="N646" t="e">
        <f>VLOOKUP(B646,'MATRIZ 2026'!$F$3:$X$668,16,FALSE)</f>
        <v>#N/A</v>
      </c>
      <c r="O646" t="e">
        <f>VLOOKUP(B646,'MATRIZ 2026'!$F$3:$X$668,93,FALSE)</f>
        <v>#N/A</v>
      </c>
      <c r="P646" t="e">
        <f>VLOOKUP(D646,'MATRIZ 2026'!$F$3:$X$668,31,FALSE)</f>
        <v>#N/A</v>
      </c>
      <c r="Q646" t="e">
        <f>VLOOKUP(M646,'MATRIZ 2026'!$F$3:$X$668,3,FALSE)</f>
        <v>#N/A</v>
      </c>
      <c r="R646" t="e">
        <f>VLOOKUP(B646,'MATRIZ 2026'!$F$3:$X$668,32,FALSE)</f>
        <v>#N/A</v>
      </c>
      <c r="S646" t="e">
        <f>VLOOKUP(O646,'MATRIZ 2026'!$F$3:$X$668,3,FALSE)</f>
        <v>#N/A</v>
      </c>
      <c r="T646" t="e">
        <f>VLOOKUP(B646,'MATRIZ 2026'!$F$3:$X$668,95,FALSE)</f>
        <v>#N/A</v>
      </c>
      <c r="U646">
        <f>VLOOKUP(B646,Hoja3!A645:B1307,2,FALSE)</f>
        <v>153248</v>
      </c>
      <c r="V646" t="e">
        <f>VLOOKUP(B646,'MATRIZ 2026'!$F$3:$X$668,40,FALSE)</f>
        <v>#N/A</v>
      </c>
      <c r="W646" t="e">
        <f>VLOOKUP(S646,'MATRIZ 2026'!$F$3:$X$668,3,FALSE)</f>
        <v>#N/A</v>
      </c>
      <c r="X646" t="e">
        <f>VLOOKUP(T646,'MATRIZ 2026'!$F$3:$X$668,3,FALSE)</f>
        <v>#N/A</v>
      </c>
      <c r="Y646" t="e">
        <f>VLOOKUP(U646,'MATRIZ 2026'!$F$3:$X$668,3,FALSE)</f>
        <v>#N/A</v>
      </c>
      <c r="Z646" t="e">
        <f>VLOOKUP(V646,'MATRIZ 2026'!$F$3:$X$668,3,FALSE)</f>
        <v>#N/A</v>
      </c>
      <c r="AA646" t="e">
        <f>VLOOKUP(W646,'MATRIZ 2026'!$F$3:$X$668,3,FALSE)</f>
        <v>#N/A</v>
      </c>
      <c r="AB646" t="e">
        <f>VLOOKUP(B646,'MATRIZ 2026'!$F$3:$X$668,28,FALSE)</f>
        <v>#N/A</v>
      </c>
      <c r="AC646" t="e">
        <f>VLOOKUP(B646,'MATRIZ 2026'!$F$3:$X$668,27,FALSE)</f>
        <v>#N/A</v>
      </c>
      <c r="AD646" t="e">
        <f>VLOOKUP(B646,'MATRIZ 2026'!$F$3:$X$668,29,FALSE)</f>
        <v>#N/A</v>
      </c>
      <c r="AE646" t="e">
        <f>VLOOKUP(B646,'MATRIZ 2026'!$F$3:$X$668,96,FALSE)</f>
        <v>#N/A</v>
      </c>
      <c r="AF646" t="e">
        <f>VLOOKUP(B646,'MATRIZ 2026'!$F$3:$X$668,30,FALSE)</f>
        <v>#N/A</v>
      </c>
      <c r="AG646" t="str">
        <f>VLOOKUP(B646,'cuentas bancarias'!$A$2:$E$201,3,FALSE)</f>
        <v>FALABELLA</v>
      </c>
      <c r="AH646" t="str">
        <f>VLOOKUP(B646,'cuentas bancarias'!$A$2:$E$201,4,FALSE)</f>
        <v>AHORROS</v>
      </c>
      <c r="AI646">
        <f>VLOOKUP(B646,'cuentas bancarias'!$A$2:$E$201,5,FALSE)</f>
        <v>111140562511</v>
      </c>
      <c r="AJ646" t="e">
        <f>VLOOKUP(B646,'MATRIZ 2026'!$F$3:$X$668,25,FALSE)</f>
        <v>#N/A</v>
      </c>
      <c r="AL646" t="e">
        <f>VLOOKUP(AH646,'MATRIZ 2026'!$F$3:$X$668,3,FALSE)</f>
        <v>#N/A</v>
      </c>
      <c r="AM646" t="e">
        <f>VLOOKUP(AI646,'MATRIZ 2026'!$F$3:$X$668,3,FALSE)</f>
        <v>#N/A</v>
      </c>
      <c r="AN646" t="e">
        <f>VLOOKUP(AJ646,'MATRIZ 2026'!$F$3:$X$668,3,FALSE)</f>
        <v>#N/A</v>
      </c>
      <c r="AO646" t="e">
        <f>VLOOKUP(AK646,'MATRIZ 2026'!$F$3:$X$668,3,FALSE)</f>
        <v>#N/A</v>
      </c>
      <c r="AP646" t="e">
        <f>VLOOKUP(AL646,'MATRIZ 2026'!$F$3:$X$668,3,FALSE)</f>
        <v>#N/A</v>
      </c>
    </row>
    <row r="647" spans="2:42">
      <c r="B647" s="19" t="s">
        <v>7222</v>
      </c>
      <c r="C647" t="e">
        <v>#REF!</v>
      </c>
      <c r="D647" t="str">
        <f t="shared" si="15"/>
        <v>653-2026</v>
      </c>
      <c r="E647" t="e">
        <f>VLOOKUP(D647,'MATRIZ 2026'!$F$3:$X$668,14,FALSE)</f>
        <v>#N/A</v>
      </c>
      <c r="F647" t="e">
        <f>VLOOKUP(B647,'MATRIZ 2026'!$F$3:$X$668,3,FALSE)</f>
        <v>#N/A</v>
      </c>
      <c r="G647" t="e">
        <f>VLOOKUP(B647,'MATRIZ 2026'!$F$3:$X$668,22,FALSE)</f>
        <v>#N/A</v>
      </c>
      <c r="I647" t="e">
        <f>VLOOKUP(B647,'MATRIZ 2026'!$F$3:$X$668,84,FALSE)</f>
        <v>#N/A</v>
      </c>
      <c r="J647" t="e">
        <f>VLOOKUP(B647,'MATRIZ 2026'!$F$3:$X$668,49,FALSE)</f>
        <v>#N/A</v>
      </c>
      <c r="K647" t="e">
        <f>VLOOKUP(B647,'MATRIZ 2026'!$F$3:$X$668,50,FALSE)</f>
        <v>#N/A</v>
      </c>
      <c r="L647" s="48" t="e">
        <f>VLOOKUP(B647,'MATRIZ 2026'!$F$3:$X$668,45,FALSE)</f>
        <v>#N/A</v>
      </c>
      <c r="M647" s="48" t="e">
        <f>VLOOKUP(B647,'MATRIZ 2026'!$F$3:$X$668,46,FALSE)</f>
        <v>#N/A</v>
      </c>
      <c r="N647" t="e">
        <f>VLOOKUP(B647,'MATRIZ 2026'!$F$3:$X$668,16,FALSE)</f>
        <v>#N/A</v>
      </c>
      <c r="O647" t="e">
        <f>VLOOKUP(B647,'MATRIZ 2026'!$F$3:$X$668,93,FALSE)</f>
        <v>#N/A</v>
      </c>
      <c r="P647" t="e">
        <f>VLOOKUP(D647,'MATRIZ 2026'!$F$3:$X$668,31,FALSE)</f>
        <v>#N/A</v>
      </c>
      <c r="Q647" t="e">
        <f>VLOOKUP(M647,'MATRIZ 2026'!$F$3:$X$668,3,FALSE)</f>
        <v>#N/A</v>
      </c>
      <c r="R647" t="e">
        <f>VLOOKUP(B647,'MATRIZ 2026'!$F$3:$X$668,32,FALSE)</f>
        <v>#N/A</v>
      </c>
      <c r="S647" t="e">
        <f>VLOOKUP(O647,'MATRIZ 2026'!$F$3:$X$668,3,FALSE)</f>
        <v>#N/A</v>
      </c>
      <c r="T647" t="e">
        <f>VLOOKUP(B647,'MATRIZ 2026'!$F$3:$X$668,95,FALSE)</f>
        <v>#N/A</v>
      </c>
      <c r="U647">
        <f>VLOOKUP(B647,Hoja3!A646:B1308,2,FALSE)</f>
        <v>153285</v>
      </c>
      <c r="V647" t="e">
        <f>VLOOKUP(B647,'MATRIZ 2026'!$F$3:$X$668,40,FALSE)</f>
        <v>#N/A</v>
      </c>
      <c r="W647" t="e">
        <f>VLOOKUP(S647,'MATRIZ 2026'!$F$3:$X$668,3,FALSE)</f>
        <v>#N/A</v>
      </c>
      <c r="X647" t="e">
        <f>VLOOKUP(T647,'MATRIZ 2026'!$F$3:$X$668,3,FALSE)</f>
        <v>#N/A</v>
      </c>
      <c r="Y647" t="e">
        <f>VLOOKUP(U647,'MATRIZ 2026'!$F$3:$X$668,3,FALSE)</f>
        <v>#N/A</v>
      </c>
      <c r="Z647" t="e">
        <f>VLOOKUP(V647,'MATRIZ 2026'!$F$3:$X$668,3,FALSE)</f>
        <v>#N/A</v>
      </c>
      <c r="AA647" t="e">
        <f>VLOOKUP(W647,'MATRIZ 2026'!$F$3:$X$668,3,FALSE)</f>
        <v>#N/A</v>
      </c>
      <c r="AB647" t="e">
        <f>VLOOKUP(B647,'MATRIZ 2026'!$F$3:$X$668,28,FALSE)</f>
        <v>#N/A</v>
      </c>
      <c r="AC647" t="e">
        <f>VLOOKUP(B647,'MATRIZ 2026'!$F$3:$X$668,27,FALSE)</f>
        <v>#N/A</v>
      </c>
      <c r="AD647" t="e">
        <f>VLOOKUP(B647,'MATRIZ 2026'!$F$3:$X$668,29,FALSE)</f>
        <v>#N/A</v>
      </c>
      <c r="AE647" t="e">
        <f>VLOOKUP(B647,'MATRIZ 2026'!$F$3:$X$668,96,FALSE)</f>
        <v>#N/A</v>
      </c>
      <c r="AF647" t="e">
        <f>VLOOKUP(B647,'MATRIZ 2026'!$F$3:$X$668,30,FALSE)</f>
        <v>#N/A</v>
      </c>
      <c r="AG647" t="str">
        <f>VLOOKUP(B647,'cuentas bancarias'!$A$2:$E$201,3,FALSE)</f>
        <v>BBVA</v>
      </c>
      <c r="AH647" t="str">
        <f>VLOOKUP(B647,'cuentas bancarias'!$A$2:$E$201,4,FALSE)</f>
        <v>AHORROS</v>
      </c>
      <c r="AI647">
        <f>VLOOKUP(B647,'cuentas bancarias'!$A$2:$E$201,5,FALSE)</f>
        <v>850010478</v>
      </c>
      <c r="AJ647" t="e">
        <f>VLOOKUP(B647,'MATRIZ 2026'!$F$3:$X$668,25,FALSE)</f>
        <v>#N/A</v>
      </c>
      <c r="AL647" t="e">
        <f>VLOOKUP(AH647,'MATRIZ 2026'!$F$3:$X$668,3,FALSE)</f>
        <v>#N/A</v>
      </c>
      <c r="AM647" t="e">
        <f>VLOOKUP(AI647,'MATRIZ 2026'!$F$3:$X$668,3,FALSE)</f>
        <v>#N/A</v>
      </c>
      <c r="AN647" t="e">
        <f>VLOOKUP(AJ647,'MATRIZ 2026'!$F$3:$X$668,3,FALSE)</f>
        <v>#N/A</v>
      </c>
      <c r="AO647" t="e">
        <f>VLOOKUP(AK647,'MATRIZ 2026'!$F$3:$X$668,3,FALSE)</f>
        <v>#N/A</v>
      </c>
      <c r="AP647" t="e">
        <f>VLOOKUP(AL647,'MATRIZ 2026'!$F$3:$X$668,3,FALSE)</f>
        <v>#N/A</v>
      </c>
    </row>
    <row r="648" spans="2:42">
      <c r="B648" s="21" t="s">
        <v>7238</v>
      </c>
      <c r="C648" t="e">
        <v>#REF!</v>
      </c>
      <c r="D648" t="str">
        <f t="shared" si="15"/>
        <v>654-2026</v>
      </c>
      <c r="E648" t="e">
        <f>VLOOKUP(D648,'MATRIZ 2026'!$F$3:$X$668,14,FALSE)</f>
        <v>#N/A</v>
      </c>
      <c r="F648" t="e">
        <f>VLOOKUP(B648,'MATRIZ 2026'!$F$3:$X$668,3,FALSE)</f>
        <v>#N/A</v>
      </c>
      <c r="G648" t="e">
        <f>VLOOKUP(B648,'MATRIZ 2026'!$F$3:$X$668,22,FALSE)</f>
        <v>#N/A</v>
      </c>
      <c r="I648" t="e">
        <f>VLOOKUP(B648,'MATRIZ 2026'!$F$3:$X$668,84,FALSE)</f>
        <v>#N/A</v>
      </c>
      <c r="J648" t="e">
        <f>VLOOKUP(B648,'MATRIZ 2026'!$F$3:$X$668,49,FALSE)</f>
        <v>#N/A</v>
      </c>
      <c r="K648" t="e">
        <f>VLOOKUP(B648,'MATRIZ 2026'!$F$3:$X$668,50,FALSE)</f>
        <v>#N/A</v>
      </c>
      <c r="L648" s="48" t="e">
        <f>VLOOKUP(B648,'MATRIZ 2026'!$F$3:$X$668,45,FALSE)</f>
        <v>#N/A</v>
      </c>
      <c r="M648" s="48" t="e">
        <f>VLOOKUP(B648,'MATRIZ 2026'!$F$3:$X$668,46,FALSE)</f>
        <v>#N/A</v>
      </c>
      <c r="N648" t="e">
        <f>VLOOKUP(B648,'MATRIZ 2026'!$F$3:$X$668,16,FALSE)</f>
        <v>#N/A</v>
      </c>
      <c r="O648" t="e">
        <f>VLOOKUP(B648,'MATRIZ 2026'!$F$3:$X$668,93,FALSE)</f>
        <v>#N/A</v>
      </c>
      <c r="P648" t="e">
        <f>VLOOKUP(D648,'MATRIZ 2026'!$F$3:$X$668,31,FALSE)</f>
        <v>#N/A</v>
      </c>
      <c r="Q648" t="e">
        <f>VLOOKUP(M648,'MATRIZ 2026'!$F$3:$X$668,3,FALSE)</f>
        <v>#N/A</v>
      </c>
      <c r="R648" t="e">
        <f>VLOOKUP(B648,'MATRIZ 2026'!$F$3:$X$668,32,FALSE)</f>
        <v>#N/A</v>
      </c>
      <c r="S648" t="e">
        <f>VLOOKUP(O648,'MATRIZ 2026'!$F$3:$X$668,3,FALSE)</f>
        <v>#N/A</v>
      </c>
      <c r="T648" t="e">
        <f>VLOOKUP(B648,'MATRIZ 2026'!$F$3:$X$668,95,FALSE)</f>
        <v>#N/A</v>
      </c>
      <c r="U648">
        <f>VLOOKUP(B648,Hoja3!A647:B1309,2,FALSE)</f>
        <v>147007</v>
      </c>
      <c r="V648" t="e">
        <f>VLOOKUP(B648,'MATRIZ 2026'!$F$3:$X$668,40,FALSE)</f>
        <v>#N/A</v>
      </c>
      <c r="W648" t="e">
        <f>VLOOKUP(S648,'MATRIZ 2026'!$F$3:$X$668,3,FALSE)</f>
        <v>#N/A</v>
      </c>
      <c r="X648" t="e">
        <f>VLOOKUP(T648,'MATRIZ 2026'!$F$3:$X$668,3,FALSE)</f>
        <v>#N/A</v>
      </c>
      <c r="Y648" t="e">
        <f>VLOOKUP(U648,'MATRIZ 2026'!$F$3:$X$668,3,FALSE)</f>
        <v>#N/A</v>
      </c>
      <c r="Z648" t="e">
        <f>VLOOKUP(V648,'MATRIZ 2026'!$F$3:$X$668,3,FALSE)</f>
        <v>#N/A</v>
      </c>
      <c r="AA648" t="e">
        <f>VLOOKUP(W648,'MATRIZ 2026'!$F$3:$X$668,3,FALSE)</f>
        <v>#N/A</v>
      </c>
      <c r="AB648" t="e">
        <f>VLOOKUP(B648,'MATRIZ 2026'!$F$3:$X$668,28,FALSE)</f>
        <v>#N/A</v>
      </c>
      <c r="AC648" t="e">
        <f>VLOOKUP(B648,'MATRIZ 2026'!$F$3:$X$668,27,FALSE)</f>
        <v>#N/A</v>
      </c>
      <c r="AD648" t="e">
        <f>VLOOKUP(B648,'MATRIZ 2026'!$F$3:$X$668,29,FALSE)</f>
        <v>#N/A</v>
      </c>
      <c r="AE648" t="e">
        <f>VLOOKUP(B648,'MATRIZ 2026'!$F$3:$X$668,96,FALSE)</f>
        <v>#N/A</v>
      </c>
      <c r="AF648" t="e">
        <f>VLOOKUP(B648,'MATRIZ 2026'!$F$3:$X$668,30,FALSE)</f>
        <v>#N/A</v>
      </c>
      <c r="AG648" t="str">
        <f>VLOOKUP(B648,'cuentas bancarias'!$A$2:$E$201,3,FALSE)</f>
        <v>DAVIVIENDA</v>
      </c>
      <c r="AH648" t="str">
        <f>VLOOKUP(B648,'cuentas bancarias'!$A$2:$E$201,4,FALSE)</f>
        <v>AHORROS</v>
      </c>
      <c r="AI648">
        <f>VLOOKUP(B648,'cuentas bancarias'!$A$2:$E$201,5,FALSE)</f>
        <v>9970526258</v>
      </c>
      <c r="AJ648" t="e">
        <f>VLOOKUP(B648,'MATRIZ 2026'!$F$3:$X$668,25,FALSE)</f>
        <v>#N/A</v>
      </c>
      <c r="AL648" t="e">
        <f>VLOOKUP(AH648,'MATRIZ 2026'!$F$3:$X$668,3,FALSE)</f>
        <v>#N/A</v>
      </c>
      <c r="AM648" t="e">
        <f>VLOOKUP(AI648,'MATRIZ 2026'!$F$3:$X$668,3,FALSE)</f>
        <v>#N/A</v>
      </c>
      <c r="AN648" t="e">
        <f>VLOOKUP(AJ648,'MATRIZ 2026'!$F$3:$X$668,3,FALSE)</f>
        <v>#N/A</v>
      </c>
      <c r="AO648" t="e">
        <f>VLOOKUP(AK648,'MATRIZ 2026'!$F$3:$X$668,3,FALSE)</f>
        <v>#N/A</v>
      </c>
      <c r="AP648" t="e">
        <f>VLOOKUP(AL648,'MATRIZ 2026'!$F$3:$X$668,3,FALSE)</f>
        <v>#N/A</v>
      </c>
    </row>
    <row r="649" spans="2:42">
      <c r="B649" s="19" t="s">
        <v>7252</v>
      </c>
      <c r="C649" t="e">
        <v>#REF!</v>
      </c>
      <c r="D649" t="str">
        <f t="shared" si="15"/>
        <v>655-2026</v>
      </c>
      <c r="E649" t="e">
        <f>VLOOKUP(D649,'MATRIZ 2026'!$F$3:$X$668,14,FALSE)</f>
        <v>#N/A</v>
      </c>
      <c r="F649" t="e">
        <f>VLOOKUP(B649,'MATRIZ 2026'!$F$3:$X$668,3,FALSE)</f>
        <v>#N/A</v>
      </c>
      <c r="G649" t="e">
        <f>VLOOKUP(B649,'MATRIZ 2026'!$F$3:$X$668,22,FALSE)</f>
        <v>#N/A</v>
      </c>
      <c r="I649" t="e">
        <f>VLOOKUP(B649,'MATRIZ 2026'!$F$3:$X$668,84,FALSE)</f>
        <v>#N/A</v>
      </c>
      <c r="J649" t="e">
        <f>VLOOKUP(B649,'MATRIZ 2026'!$F$3:$X$668,49,FALSE)</f>
        <v>#N/A</v>
      </c>
      <c r="K649" t="e">
        <f>VLOOKUP(B649,'MATRIZ 2026'!$F$3:$X$668,50,FALSE)</f>
        <v>#N/A</v>
      </c>
      <c r="L649" s="48" t="e">
        <f>VLOOKUP(B649,'MATRIZ 2026'!$F$3:$X$668,45,FALSE)</f>
        <v>#N/A</v>
      </c>
      <c r="M649" s="48" t="e">
        <f>VLOOKUP(B649,'MATRIZ 2026'!$F$3:$X$668,46,FALSE)</f>
        <v>#N/A</v>
      </c>
      <c r="N649" t="e">
        <f>VLOOKUP(B649,'MATRIZ 2026'!$F$3:$X$668,16,FALSE)</f>
        <v>#N/A</v>
      </c>
      <c r="O649" t="e">
        <f>VLOOKUP(B649,'MATRIZ 2026'!$F$3:$X$668,93,FALSE)</f>
        <v>#N/A</v>
      </c>
      <c r="P649" t="e">
        <f>VLOOKUP(D649,'MATRIZ 2026'!$F$3:$X$668,31,FALSE)</f>
        <v>#N/A</v>
      </c>
      <c r="Q649" t="e">
        <f>VLOOKUP(M649,'MATRIZ 2026'!$F$3:$X$668,3,FALSE)</f>
        <v>#N/A</v>
      </c>
      <c r="R649" t="e">
        <f>VLOOKUP(B649,'MATRIZ 2026'!$F$3:$X$668,32,FALSE)</f>
        <v>#N/A</v>
      </c>
      <c r="S649" t="e">
        <f>VLOOKUP(O649,'MATRIZ 2026'!$F$3:$X$668,3,FALSE)</f>
        <v>#N/A</v>
      </c>
      <c r="T649" t="e">
        <f>VLOOKUP(B649,'MATRIZ 2026'!$F$3:$X$668,95,FALSE)</f>
        <v>#N/A</v>
      </c>
      <c r="U649">
        <f>VLOOKUP(B649,Hoja3!A648:B1310,2,FALSE)</f>
        <v>153324</v>
      </c>
      <c r="V649" t="e">
        <f>VLOOKUP(B649,'MATRIZ 2026'!$F$3:$X$668,40,FALSE)</f>
        <v>#N/A</v>
      </c>
      <c r="W649" t="e">
        <f>VLOOKUP(S649,'MATRIZ 2026'!$F$3:$X$668,3,FALSE)</f>
        <v>#N/A</v>
      </c>
      <c r="X649" t="e">
        <f>VLOOKUP(T649,'MATRIZ 2026'!$F$3:$X$668,3,FALSE)</f>
        <v>#N/A</v>
      </c>
      <c r="Y649" t="e">
        <f>VLOOKUP(U649,'MATRIZ 2026'!$F$3:$X$668,3,FALSE)</f>
        <v>#N/A</v>
      </c>
      <c r="Z649" t="e">
        <f>VLOOKUP(V649,'MATRIZ 2026'!$F$3:$X$668,3,FALSE)</f>
        <v>#N/A</v>
      </c>
      <c r="AA649" t="e">
        <f>VLOOKUP(W649,'MATRIZ 2026'!$F$3:$X$668,3,FALSE)</f>
        <v>#N/A</v>
      </c>
      <c r="AB649" t="e">
        <f>VLOOKUP(B649,'MATRIZ 2026'!$F$3:$X$668,28,FALSE)</f>
        <v>#N/A</v>
      </c>
      <c r="AC649" t="e">
        <f>VLOOKUP(B649,'MATRIZ 2026'!$F$3:$X$668,27,FALSE)</f>
        <v>#N/A</v>
      </c>
      <c r="AD649" t="e">
        <f>VLOOKUP(B649,'MATRIZ 2026'!$F$3:$X$668,29,FALSE)</f>
        <v>#N/A</v>
      </c>
      <c r="AE649" t="e">
        <f>VLOOKUP(B649,'MATRIZ 2026'!$F$3:$X$668,96,FALSE)</f>
        <v>#N/A</v>
      </c>
      <c r="AF649" t="e">
        <f>VLOOKUP(B649,'MATRIZ 2026'!$F$3:$X$668,30,FALSE)</f>
        <v>#N/A</v>
      </c>
      <c r="AG649" t="str">
        <f>VLOOKUP(B649,'cuentas bancarias'!$A$2:$E$201,3,FALSE)</f>
        <v>DAVIVIENDA</v>
      </c>
      <c r="AH649" t="str">
        <f>VLOOKUP(B649,'cuentas bancarias'!$A$2:$E$201,4,FALSE)</f>
        <v>AHORROS</v>
      </c>
      <c r="AI649">
        <f>VLOOKUP(B649,'cuentas bancarias'!$A$2:$E$201,5,FALSE)</f>
        <v>8870537472</v>
      </c>
      <c r="AJ649" t="e">
        <f>VLOOKUP(B649,'MATRIZ 2026'!$F$3:$X$668,25,FALSE)</f>
        <v>#N/A</v>
      </c>
      <c r="AL649" t="e">
        <f>VLOOKUP(AH649,'MATRIZ 2026'!$F$3:$X$668,3,FALSE)</f>
        <v>#N/A</v>
      </c>
      <c r="AM649" t="e">
        <f>VLOOKUP(AI649,'MATRIZ 2026'!$F$3:$X$668,3,FALSE)</f>
        <v>#N/A</v>
      </c>
      <c r="AN649" t="e">
        <f>VLOOKUP(AJ649,'MATRIZ 2026'!$F$3:$X$668,3,FALSE)</f>
        <v>#N/A</v>
      </c>
      <c r="AO649" t="e">
        <f>VLOOKUP(AK649,'MATRIZ 2026'!$F$3:$X$668,3,FALSE)</f>
        <v>#N/A</v>
      </c>
      <c r="AP649" t="e">
        <f>VLOOKUP(AL649,'MATRIZ 2026'!$F$3:$X$668,3,FALSE)</f>
        <v>#N/A</v>
      </c>
    </row>
    <row r="650" spans="2:42">
      <c r="B650" s="21" t="s">
        <v>7265</v>
      </c>
      <c r="C650" t="e">
        <v>#REF!</v>
      </c>
      <c r="D650" t="str">
        <f t="shared" si="15"/>
        <v>657-2026</v>
      </c>
      <c r="E650" t="e">
        <f>VLOOKUP(D650,'MATRIZ 2026'!$F$3:$X$668,14,FALSE)</f>
        <v>#N/A</v>
      </c>
      <c r="F650" t="e">
        <f>VLOOKUP(B650,'MATRIZ 2026'!$F$3:$X$668,3,FALSE)</f>
        <v>#N/A</v>
      </c>
      <c r="G650" t="e">
        <f>VLOOKUP(B650,'MATRIZ 2026'!$F$3:$X$668,22,FALSE)</f>
        <v>#N/A</v>
      </c>
      <c r="I650" t="e">
        <f>VLOOKUP(B650,'MATRIZ 2026'!$F$3:$X$668,84,FALSE)</f>
        <v>#N/A</v>
      </c>
      <c r="J650" t="e">
        <f>VLOOKUP(B650,'MATRIZ 2026'!$F$3:$X$668,49,FALSE)</f>
        <v>#N/A</v>
      </c>
      <c r="K650" t="e">
        <f>VLOOKUP(B650,'MATRIZ 2026'!$F$3:$X$668,50,FALSE)</f>
        <v>#N/A</v>
      </c>
      <c r="L650" s="48" t="e">
        <f>VLOOKUP(B650,'MATRIZ 2026'!$F$3:$X$668,45,FALSE)</f>
        <v>#N/A</v>
      </c>
      <c r="M650" s="48" t="e">
        <f>VLOOKUP(B650,'MATRIZ 2026'!$F$3:$X$668,46,FALSE)</f>
        <v>#N/A</v>
      </c>
      <c r="N650" t="e">
        <f>VLOOKUP(B650,'MATRIZ 2026'!$F$3:$X$668,16,FALSE)</f>
        <v>#N/A</v>
      </c>
      <c r="O650" t="e">
        <f>VLOOKUP(B650,'MATRIZ 2026'!$F$3:$X$668,93,FALSE)</f>
        <v>#N/A</v>
      </c>
      <c r="P650" t="e">
        <f>VLOOKUP(D650,'MATRIZ 2026'!$F$3:$X$668,31,FALSE)</f>
        <v>#N/A</v>
      </c>
      <c r="Q650" t="e">
        <f>VLOOKUP(M650,'MATRIZ 2026'!$F$3:$X$668,3,FALSE)</f>
        <v>#N/A</v>
      </c>
      <c r="R650" t="e">
        <f>VLOOKUP(B650,'MATRIZ 2026'!$F$3:$X$668,32,FALSE)</f>
        <v>#N/A</v>
      </c>
      <c r="S650" t="e">
        <f>VLOOKUP(O650,'MATRIZ 2026'!$F$3:$X$668,3,FALSE)</f>
        <v>#N/A</v>
      </c>
      <c r="T650" t="e">
        <f>VLOOKUP(B650,'MATRIZ 2026'!$F$3:$X$668,95,FALSE)</f>
        <v>#N/A</v>
      </c>
      <c r="U650">
        <f>VLOOKUP(B650,Hoja3!A649:B1311,2,FALSE)</f>
        <v>153245</v>
      </c>
      <c r="V650" t="e">
        <f>VLOOKUP(B650,'MATRIZ 2026'!$F$3:$X$668,40,FALSE)</f>
        <v>#N/A</v>
      </c>
      <c r="W650" t="e">
        <f>VLOOKUP(S650,'MATRIZ 2026'!$F$3:$X$668,3,FALSE)</f>
        <v>#N/A</v>
      </c>
      <c r="X650" t="e">
        <f>VLOOKUP(T650,'MATRIZ 2026'!$F$3:$X$668,3,FALSE)</f>
        <v>#N/A</v>
      </c>
      <c r="Y650" t="e">
        <f>VLOOKUP(U650,'MATRIZ 2026'!$F$3:$X$668,3,FALSE)</f>
        <v>#N/A</v>
      </c>
      <c r="Z650" t="e">
        <f>VLOOKUP(V650,'MATRIZ 2026'!$F$3:$X$668,3,FALSE)</f>
        <v>#N/A</v>
      </c>
      <c r="AA650" t="e">
        <f>VLOOKUP(W650,'MATRIZ 2026'!$F$3:$X$668,3,FALSE)</f>
        <v>#N/A</v>
      </c>
      <c r="AB650" t="e">
        <f>VLOOKUP(B650,'MATRIZ 2026'!$F$3:$X$668,28,FALSE)</f>
        <v>#N/A</v>
      </c>
      <c r="AC650" t="e">
        <f>VLOOKUP(B650,'MATRIZ 2026'!$F$3:$X$668,27,FALSE)</f>
        <v>#N/A</v>
      </c>
      <c r="AD650" t="e">
        <f>VLOOKUP(B650,'MATRIZ 2026'!$F$3:$X$668,29,FALSE)</f>
        <v>#N/A</v>
      </c>
      <c r="AE650" t="e">
        <f>VLOOKUP(B650,'MATRIZ 2026'!$F$3:$X$668,96,FALSE)</f>
        <v>#N/A</v>
      </c>
      <c r="AF650" t="e">
        <f>VLOOKUP(B650,'MATRIZ 2026'!$F$3:$X$668,30,FALSE)</f>
        <v>#N/A</v>
      </c>
      <c r="AG650" t="str">
        <f>VLOOKUP(B650,'cuentas bancarias'!$A$2:$E$201,3,FALSE)</f>
        <v>BANCOLOMBIA</v>
      </c>
      <c r="AH650" t="str">
        <f>VLOOKUP(B650,'cuentas bancarias'!$A$2:$E$201,4,FALSE)</f>
        <v>AHORROS</v>
      </c>
      <c r="AI650">
        <f>VLOOKUP(B650,'cuentas bancarias'!$A$2:$E$201,5,FALSE)</f>
        <v>63265541026</v>
      </c>
      <c r="AJ650" t="e">
        <f>VLOOKUP(B650,'MATRIZ 2026'!$F$3:$X$668,25,FALSE)</f>
        <v>#N/A</v>
      </c>
      <c r="AL650" t="e">
        <f>VLOOKUP(AH650,'MATRIZ 2026'!$F$3:$X$668,3,FALSE)</f>
        <v>#N/A</v>
      </c>
      <c r="AM650" t="e">
        <f>VLOOKUP(AI650,'MATRIZ 2026'!$F$3:$X$668,3,FALSE)</f>
        <v>#N/A</v>
      </c>
      <c r="AN650" t="e">
        <f>VLOOKUP(AJ650,'MATRIZ 2026'!$F$3:$X$668,3,FALSE)</f>
        <v>#N/A</v>
      </c>
      <c r="AO650" t="e">
        <f>VLOOKUP(AK650,'MATRIZ 2026'!$F$3:$X$668,3,FALSE)</f>
        <v>#N/A</v>
      </c>
      <c r="AP650" t="e">
        <f>VLOOKUP(AL650,'MATRIZ 2026'!$F$3:$X$668,3,FALSE)</f>
        <v>#N/A</v>
      </c>
    </row>
    <row r="651" spans="2:42">
      <c r="B651" s="19" t="s">
        <v>7280</v>
      </c>
      <c r="C651" t="e">
        <v>#REF!</v>
      </c>
      <c r="D651" t="str">
        <f t="shared" si="15"/>
        <v>659-2026</v>
      </c>
      <c r="E651" t="e">
        <f>VLOOKUP(D651,'MATRIZ 2026'!$F$3:$X$668,14,FALSE)</f>
        <v>#N/A</v>
      </c>
      <c r="F651" t="e">
        <f>VLOOKUP(B651,'MATRIZ 2026'!$F$3:$X$668,3,FALSE)</f>
        <v>#N/A</v>
      </c>
      <c r="G651" t="e">
        <f>VLOOKUP(B651,'MATRIZ 2026'!$F$3:$X$668,22,FALSE)</f>
        <v>#N/A</v>
      </c>
      <c r="I651" t="e">
        <f>VLOOKUP(B651,'MATRIZ 2026'!$F$3:$X$668,84,FALSE)</f>
        <v>#N/A</v>
      </c>
      <c r="J651" t="e">
        <f>VLOOKUP(B651,'MATRIZ 2026'!$F$3:$X$668,49,FALSE)</f>
        <v>#N/A</v>
      </c>
      <c r="K651" t="e">
        <f>VLOOKUP(B651,'MATRIZ 2026'!$F$3:$X$668,50,FALSE)</f>
        <v>#N/A</v>
      </c>
      <c r="L651" s="48" t="e">
        <f>VLOOKUP(B651,'MATRIZ 2026'!$F$3:$X$668,45,FALSE)</f>
        <v>#N/A</v>
      </c>
      <c r="M651" s="48" t="e">
        <f>VLOOKUP(B651,'MATRIZ 2026'!$F$3:$X$668,46,FALSE)</f>
        <v>#N/A</v>
      </c>
      <c r="N651" t="e">
        <f>VLOOKUP(B651,'MATRIZ 2026'!$F$3:$X$668,16,FALSE)</f>
        <v>#N/A</v>
      </c>
      <c r="O651" t="e">
        <f>VLOOKUP(B651,'MATRIZ 2026'!$F$3:$X$668,93,FALSE)</f>
        <v>#N/A</v>
      </c>
      <c r="P651" t="e">
        <f>VLOOKUP(D651,'MATRIZ 2026'!$F$3:$X$668,31,FALSE)</f>
        <v>#N/A</v>
      </c>
      <c r="Q651" t="e">
        <f>VLOOKUP(M651,'MATRIZ 2026'!$F$3:$X$668,3,FALSE)</f>
        <v>#N/A</v>
      </c>
      <c r="R651" t="e">
        <f>VLOOKUP(B651,'MATRIZ 2026'!$F$3:$X$668,32,FALSE)</f>
        <v>#N/A</v>
      </c>
      <c r="S651" t="e">
        <f>VLOOKUP(O651,'MATRIZ 2026'!$F$3:$X$668,3,FALSE)</f>
        <v>#N/A</v>
      </c>
      <c r="T651" t="e">
        <f>VLOOKUP(B651,'MATRIZ 2026'!$F$3:$X$668,95,FALSE)</f>
        <v>#N/A</v>
      </c>
      <c r="U651">
        <f>VLOOKUP(B651,Hoja3!A650:B1312,2,FALSE)</f>
        <v>147133</v>
      </c>
      <c r="V651" t="e">
        <f>VLOOKUP(B651,'MATRIZ 2026'!$F$3:$X$668,40,FALSE)</f>
        <v>#N/A</v>
      </c>
      <c r="W651" t="e">
        <f>VLOOKUP(S651,'MATRIZ 2026'!$F$3:$X$668,3,FALSE)</f>
        <v>#N/A</v>
      </c>
      <c r="X651" t="e">
        <f>VLOOKUP(T651,'MATRIZ 2026'!$F$3:$X$668,3,FALSE)</f>
        <v>#N/A</v>
      </c>
      <c r="Y651" t="e">
        <f>VLOOKUP(U651,'MATRIZ 2026'!$F$3:$X$668,3,FALSE)</f>
        <v>#N/A</v>
      </c>
      <c r="Z651" t="e">
        <f>VLOOKUP(V651,'MATRIZ 2026'!$F$3:$X$668,3,FALSE)</f>
        <v>#N/A</v>
      </c>
      <c r="AA651" t="e">
        <f>VLOOKUP(W651,'MATRIZ 2026'!$F$3:$X$668,3,FALSE)</f>
        <v>#N/A</v>
      </c>
      <c r="AB651" t="e">
        <f>VLOOKUP(B651,'MATRIZ 2026'!$F$3:$X$668,28,FALSE)</f>
        <v>#N/A</v>
      </c>
      <c r="AC651" t="e">
        <f>VLOOKUP(B651,'MATRIZ 2026'!$F$3:$X$668,27,FALSE)</f>
        <v>#N/A</v>
      </c>
      <c r="AD651" t="e">
        <f>VLOOKUP(B651,'MATRIZ 2026'!$F$3:$X$668,29,FALSE)</f>
        <v>#N/A</v>
      </c>
      <c r="AE651" t="e">
        <f>VLOOKUP(B651,'MATRIZ 2026'!$F$3:$X$668,96,FALSE)</f>
        <v>#N/A</v>
      </c>
      <c r="AF651" t="e">
        <f>VLOOKUP(B651,'MATRIZ 2026'!$F$3:$X$668,30,FALSE)</f>
        <v>#N/A</v>
      </c>
      <c r="AG651" t="str">
        <f>VLOOKUP(B651,'cuentas bancarias'!$A$2:$E$201,3,FALSE)</f>
        <v>BANCOLOMBIA</v>
      </c>
      <c r="AH651" t="str">
        <f>VLOOKUP(B651,'cuentas bancarias'!$A$2:$E$201,4,FALSE)</f>
        <v>AHORROS</v>
      </c>
      <c r="AI651">
        <f>VLOOKUP(B651,'cuentas bancarias'!$A$2:$E$201,5,FALSE)</f>
        <v>35456200000</v>
      </c>
      <c r="AJ651" t="e">
        <f>VLOOKUP(B651,'MATRIZ 2026'!$F$3:$X$668,25,FALSE)</f>
        <v>#N/A</v>
      </c>
      <c r="AL651" t="e">
        <f>VLOOKUP(AH651,'MATRIZ 2026'!$F$3:$X$668,3,FALSE)</f>
        <v>#N/A</v>
      </c>
      <c r="AM651" t="e">
        <f>VLOOKUP(AI651,'MATRIZ 2026'!$F$3:$X$668,3,FALSE)</f>
        <v>#N/A</v>
      </c>
      <c r="AN651" t="e">
        <f>VLOOKUP(AJ651,'MATRIZ 2026'!$F$3:$X$668,3,FALSE)</f>
        <v>#N/A</v>
      </c>
      <c r="AO651" t="e">
        <f>VLOOKUP(AK651,'MATRIZ 2026'!$F$3:$X$668,3,FALSE)</f>
        <v>#N/A</v>
      </c>
      <c r="AP651" t="e">
        <f>VLOOKUP(AL651,'MATRIZ 2026'!$F$3:$X$668,3,FALSE)</f>
        <v>#N/A</v>
      </c>
    </row>
    <row r="652" spans="2:42">
      <c r="B652" s="21" t="s">
        <v>7294</v>
      </c>
      <c r="C652" t="e">
        <v>#REF!</v>
      </c>
      <c r="D652" t="str">
        <f t="shared" si="15"/>
        <v>660-2026</v>
      </c>
      <c r="E652" t="e">
        <f>VLOOKUP(D652,'MATRIZ 2026'!$F$3:$X$668,14,FALSE)</f>
        <v>#N/A</v>
      </c>
      <c r="F652" t="e">
        <f>VLOOKUP(B652,'MATRIZ 2026'!$F$3:$X$668,3,FALSE)</f>
        <v>#N/A</v>
      </c>
      <c r="G652" t="e">
        <f>VLOOKUP(B652,'MATRIZ 2026'!$F$3:$X$668,22,FALSE)</f>
        <v>#N/A</v>
      </c>
      <c r="I652" t="e">
        <f>VLOOKUP(B652,'MATRIZ 2026'!$F$3:$X$668,84,FALSE)</f>
        <v>#N/A</v>
      </c>
      <c r="J652" t="e">
        <f>VLOOKUP(B652,'MATRIZ 2026'!$F$3:$X$668,49,FALSE)</f>
        <v>#N/A</v>
      </c>
      <c r="K652" t="e">
        <f>VLOOKUP(B652,'MATRIZ 2026'!$F$3:$X$668,50,FALSE)</f>
        <v>#N/A</v>
      </c>
      <c r="L652" s="48" t="e">
        <f>VLOOKUP(B652,'MATRIZ 2026'!$F$3:$X$668,45,FALSE)</f>
        <v>#N/A</v>
      </c>
      <c r="M652" s="48" t="e">
        <f>VLOOKUP(B652,'MATRIZ 2026'!$F$3:$X$668,46,FALSE)</f>
        <v>#N/A</v>
      </c>
      <c r="N652" t="e">
        <f>VLOOKUP(B652,'MATRIZ 2026'!$F$3:$X$668,16,FALSE)</f>
        <v>#N/A</v>
      </c>
      <c r="O652" t="e">
        <f>VLOOKUP(B652,'MATRIZ 2026'!$F$3:$X$668,93,FALSE)</f>
        <v>#N/A</v>
      </c>
      <c r="P652" t="e">
        <f>VLOOKUP(D652,'MATRIZ 2026'!$F$3:$X$668,31,FALSE)</f>
        <v>#N/A</v>
      </c>
      <c r="Q652" t="e">
        <f>VLOOKUP(M652,'MATRIZ 2026'!$F$3:$X$668,3,FALSE)</f>
        <v>#N/A</v>
      </c>
      <c r="R652" t="e">
        <f>VLOOKUP(B652,'MATRIZ 2026'!$F$3:$X$668,32,FALSE)</f>
        <v>#N/A</v>
      </c>
      <c r="S652" t="e">
        <f>VLOOKUP(O652,'MATRIZ 2026'!$F$3:$X$668,3,FALSE)</f>
        <v>#N/A</v>
      </c>
      <c r="T652" t="e">
        <f>VLOOKUP(B652,'MATRIZ 2026'!$F$3:$X$668,95,FALSE)</f>
        <v>#N/A</v>
      </c>
      <c r="U652">
        <f>VLOOKUP(B652,Hoja3!A651:B1313,2,FALSE)</f>
        <v>145537</v>
      </c>
      <c r="V652" t="e">
        <f>VLOOKUP(B652,'MATRIZ 2026'!$F$3:$X$668,40,FALSE)</f>
        <v>#N/A</v>
      </c>
      <c r="W652" t="e">
        <f>VLOOKUP(S652,'MATRIZ 2026'!$F$3:$X$668,3,FALSE)</f>
        <v>#N/A</v>
      </c>
      <c r="X652" t="e">
        <f>VLOOKUP(T652,'MATRIZ 2026'!$F$3:$X$668,3,FALSE)</f>
        <v>#N/A</v>
      </c>
      <c r="Y652" t="e">
        <f>VLOOKUP(U652,'MATRIZ 2026'!$F$3:$X$668,3,FALSE)</f>
        <v>#N/A</v>
      </c>
      <c r="Z652" t="e">
        <f>VLOOKUP(V652,'MATRIZ 2026'!$F$3:$X$668,3,FALSE)</f>
        <v>#N/A</v>
      </c>
      <c r="AA652" t="e">
        <f>VLOOKUP(W652,'MATRIZ 2026'!$F$3:$X$668,3,FALSE)</f>
        <v>#N/A</v>
      </c>
      <c r="AB652" t="e">
        <f>VLOOKUP(B652,'MATRIZ 2026'!$F$3:$X$668,28,FALSE)</f>
        <v>#N/A</v>
      </c>
      <c r="AC652" t="e">
        <f>VLOOKUP(B652,'MATRIZ 2026'!$F$3:$X$668,27,FALSE)</f>
        <v>#N/A</v>
      </c>
      <c r="AD652" t="e">
        <f>VLOOKUP(B652,'MATRIZ 2026'!$F$3:$X$668,29,FALSE)</f>
        <v>#N/A</v>
      </c>
      <c r="AE652" t="e">
        <f>VLOOKUP(B652,'MATRIZ 2026'!$F$3:$X$668,96,FALSE)</f>
        <v>#N/A</v>
      </c>
      <c r="AF652" t="e">
        <f>VLOOKUP(B652,'MATRIZ 2026'!$F$3:$X$668,30,FALSE)</f>
        <v>#N/A</v>
      </c>
      <c r="AG652" t="str">
        <f>VLOOKUP(B652,'cuentas bancarias'!$A$2:$E$201,3,FALSE)</f>
        <v>BANCOLOMBIA</v>
      </c>
      <c r="AH652" t="str">
        <f>VLOOKUP(B652,'cuentas bancarias'!$A$2:$E$201,4,FALSE)</f>
        <v>AHORROS</v>
      </c>
      <c r="AI652">
        <f>VLOOKUP(B652,'cuentas bancarias'!$A$2:$E$201,5,FALSE)</f>
        <v>10125195675</v>
      </c>
      <c r="AJ652" t="e">
        <f>VLOOKUP(B652,'MATRIZ 2026'!$F$3:$X$668,25,FALSE)</f>
        <v>#N/A</v>
      </c>
      <c r="AL652" t="e">
        <f>VLOOKUP(AH652,'MATRIZ 2026'!$F$3:$X$668,3,FALSE)</f>
        <v>#N/A</v>
      </c>
      <c r="AM652" t="e">
        <f>VLOOKUP(AI652,'MATRIZ 2026'!$F$3:$X$668,3,FALSE)</f>
        <v>#N/A</v>
      </c>
      <c r="AN652" t="e">
        <f>VLOOKUP(AJ652,'MATRIZ 2026'!$F$3:$X$668,3,FALSE)</f>
        <v>#N/A</v>
      </c>
      <c r="AO652" t="e">
        <f>VLOOKUP(AK652,'MATRIZ 2026'!$F$3:$X$668,3,FALSE)</f>
        <v>#N/A</v>
      </c>
      <c r="AP652" t="e">
        <f>VLOOKUP(AL652,'MATRIZ 2026'!$F$3:$X$668,3,FALSE)</f>
        <v>#N/A</v>
      </c>
    </row>
    <row r="653" spans="2:42">
      <c r="B653" s="19" t="s">
        <v>7310</v>
      </c>
      <c r="C653" t="e">
        <v>#REF!</v>
      </c>
      <c r="D653" t="str">
        <f t="shared" si="15"/>
        <v>661-2026</v>
      </c>
      <c r="E653" t="e">
        <f>VLOOKUP(D653,'MATRIZ 2026'!$F$3:$X$668,14,FALSE)</f>
        <v>#N/A</v>
      </c>
      <c r="F653" t="e">
        <f>VLOOKUP(B653,'MATRIZ 2026'!$F$3:$X$668,3,FALSE)</f>
        <v>#N/A</v>
      </c>
      <c r="G653" t="e">
        <f>VLOOKUP(B653,'MATRIZ 2026'!$F$3:$X$668,22,FALSE)</f>
        <v>#N/A</v>
      </c>
      <c r="I653" t="e">
        <f>VLOOKUP(B653,'MATRIZ 2026'!$F$3:$X$668,84,FALSE)</f>
        <v>#N/A</v>
      </c>
      <c r="J653" t="e">
        <f>VLOOKUP(B653,'MATRIZ 2026'!$F$3:$X$668,49,FALSE)</f>
        <v>#N/A</v>
      </c>
      <c r="K653" t="e">
        <f>VLOOKUP(B653,'MATRIZ 2026'!$F$3:$X$668,50,FALSE)</f>
        <v>#N/A</v>
      </c>
      <c r="L653" s="48" t="e">
        <f>VLOOKUP(B653,'MATRIZ 2026'!$F$3:$X$668,45,FALSE)</f>
        <v>#N/A</v>
      </c>
      <c r="M653" s="48" t="e">
        <f>VLOOKUP(B653,'MATRIZ 2026'!$F$3:$X$668,46,FALSE)</f>
        <v>#N/A</v>
      </c>
      <c r="N653" t="e">
        <f>VLOOKUP(B653,'MATRIZ 2026'!$F$3:$X$668,16,FALSE)</f>
        <v>#N/A</v>
      </c>
      <c r="O653" t="e">
        <f>VLOOKUP(B653,'MATRIZ 2026'!$F$3:$X$668,93,FALSE)</f>
        <v>#N/A</v>
      </c>
      <c r="P653" t="e">
        <f>VLOOKUP(D653,'MATRIZ 2026'!$F$3:$X$668,31,FALSE)</f>
        <v>#N/A</v>
      </c>
      <c r="Q653" t="e">
        <f>VLOOKUP(M653,'MATRIZ 2026'!$F$3:$X$668,3,FALSE)</f>
        <v>#N/A</v>
      </c>
      <c r="R653" t="e">
        <f>VLOOKUP(B653,'MATRIZ 2026'!$F$3:$X$668,32,FALSE)</f>
        <v>#N/A</v>
      </c>
      <c r="S653" t="e">
        <f>VLOOKUP(O653,'MATRIZ 2026'!$F$3:$X$668,3,FALSE)</f>
        <v>#N/A</v>
      </c>
      <c r="T653" t="e">
        <f>VLOOKUP(B653,'MATRIZ 2026'!$F$3:$X$668,95,FALSE)</f>
        <v>#N/A</v>
      </c>
      <c r="U653">
        <f>VLOOKUP(B653,Hoja3!A652:B1314,2,FALSE)</f>
        <v>153403</v>
      </c>
      <c r="V653" t="e">
        <f>VLOOKUP(B653,'MATRIZ 2026'!$F$3:$X$668,40,FALSE)</f>
        <v>#N/A</v>
      </c>
      <c r="W653" t="e">
        <f>VLOOKUP(S653,'MATRIZ 2026'!$F$3:$X$668,3,FALSE)</f>
        <v>#N/A</v>
      </c>
      <c r="X653" t="e">
        <f>VLOOKUP(T653,'MATRIZ 2026'!$F$3:$X$668,3,FALSE)</f>
        <v>#N/A</v>
      </c>
      <c r="Y653" t="e">
        <f>VLOOKUP(U653,'MATRIZ 2026'!$F$3:$X$668,3,FALSE)</f>
        <v>#N/A</v>
      </c>
      <c r="Z653" t="e">
        <f>VLOOKUP(V653,'MATRIZ 2026'!$F$3:$X$668,3,FALSE)</f>
        <v>#N/A</v>
      </c>
      <c r="AA653" t="e">
        <f>VLOOKUP(W653,'MATRIZ 2026'!$F$3:$X$668,3,FALSE)</f>
        <v>#N/A</v>
      </c>
      <c r="AB653" t="e">
        <f>VLOOKUP(B653,'MATRIZ 2026'!$F$3:$X$668,28,FALSE)</f>
        <v>#N/A</v>
      </c>
      <c r="AC653" t="e">
        <f>VLOOKUP(B653,'MATRIZ 2026'!$F$3:$X$668,27,FALSE)</f>
        <v>#N/A</v>
      </c>
      <c r="AD653" t="e">
        <f>VLOOKUP(B653,'MATRIZ 2026'!$F$3:$X$668,29,FALSE)</f>
        <v>#N/A</v>
      </c>
      <c r="AE653" t="e">
        <f>VLOOKUP(B653,'MATRIZ 2026'!$F$3:$X$668,96,FALSE)</f>
        <v>#N/A</v>
      </c>
      <c r="AF653" t="e">
        <f>VLOOKUP(B653,'MATRIZ 2026'!$F$3:$X$668,30,FALSE)</f>
        <v>#N/A</v>
      </c>
      <c r="AG653" t="str">
        <f>VLOOKUP(B653,'cuentas bancarias'!$A$2:$E$201,3,FALSE)</f>
        <v>DAVIVIENDA</v>
      </c>
      <c r="AH653" t="str">
        <f>VLOOKUP(B653,'cuentas bancarias'!$A$2:$E$201,4,FALSE)</f>
        <v>AHORROS</v>
      </c>
      <c r="AI653">
        <f>VLOOKUP(B653,'cuentas bancarias'!$A$2:$E$201,5,FALSE)</f>
        <v>570356270012954</v>
      </c>
      <c r="AJ653" t="e">
        <f>VLOOKUP(B653,'MATRIZ 2026'!$F$3:$X$668,25,FALSE)</f>
        <v>#N/A</v>
      </c>
      <c r="AL653" t="e">
        <f>VLOOKUP(AH653,'MATRIZ 2026'!$F$3:$X$668,3,FALSE)</f>
        <v>#N/A</v>
      </c>
      <c r="AM653" t="e">
        <f>VLOOKUP(AI653,'MATRIZ 2026'!$F$3:$X$668,3,FALSE)</f>
        <v>#N/A</v>
      </c>
      <c r="AN653" t="e">
        <f>VLOOKUP(AJ653,'MATRIZ 2026'!$F$3:$X$668,3,FALSE)</f>
        <v>#N/A</v>
      </c>
      <c r="AO653" t="e">
        <f>VLOOKUP(AK653,'MATRIZ 2026'!$F$3:$X$668,3,FALSE)</f>
        <v>#N/A</v>
      </c>
      <c r="AP653" t="e">
        <f>VLOOKUP(AL653,'MATRIZ 2026'!$F$3:$X$668,3,FALSE)</f>
        <v>#N/A</v>
      </c>
    </row>
    <row r="654" spans="2:42">
      <c r="B654" s="21" t="s">
        <v>7323</v>
      </c>
      <c r="C654" t="e">
        <v>#REF!</v>
      </c>
      <c r="D654" t="str">
        <f t="shared" si="15"/>
        <v>662-2026</v>
      </c>
      <c r="E654" t="e">
        <f>VLOOKUP(D654,'MATRIZ 2026'!$F$3:$X$668,14,FALSE)</f>
        <v>#N/A</v>
      </c>
      <c r="F654" t="e">
        <f>VLOOKUP(B654,'MATRIZ 2026'!$F$3:$X$668,3,FALSE)</f>
        <v>#N/A</v>
      </c>
      <c r="G654" t="e">
        <f>VLOOKUP(B654,'MATRIZ 2026'!$F$3:$X$668,22,FALSE)</f>
        <v>#N/A</v>
      </c>
      <c r="I654" t="e">
        <f>VLOOKUP(B654,'MATRIZ 2026'!$F$3:$X$668,84,FALSE)</f>
        <v>#N/A</v>
      </c>
      <c r="J654" t="e">
        <f>VLOOKUP(B654,'MATRIZ 2026'!$F$3:$X$668,49,FALSE)</f>
        <v>#N/A</v>
      </c>
      <c r="K654" t="e">
        <f>VLOOKUP(B654,'MATRIZ 2026'!$F$3:$X$668,50,FALSE)</f>
        <v>#N/A</v>
      </c>
      <c r="L654" s="48" t="e">
        <f>VLOOKUP(B654,'MATRIZ 2026'!$F$3:$X$668,45,FALSE)</f>
        <v>#N/A</v>
      </c>
      <c r="M654" s="48" t="e">
        <f>VLOOKUP(B654,'MATRIZ 2026'!$F$3:$X$668,46,FALSE)</f>
        <v>#N/A</v>
      </c>
      <c r="N654" t="e">
        <f>VLOOKUP(B654,'MATRIZ 2026'!$F$3:$X$668,16,FALSE)</f>
        <v>#N/A</v>
      </c>
      <c r="O654" t="e">
        <f>VLOOKUP(B654,'MATRIZ 2026'!$F$3:$X$668,93,FALSE)</f>
        <v>#N/A</v>
      </c>
      <c r="P654" t="e">
        <f>VLOOKUP(D654,'MATRIZ 2026'!$F$3:$X$668,31,FALSE)</f>
        <v>#N/A</v>
      </c>
      <c r="Q654" t="e">
        <f>VLOOKUP(M654,'MATRIZ 2026'!$F$3:$X$668,3,FALSE)</f>
        <v>#N/A</v>
      </c>
      <c r="R654" t="e">
        <f>VLOOKUP(B654,'MATRIZ 2026'!$F$3:$X$668,32,FALSE)</f>
        <v>#N/A</v>
      </c>
      <c r="S654" t="e">
        <f>VLOOKUP(O654,'MATRIZ 2026'!$F$3:$X$668,3,FALSE)</f>
        <v>#N/A</v>
      </c>
      <c r="T654" t="e">
        <f>VLOOKUP(B654,'MATRIZ 2026'!$F$3:$X$668,95,FALSE)</f>
        <v>#N/A</v>
      </c>
      <c r="U654">
        <f>VLOOKUP(B654,Hoja3!A653:B1315,2,FALSE)</f>
        <v>145029</v>
      </c>
      <c r="V654" t="e">
        <f>VLOOKUP(B654,'MATRIZ 2026'!$F$3:$X$668,40,FALSE)</f>
        <v>#N/A</v>
      </c>
      <c r="W654" t="e">
        <f>VLOOKUP(S654,'MATRIZ 2026'!$F$3:$X$668,3,FALSE)</f>
        <v>#N/A</v>
      </c>
      <c r="X654" t="e">
        <f>VLOOKUP(T654,'MATRIZ 2026'!$F$3:$X$668,3,FALSE)</f>
        <v>#N/A</v>
      </c>
      <c r="Y654" t="e">
        <f>VLOOKUP(U654,'MATRIZ 2026'!$F$3:$X$668,3,FALSE)</f>
        <v>#N/A</v>
      </c>
      <c r="Z654" t="e">
        <f>VLOOKUP(V654,'MATRIZ 2026'!$F$3:$X$668,3,FALSE)</f>
        <v>#N/A</v>
      </c>
      <c r="AA654" t="e">
        <f>VLOOKUP(W654,'MATRIZ 2026'!$F$3:$X$668,3,FALSE)</f>
        <v>#N/A</v>
      </c>
      <c r="AB654" t="e">
        <f>VLOOKUP(B654,'MATRIZ 2026'!$F$3:$X$668,28,FALSE)</f>
        <v>#N/A</v>
      </c>
      <c r="AC654" t="e">
        <f>VLOOKUP(B654,'MATRIZ 2026'!$F$3:$X$668,27,FALSE)</f>
        <v>#N/A</v>
      </c>
      <c r="AD654" t="e">
        <f>VLOOKUP(B654,'MATRIZ 2026'!$F$3:$X$668,29,FALSE)</f>
        <v>#N/A</v>
      </c>
      <c r="AE654" t="e">
        <f>VLOOKUP(B654,'MATRIZ 2026'!$F$3:$X$668,96,FALSE)</f>
        <v>#N/A</v>
      </c>
      <c r="AF654" t="e">
        <f>VLOOKUP(B654,'MATRIZ 2026'!$F$3:$X$668,30,FALSE)</f>
        <v>#N/A</v>
      </c>
      <c r="AG654" t="str">
        <f>VLOOKUP(B654,'cuentas bancarias'!$A$2:$E$201,3,FALSE)</f>
        <v>DAVIVIENDA</v>
      </c>
      <c r="AH654" t="str">
        <f>VLOOKUP(B654,'cuentas bancarias'!$A$2:$E$201,4,FALSE)</f>
        <v>AHORROS</v>
      </c>
      <c r="AI654">
        <f>VLOOKUP(B654,'cuentas bancarias'!$A$2:$E$201,5,FALSE)</f>
        <v>550488426695422</v>
      </c>
      <c r="AJ654" t="e">
        <f>VLOOKUP(B654,'MATRIZ 2026'!$F$3:$X$668,25,FALSE)</f>
        <v>#N/A</v>
      </c>
      <c r="AL654" t="e">
        <f>VLOOKUP(AH654,'MATRIZ 2026'!$F$3:$X$668,3,FALSE)</f>
        <v>#N/A</v>
      </c>
      <c r="AM654" t="e">
        <f>VLOOKUP(AI654,'MATRIZ 2026'!$F$3:$X$668,3,FALSE)</f>
        <v>#N/A</v>
      </c>
      <c r="AN654" t="e">
        <f>VLOOKUP(AJ654,'MATRIZ 2026'!$F$3:$X$668,3,FALSE)</f>
        <v>#N/A</v>
      </c>
      <c r="AO654" t="e">
        <f>VLOOKUP(AK654,'MATRIZ 2026'!$F$3:$X$668,3,FALSE)</f>
        <v>#N/A</v>
      </c>
      <c r="AP654" t="e">
        <f>VLOOKUP(AL654,'MATRIZ 2026'!$F$3:$X$668,3,FALSE)</f>
        <v>#N/A</v>
      </c>
    </row>
    <row r="655" spans="2:42">
      <c r="B655" s="19" t="s">
        <v>7335</v>
      </c>
      <c r="C655" t="e">
        <v>#REF!</v>
      </c>
      <c r="D655" t="str">
        <f t="shared" si="15"/>
        <v>663-2026</v>
      </c>
      <c r="E655" t="e">
        <f>VLOOKUP(D655,'MATRIZ 2026'!$F$3:$X$668,14,FALSE)</f>
        <v>#N/A</v>
      </c>
      <c r="F655" t="e">
        <f>VLOOKUP(B655,'MATRIZ 2026'!$F$3:$X$668,3,FALSE)</f>
        <v>#N/A</v>
      </c>
      <c r="G655" t="e">
        <f>VLOOKUP(B655,'MATRIZ 2026'!$F$3:$X$668,22,FALSE)</f>
        <v>#N/A</v>
      </c>
      <c r="I655" t="e">
        <f>VLOOKUP(B655,'MATRIZ 2026'!$F$3:$X$668,84,FALSE)</f>
        <v>#N/A</v>
      </c>
      <c r="J655" t="e">
        <f>VLOOKUP(B655,'MATRIZ 2026'!$F$3:$X$668,49,FALSE)</f>
        <v>#N/A</v>
      </c>
      <c r="K655" t="e">
        <f>VLOOKUP(B655,'MATRIZ 2026'!$F$3:$X$668,50,FALSE)</f>
        <v>#N/A</v>
      </c>
      <c r="L655" s="48" t="e">
        <f>VLOOKUP(B655,'MATRIZ 2026'!$F$3:$X$668,45,FALSE)</f>
        <v>#N/A</v>
      </c>
      <c r="M655" s="48" t="e">
        <f>VLOOKUP(B655,'MATRIZ 2026'!$F$3:$X$668,46,FALSE)</f>
        <v>#N/A</v>
      </c>
      <c r="N655" t="e">
        <f>VLOOKUP(B655,'MATRIZ 2026'!$F$3:$X$668,16,FALSE)</f>
        <v>#N/A</v>
      </c>
      <c r="O655" t="e">
        <f>VLOOKUP(B655,'MATRIZ 2026'!$F$3:$X$668,93,FALSE)</f>
        <v>#N/A</v>
      </c>
      <c r="P655" t="e">
        <f>VLOOKUP(D655,'MATRIZ 2026'!$F$3:$X$668,31,FALSE)</f>
        <v>#N/A</v>
      </c>
      <c r="Q655" t="e">
        <f>VLOOKUP(M655,'MATRIZ 2026'!$F$3:$X$668,3,FALSE)</f>
        <v>#N/A</v>
      </c>
      <c r="R655" t="e">
        <f>VLOOKUP(B655,'MATRIZ 2026'!$F$3:$X$668,32,FALSE)</f>
        <v>#N/A</v>
      </c>
      <c r="S655" t="e">
        <f>VLOOKUP(O655,'MATRIZ 2026'!$F$3:$X$668,3,FALSE)</f>
        <v>#N/A</v>
      </c>
      <c r="T655" t="e">
        <f>VLOOKUP(B655,'MATRIZ 2026'!$F$3:$X$668,95,FALSE)</f>
        <v>#N/A</v>
      </c>
      <c r="U655">
        <f>VLOOKUP(B655,Hoja3!A654:B1316,2,FALSE)</f>
        <v>147081</v>
      </c>
      <c r="V655" t="e">
        <f>VLOOKUP(B655,'MATRIZ 2026'!$F$3:$X$668,40,FALSE)</f>
        <v>#N/A</v>
      </c>
      <c r="W655" t="e">
        <f>VLOOKUP(S655,'MATRIZ 2026'!$F$3:$X$668,3,FALSE)</f>
        <v>#N/A</v>
      </c>
      <c r="X655" t="e">
        <f>VLOOKUP(T655,'MATRIZ 2026'!$F$3:$X$668,3,FALSE)</f>
        <v>#N/A</v>
      </c>
      <c r="Y655" t="e">
        <f>VLOOKUP(U655,'MATRIZ 2026'!$F$3:$X$668,3,FALSE)</f>
        <v>#N/A</v>
      </c>
      <c r="Z655" t="e">
        <f>VLOOKUP(V655,'MATRIZ 2026'!$F$3:$X$668,3,FALSE)</f>
        <v>#N/A</v>
      </c>
      <c r="AA655" t="e">
        <f>VLOOKUP(W655,'MATRIZ 2026'!$F$3:$X$668,3,FALSE)</f>
        <v>#N/A</v>
      </c>
      <c r="AB655" t="e">
        <f>VLOOKUP(B655,'MATRIZ 2026'!$F$3:$X$668,28,FALSE)</f>
        <v>#N/A</v>
      </c>
      <c r="AC655" t="e">
        <f>VLOOKUP(B655,'MATRIZ 2026'!$F$3:$X$668,27,FALSE)</f>
        <v>#N/A</v>
      </c>
      <c r="AD655" t="e">
        <f>VLOOKUP(B655,'MATRIZ 2026'!$F$3:$X$668,29,FALSE)</f>
        <v>#N/A</v>
      </c>
      <c r="AE655" t="e">
        <f>VLOOKUP(B655,'MATRIZ 2026'!$F$3:$X$668,96,FALSE)</f>
        <v>#N/A</v>
      </c>
      <c r="AF655" t="e">
        <f>VLOOKUP(B655,'MATRIZ 2026'!$F$3:$X$668,30,FALSE)</f>
        <v>#N/A</v>
      </c>
      <c r="AG655" t="str">
        <f>VLOOKUP(B655,'cuentas bancarias'!$A$2:$E$201,3,FALSE)</f>
        <v>POPULAR</v>
      </c>
      <c r="AH655" t="str">
        <f>VLOOKUP(B655,'cuentas bancarias'!$A$2:$E$201,4,FALSE)</f>
        <v>AHORROS</v>
      </c>
      <c r="AI655">
        <f>VLOOKUP(B655,'cuentas bancarias'!$A$2:$E$201,5,FALSE)</f>
        <v>230042107755</v>
      </c>
      <c r="AJ655" t="e">
        <f>VLOOKUP(B655,'MATRIZ 2026'!$F$3:$X$668,25,FALSE)</f>
        <v>#N/A</v>
      </c>
      <c r="AL655" t="e">
        <f>VLOOKUP(AH655,'MATRIZ 2026'!$F$3:$X$668,3,FALSE)</f>
        <v>#N/A</v>
      </c>
      <c r="AM655" t="e">
        <f>VLOOKUP(AI655,'MATRIZ 2026'!$F$3:$X$668,3,FALSE)</f>
        <v>#N/A</v>
      </c>
      <c r="AN655" t="e">
        <f>VLOOKUP(AJ655,'MATRIZ 2026'!$F$3:$X$668,3,FALSE)</f>
        <v>#N/A</v>
      </c>
      <c r="AO655" t="e">
        <f>VLOOKUP(AK655,'MATRIZ 2026'!$F$3:$X$668,3,FALSE)</f>
        <v>#N/A</v>
      </c>
      <c r="AP655" t="e">
        <f>VLOOKUP(AL655,'MATRIZ 2026'!$F$3:$X$668,3,FALSE)</f>
        <v>#N/A</v>
      </c>
    </row>
    <row r="656" spans="2:42">
      <c r="B656" s="21" t="s">
        <v>7348</v>
      </c>
      <c r="C656" t="e">
        <v>#REF!</v>
      </c>
      <c r="D656" t="str">
        <f t="shared" si="15"/>
        <v>664-2026</v>
      </c>
      <c r="E656" t="e">
        <f>VLOOKUP(D656,'MATRIZ 2026'!$F$3:$X$668,14,FALSE)</f>
        <v>#N/A</v>
      </c>
      <c r="F656" t="e">
        <f>VLOOKUP(B656,'MATRIZ 2026'!$F$3:$X$668,3,FALSE)</f>
        <v>#N/A</v>
      </c>
      <c r="G656" t="e">
        <f>VLOOKUP(B656,'MATRIZ 2026'!$F$3:$X$668,22,FALSE)</f>
        <v>#N/A</v>
      </c>
      <c r="I656" t="e">
        <f>VLOOKUP(B656,'MATRIZ 2026'!$F$3:$X$668,84,FALSE)</f>
        <v>#N/A</v>
      </c>
      <c r="J656" t="e">
        <f>VLOOKUP(B656,'MATRIZ 2026'!$F$3:$X$668,49,FALSE)</f>
        <v>#N/A</v>
      </c>
      <c r="K656" t="e">
        <f>VLOOKUP(B656,'MATRIZ 2026'!$F$3:$X$668,50,FALSE)</f>
        <v>#N/A</v>
      </c>
      <c r="L656" s="48" t="e">
        <f>VLOOKUP(B656,'MATRIZ 2026'!$F$3:$X$668,45,FALSE)</f>
        <v>#N/A</v>
      </c>
      <c r="M656" s="48" t="e">
        <f>VLOOKUP(B656,'MATRIZ 2026'!$F$3:$X$668,46,FALSE)</f>
        <v>#N/A</v>
      </c>
      <c r="N656" t="e">
        <f>VLOOKUP(B656,'MATRIZ 2026'!$F$3:$X$668,16,FALSE)</f>
        <v>#N/A</v>
      </c>
      <c r="O656" t="e">
        <f>VLOOKUP(B656,'MATRIZ 2026'!$F$3:$X$668,93,FALSE)</f>
        <v>#N/A</v>
      </c>
      <c r="P656" t="e">
        <f>VLOOKUP(D656,'MATRIZ 2026'!$F$3:$X$668,31,FALSE)</f>
        <v>#N/A</v>
      </c>
      <c r="Q656" t="e">
        <f>VLOOKUP(M656,'MATRIZ 2026'!$F$3:$X$668,3,FALSE)</f>
        <v>#N/A</v>
      </c>
      <c r="R656" t="e">
        <f>VLOOKUP(B656,'MATRIZ 2026'!$F$3:$X$668,32,FALSE)</f>
        <v>#N/A</v>
      </c>
      <c r="S656" t="e">
        <f>VLOOKUP(O656,'MATRIZ 2026'!$F$3:$X$668,3,FALSE)</f>
        <v>#N/A</v>
      </c>
      <c r="T656" t="e">
        <f>VLOOKUP(B656,'MATRIZ 2026'!$F$3:$X$668,95,FALSE)</f>
        <v>#N/A</v>
      </c>
      <c r="U656">
        <f>VLOOKUP(B656,Hoja3!A655:B1317,2,FALSE)</f>
        <v>145538</v>
      </c>
      <c r="V656" t="e">
        <f>VLOOKUP(B656,'MATRIZ 2026'!$F$3:$X$668,40,FALSE)</f>
        <v>#N/A</v>
      </c>
      <c r="W656" t="e">
        <f>VLOOKUP(S656,'MATRIZ 2026'!$F$3:$X$668,3,FALSE)</f>
        <v>#N/A</v>
      </c>
      <c r="X656" t="e">
        <f>VLOOKUP(T656,'MATRIZ 2026'!$F$3:$X$668,3,FALSE)</f>
        <v>#N/A</v>
      </c>
      <c r="Y656" t="e">
        <f>VLOOKUP(U656,'MATRIZ 2026'!$F$3:$X$668,3,FALSE)</f>
        <v>#N/A</v>
      </c>
      <c r="Z656" t="e">
        <f>VLOOKUP(V656,'MATRIZ 2026'!$F$3:$X$668,3,FALSE)</f>
        <v>#N/A</v>
      </c>
      <c r="AA656" t="e">
        <f>VLOOKUP(W656,'MATRIZ 2026'!$F$3:$X$668,3,FALSE)</f>
        <v>#N/A</v>
      </c>
      <c r="AB656" t="e">
        <f>VLOOKUP(B656,'MATRIZ 2026'!$F$3:$X$668,28,FALSE)</f>
        <v>#N/A</v>
      </c>
      <c r="AC656" t="e">
        <f>VLOOKUP(B656,'MATRIZ 2026'!$F$3:$X$668,27,FALSE)</f>
        <v>#N/A</v>
      </c>
      <c r="AD656" t="e">
        <f>VLOOKUP(B656,'MATRIZ 2026'!$F$3:$X$668,29,FALSE)</f>
        <v>#N/A</v>
      </c>
      <c r="AE656" t="e">
        <f>VLOOKUP(B656,'MATRIZ 2026'!$F$3:$X$668,96,FALSE)</f>
        <v>#N/A</v>
      </c>
      <c r="AF656" t="e">
        <f>VLOOKUP(B656,'MATRIZ 2026'!$F$3:$X$668,30,FALSE)</f>
        <v>#N/A</v>
      </c>
      <c r="AG656" t="str">
        <f>VLOOKUP(B656,'cuentas bancarias'!$A$2:$E$201,3,FALSE)</f>
        <v>CAJA SOCIAL</v>
      </c>
      <c r="AH656" t="str">
        <f>VLOOKUP(B656,'cuentas bancarias'!$A$2:$E$201,4,FALSE)</f>
        <v>AHORROS</v>
      </c>
      <c r="AI656">
        <f>VLOOKUP(B656,'cuentas bancarias'!$A$2:$E$201,5,FALSE)</f>
        <v>24108404850</v>
      </c>
      <c r="AJ656" t="e">
        <f>VLOOKUP(B656,'MATRIZ 2026'!$F$3:$X$668,25,FALSE)</f>
        <v>#N/A</v>
      </c>
      <c r="AL656" t="e">
        <f>VLOOKUP(AH656,'MATRIZ 2026'!$F$3:$X$668,3,FALSE)</f>
        <v>#N/A</v>
      </c>
      <c r="AM656" t="e">
        <f>VLOOKUP(AI656,'MATRIZ 2026'!$F$3:$X$668,3,FALSE)</f>
        <v>#N/A</v>
      </c>
      <c r="AN656" t="e">
        <f>VLOOKUP(AJ656,'MATRIZ 2026'!$F$3:$X$668,3,FALSE)</f>
        <v>#N/A</v>
      </c>
      <c r="AO656" t="e">
        <f>VLOOKUP(AK656,'MATRIZ 2026'!$F$3:$X$668,3,FALSE)</f>
        <v>#N/A</v>
      </c>
      <c r="AP656" t="e">
        <f>VLOOKUP(AL656,'MATRIZ 2026'!$F$3:$X$668,3,FALSE)</f>
        <v>#N/A</v>
      </c>
    </row>
    <row r="657" spans="2:42">
      <c r="B657" s="19" t="s">
        <v>7361</v>
      </c>
      <c r="C657" t="e">
        <v>#REF!</v>
      </c>
      <c r="D657" t="str">
        <f t="shared" si="15"/>
        <v>665-2026</v>
      </c>
      <c r="E657" t="e">
        <f>VLOOKUP(D657,'MATRIZ 2026'!$F$3:$X$668,14,FALSE)</f>
        <v>#N/A</v>
      </c>
      <c r="F657" t="e">
        <f>VLOOKUP(B657,'MATRIZ 2026'!$F$3:$X$668,3,FALSE)</f>
        <v>#N/A</v>
      </c>
      <c r="G657" t="e">
        <f>VLOOKUP(B657,'MATRIZ 2026'!$F$3:$X$668,22,FALSE)</f>
        <v>#N/A</v>
      </c>
      <c r="I657" t="e">
        <f>VLOOKUP(B657,'MATRIZ 2026'!$F$3:$X$668,84,FALSE)</f>
        <v>#N/A</v>
      </c>
      <c r="J657" t="e">
        <f>VLOOKUP(B657,'MATRIZ 2026'!$F$3:$X$668,49,FALSE)</f>
        <v>#N/A</v>
      </c>
      <c r="K657" t="e">
        <f>VLOOKUP(B657,'MATRIZ 2026'!$F$3:$X$668,50,FALSE)</f>
        <v>#N/A</v>
      </c>
      <c r="L657" s="48" t="e">
        <f>VLOOKUP(B657,'MATRIZ 2026'!$F$3:$X$668,45,FALSE)</f>
        <v>#N/A</v>
      </c>
      <c r="M657" s="48" t="e">
        <f>VLOOKUP(B657,'MATRIZ 2026'!$F$3:$X$668,46,FALSE)</f>
        <v>#N/A</v>
      </c>
      <c r="N657" t="e">
        <f>VLOOKUP(B657,'MATRIZ 2026'!$F$3:$X$668,16,FALSE)</f>
        <v>#N/A</v>
      </c>
      <c r="O657" t="e">
        <f>VLOOKUP(B657,'MATRIZ 2026'!$F$3:$X$668,93,FALSE)</f>
        <v>#N/A</v>
      </c>
      <c r="P657" t="e">
        <f>VLOOKUP(D657,'MATRIZ 2026'!$F$3:$X$668,31,FALSE)</f>
        <v>#N/A</v>
      </c>
      <c r="Q657" t="e">
        <f>VLOOKUP(M657,'MATRIZ 2026'!$F$3:$X$668,3,FALSE)</f>
        <v>#N/A</v>
      </c>
      <c r="R657" t="e">
        <f>VLOOKUP(B657,'MATRIZ 2026'!$F$3:$X$668,32,FALSE)</f>
        <v>#N/A</v>
      </c>
      <c r="S657" t="e">
        <f>VLOOKUP(O657,'MATRIZ 2026'!$F$3:$X$668,3,FALSE)</f>
        <v>#N/A</v>
      </c>
      <c r="T657" t="e">
        <f>VLOOKUP(B657,'MATRIZ 2026'!$F$3:$X$668,95,FALSE)</f>
        <v>#N/A</v>
      </c>
      <c r="U657">
        <f>VLOOKUP(B657,Hoja3!A656:B1318,2,FALSE)</f>
        <v>153334</v>
      </c>
      <c r="V657" t="e">
        <f>VLOOKUP(B657,'MATRIZ 2026'!$F$3:$X$668,40,FALSE)</f>
        <v>#N/A</v>
      </c>
      <c r="W657" t="e">
        <f>VLOOKUP(S657,'MATRIZ 2026'!$F$3:$X$668,3,FALSE)</f>
        <v>#N/A</v>
      </c>
      <c r="X657" t="e">
        <f>VLOOKUP(T657,'MATRIZ 2026'!$F$3:$X$668,3,FALSE)</f>
        <v>#N/A</v>
      </c>
      <c r="Y657" t="e">
        <f>VLOOKUP(U657,'MATRIZ 2026'!$F$3:$X$668,3,FALSE)</f>
        <v>#N/A</v>
      </c>
      <c r="Z657" t="e">
        <f>VLOOKUP(V657,'MATRIZ 2026'!$F$3:$X$668,3,FALSE)</f>
        <v>#N/A</v>
      </c>
      <c r="AA657" t="e">
        <f>VLOOKUP(W657,'MATRIZ 2026'!$F$3:$X$668,3,FALSE)</f>
        <v>#N/A</v>
      </c>
      <c r="AB657" t="e">
        <f>VLOOKUP(B657,'MATRIZ 2026'!$F$3:$X$668,28,FALSE)</f>
        <v>#N/A</v>
      </c>
      <c r="AC657" t="e">
        <f>VLOOKUP(B657,'MATRIZ 2026'!$F$3:$X$668,27,FALSE)</f>
        <v>#N/A</v>
      </c>
      <c r="AD657" t="e">
        <f>VLOOKUP(B657,'MATRIZ 2026'!$F$3:$X$668,29,FALSE)</f>
        <v>#N/A</v>
      </c>
      <c r="AE657" t="e">
        <f>VLOOKUP(B657,'MATRIZ 2026'!$F$3:$X$668,96,FALSE)</f>
        <v>#N/A</v>
      </c>
      <c r="AF657" t="e">
        <f>VLOOKUP(B657,'MATRIZ 2026'!$F$3:$X$668,30,FALSE)</f>
        <v>#N/A</v>
      </c>
      <c r="AG657" t="str">
        <f>VLOOKUP(B657,'cuentas bancarias'!$A$2:$E$201,3,FALSE)</f>
        <v>BANCOLOMBIA</v>
      </c>
      <c r="AH657" t="str">
        <f>VLOOKUP(B657,'cuentas bancarias'!$A$2:$E$201,4,FALSE)</f>
        <v>AHORROS</v>
      </c>
      <c r="AI657">
        <f>VLOOKUP(B657,'cuentas bancarias'!$A$2:$E$201,5,FALSE)</f>
        <v>9412672663</v>
      </c>
      <c r="AJ657" t="e">
        <f>VLOOKUP(B657,'MATRIZ 2026'!$F$3:$X$668,25,FALSE)</f>
        <v>#N/A</v>
      </c>
      <c r="AL657" t="e">
        <f>VLOOKUP(AH657,'MATRIZ 2026'!$F$3:$X$668,3,FALSE)</f>
        <v>#N/A</v>
      </c>
      <c r="AM657" t="e">
        <f>VLOOKUP(AI657,'MATRIZ 2026'!$F$3:$X$668,3,FALSE)</f>
        <v>#N/A</v>
      </c>
      <c r="AN657" t="e">
        <f>VLOOKUP(AJ657,'MATRIZ 2026'!$F$3:$X$668,3,FALSE)</f>
        <v>#N/A</v>
      </c>
      <c r="AO657" t="e">
        <f>VLOOKUP(AK657,'MATRIZ 2026'!$F$3:$X$668,3,FALSE)</f>
        <v>#N/A</v>
      </c>
      <c r="AP657" t="e">
        <f>VLOOKUP(AL657,'MATRIZ 2026'!$F$3:$X$668,3,FALSE)</f>
        <v>#N/A</v>
      </c>
    </row>
    <row r="658" spans="2:42">
      <c r="B658" s="21" t="s">
        <v>7373</v>
      </c>
      <c r="C658" t="e">
        <v>#REF!</v>
      </c>
      <c r="D658" t="str">
        <f t="shared" si="15"/>
        <v>666-2026</v>
      </c>
      <c r="E658" t="e">
        <f>VLOOKUP(D658,'MATRIZ 2026'!$F$3:$X$668,14,FALSE)</f>
        <v>#N/A</v>
      </c>
      <c r="F658" t="e">
        <f>VLOOKUP(B658,'MATRIZ 2026'!$F$3:$X$668,3,FALSE)</f>
        <v>#N/A</v>
      </c>
      <c r="G658" t="e">
        <f>VLOOKUP(B658,'MATRIZ 2026'!$F$3:$X$668,22,FALSE)</f>
        <v>#N/A</v>
      </c>
      <c r="I658" t="e">
        <f>VLOOKUP(B658,'MATRIZ 2026'!$F$3:$X$668,84,FALSE)</f>
        <v>#N/A</v>
      </c>
      <c r="J658" t="e">
        <f>VLOOKUP(B658,'MATRIZ 2026'!$F$3:$X$668,49,FALSE)</f>
        <v>#N/A</v>
      </c>
      <c r="K658" t="e">
        <f>VLOOKUP(B658,'MATRIZ 2026'!$F$3:$X$668,50,FALSE)</f>
        <v>#N/A</v>
      </c>
      <c r="L658" s="48" t="e">
        <f>VLOOKUP(B658,'MATRIZ 2026'!$F$3:$X$668,45,FALSE)</f>
        <v>#N/A</v>
      </c>
      <c r="M658" s="48" t="e">
        <f>VLOOKUP(B658,'MATRIZ 2026'!$F$3:$X$668,46,FALSE)</f>
        <v>#N/A</v>
      </c>
      <c r="N658" t="e">
        <f>VLOOKUP(B658,'MATRIZ 2026'!$F$3:$X$668,16,FALSE)</f>
        <v>#N/A</v>
      </c>
      <c r="O658" t="e">
        <f>VLOOKUP(B658,'MATRIZ 2026'!$F$3:$X$668,93,FALSE)</f>
        <v>#N/A</v>
      </c>
      <c r="P658" t="e">
        <f>VLOOKUP(D658,'MATRIZ 2026'!$F$3:$X$668,31,FALSE)</f>
        <v>#N/A</v>
      </c>
      <c r="Q658" t="e">
        <f>VLOOKUP(M658,'MATRIZ 2026'!$F$3:$X$668,3,FALSE)</f>
        <v>#N/A</v>
      </c>
      <c r="R658" t="e">
        <f>VLOOKUP(B658,'MATRIZ 2026'!$F$3:$X$668,32,FALSE)</f>
        <v>#N/A</v>
      </c>
      <c r="S658" t="e">
        <f>VLOOKUP(O658,'MATRIZ 2026'!$F$3:$X$668,3,FALSE)</f>
        <v>#N/A</v>
      </c>
      <c r="T658" t="e">
        <f>VLOOKUP(B658,'MATRIZ 2026'!$F$3:$X$668,95,FALSE)</f>
        <v>#N/A</v>
      </c>
      <c r="U658">
        <f>VLOOKUP(B658,Hoja3!A657:B1319,2,FALSE)</f>
        <v>144779</v>
      </c>
      <c r="V658" t="e">
        <f>VLOOKUP(B658,'MATRIZ 2026'!$F$3:$X$668,40,FALSE)</f>
        <v>#N/A</v>
      </c>
      <c r="W658" t="e">
        <f>VLOOKUP(S658,'MATRIZ 2026'!$F$3:$X$668,3,FALSE)</f>
        <v>#N/A</v>
      </c>
      <c r="X658" t="e">
        <f>VLOOKUP(T658,'MATRIZ 2026'!$F$3:$X$668,3,FALSE)</f>
        <v>#N/A</v>
      </c>
      <c r="Y658" t="e">
        <f>VLOOKUP(U658,'MATRIZ 2026'!$F$3:$X$668,3,FALSE)</f>
        <v>#N/A</v>
      </c>
      <c r="Z658" t="e">
        <f>VLOOKUP(V658,'MATRIZ 2026'!$F$3:$X$668,3,FALSE)</f>
        <v>#N/A</v>
      </c>
      <c r="AA658" t="e">
        <f>VLOOKUP(W658,'MATRIZ 2026'!$F$3:$X$668,3,FALSE)</f>
        <v>#N/A</v>
      </c>
      <c r="AB658" t="e">
        <f>VLOOKUP(B658,'MATRIZ 2026'!$F$3:$X$668,28,FALSE)</f>
        <v>#N/A</v>
      </c>
      <c r="AC658" t="e">
        <f>VLOOKUP(B658,'MATRIZ 2026'!$F$3:$X$668,27,FALSE)</f>
        <v>#N/A</v>
      </c>
      <c r="AD658" t="e">
        <f>VLOOKUP(B658,'MATRIZ 2026'!$F$3:$X$668,29,FALSE)</f>
        <v>#N/A</v>
      </c>
      <c r="AE658" t="e">
        <f>VLOOKUP(B658,'MATRIZ 2026'!$F$3:$X$668,96,FALSE)</f>
        <v>#N/A</v>
      </c>
      <c r="AF658" t="e">
        <f>VLOOKUP(B658,'MATRIZ 2026'!$F$3:$X$668,30,FALSE)</f>
        <v>#N/A</v>
      </c>
      <c r="AG658" t="str">
        <f>VLOOKUP(B658,'cuentas bancarias'!$A$2:$E$201,3,FALSE)</f>
        <v>BANCOLOMBIA</v>
      </c>
      <c r="AH658" t="str">
        <f>VLOOKUP(B658,'cuentas bancarias'!$A$2:$E$201,4,FALSE)</f>
        <v>AHORROS</v>
      </c>
      <c r="AI658">
        <f>VLOOKUP(B658,'cuentas bancarias'!$A$2:$E$201,5,FALSE)</f>
        <v>21126317457</v>
      </c>
      <c r="AJ658" t="e">
        <f>VLOOKUP(B658,'MATRIZ 2026'!$F$3:$X$668,25,FALSE)</f>
        <v>#N/A</v>
      </c>
      <c r="AL658" t="e">
        <f>VLOOKUP(AH658,'MATRIZ 2026'!$F$3:$X$668,3,FALSE)</f>
        <v>#N/A</v>
      </c>
      <c r="AM658" t="e">
        <f>VLOOKUP(AI658,'MATRIZ 2026'!$F$3:$X$668,3,FALSE)</f>
        <v>#N/A</v>
      </c>
      <c r="AN658" t="e">
        <f>VLOOKUP(AJ658,'MATRIZ 2026'!$F$3:$X$668,3,FALSE)</f>
        <v>#N/A</v>
      </c>
      <c r="AO658" t="e">
        <f>VLOOKUP(AK658,'MATRIZ 2026'!$F$3:$X$668,3,FALSE)</f>
        <v>#N/A</v>
      </c>
      <c r="AP658" t="e">
        <f>VLOOKUP(AL658,'MATRIZ 2026'!$F$3:$X$668,3,FALSE)</f>
        <v>#N/A</v>
      </c>
    </row>
    <row r="659" spans="2:42">
      <c r="B659" s="19" t="s">
        <v>7382</v>
      </c>
      <c r="C659" t="e">
        <v>#REF!</v>
      </c>
      <c r="D659" t="str">
        <f t="shared" si="15"/>
        <v>667-2026</v>
      </c>
      <c r="E659" t="e">
        <f>VLOOKUP(D659,'MATRIZ 2026'!$F$3:$X$668,14,FALSE)</f>
        <v>#N/A</v>
      </c>
      <c r="F659" t="e">
        <f>VLOOKUP(B659,'MATRIZ 2026'!$F$3:$X$668,3,FALSE)</f>
        <v>#N/A</v>
      </c>
      <c r="G659" t="e">
        <f>VLOOKUP(B659,'MATRIZ 2026'!$F$3:$X$668,22,FALSE)</f>
        <v>#N/A</v>
      </c>
      <c r="I659" t="e">
        <f>VLOOKUP(B659,'MATRIZ 2026'!$F$3:$X$668,84,FALSE)</f>
        <v>#N/A</v>
      </c>
      <c r="J659" t="e">
        <f>VLOOKUP(B659,'MATRIZ 2026'!$F$3:$X$668,49,FALSE)</f>
        <v>#N/A</v>
      </c>
      <c r="K659" t="e">
        <f>VLOOKUP(B659,'MATRIZ 2026'!$F$3:$X$668,50,FALSE)</f>
        <v>#N/A</v>
      </c>
      <c r="L659" s="48" t="e">
        <f>VLOOKUP(B659,'MATRIZ 2026'!$F$3:$X$668,45,FALSE)</f>
        <v>#N/A</v>
      </c>
      <c r="M659" s="48" t="e">
        <f>VLOOKUP(B659,'MATRIZ 2026'!$F$3:$X$668,46,FALSE)</f>
        <v>#N/A</v>
      </c>
      <c r="N659" t="e">
        <f>VLOOKUP(B659,'MATRIZ 2026'!$F$3:$X$668,16,FALSE)</f>
        <v>#N/A</v>
      </c>
      <c r="O659" t="e">
        <f>VLOOKUP(B659,'MATRIZ 2026'!$F$3:$X$668,93,FALSE)</f>
        <v>#N/A</v>
      </c>
      <c r="P659" t="e">
        <f>VLOOKUP(D659,'MATRIZ 2026'!$F$3:$X$668,31,FALSE)</f>
        <v>#N/A</v>
      </c>
      <c r="Q659" t="e">
        <f>VLOOKUP(M659,'MATRIZ 2026'!$F$3:$X$668,3,FALSE)</f>
        <v>#N/A</v>
      </c>
      <c r="R659" t="e">
        <f>VLOOKUP(B659,'MATRIZ 2026'!$F$3:$X$668,32,FALSE)</f>
        <v>#N/A</v>
      </c>
      <c r="S659" t="e">
        <f>VLOOKUP(O659,'MATRIZ 2026'!$F$3:$X$668,3,FALSE)</f>
        <v>#N/A</v>
      </c>
      <c r="T659" t="e">
        <f>VLOOKUP(B659,'MATRIZ 2026'!$F$3:$X$668,95,FALSE)</f>
        <v>#N/A</v>
      </c>
      <c r="U659">
        <f>VLOOKUP(B659,Hoja3!A658:B1320,2,FALSE)</f>
        <v>144898</v>
      </c>
      <c r="V659" t="e">
        <f>VLOOKUP(B659,'MATRIZ 2026'!$F$3:$X$668,40,FALSE)</f>
        <v>#N/A</v>
      </c>
      <c r="W659" t="e">
        <f>VLOOKUP(S659,'MATRIZ 2026'!$F$3:$X$668,3,FALSE)</f>
        <v>#N/A</v>
      </c>
      <c r="X659" t="e">
        <f>VLOOKUP(T659,'MATRIZ 2026'!$F$3:$X$668,3,FALSE)</f>
        <v>#N/A</v>
      </c>
      <c r="Y659" t="e">
        <f>VLOOKUP(U659,'MATRIZ 2026'!$F$3:$X$668,3,FALSE)</f>
        <v>#N/A</v>
      </c>
      <c r="Z659" t="e">
        <f>VLOOKUP(V659,'MATRIZ 2026'!$F$3:$X$668,3,FALSE)</f>
        <v>#N/A</v>
      </c>
      <c r="AA659" t="e">
        <f>VLOOKUP(W659,'MATRIZ 2026'!$F$3:$X$668,3,FALSE)</f>
        <v>#N/A</v>
      </c>
      <c r="AB659" t="e">
        <f>VLOOKUP(B659,'MATRIZ 2026'!$F$3:$X$668,28,FALSE)</f>
        <v>#N/A</v>
      </c>
      <c r="AC659" t="e">
        <f>VLOOKUP(B659,'MATRIZ 2026'!$F$3:$X$668,27,FALSE)</f>
        <v>#N/A</v>
      </c>
      <c r="AD659" t="e">
        <f>VLOOKUP(B659,'MATRIZ 2026'!$F$3:$X$668,29,FALSE)</f>
        <v>#N/A</v>
      </c>
      <c r="AE659" t="e">
        <f>VLOOKUP(B659,'MATRIZ 2026'!$F$3:$X$668,96,FALSE)</f>
        <v>#N/A</v>
      </c>
      <c r="AF659" t="e">
        <f>VLOOKUP(B659,'MATRIZ 2026'!$F$3:$X$668,30,FALSE)</f>
        <v>#N/A</v>
      </c>
      <c r="AG659" t="str">
        <f>VLOOKUP(B659,'cuentas bancarias'!$A$2:$E$201,3,FALSE)</f>
        <v>BBVA</v>
      </c>
      <c r="AH659" t="str">
        <f>VLOOKUP(B659,'cuentas bancarias'!$A$2:$E$201,4,FALSE)</f>
        <v>AHORROS</v>
      </c>
      <c r="AI659">
        <f>VLOOKUP(B659,'cuentas bancarias'!$A$2:$E$201,5,FALSE)</f>
        <v>938565751</v>
      </c>
      <c r="AJ659" t="e">
        <f>VLOOKUP(B659,'MATRIZ 2026'!$F$3:$X$668,25,FALSE)</f>
        <v>#N/A</v>
      </c>
      <c r="AL659" t="e">
        <f>VLOOKUP(AH659,'MATRIZ 2026'!$F$3:$X$668,3,FALSE)</f>
        <v>#N/A</v>
      </c>
      <c r="AM659" t="e">
        <f>VLOOKUP(AI659,'MATRIZ 2026'!$F$3:$X$668,3,FALSE)</f>
        <v>#N/A</v>
      </c>
      <c r="AN659" t="e">
        <f>VLOOKUP(AJ659,'MATRIZ 2026'!$F$3:$X$668,3,FALSE)</f>
        <v>#N/A</v>
      </c>
      <c r="AO659" t="e">
        <f>VLOOKUP(AK659,'MATRIZ 2026'!$F$3:$X$668,3,FALSE)</f>
        <v>#N/A</v>
      </c>
      <c r="AP659" t="e">
        <f>VLOOKUP(AL659,'MATRIZ 2026'!$F$3:$X$668,3,FALSE)</f>
        <v>#N/A</v>
      </c>
    </row>
    <row r="660" spans="2:42">
      <c r="B660" s="21" t="s">
        <v>7393</v>
      </c>
      <c r="C660" t="e">
        <v>#REF!</v>
      </c>
      <c r="D660" t="str">
        <f t="shared" si="15"/>
        <v>668-2026</v>
      </c>
      <c r="E660" t="e">
        <f>VLOOKUP(D660,'MATRIZ 2026'!$F$3:$X$668,14,FALSE)</f>
        <v>#N/A</v>
      </c>
      <c r="F660" t="e">
        <f>VLOOKUP(B660,'MATRIZ 2026'!$F$3:$X$668,3,FALSE)</f>
        <v>#N/A</v>
      </c>
      <c r="G660" t="e">
        <f>VLOOKUP(B660,'MATRIZ 2026'!$F$3:$X$668,22,FALSE)</f>
        <v>#N/A</v>
      </c>
      <c r="I660" t="e">
        <f>VLOOKUP(B660,'MATRIZ 2026'!$F$3:$X$668,84,FALSE)</f>
        <v>#N/A</v>
      </c>
      <c r="J660" t="e">
        <f>VLOOKUP(B660,'MATRIZ 2026'!$F$3:$X$668,49,FALSE)</f>
        <v>#N/A</v>
      </c>
      <c r="K660" t="e">
        <f>VLOOKUP(B660,'MATRIZ 2026'!$F$3:$X$668,50,FALSE)</f>
        <v>#N/A</v>
      </c>
      <c r="L660" s="48" t="e">
        <f>VLOOKUP(B660,'MATRIZ 2026'!$F$3:$X$668,45,FALSE)</f>
        <v>#N/A</v>
      </c>
      <c r="M660" s="48" t="e">
        <f>VLOOKUP(B660,'MATRIZ 2026'!$F$3:$X$668,46,FALSE)</f>
        <v>#N/A</v>
      </c>
      <c r="N660" t="e">
        <f>VLOOKUP(B660,'MATRIZ 2026'!$F$3:$X$668,16,FALSE)</f>
        <v>#N/A</v>
      </c>
      <c r="O660" t="e">
        <f>VLOOKUP(B660,'MATRIZ 2026'!$F$3:$X$668,93,FALSE)</f>
        <v>#N/A</v>
      </c>
      <c r="P660" t="e">
        <f>VLOOKUP(D660,'MATRIZ 2026'!$F$3:$X$668,31,FALSE)</f>
        <v>#N/A</v>
      </c>
      <c r="Q660" t="e">
        <f>VLOOKUP(M660,'MATRIZ 2026'!$F$3:$X$668,3,FALSE)</f>
        <v>#N/A</v>
      </c>
      <c r="R660" t="e">
        <f>VLOOKUP(B660,'MATRIZ 2026'!$F$3:$X$668,32,FALSE)</f>
        <v>#N/A</v>
      </c>
      <c r="S660" t="e">
        <f>VLOOKUP(O660,'MATRIZ 2026'!$F$3:$X$668,3,FALSE)</f>
        <v>#N/A</v>
      </c>
      <c r="T660" t="e">
        <f>VLOOKUP(B660,'MATRIZ 2026'!$F$3:$X$668,95,FALSE)</f>
        <v>#N/A</v>
      </c>
      <c r="U660">
        <f>VLOOKUP(B660,Hoja3!A659:B1321,2,FALSE)</f>
        <v>153518</v>
      </c>
      <c r="V660" t="e">
        <f>VLOOKUP(B660,'MATRIZ 2026'!$F$3:$X$668,40,FALSE)</f>
        <v>#N/A</v>
      </c>
      <c r="W660" t="e">
        <f>VLOOKUP(S660,'MATRIZ 2026'!$F$3:$X$668,3,FALSE)</f>
        <v>#N/A</v>
      </c>
      <c r="X660" t="e">
        <f>VLOOKUP(T660,'MATRIZ 2026'!$F$3:$X$668,3,FALSE)</f>
        <v>#N/A</v>
      </c>
      <c r="Y660" t="e">
        <f>VLOOKUP(U660,'MATRIZ 2026'!$F$3:$X$668,3,FALSE)</f>
        <v>#N/A</v>
      </c>
      <c r="Z660" t="e">
        <f>VLOOKUP(V660,'MATRIZ 2026'!$F$3:$X$668,3,FALSE)</f>
        <v>#N/A</v>
      </c>
      <c r="AA660" t="e">
        <f>VLOOKUP(W660,'MATRIZ 2026'!$F$3:$X$668,3,FALSE)</f>
        <v>#N/A</v>
      </c>
      <c r="AB660" t="e">
        <f>VLOOKUP(B660,'MATRIZ 2026'!$F$3:$X$668,28,FALSE)</f>
        <v>#N/A</v>
      </c>
      <c r="AC660" t="e">
        <f>VLOOKUP(B660,'MATRIZ 2026'!$F$3:$X$668,27,FALSE)</f>
        <v>#N/A</v>
      </c>
      <c r="AD660" t="e">
        <f>VLOOKUP(B660,'MATRIZ 2026'!$F$3:$X$668,29,FALSE)</f>
        <v>#N/A</v>
      </c>
      <c r="AE660" t="e">
        <f>VLOOKUP(B660,'MATRIZ 2026'!$F$3:$X$668,96,FALSE)</f>
        <v>#N/A</v>
      </c>
      <c r="AF660" t="e">
        <f>VLOOKUP(B660,'MATRIZ 2026'!$F$3:$X$668,30,FALSE)</f>
        <v>#N/A</v>
      </c>
      <c r="AG660" t="str">
        <f>VLOOKUP(B660,'cuentas bancarias'!$A$2:$E$201,3,FALSE)</f>
        <v>CAJA SOCIAL</v>
      </c>
      <c r="AH660" t="str">
        <f>VLOOKUP(B660,'cuentas bancarias'!$A$2:$E$201,4,FALSE)</f>
        <v>AHORROS</v>
      </c>
      <c r="AI660">
        <f>VLOOKUP(B660,'cuentas bancarias'!$A$2:$E$201,5,FALSE)</f>
        <v>24150982135</v>
      </c>
      <c r="AJ660" t="e">
        <f>VLOOKUP(B660,'MATRIZ 2026'!$F$3:$X$668,25,FALSE)</f>
        <v>#N/A</v>
      </c>
      <c r="AL660" t="e">
        <f>VLOOKUP(AH660,'MATRIZ 2026'!$F$3:$X$668,3,FALSE)</f>
        <v>#N/A</v>
      </c>
      <c r="AM660" t="e">
        <f>VLOOKUP(AI660,'MATRIZ 2026'!$F$3:$X$668,3,FALSE)</f>
        <v>#N/A</v>
      </c>
      <c r="AN660" t="e">
        <f>VLOOKUP(AJ660,'MATRIZ 2026'!$F$3:$X$668,3,FALSE)</f>
        <v>#N/A</v>
      </c>
      <c r="AO660" t="e">
        <f>VLOOKUP(AK660,'MATRIZ 2026'!$F$3:$X$668,3,FALSE)</f>
        <v>#N/A</v>
      </c>
      <c r="AP660" t="e">
        <f>VLOOKUP(AL660,'MATRIZ 2026'!$F$3:$X$668,3,FALSE)</f>
        <v>#N/A</v>
      </c>
    </row>
    <row r="661" spans="2:42">
      <c r="B661" s="19" t="s">
        <v>7405</v>
      </c>
      <c r="C661" t="e">
        <v>#REF!</v>
      </c>
      <c r="D661" t="str">
        <f t="shared" si="15"/>
        <v>672-2026</v>
      </c>
      <c r="E661" t="e">
        <f>VLOOKUP(D661,'MATRIZ 2026'!$F$3:$X$668,14,FALSE)</f>
        <v>#N/A</v>
      </c>
      <c r="F661" t="e">
        <f>VLOOKUP(B661,'MATRIZ 2026'!$F$3:$X$668,3,FALSE)</f>
        <v>#N/A</v>
      </c>
      <c r="G661" t="e">
        <f>VLOOKUP(B661,'MATRIZ 2026'!$F$3:$X$668,22,FALSE)</f>
        <v>#N/A</v>
      </c>
      <c r="I661" t="e">
        <f>VLOOKUP(B661,'MATRIZ 2026'!$F$3:$X$668,84,FALSE)</f>
        <v>#N/A</v>
      </c>
      <c r="J661" t="e">
        <f>VLOOKUP(B661,'MATRIZ 2026'!$F$3:$X$668,49,FALSE)</f>
        <v>#N/A</v>
      </c>
      <c r="K661" t="e">
        <f>VLOOKUP(B661,'MATRIZ 2026'!$F$3:$X$668,50,FALSE)</f>
        <v>#N/A</v>
      </c>
      <c r="L661" s="48" t="e">
        <f>VLOOKUP(B661,'MATRIZ 2026'!$F$3:$X$668,45,FALSE)</f>
        <v>#N/A</v>
      </c>
      <c r="M661" s="48" t="e">
        <f>VLOOKUP(B661,'MATRIZ 2026'!$F$3:$X$668,46,FALSE)</f>
        <v>#N/A</v>
      </c>
      <c r="N661" t="e">
        <f>VLOOKUP(B661,'MATRIZ 2026'!$F$3:$X$668,16,FALSE)</f>
        <v>#N/A</v>
      </c>
      <c r="O661" t="e">
        <f>VLOOKUP(B661,'MATRIZ 2026'!$F$3:$X$668,93,FALSE)</f>
        <v>#N/A</v>
      </c>
      <c r="P661" t="e">
        <f>VLOOKUP(D661,'MATRIZ 2026'!$F$3:$X$668,31,FALSE)</f>
        <v>#N/A</v>
      </c>
      <c r="Q661" t="e">
        <f>VLOOKUP(M661,'MATRIZ 2026'!$F$3:$X$668,3,FALSE)</f>
        <v>#N/A</v>
      </c>
      <c r="R661" t="e">
        <f>VLOOKUP(B661,'MATRIZ 2026'!$F$3:$X$668,32,FALSE)</f>
        <v>#N/A</v>
      </c>
      <c r="S661" t="e">
        <f>VLOOKUP(O661,'MATRIZ 2026'!$F$3:$X$668,3,FALSE)</f>
        <v>#N/A</v>
      </c>
      <c r="T661" t="e">
        <f>VLOOKUP(B661,'MATRIZ 2026'!$F$3:$X$668,95,FALSE)</f>
        <v>#N/A</v>
      </c>
      <c r="U661">
        <f>VLOOKUP(B661,Hoja3!A660:B1322,2,FALSE)</f>
        <v>147120</v>
      </c>
      <c r="V661" t="e">
        <f>VLOOKUP(B661,'MATRIZ 2026'!$F$3:$X$668,40,FALSE)</f>
        <v>#N/A</v>
      </c>
      <c r="W661" t="e">
        <f>VLOOKUP(S661,'MATRIZ 2026'!$F$3:$X$668,3,FALSE)</f>
        <v>#N/A</v>
      </c>
      <c r="X661" t="e">
        <f>VLOOKUP(T661,'MATRIZ 2026'!$F$3:$X$668,3,FALSE)</f>
        <v>#N/A</v>
      </c>
      <c r="Y661" t="e">
        <f>VLOOKUP(U661,'MATRIZ 2026'!$F$3:$X$668,3,FALSE)</f>
        <v>#N/A</v>
      </c>
      <c r="Z661" t="e">
        <f>VLOOKUP(V661,'MATRIZ 2026'!$F$3:$X$668,3,FALSE)</f>
        <v>#N/A</v>
      </c>
      <c r="AA661" t="e">
        <f>VLOOKUP(W661,'MATRIZ 2026'!$F$3:$X$668,3,FALSE)</f>
        <v>#N/A</v>
      </c>
      <c r="AB661" t="e">
        <f>VLOOKUP(B661,'MATRIZ 2026'!$F$3:$X$668,28,FALSE)</f>
        <v>#N/A</v>
      </c>
      <c r="AC661" t="e">
        <f>VLOOKUP(B661,'MATRIZ 2026'!$F$3:$X$668,27,FALSE)</f>
        <v>#N/A</v>
      </c>
      <c r="AD661" t="e">
        <f>VLOOKUP(B661,'MATRIZ 2026'!$F$3:$X$668,29,FALSE)</f>
        <v>#N/A</v>
      </c>
      <c r="AE661" t="e">
        <f>VLOOKUP(B661,'MATRIZ 2026'!$F$3:$X$668,96,FALSE)</f>
        <v>#N/A</v>
      </c>
      <c r="AF661" t="e">
        <f>VLOOKUP(B661,'MATRIZ 2026'!$F$3:$X$668,30,FALSE)</f>
        <v>#N/A</v>
      </c>
      <c r="AG661" t="str">
        <f>VLOOKUP(B661,'cuentas bancarias'!$A$2:$E$201,3,FALSE)</f>
        <v>BANCOOMEVA</v>
      </c>
      <c r="AH661" t="str">
        <f>VLOOKUP(B661,'cuentas bancarias'!$A$2:$E$201,4,FALSE)</f>
        <v>AHORROS</v>
      </c>
      <c r="AI661">
        <f>VLOOKUP(B661,'cuentas bancarias'!$A$2:$E$201,5,FALSE)</f>
        <v>50102649491</v>
      </c>
      <c r="AJ661" t="e">
        <f>VLOOKUP(B661,'MATRIZ 2026'!$F$3:$X$668,25,FALSE)</f>
        <v>#N/A</v>
      </c>
      <c r="AL661" t="e">
        <f>VLOOKUP(AH661,'MATRIZ 2026'!$F$3:$X$668,3,FALSE)</f>
        <v>#N/A</v>
      </c>
      <c r="AM661" t="e">
        <f>VLOOKUP(AI661,'MATRIZ 2026'!$F$3:$X$668,3,FALSE)</f>
        <v>#N/A</v>
      </c>
      <c r="AN661" t="e">
        <f>VLOOKUP(AJ661,'MATRIZ 2026'!$F$3:$X$668,3,FALSE)</f>
        <v>#N/A</v>
      </c>
      <c r="AO661" t="e">
        <f>VLOOKUP(AK661,'MATRIZ 2026'!$F$3:$X$668,3,FALSE)</f>
        <v>#N/A</v>
      </c>
      <c r="AP661" t="e">
        <f>VLOOKUP(AL661,'MATRIZ 2026'!$F$3:$X$668,3,FALSE)</f>
        <v>#N/A</v>
      </c>
    </row>
    <row r="662" spans="2:42">
      <c r="B662" s="21" t="s">
        <v>7416</v>
      </c>
      <c r="C662" t="e">
        <v>#REF!</v>
      </c>
      <c r="D662" t="str">
        <f t="shared" si="15"/>
        <v>673-2026</v>
      </c>
      <c r="E662" t="e">
        <f>VLOOKUP(D662,'MATRIZ 2026'!$F$3:$X$668,14,FALSE)</f>
        <v>#N/A</v>
      </c>
      <c r="F662" t="e">
        <f>VLOOKUP(B662,'MATRIZ 2026'!$F$3:$X$668,3,FALSE)</f>
        <v>#N/A</v>
      </c>
      <c r="G662" t="e">
        <f>VLOOKUP(B662,'MATRIZ 2026'!$F$3:$X$668,22,FALSE)</f>
        <v>#N/A</v>
      </c>
      <c r="I662" t="e">
        <f>VLOOKUP(B662,'MATRIZ 2026'!$F$3:$X$668,84,FALSE)</f>
        <v>#N/A</v>
      </c>
      <c r="J662" t="e">
        <f>VLOOKUP(B662,'MATRIZ 2026'!$F$3:$X$668,49,FALSE)</f>
        <v>#N/A</v>
      </c>
      <c r="K662" t="e">
        <f>VLOOKUP(B662,'MATRIZ 2026'!$F$3:$X$668,50,FALSE)</f>
        <v>#N/A</v>
      </c>
      <c r="L662" s="48" t="e">
        <f>VLOOKUP(B662,'MATRIZ 2026'!$F$3:$X$668,45,FALSE)</f>
        <v>#N/A</v>
      </c>
      <c r="M662" s="48" t="e">
        <f>VLOOKUP(B662,'MATRIZ 2026'!$F$3:$X$668,46,FALSE)</f>
        <v>#N/A</v>
      </c>
      <c r="N662" t="e">
        <f>VLOOKUP(B662,'MATRIZ 2026'!$F$3:$X$668,16,FALSE)</f>
        <v>#N/A</v>
      </c>
      <c r="O662" t="e">
        <f>VLOOKUP(B662,'MATRIZ 2026'!$F$3:$X$668,93,FALSE)</f>
        <v>#N/A</v>
      </c>
      <c r="P662" t="e">
        <f>VLOOKUP(D662,'MATRIZ 2026'!$F$3:$X$668,31,FALSE)</f>
        <v>#N/A</v>
      </c>
      <c r="Q662" t="e">
        <f>VLOOKUP(M662,'MATRIZ 2026'!$F$3:$X$668,3,FALSE)</f>
        <v>#N/A</v>
      </c>
      <c r="R662" t="e">
        <f>VLOOKUP(B662,'MATRIZ 2026'!$F$3:$X$668,32,FALSE)</f>
        <v>#N/A</v>
      </c>
      <c r="S662" t="e">
        <f>VLOOKUP(O662,'MATRIZ 2026'!$F$3:$X$668,3,FALSE)</f>
        <v>#N/A</v>
      </c>
      <c r="T662" t="e">
        <f>VLOOKUP(B662,'MATRIZ 2026'!$F$3:$X$668,95,FALSE)</f>
        <v>#N/A</v>
      </c>
      <c r="U662">
        <f>VLOOKUP(B662,Hoja3!A661:B1323,2,FALSE)</f>
        <v>146572</v>
      </c>
      <c r="V662" t="e">
        <f>VLOOKUP(B662,'MATRIZ 2026'!$F$3:$X$668,40,FALSE)</f>
        <v>#N/A</v>
      </c>
      <c r="W662" t="e">
        <f>VLOOKUP(S662,'MATRIZ 2026'!$F$3:$X$668,3,FALSE)</f>
        <v>#N/A</v>
      </c>
      <c r="X662" t="e">
        <f>VLOOKUP(T662,'MATRIZ 2026'!$F$3:$X$668,3,FALSE)</f>
        <v>#N/A</v>
      </c>
      <c r="Y662" t="e">
        <f>VLOOKUP(U662,'MATRIZ 2026'!$F$3:$X$668,3,FALSE)</f>
        <v>#N/A</v>
      </c>
      <c r="Z662" t="e">
        <f>VLOOKUP(V662,'MATRIZ 2026'!$F$3:$X$668,3,FALSE)</f>
        <v>#N/A</v>
      </c>
      <c r="AA662" t="e">
        <f>VLOOKUP(W662,'MATRIZ 2026'!$F$3:$X$668,3,FALSE)</f>
        <v>#N/A</v>
      </c>
      <c r="AB662" t="e">
        <f>VLOOKUP(B662,'MATRIZ 2026'!$F$3:$X$668,28,FALSE)</f>
        <v>#N/A</v>
      </c>
      <c r="AC662" t="e">
        <f>VLOOKUP(B662,'MATRIZ 2026'!$F$3:$X$668,27,FALSE)</f>
        <v>#N/A</v>
      </c>
      <c r="AD662" t="e">
        <f>VLOOKUP(B662,'MATRIZ 2026'!$F$3:$X$668,29,FALSE)</f>
        <v>#N/A</v>
      </c>
      <c r="AE662" t="e">
        <f>VLOOKUP(B662,'MATRIZ 2026'!$F$3:$X$668,96,FALSE)</f>
        <v>#N/A</v>
      </c>
      <c r="AF662" t="e">
        <f>VLOOKUP(B662,'MATRIZ 2026'!$F$3:$X$668,30,FALSE)</f>
        <v>#N/A</v>
      </c>
      <c r="AG662" t="str">
        <f>VLOOKUP(B662,'cuentas bancarias'!$A$2:$E$201,3,FALSE)</f>
        <v>DAVIVIENDA</v>
      </c>
      <c r="AH662" t="str">
        <f>VLOOKUP(B662,'cuentas bancarias'!$A$2:$E$201,4,FALSE)</f>
        <v>AHORROS</v>
      </c>
      <c r="AI662">
        <f>VLOOKUP(B662,'cuentas bancarias'!$A$2:$E$201,5,FALSE)</f>
        <v>550488430293651</v>
      </c>
      <c r="AJ662" t="e">
        <f>VLOOKUP(B662,'MATRIZ 2026'!$F$3:$X$668,25,FALSE)</f>
        <v>#N/A</v>
      </c>
      <c r="AL662" t="e">
        <f>VLOOKUP(AH662,'MATRIZ 2026'!$F$3:$X$668,3,FALSE)</f>
        <v>#N/A</v>
      </c>
      <c r="AM662" t="e">
        <f>VLOOKUP(AI662,'MATRIZ 2026'!$F$3:$X$668,3,FALSE)</f>
        <v>#N/A</v>
      </c>
      <c r="AN662" t="e">
        <f>VLOOKUP(AJ662,'MATRIZ 2026'!$F$3:$X$668,3,FALSE)</f>
        <v>#N/A</v>
      </c>
      <c r="AO662" t="e">
        <f>VLOOKUP(AK662,'MATRIZ 2026'!$F$3:$X$668,3,FALSE)</f>
        <v>#N/A</v>
      </c>
      <c r="AP662" t="e">
        <f>VLOOKUP(AL662,'MATRIZ 2026'!$F$3:$X$668,3,FALSE)</f>
        <v>#N/A</v>
      </c>
    </row>
    <row r="663" spans="2:42">
      <c r="B663" s="19" t="s">
        <v>7429</v>
      </c>
      <c r="C663" t="e">
        <v>#REF!</v>
      </c>
      <c r="D663" t="str">
        <f t="shared" si="15"/>
        <v>674-2026</v>
      </c>
      <c r="E663" t="e">
        <f>VLOOKUP(D663,'MATRIZ 2026'!$F$3:$X$668,14,FALSE)</f>
        <v>#N/A</v>
      </c>
      <c r="F663" t="e">
        <f>VLOOKUP(B663,'MATRIZ 2026'!$F$3:$X$668,3,FALSE)</f>
        <v>#N/A</v>
      </c>
      <c r="G663" t="e">
        <f>VLOOKUP(B663,'MATRIZ 2026'!$F$3:$X$668,22,FALSE)</f>
        <v>#N/A</v>
      </c>
      <c r="I663" t="e">
        <f>VLOOKUP(B663,'MATRIZ 2026'!$F$3:$X$668,84,FALSE)</f>
        <v>#N/A</v>
      </c>
      <c r="J663" t="e">
        <f>VLOOKUP(B663,'MATRIZ 2026'!$F$3:$X$668,49,FALSE)</f>
        <v>#N/A</v>
      </c>
      <c r="K663" t="e">
        <f>VLOOKUP(B663,'MATRIZ 2026'!$F$3:$X$668,50,FALSE)</f>
        <v>#N/A</v>
      </c>
      <c r="L663" s="48" t="e">
        <f>VLOOKUP(B663,'MATRIZ 2026'!$F$3:$X$668,45,FALSE)</f>
        <v>#N/A</v>
      </c>
      <c r="M663" s="48" t="e">
        <f>VLOOKUP(B663,'MATRIZ 2026'!$F$3:$X$668,46,FALSE)</f>
        <v>#N/A</v>
      </c>
      <c r="N663" t="e">
        <f>VLOOKUP(B663,'MATRIZ 2026'!$F$3:$X$668,16,FALSE)</f>
        <v>#N/A</v>
      </c>
      <c r="O663" t="e">
        <f>VLOOKUP(B663,'MATRIZ 2026'!$F$3:$X$668,93,FALSE)</f>
        <v>#N/A</v>
      </c>
      <c r="P663" t="e">
        <f>VLOOKUP(D663,'MATRIZ 2026'!$F$3:$X$668,31,FALSE)</f>
        <v>#N/A</v>
      </c>
      <c r="Q663" t="e">
        <f>VLOOKUP(M663,'MATRIZ 2026'!$F$3:$X$668,3,FALSE)</f>
        <v>#N/A</v>
      </c>
      <c r="R663" t="e">
        <f>VLOOKUP(B663,'MATRIZ 2026'!$F$3:$X$668,32,FALSE)</f>
        <v>#N/A</v>
      </c>
      <c r="S663" t="e">
        <f>VLOOKUP(O663,'MATRIZ 2026'!$F$3:$X$668,3,FALSE)</f>
        <v>#N/A</v>
      </c>
      <c r="T663" t="e">
        <f>VLOOKUP(B663,'MATRIZ 2026'!$F$3:$X$668,95,FALSE)</f>
        <v>#N/A</v>
      </c>
      <c r="U663">
        <f>VLOOKUP(B663,Hoja3!A662:B1324,2,FALSE)</f>
        <v>153553</v>
      </c>
      <c r="V663" t="e">
        <f>VLOOKUP(B663,'MATRIZ 2026'!$F$3:$X$668,40,FALSE)</f>
        <v>#N/A</v>
      </c>
      <c r="W663" t="e">
        <f>VLOOKUP(S663,'MATRIZ 2026'!$F$3:$X$668,3,FALSE)</f>
        <v>#N/A</v>
      </c>
      <c r="X663" t="e">
        <f>VLOOKUP(T663,'MATRIZ 2026'!$F$3:$X$668,3,FALSE)</f>
        <v>#N/A</v>
      </c>
      <c r="Y663" t="e">
        <f>VLOOKUP(U663,'MATRIZ 2026'!$F$3:$X$668,3,FALSE)</f>
        <v>#N/A</v>
      </c>
      <c r="Z663" t="e">
        <f>VLOOKUP(V663,'MATRIZ 2026'!$F$3:$X$668,3,FALSE)</f>
        <v>#N/A</v>
      </c>
      <c r="AA663" t="e">
        <f>VLOOKUP(W663,'MATRIZ 2026'!$F$3:$X$668,3,FALSE)</f>
        <v>#N/A</v>
      </c>
      <c r="AB663" t="e">
        <f>VLOOKUP(B663,'MATRIZ 2026'!$F$3:$X$668,28,FALSE)</f>
        <v>#N/A</v>
      </c>
      <c r="AC663" t="e">
        <f>VLOOKUP(B663,'MATRIZ 2026'!$F$3:$X$668,27,FALSE)</f>
        <v>#N/A</v>
      </c>
      <c r="AD663" t="e">
        <f>VLOOKUP(B663,'MATRIZ 2026'!$F$3:$X$668,29,FALSE)</f>
        <v>#N/A</v>
      </c>
      <c r="AE663" t="e">
        <f>VLOOKUP(B663,'MATRIZ 2026'!$F$3:$X$668,96,FALSE)</f>
        <v>#N/A</v>
      </c>
      <c r="AF663" t="e">
        <f>VLOOKUP(B663,'MATRIZ 2026'!$F$3:$X$668,30,FALSE)</f>
        <v>#N/A</v>
      </c>
      <c r="AG663" t="str">
        <f>VLOOKUP(B663,'cuentas bancarias'!$A$2:$E$201,3,FALSE)</f>
        <v>CAJA SOCIAL</v>
      </c>
      <c r="AH663" t="str">
        <f>VLOOKUP(B663,'cuentas bancarias'!$A$2:$E$201,4,FALSE)</f>
        <v>AHORROS</v>
      </c>
      <c r="AI663">
        <f>VLOOKUP(B663,'cuentas bancarias'!$A$2:$E$201,5,FALSE)</f>
        <v>24103636094</v>
      </c>
      <c r="AJ663" t="e">
        <f>VLOOKUP(B663,'MATRIZ 2026'!$F$3:$X$668,25,FALSE)</f>
        <v>#N/A</v>
      </c>
      <c r="AL663" t="e">
        <f>VLOOKUP(AH663,'MATRIZ 2026'!$F$3:$X$668,3,FALSE)</f>
        <v>#N/A</v>
      </c>
      <c r="AM663" t="e">
        <f>VLOOKUP(AI663,'MATRIZ 2026'!$F$3:$X$668,3,FALSE)</f>
        <v>#N/A</v>
      </c>
      <c r="AN663" t="e">
        <f>VLOOKUP(AJ663,'MATRIZ 2026'!$F$3:$X$668,3,FALSE)</f>
        <v>#N/A</v>
      </c>
      <c r="AO663" t="e">
        <f>VLOOKUP(AK663,'MATRIZ 2026'!$F$3:$X$668,3,FALSE)</f>
        <v>#N/A</v>
      </c>
      <c r="AP663" t="e">
        <f>VLOOKUP(AL663,'MATRIZ 2026'!$F$3:$X$668,3,FALSE)</f>
        <v>#N/A</v>
      </c>
    </row>
    <row r="664" spans="2:42">
      <c r="B664" s="35" t="s">
        <v>7440</v>
      </c>
      <c r="C664" t="e">
        <v>#REF!</v>
      </c>
      <c r="D664" t="str">
        <f t="shared" si="15"/>
        <v>675-2026</v>
      </c>
      <c r="E664" t="e">
        <f>VLOOKUP(D664,'MATRIZ 2026'!$F$3:$X$668,14,FALSE)</f>
        <v>#N/A</v>
      </c>
      <c r="F664" t="e">
        <f>VLOOKUP(B664,'MATRIZ 2026'!$F$3:$X$668,3,FALSE)</f>
        <v>#N/A</v>
      </c>
      <c r="G664" t="e">
        <f>VLOOKUP(B664,'MATRIZ 2026'!$F$3:$X$668,22,FALSE)</f>
        <v>#N/A</v>
      </c>
      <c r="I664" t="e">
        <f>VLOOKUP(B664,'MATRIZ 2026'!$F$3:$X$668,84,FALSE)</f>
        <v>#N/A</v>
      </c>
      <c r="J664" t="e">
        <f>VLOOKUP(B664,'MATRIZ 2026'!$F$3:$X$668,49,FALSE)</f>
        <v>#N/A</v>
      </c>
      <c r="K664" t="e">
        <f>VLOOKUP(B664,'MATRIZ 2026'!$F$3:$X$668,50,FALSE)</f>
        <v>#N/A</v>
      </c>
      <c r="L664" s="48" t="e">
        <f>VLOOKUP(B664,'MATRIZ 2026'!$F$3:$X$668,45,FALSE)</f>
        <v>#N/A</v>
      </c>
      <c r="M664" s="48" t="e">
        <f>VLOOKUP(B664,'MATRIZ 2026'!$F$3:$X$668,46,FALSE)</f>
        <v>#N/A</v>
      </c>
      <c r="N664" t="e">
        <f>VLOOKUP(B664,'MATRIZ 2026'!$F$3:$X$668,16,FALSE)</f>
        <v>#N/A</v>
      </c>
      <c r="O664" t="e">
        <f>VLOOKUP(B664,'MATRIZ 2026'!$F$3:$X$668,93,FALSE)</f>
        <v>#N/A</v>
      </c>
      <c r="P664" t="e">
        <f>VLOOKUP(D664,'MATRIZ 2026'!$F$3:$X$668,31,FALSE)</f>
        <v>#N/A</v>
      </c>
      <c r="Q664" t="e">
        <f>VLOOKUP(M664,'MATRIZ 2026'!$F$3:$X$668,3,FALSE)</f>
        <v>#N/A</v>
      </c>
      <c r="R664" t="e">
        <f>VLOOKUP(B664,'MATRIZ 2026'!$F$3:$X$668,32,FALSE)</f>
        <v>#N/A</v>
      </c>
      <c r="S664" t="e">
        <f>VLOOKUP(O664,'MATRIZ 2026'!$F$3:$X$668,3,FALSE)</f>
        <v>#N/A</v>
      </c>
      <c r="T664" t="e">
        <f>VLOOKUP(B664,'MATRIZ 2026'!$F$3:$X$668,95,FALSE)</f>
        <v>#N/A</v>
      </c>
      <c r="U664">
        <f>VLOOKUP(B664,Hoja3!A663:B1325,2,FALSE)</f>
        <v>144831</v>
      </c>
      <c r="V664" t="e">
        <f>VLOOKUP(B664,'MATRIZ 2026'!$F$3:$X$668,40,FALSE)</f>
        <v>#N/A</v>
      </c>
      <c r="W664" t="e">
        <f>VLOOKUP(S664,'MATRIZ 2026'!$F$3:$X$668,3,FALSE)</f>
        <v>#N/A</v>
      </c>
      <c r="X664" t="e">
        <f>VLOOKUP(T664,'MATRIZ 2026'!$F$3:$X$668,3,FALSE)</f>
        <v>#N/A</v>
      </c>
      <c r="Y664" t="e">
        <f>VLOOKUP(U664,'MATRIZ 2026'!$F$3:$X$668,3,FALSE)</f>
        <v>#N/A</v>
      </c>
      <c r="Z664" t="e">
        <f>VLOOKUP(V664,'MATRIZ 2026'!$F$3:$X$668,3,FALSE)</f>
        <v>#N/A</v>
      </c>
      <c r="AA664" t="e">
        <f>VLOOKUP(W664,'MATRIZ 2026'!$F$3:$X$668,3,FALSE)</f>
        <v>#N/A</v>
      </c>
      <c r="AB664" t="e">
        <f>VLOOKUP(B664,'MATRIZ 2026'!$F$3:$X$668,28,FALSE)</f>
        <v>#N/A</v>
      </c>
      <c r="AC664" t="e">
        <f>VLOOKUP(B664,'MATRIZ 2026'!$F$3:$X$668,27,FALSE)</f>
        <v>#N/A</v>
      </c>
      <c r="AD664" t="e">
        <f>VLOOKUP(B664,'MATRIZ 2026'!$F$3:$X$668,29,FALSE)</f>
        <v>#N/A</v>
      </c>
      <c r="AE664" t="e">
        <f>VLOOKUP(B664,'MATRIZ 2026'!$F$3:$X$668,96,FALSE)</f>
        <v>#N/A</v>
      </c>
      <c r="AF664" t="e">
        <f>VLOOKUP(B664,'MATRIZ 2026'!$F$3:$X$668,30,FALSE)</f>
        <v>#N/A</v>
      </c>
      <c r="AG664" t="str">
        <f>VLOOKUP(B664,'cuentas bancarias'!$A$2:$E$201,3,FALSE)</f>
        <v>BOGOTÁ</v>
      </c>
      <c r="AH664" t="str">
        <f>VLOOKUP(B664,'cuentas bancarias'!$A$2:$E$201,4,FALSE)</f>
        <v>AHORROS</v>
      </c>
      <c r="AI664">
        <f>VLOOKUP(B664,'cuentas bancarias'!$A$2:$E$201,5,FALSE)</f>
        <v>237144431</v>
      </c>
      <c r="AJ664" t="e">
        <f>VLOOKUP(B664,'MATRIZ 2026'!$F$3:$X$668,25,FALSE)</f>
        <v>#N/A</v>
      </c>
      <c r="AL664" t="e">
        <f>VLOOKUP(AH664,'MATRIZ 2026'!$F$3:$X$668,3,FALSE)</f>
        <v>#N/A</v>
      </c>
      <c r="AM664" t="e">
        <f>VLOOKUP(AI664,'MATRIZ 2026'!$F$3:$X$668,3,FALSE)</f>
        <v>#N/A</v>
      </c>
      <c r="AN664" t="e">
        <f>VLOOKUP(AJ664,'MATRIZ 2026'!$F$3:$X$668,3,FALSE)</f>
        <v>#N/A</v>
      </c>
      <c r="AO664" t="e">
        <f>VLOOKUP(AK664,'MATRIZ 2026'!$F$3:$X$668,3,FALSE)</f>
        <v>#N/A</v>
      </c>
      <c r="AP664" t="e">
        <f>VLOOKUP(AL664,'MATRIZ 2026'!$F$3:$X$668,3,FALSE)</f>
        <v>#N/A</v>
      </c>
    </row>
  </sheetData>
  <autoFilter ref="A2:C664" xr:uid="{C1EDDED6-BF26-48BE-9628-8EF0D2457954}">
    <filterColumn colId="2">
      <filters>
        <filter val="#N/D"/>
      </filters>
    </filterColumn>
  </autoFilter>
  <conditionalFormatting sqref="A298:A301">
    <cfRule type="duplicateValues" dxfId="13" priority="11"/>
  </conditionalFormatting>
  <conditionalFormatting sqref="A302:A442">
    <cfRule type="duplicateValues" dxfId="12" priority="9"/>
  </conditionalFormatting>
  <conditionalFormatting sqref="A443:A465 A2:A297">
    <cfRule type="duplicateValues" dxfId="11" priority="10"/>
  </conditionalFormatting>
  <conditionalFormatting sqref="A2:A465">
    <cfRule type="duplicateValues" dxfId="10" priority="12"/>
  </conditionalFormatting>
  <conditionalFormatting sqref="B2:B664">
    <cfRule type="containsText" dxfId="9" priority="8" operator="containsText" text="#N/D">
      <formula>NOT(ISERROR(SEARCH("#N/D",B2)))</formula>
    </cfRule>
  </conditionalFormatting>
  <conditionalFormatting sqref="B2:B664">
    <cfRule type="containsText" dxfId="8" priority="7" operator="containsText" text="#N/D">
      <formula>NOT(ISERROR(SEARCH("#N/D",B2)))</formula>
    </cfRule>
  </conditionalFormatting>
  <conditionalFormatting sqref="D1">
    <cfRule type="duplicateValues" dxfId="7" priority="2"/>
  </conditionalFormatting>
  <conditionalFormatting sqref="D1">
    <cfRule type="duplicateValues" dxfId="6" priority="1"/>
  </conditionalFormatting>
  <conditionalFormatting sqref="F1">
    <cfRule type="duplicateValues" dxfId="5" priority="3"/>
  </conditionalFormatting>
  <conditionalFormatting sqref="U1">
    <cfRule type="duplicateValues" dxfId="4" priority="4"/>
  </conditionalFormatting>
  <conditionalFormatting sqref="U1">
    <cfRule type="duplicateValues" dxfId="3" priority="5"/>
  </conditionalFormatting>
  <conditionalFormatting sqref="D1">
    <cfRule type="duplicateValues" dxfId="2" priority="6"/>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16B6B-172B-4587-BA3D-42EC43A28087}">
  <dimension ref="A1:F201"/>
  <sheetViews>
    <sheetView topLeftCell="A95" workbookViewId="0">
      <selection activeCell="B104" sqref="B104"/>
    </sheetView>
  </sheetViews>
  <sheetFormatPr defaultColWidth="11.42578125" defaultRowHeight="12.95"/>
  <cols>
    <col min="1" max="1" width="11.42578125" style="3"/>
    <col min="2" max="2" width="39.5703125" style="3" customWidth="1"/>
    <col min="3" max="3" width="19.85546875" style="3" bestFit="1" customWidth="1"/>
    <col min="4" max="4" width="17.42578125" style="9" bestFit="1" customWidth="1"/>
    <col min="5" max="5" width="19.140625" style="3" bestFit="1" customWidth="1"/>
    <col min="6" max="16384" width="11.42578125" style="3"/>
  </cols>
  <sheetData>
    <row r="1" spans="1:6" ht="26.1">
      <c r="A1" s="65" t="s">
        <v>8240</v>
      </c>
      <c r="B1" s="65" t="s">
        <v>8241</v>
      </c>
      <c r="C1" s="65" t="s">
        <v>8228</v>
      </c>
      <c r="D1" s="65" t="s">
        <v>8229</v>
      </c>
      <c r="E1" s="64" t="s">
        <v>8230</v>
      </c>
    </row>
    <row r="2" spans="1:6">
      <c r="A2" s="19" t="s">
        <v>157</v>
      </c>
      <c r="B2" s="54" t="s">
        <v>159</v>
      </c>
      <c r="C2" s="54" t="s">
        <v>8242</v>
      </c>
      <c r="D2" s="53" t="s">
        <v>8243</v>
      </c>
      <c r="E2" s="52">
        <v>550488421726230</v>
      </c>
    </row>
    <row r="3" spans="1:6">
      <c r="A3" s="21" t="s">
        <v>1115</v>
      </c>
      <c r="B3" s="54" t="s">
        <v>1117</v>
      </c>
      <c r="C3" s="54" t="s">
        <v>8244</v>
      </c>
      <c r="D3" s="53" t="s">
        <v>8243</v>
      </c>
      <c r="E3" s="52">
        <v>74368938860</v>
      </c>
      <c r="F3" s="3" t="s">
        <v>1112</v>
      </c>
    </row>
    <row r="4" spans="1:6">
      <c r="A4" s="21" t="s">
        <v>1264</v>
      </c>
      <c r="B4" s="54" t="s">
        <v>1276</v>
      </c>
      <c r="C4" s="54" t="s">
        <v>8244</v>
      </c>
      <c r="D4" s="53" t="s">
        <v>8243</v>
      </c>
      <c r="E4" s="52">
        <v>17804960791</v>
      </c>
      <c r="F4" s="3" t="s">
        <v>8245</v>
      </c>
    </row>
    <row r="5" spans="1:6">
      <c r="A5" s="19" t="s">
        <v>2378</v>
      </c>
      <c r="B5" s="54" t="s">
        <v>2380</v>
      </c>
      <c r="C5" s="54" t="s">
        <v>8246</v>
      </c>
      <c r="D5" s="53" t="s">
        <v>8243</v>
      </c>
      <c r="E5" s="52">
        <v>24113836101</v>
      </c>
    </row>
    <row r="6" spans="1:6">
      <c r="A6" s="19" t="s">
        <v>2510</v>
      </c>
      <c r="B6" s="54" t="s">
        <v>2512</v>
      </c>
      <c r="C6" s="54" t="s">
        <v>8244</v>
      </c>
      <c r="D6" s="53" t="s">
        <v>8243</v>
      </c>
      <c r="E6" s="52">
        <v>54773882897</v>
      </c>
    </row>
    <row r="7" spans="1:6">
      <c r="A7" s="19" t="s">
        <v>2746</v>
      </c>
      <c r="B7" s="54" t="s">
        <v>2748</v>
      </c>
      <c r="C7" s="54" t="s">
        <v>8242</v>
      </c>
      <c r="D7" s="53" t="s">
        <v>8243</v>
      </c>
      <c r="E7" s="52">
        <v>550008600737491</v>
      </c>
    </row>
    <row r="8" spans="1:6">
      <c r="A8" s="19" t="s">
        <v>2998</v>
      </c>
      <c r="B8" s="54" t="s">
        <v>3000</v>
      </c>
      <c r="C8" s="54" t="s">
        <v>8246</v>
      </c>
      <c r="D8" s="53" t="s">
        <v>8243</v>
      </c>
      <c r="E8" s="52">
        <v>24089003837</v>
      </c>
    </row>
    <row r="9" spans="1:6">
      <c r="A9" s="21" t="s">
        <v>3013</v>
      </c>
      <c r="B9" s="54" t="s">
        <v>3015</v>
      </c>
      <c r="C9" s="54" t="s">
        <v>8246</v>
      </c>
      <c r="D9" s="53" t="s">
        <v>8243</v>
      </c>
      <c r="E9" s="52">
        <v>24108664917</v>
      </c>
    </row>
    <row r="10" spans="1:6">
      <c r="A10" s="21" t="s">
        <v>3150</v>
      </c>
      <c r="B10" s="54" t="s">
        <v>3152</v>
      </c>
      <c r="C10" s="54" t="s">
        <v>8247</v>
      </c>
      <c r="D10" s="53" t="s">
        <v>8243</v>
      </c>
      <c r="E10" s="52">
        <v>30413504</v>
      </c>
    </row>
    <row r="11" spans="1:6">
      <c r="A11" s="21" t="s">
        <v>3180</v>
      </c>
      <c r="B11" s="54" t="s">
        <v>3182</v>
      </c>
      <c r="C11" s="54" t="s">
        <v>8246</v>
      </c>
      <c r="D11" s="53" t="s">
        <v>8243</v>
      </c>
      <c r="E11" s="52">
        <v>24084978424</v>
      </c>
    </row>
    <row r="12" spans="1:6">
      <c r="A12" s="63" t="s">
        <v>3285</v>
      </c>
      <c r="B12" s="62" t="s">
        <v>3287</v>
      </c>
      <c r="C12" s="62" t="s">
        <v>8246</v>
      </c>
      <c r="D12" s="61" t="s">
        <v>8243</v>
      </c>
      <c r="E12" s="60">
        <v>24077599049</v>
      </c>
      <c r="F12" s="3" t="s">
        <v>8248</v>
      </c>
    </row>
    <row r="13" spans="1:6">
      <c r="A13" s="19" t="s">
        <v>3299</v>
      </c>
      <c r="B13" s="54" t="s">
        <v>3301</v>
      </c>
      <c r="C13" s="54" t="s">
        <v>8242</v>
      </c>
      <c r="D13" s="53" t="s">
        <v>8243</v>
      </c>
      <c r="E13" s="52">
        <v>550477900054248</v>
      </c>
    </row>
    <row r="14" spans="1:6">
      <c r="A14" s="21" t="s">
        <v>3313</v>
      </c>
      <c r="B14" s="54" t="s">
        <v>3315</v>
      </c>
      <c r="C14" s="54" t="s">
        <v>8242</v>
      </c>
      <c r="D14" s="53" t="s">
        <v>8243</v>
      </c>
      <c r="E14" s="52">
        <v>550488425919104</v>
      </c>
    </row>
    <row r="15" spans="1:6">
      <c r="A15" s="19" t="s">
        <v>3327</v>
      </c>
      <c r="B15" s="54" t="s">
        <v>3329</v>
      </c>
      <c r="C15" s="54" t="s">
        <v>8247</v>
      </c>
      <c r="D15" s="53" t="s">
        <v>8243</v>
      </c>
      <c r="E15" s="52">
        <v>237061189</v>
      </c>
    </row>
    <row r="16" spans="1:6">
      <c r="A16" s="19" t="s">
        <v>3382</v>
      </c>
      <c r="B16" s="54" t="s">
        <v>3384</v>
      </c>
      <c r="C16" s="54" t="s">
        <v>8244</v>
      </c>
      <c r="D16" s="53" t="s">
        <v>8243</v>
      </c>
      <c r="E16" s="52">
        <v>66841101431</v>
      </c>
    </row>
    <row r="17" spans="1:5">
      <c r="A17" s="21" t="s">
        <v>3394</v>
      </c>
      <c r="B17" s="54" t="s">
        <v>3396</v>
      </c>
      <c r="C17" s="54" t="s">
        <v>8249</v>
      </c>
      <c r="D17" s="53" t="s">
        <v>8243</v>
      </c>
      <c r="E17" s="52">
        <v>268304706</v>
      </c>
    </row>
    <row r="18" spans="1:5">
      <c r="A18" s="19" t="s">
        <v>3402</v>
      </c>
      <c r="B18" s="54" t="s">
        <v>3404</v>
      </c>
      <c r="C18" s="54" t="s">
        <v>8244</v>
      </c>
      <c r="D18" s="53" t="s">
        <v>8243</v>
      </c>
      <c r="E18" s="52">
        <v>4300007529</v>
      </c>
    </row>
    <row r="19" spans="1:5">
      <c r="A19" s="21" t="s">
        <v>3411</v>
      </c>
      <c r="B19" s="54" t="s">
        <v>3413</v>
      </c>
      <c r="C19" s="54" t="s">
        <v>8250</v>
      </c>
      <c r="D19" s="53" t="s">
        <v>8243</v>
      </c>
      <c r="E19" s="52">
        <v>4402095970</v>
      </c>
    </row>
    <row r="20" spans="1:5">
      <c r="A20" s="19" t="s">
        <v>3419</v>
      </c>
      <c r="B20" s="54" t="s">
        <v>3421</v>
      </c>
      <c r="C20" s="54" t="s">
        <v>8246</v>
      </c>
      <c r="D20" s="53" t="s">
        <v>8243</v>
      </c>
      <c r="E20" s="52">
        <v>24143028172</v>
      </c>
    </row>
    <row r="21" spans="1:5">
      <c r="A21" s="21" t="s">
        <v>3427</v>
      </c>
      <c r="B21" s="54" t="s">
        <v>3429</v>
      </c>
      <c r="C21" s="54" t="s">
        <v>8244</v>
      </c>
      <c r="D21" s="53" t="s">
        <v>8243</v>
      </c>
      <c r="E21" s="52">
        <v>8269787750</v>
      </c>
    </row>
    <row r="22" spans="1:5">
      <c r="A22" s="19" t="s">
        <v>3435</v>
      </c>
      <c r="B22" s="54" t="s">
        <v>3437</v>
      </c>
      <c r="C22" s="54" t="s">
        <v>8244</v>
      </c>
      <c r="D22" s="53" t="s">
        <v>8243</v>
      </c>
      <c r="E22" s="52">
        <v>35206984803</v>
      </c>
    </row>
    <row r="23" spans="1:5">
      <c r="A23" s="21" t="s">
        <v>3443</v>
      </c>
      <c r="B23" s="54" t="s">
        <v>3445</v>
      </c>
      <c r="C23" s="54" t="s">
        <v>8244</v>
      </c>
      <c r="D23" s="53" t="s">
        <v>8243</v>
      </c>
      <c r="E23" s="52">
        <v>16856180798</v>
      </c>
    </row>
    <row r="24" spans="1:5">
      <c r="A24" s="19" t="s">
        <v>3451</v>
      </c>
      <c r="B24" s="54" t="s">
        <v>3453</v>
      </c>
      <c r="C24" s="54" t="s">
        <v>8242</v>
      </c>
      <c r="D24" s="53" t="s">
        <v>8243</v>
      </c>
      <c r="E24" s="52">
        <v>570455270072412</v>
      </c>
    </row>
    <row r="25" spans="1:5">
      <c r="A25" s="21" t="s">
        <v>3460</v>
      </c>
      <c r="B25" s="54" t="s">
        <v>3462</v>
      </c>
      <c r="C25" s="54" t="s">
        <v>8244</v>
      </c>
      <c r="D25" s="53" t="s">
        <v>8243</v>
      </c>
      <c r="E25" s="52">
        <v>46766106404</v>
      </c>
    </row>
    <row r="26" spans="1:5">
      <c r="A26" s="19" t="s">
        <v>3468</v>
      </c>
      <c r="B26" s="54" t="s">
        <v>3470</v>
      </c>
      <c r="C26" s="54" t="s">
        <v>8244</v>
      </c>
      <c r="D26" s="53" t="s">
        <v>8243</v>
      </c>
      <c r="E26" s="52">
        <v>35935549858</v>
      </c>
    </row>
    <row r="27" spans="1:5">
      <c r="A27" s="21" t="s">
        <v>3476</v>
      </c>
      <c r="B27" s="54" t="s">
        <v>3478</v>
      </c>
      <c r="C27" s="54" t="s">
        <v>8247</v>
      </c>
      <c r="D27" s="53" t="s">
        <v>8243</v>
      </c>
      <c r="E27" s="52">
        <v>205353816</v>
      </c>
    </row>
    <row r="28" spans="1:5">
      <c r="A28" s="19" t="s">
        <v>3486</v>
      </c>
      <c r="B28" s="54" t="s">
        <v>3488</v>
      </c>
      <c r="C28" s="54" t="s">
        <v>8244</v>
      </c>
      <c r="D28" s="53" t="s">
        <v>8243</v>
      </c>
      <c r="E28" s="52">
        <v>62490141265</v>
      </c>
    </row>
    <row r="29" spans="1:5">
      <c r="A29" s="19" t="s">
        <v>3524</v>
      </c>
      <c r="B29" s="54" t="s">
        <v>3526</v>
      </c>
      <c r="C29" s="54" t="s">
        <v>8251</v>
      </c>
      <c r="D29" s="53" t="s">
        <v>8243</v>
      </c>
      <c r="E29" s="52">
        <v>111140426116</v>
      </c>
    </row>
    <row r="30" spans="1:5">
      <c r="A30" s="21" t="s">
        <v>3603</v>
      </c>
      <c r="B30" s="54" t="s">
        <v>3605</v>
      </c>
      <c r="C30" s="54" t="s">
        <v>8242</v>
      </c>
      <c r="D30" s="53" t="s">
        <v>8243</v>
      </c>
      <c r="E30" s="52">
        <v>550451800277357</v>
      </c>
    </row>
    <row r="31" spans="1:5">
      <c r="A31" s="19" t="s">
        <v>3617</v>
      </c>
      <c r="B31" s="54" t="s">
        <v>3619</v>
      </c>
      <c r="C31" s="54" t="s">
        <v>8246</v>
      </c>
      <c r="D31" s="53" t="s">
        <v>8243</v>
      </c>
      <c r="E31" s="52">
        <v>24152141682</v>
      </c>
    </row>
    <row r="32" spans="1:5">
      <c r="A32" s="21" t="s">
        <v>3626</v>
      </c>
      <c r="B32" s="54" t="s">
        <v>3628</v>
      </c>
      <c r="C32" s="54" t="s">
        <v>8246</v>
      </c>
      <c r="D32" s="53" t="s">
        <v>8243</v>
      </c>
      <c r="E32" s="52">
        <v>24127656599</v>
      </c>
    </row>
    <row r="33" spans="1:5">
      <c r="A33" s="19" t="s">
        <v>3634</v>
      </c>
      <c r="B33" s="54" t="s">
        <v>3636</v>
      </c>
      <c r="C33" s="54" t="s">
        <v>8249</v>
      </c>
      <c r="D33" s="53" t="s">
        <v>8243</v>
      </c>
      <c r="E33" s="52">
        <v>157273558</v>
      </c>
    </row>
    <row r="34" spans="1:5">
      <c r="A34" s="21" t="s">
        <v>3703</v>
      </c>
      <c r="B34" s="54" t="s">
        <v>3705</v>
      </c>
      <c r="C34" s="54" t="s">
        <v>8244</v>
      </c>
      <c r="D34" s="53" t="s">
        <v>8243</v>
      </c>
      <c r="E34" s="52">
        <v>91277369503</v>
      </c>
    </row>
    <row r="35" spans="1:5">
      <c r="A35" s="19" t="s">
        <v>4399</v>
      </c>
      <c r="B35" s="54" t="s">
        <v>8252</v>
      </c>
      <c r="C35" s="54" t="s">
        <v>8242</v>
      </c>
      <c r="D35" s="53" t="s">
        <v>8243</v>
      </c>
      <c r="E35" s="52">
        <v>476300068154</v>
      </c>
    </row>
    <row r="36" spans="1:5">
      <c r="A36" s="19" t="s">
        <v>4510</v>
      </c>
      <c r="B36" s="54" t="s">
        <v>4512</v>
      </c>
      <c r="C36" s="54" t="s">
        <v>8253</v>
      </c>
      <c r="D36" s="53" t="s">
        <v>8243</v>
      </c>
      <c r="E36" s="52">
        <v>660899225</v>
      </c>
    </row>
    <row r="37" spans="1:5">
      <c r="A37" s="21" t="s">
        <v>4637</v>
      </c>
      <c r="B37" s="54" t="s">
        <v>4639</v>
      </c>
      <c r="C37" s="54" t="s">
        <v>8254</v>
      </c>
      <c r="D37" s="53" t="s">
        <v>8243</v>
      </c>
      <c r="E37" s="52">
        <v>1735600000300140</v>
      </c>
    </row>
    <row r="38" spans="1:5">
      <c r="A38" s="19" t="s">
        <v>4652</v>
      </c>
      <c r="B38" s="54" t="s">
        <v>4654</v>
      </c>
      <c r="C38" s="54" t="s">
        <v>8246</v>
      </c>
      <c r="D38" s="53" t="s">
        <v>8243</v>
      </c>
      <c r="E38" s="52">
        <v>24049519891</v>
      </c>
    </row>
    <row r="39" spans="1:5">
      <c r="A39" s="19" t="s">
        <v>4676</v>
      </c>
      <c r="B39" s="54" t="s">
        <v>4678</v>
      </c>
      <c r="C39" s="54" t="s">
        <v>8255</v>
      </c>
      <c r="D39" s="53" t="s">
        <v>8243</v>
      </c>
      <c r="E39" s="52">
        <v>27463119</v>
      </c>
    </row>
    <row r="40" spans="1:5">
      <c r="A40" s="19" t="s">
        <v>4804</v>
      </c>
      <c r="B40" s="54" t="s">
        <v>4806</v>
      </c>
      <c r="C40" s="54" t="s">
        <v>8251</v>
      </c>
      <c r="D40" s="53" t="s">
        <v>8243</v>
      </c>
      <c r="E40" s="52">
        <v>111140235058</v>
      </c>
    </row>
    <row r="41" spans="1:5">
      <c r="A41" s="19" t="s">
        <v>4889</v>
      </c>
      <c r="B41" s="54" t="s">
        <v>4891</v>
      </c>
      <c r="C41" s="54" t="s">
        <v>8247</v>
      </c>
      <c r="D41" s="53" t="s">
        <v>8243</v>
      </c>
      <c r="E41" s="52">
        <v>89035976</v>
      </c>
    </row>
    <row r="42" spans="1:5">
      <c r="A42" s="21" t="s">
        <v>4901</v>
      </c>
      <c r="B42" s="54" t="s">
        <v>4903</v>
      </c>
      <c r="C42" s="54" t="s">
        <v>8244</v>
      </c>
      <c r="D42" s="53" t="s">
        <v>8243</v>
      </c>
      <c r="E42" s="52">
        <v>91265869306</v>
      </c>
    </row>
    <row r="43" spans="1:5">
      <c r="A43" s="19" t="s">
        <v>5281</v>
      </c>
      <c r="B43" s="54" t="s">
        <v>5283</v>
      </c>
      <c r="C43" s="54" t="s">
        <v>8242</v>
      </c>
      <c r="D43" s="53" t="s">
        <v>8243</v>
      </c>
      <c r="E43" s="52">
        <v>457200159426</v>
      </c>
    </row>
    <row r="44" spans="1:5">
      <c r="A44" s="19" t="s">
        <v>5317</v>
      </c>
      <c r="B44" s="54" t="s">
        <v>5319</v>
      </c>
      <c r="C44" s="54" t="s">
        <v>8244</v>
      </c>
      <c r="D44" s="53" t="s">
        <v>8243</v>
      </c>
      <c r="E44" s="52">
        <v>91284068322</v>
      </c>
    </row>
    <row r="45" spans="1:5">
      <c r="A45" s="19" t="s">
        <v>5546</v>
      </c>
      <c r="B45" s="54" t="s">
        <v>5548</v>
      </c>
      <c r="C45" s="54" t="s">
        <v>8253</v>
      </c>
      <c r="D45" s="53" t="s">
        <v>8243</v>
      </c>
      <c r="E45" s="52">
        <v>8342289</v>
      </c>
    </row>
    <row r="46" spans="1:5">
      <c r="A46" s="19" t="s">
        <v>5571</v>
      </c>
      <c r="B46" s="54" t="s">
        <v>5573</v>
      </c>
      <c r="C46" s="54" t="s">
        <v>8247</v>
      </c>
      <c r="D46" s="53" t="s">
        <v>8243</v>
      </c>
      <c r="E46" s="52">
        <v>35588540</v>
      </c>
    </row>
    <row r="47" spans="1:5">
      <c r="A47" s="21" t="s">
        <v>5584</v>
      </c>
      <c r="B47" s="54" t="s">
        <v>5586</v>
      </c>
      <c r="C47" s="54" t="s">
        <v>8249</v>
      </c>
      <c r="D47" s="53" t="s">
        <v>8243</v>
      </c>
      <c r="E47" s="52">
        <v>346236185</v>
      </c>
    </row>
    <row r="48" spans="1:5">
      <c r="A48" s="19" t="s">
        <v>5715</v>
      </c>
      <c r="B48" s="54" t="s">
        <v>5717</v>
      </c>
      <c r="C48" s="54" t="s">
        <v>8242</v>
      </c>
      <c r="D48" s="53" t="s">
        <v>8243</v>
      </c>
      <c r="E48" s="52">
        <v>550488419184921</v>
      </c>
    </row>
    <row r="49" spans="1:6">
      <c r="A49" s="19" t="s">
        <v>5736</v>
      </c>
      <c r="B49" s="54" t="s">
        <v>5738</v>
      </c>
      <c r="C49" s="54" t="s">
        <v>8242</v>
      </c>
      <c r="D49" s="53" t="s">
        <v>8243</v>
      </c>
      <c r="E49" s="52">
        <v>8188080678</v>
      </c>
    </row>
    <row r="50" spans="1:6">
      <c r="A50" s="21" t="s">
        <v>5748</v>
      </c>
      <c r="B50" s="54" t="s">
        <v>5750</v>
      </c>
      <c r="C50" s="54" t="s">
        <v>8244</v>
      </c>
      <c r="D50" s="53" t="s">
        <v>8243</v>
      </c>
      <c r="E50" s="52">
        <v>29784772347</v>
      </c>
    </row>
    <row r="51" spans="1:6">
      <c r="A51" s="19" t="s">
        <v>5758</v>
      </c>
      <c r="B51" s="54" t="s">
        <v>5760</v>
      </c>
      <c r="C51" s="54" t="s">
        <v>8242</v>
      </c>
      <c r="D51" s="53" t="s">
        <v>8243</v>
      </c>
      <c r="E51" s="52">
        <v>488416323209</v>
      </c>
    </row>
    <row r="52" spans="1:6">
      <c r="A52" s="21" t="s">
        <v>5770</v>
      </c>
      <c r="B52" s="54" t="s">
        <v>5772</v>
      </c>
      <c r="C52" s="54" t="s">
        <v>8250</v>
      </c>
      <c r="D52" s="53" t="s">
        <v>8243</v>
      </c>
      <c r="E52" s="52">
        <v>1001211435</v>
      </c>
    </row>
    <row r="53" spans="1:6">
      <c r="A53" s="19" t="s">
        <v>5779</v>
      </c>
      <c r="B53" s="54" t="s">
        <v>5781</v>
      </c>
      <c r="C53" s="54" t="s">
        <v>8244</v>
      </c>
      <c r="D53" s="53" t="s">
        <v>8243</v>
      </c>
      <c r="E53" s="52">
        <v>19866169058</v>
      </c>
    </row>
    <row r="54" spans="1:6">
      <c r="A54" s="21" t="s">
        <v>5790</v>
      </c>
      <c r="B54" s="54" t="s">
        <v>5803</v>
      </c>
      <c r="C54" s="54" t="s">
        <v>8249</v>
      </c>
      <c r="D54" s="53" t="s">
        <v>8243</v>
      </c>
      <c r="E54" s="52">
        <v>1.300740002E+17</v>
      </c>
      <c r="F54" s="3" t="s">
        <v>8245</v>
      </c>
    </row>
    <row r="55" spans="1:6">
      <c r="A55" s="19" t="s">
        <v>5808</v>
      </c>
      <c r="B55" s="54" t="s">
        <v>5810</v>
      </c>
      <c r="C55" s="54" t="s">
        <v>8242</v>
      </c>
      <c r="D55" s="53" t="s">
        <v>8243</v>
      </c>
      <c r="E55" s="52">
        <v>550488440246244</v>
      </c>
    </row>
    <row r="56" spans="1:6">
      <c r="A56" s="19" t="s">
        <v>5836</v>
      </c>
      <c r="B56" s="54" t="s">
        <v>5838</v>
      </c>
      <c r="C56" s="54" t="s">
        <v>8246</v>
      </c>
      <c r="D56" s="53" t="s">
        <v>8243</v>
      </c>
      <c r="E56" s="52">
        <v>24143267218</v>
      </c>
    </row>
    <row r="57" spans="1:6">
      <c r="A57" s="21" t="s">
        <v>5846</v>
      </c>
      <c r="B57" s="54" t="s">
        <v>5848</v>
      </c>
      <c r="C57" s="54" t="s">
        <v>8256</v>
      </c>
      <c r="D57" s="53" t="s">
        <v>8243</v>
      </c>
      <c r="E57" s="52">
        <v>3006839545</v>
      </c>
    </row>
    <row r="58" spans="1:6">
      <c r="A58" s="19" t="s">
        <v>5855</v>
      </c>
      <c r="B58" s="54" t="s">
        <v>5857</v>
      </c>
      <c r="C58" s="54" t="s">
        <v>8244</v>
      </c>
      <c r="D58" s="53" t="s">
        <v>8243</v>
      </c>
      <c r="E58" s="52">
        <v>38400000691</v>
      </c>
    </row>
    <row r="59" spans="1:6">
      <c r="A59" s="19" t="s">
        <v>5874</v>
      </c>
      <c r="B59" s="54" t="s">
        <v>5876</v>
      </c>
      <c r="C59" s="54" t="s">
        <v>8242</v>
      </c>
      <c r="D59" s="53" t="s">
        <v>8243</v>
      </c>
      <c r="E59" s="52">
        <v>550457300202605</v>
      </c>
    </row>
    <row r="60" spans="1:6">
      <c r="A60" s="19" t="s">
        <v>5896</v>
      </c>
      <c r="B60" s="54" t="s">
        <v>5898</v>
      </c>
      <c r="C60" s="54" t="s">
        <v>8242</v>
      </c>
      <c r="D60" s="53" t="s">
        <v>8243</v>
      </c>
      <c r="E60" s="52">
        <v>550488454593929</v>
      </c>
    </row>
    <row r="61" spans="1:6">
      <c r="A61" s="21" t="s">
        <v>5909</v>
      </c>
      <c r="B61" s="54" t="s">
        <v>5911</v>
      </c>
      <c r="C61" s="54" t="s">
        <v>8244</v>
      </c>
      <c r="D61" s="53" t="s">
        <v>8243</v>
      </c>
      <c r="E61" s="52">
        <v>77485035284</v>
      </c>
    </row>
    <row r="62" spans="1:6">
      <c r="A62" s="19" t="s">
        <v>5918</v>
      </c>
      <c r="B62" s="54" t="s">
        <v>5920</v>
      </c>
      <c r="C62" s="54" t="s">
        <v>8246</v>
      </c>
      <c r="D62" s="53" t="s">
        <v>8243</v>
      </c>
      <c r="E62" s="52">
        <v>24095696056</v>
      </c>
    </row>
    <row r="63" spans="1:6">
      <c r="A63" s="21" t="s">
        <v>5927</v>
      </c>
      <c r="B63" s="54" t="s">
        <v>8257</v>
      </c>
      <c r="C63" s="54" t="s">
        <v>8246</v>
      </c>
      <c r="D63" s="53" t="s">
        <v>8243</v>
      </c>
      <c r="E63" s="52">
        <v>24089639630</v>
      </c>
    </row>
    <row r="64" spans="1:6">
      <c r="A64" s="19" t="s">
        <v>5937</v>
      </c>
      <c r="B64" s="54" t="s">
        <v>5939</v>
      </c>
      <c r="C64" s="54" t="s">
        <v>8244</v>
      </c>
      <c r="D64" s="53" t="s">
        <v>8243</v>
      </c>
      <c r="E64" s="52">
        <v>28312425914</v>
      </c>
    </row>
    <row r="65" spans="1:6">
      <c r="A65" s="21" t="s">
        <v>5949</v>
      </c>
      <c r="B65" s="54" t="s">
        <v>5951</v>
      </c>
      <c r="C65" s="54" t="s">
        <v>8244</v>
      </c>
      <c r="D65" s="53" t="s">
        <v>8243</v>
      </c>
      <c r="E65" s="52">
        <v>18543038401</v>
      </c>
    </row>
    <row r="66" spans="1:6">
      <c r="A66" s="19" t="s">
        <v>5959</v>
      </c>
      <c r="B66" s="54" t="s">
        <v>5961</v>
      </c>
      <c r="C66" s="54" t="s">
        <v>8242</v>
      </c>
      <c r="D66" s="53" t="s">
        <v>8243</v>
      </c>
      <c r="E66" s="52">
        <v>8600718889</v>
      </c>
    </row>
    <row r="67" spans="1:6">
      <c r="A67" s="21" t="s">
        <v>5974</v>
      </c>
      <c r="B67" s="54" t="s">
        <v>5976</v>
      </c>
      <c r="C67" s="54" t="s">
        <v>8244</v>
      </c>
      <c r="D67" s="53" t="s">
        <v>8243</v>
      </c>
      <c r="E67" s="52">
        <v>91291423740</v>
      </c>
    </row>
    <row r="68" spans="1:6">
      <c r="A68" s="19" t="s">
        <v>5983</v>
      </c>
      <c r="B68" s="54" t="s">
        <v>5985</v>
      </c>
      <c r="C68" s="54" t="s">
        <v>8249</v>
      </c>
      <c r="D68" s="53" t="s">
        <v>8243</v>
      </c>
      <c r="E68" s="52">
        <v>94354123</v>
      </c>
    </row>
    <row r="69" spans="1:6">
      <c r="A69" s="19" t="s">
        <v>6001</v>
      </c>
      <c r="B69" s="54" t="s">
        <v>6003</v>
      </c>
      <c r="C69" s="54" t="s">
        <v>8242</v>
      </c>
      <c r="D69" s="53" t="s">
        <v>8243</v>
      </c>
      <c r="E69" s="52">
        <v>550009100733485</v>
      </c>
    </row>
    <row r="70" spans="1:6">
      <c r="A70" s="21" t="s">
        <v>6010</v>
      </c>
      <c r="B70" s="54" t="s">
        <v>6012</v>
      </c>
      <c r="C70" s="54" t="s">
        <v>8244</v>
      </c>
      <c r="D70" s="53" t="s">
        <v>8243</v>
      </c>
      <c r="E70" s="52">
        <v>38818297031</v>
      </c>
    </row>
    <row r="71" spans="1:6">
      <c r="A71" s="19" t="s">
        <v>6019</v>
      </c>
      <c r="B71" s="54" t="s">
        <v>6021</v>
      </c>
      <c r="C71" s="54" t="s">
        <v>8246</v>
      </c>
      <c r="D71" s="53" t="s">
        <v>8243</v>
      </c>
      <c r="E71" s="52">
        <v>24150982135</v>
      </c>
      <c r="F71" s="3" t="s">
        <v>1112</v>
      </c>
    </row>
    <row r="72" spans="1:6">
      <c r="A72" s="21" t="s">
        <v>6054</v>
      </c>
      <c r="B72" s="54" t="s">
        <v>6056</v>
      </c>
      <c r="C72" s="54" t="s">
        <v>8242</v>
      </c>
      <c r="D72" s="53" t="s">
        <v>8258</v>
      </c>
      <c r="E72" s="52">
        <v>5560012584</v>
      </c>
    </row>
    <row r="73" spans="1:6">
      <c r="A73" s="19" t="s">
        <v>6068</v>
      </c>
      <c r="B73" s="54" t="s">
        <v>6070</v>
      </c>
      <c r="C73" s="54" t="s">
        <v>8242</v>
      </c>
      <c r="D73" s="53" t="s">
        <v>8243</v>
      </c>
      <c r="E73" s="52">
        <v>550488402589110</v>
      </c>
    </row>
    <row r="74" spans="1:6">
      <c r="A74" s="21" t="s">
        <v>6079</v>
      </c>
      <c r="B74" s="54" t="s">
        <v>6081</v>
      </c>
      <c r="C74" s="54" t="s">
        <v>8242</v>
      </c>
      <c r="D74" s="53" t="s">
        <v>8243</v>
      </c>
      <c r="E74" s="52">
        <v>550488425887111</v>
      </c>
    </row>
    <row r="75" spans="1:6">
      <c r="A75" s="19" t="s">
        <v>6087</v>
      </c>
      <c r="B75" s="54" t="s">
        <v>6089</v>
      </c>
      <c r="C75" s="54" t="s">
        <v>8244</v>
      </c>
      <c r="D75" s="53" t="s">
        <v>8243</v>
      </c>
      <c r="E75" s="52">
        <v>22500015938</v>
      </c>
    </row>
    <row r="76" spans="1:6">
      <c r="A76" s="21" t="s">
        <v>6095</v>
      </c>
      <c r="B76" s="54" t="s">
        <v>6097</v>
      </c>
      <c r="C76" s="54" t="s">
        <v>8244</v>
      </c>
      <c r="D76" s="53" t="s">
        <v>8243</v>
      </c>
      <c r="E76" s="52">
        <v>54796898804</v>
      </c>
    </row>
    <row r="77" spans="1:6">
      <c r="A77" s="19" t="s">
        <v>6104</v>
      </c>
      <c r="B77" s="54" t="s">
        <v>6106</v>
      </c>
      <c r="C77" s="54" t="s">
        <v>8244</v>
      </c>
      <c r="D77" s="53" t="s">
        <v>8243</v>
      </c>
      <c r="E77" s="52">
        <v>94471456424</v>
      </c>
    </row>
    <row r="78" spans="1:6">
      <c r="A78" s="21" t="s">
        <v>6112</v>
      </c>
      <c r="B78" s="54" t="s">
        <v>6114</v>
      </c>
      <c r="C78" s="54" t="s">
        <v>8244</v>
      </c>
      <c r="D78" s="53" t="s">
        <v>8243</v>
      </c>
      <c r="E78" s="52">
        <v>19817975057</v>
      </c>
    </row>
    <row r="79" spans="1:6">
      <c r="A79" s="19" t="s">
        <v>6120</v>
      </c>
      <c r="B79" s="54" t="s">
        <v>6122</v>
      </c>
      <c r="C79" s="54" t="s">
        <v>8244</v>
      </c>
      <c r="D79" s="53" t="s">
        <v>8243</v>
      </c>
      <c r="E79" s="52">
        <v>18022636053</v>
      </c>
    </row>
    <row r="80" spans="1:6">
      <c r="A80" s="21" t="s">
        <v>6130</v>
      </c>
      <c r="B80" s="54" t="s">
        <v>6132</v>
      </c>
      <c r="C80" s="54" t="s">
        <v>8242</v>
      </c>
      <c r="D80" s="53" t="s">
        <v>8243</v>
      </c>
      <c r="E80" s="52">
        <v>386070068732</v>
      </c>
    </row>
    <row r="81" spans="1:5">
      <c r="A81" s="19" t="s">
        <v>6142</v>
      </c>
      <c r="B81" s="54" t="s">
        <v>6144</v>
      </c>
      <c r="C81" s="54" t="s">
        <v>8249</v>
      </c>
      <c r="D81" s="53" t="s">
        <v>8243</v>
      </c>
      <c r="E81" s="52">
        <v>37312618</v>
      </c>
    </row>
    <row r="82" spans="1:5">
      <c r="A82" s="21" t="s">
        <v>6151</v>
      </c>
      <c r="B82" s="54" t="s">
        <v>6153</v>
      </c>
      <c r="C82" s="54" t="s">
        <v>8244</v>
      </c>
      <c r="D82" s="53" t="s">
        <v>8243</v>
      </c>
      <c r="E82" s="52">
        <v>65238094326</v>
      </c>
    </row>
    <row r="83" spans="1:5">
      <c r="A83" s="19" t="s">
        <v>6160</v>
      </c>
      <c r="B83" s="54" t="s">
        <v>6162</v>
      </c>
      <c r="C83" s="54" t="s">
        <v>8244</v>
      </c>
      <c r="D83" s="53" t="s">
        <v>8243</v>
      </c>
      <c r="E83" s="52">
        <v>4073700855</v>
      </c>
    </row>
    <row r="84" spans="1:5">
      <c r="A84" s="21" t="s">
        <v>6169</v>
      </c>
      <c r="B84" s="54" t="s">
        <v>4646</v>
      </c>
      <c r="C84" s="54" t="s">
        <v>8244</v>
      </c>
      <c r="D84" s="53" t="s">
        <v>8243</v>
      </c>
      <c r="E84" s="52">
        <v>91248623948</v>
      </c>
    </row>
    <row r="85" spans="1:5">
      <c r="A85" s="19" t="s">
        <v>6180</v>
      </c>
      <c r="B85" s="54" t="s">
        <v>6182</v>
      </c>
      <c r="C85" s="54" t="s">
        <v>8242</v>
      </c>
      <c r="D85" s="53" t="s">
        <v>8243</v>
      </c>
      <c r="E85" s="52">
        <v>550488449431367</v>
      </c>
    </row>
    <row r="86" spans="1:5">
      <c r="A86" s="19" t="s">
        <v>6201</v>
      </c>
      <c r="B86" s="54" t="s">
        <v>6203</v>
      </c>
      <c r="C86" s="54" t="s">
        <v>8249</v>
      </c>
      <c r="D86" s="53" t="s">
        <v>8243</v>
      </c>
      <c r="E86" s="52">
        <v>850002986</v>
      </c>
    </row>
    <row r="87" spans="1:5">
      <c r="A87" s="21" t="s">
        <v>6210</v>
      </c>
      <c r="B87" s="54" t="s">
        <v>6212</v>
      </c>
      <c r="C87" s="54" t="s">
        <v>8255</v>
      </c>
      <c r="D87" s="53" t="s">
        <v>8243</v>
      </c>
      <c r="E87" s="52">
        <v>65342210</v>
      </c>
    </row>
    <row r="88" spans="1:5">
      <c r="A88" s="19" t="s">
        <v>6220</v>
      </c>
      <c r="B88" s="54" t="s">
        <v>6222</v>
      </c>
      <c r="C88" s="54" t="s">
        <v>8246</v>
      </c>
      <c r="D88" s="53" t="s">
        <v>8243</v>
      </c>
      <c r="E88" s="52">
        <v>24078017728</v>
      </c>
    </row>
    <row r="89" spans="1:5">
      <c r="A89" s="21" t="s">
        <v>6232</v>
      </c>
      <c r="B89" s="54" t="s">
        <v>6234</v>
      </c>
      <c r="C89" s="54" t="s">
        <v>8246</v>
      </c>
      <c r="D89" s="53" t="s">
        <v>8243</v>
      </c>
      <c r="E89" s="52">
        <v>24115364619</v>
      </c>
    </row>
    <row r="90" spans="1:5">
      <c r="A90" s="19" t="s">
        <v>6242</v>
      </c>
      <c r="B90" s="54" t="s">
        <v>6244</v>
      </c>
      <c r="C90" s="54" t="s">
        <v>8244</v>
      </c>
      <c r="D90" s="53" t="s">
        <v>8243</v>
      </c>
      <c r="E90" s="52">
        <v>19104189965</v>
      </c>
    </row>
    <row r="91" spans="1:5">
      <c r="A91" s="21" t="s">
        <v>6258</v>
      </c>
      <c r="B91" s="54" t="s">
        <v>6260</v>
      </c>
      <c r="C91" s="54" t="s">
        <v>8242</v>
      </c>
      <c r="D91" s="53" t="s">
        <v>8243</v>
      </c>
      <c r="E91" s="52">
        <v>455200273726</v>
      </c>
    </row>
    <row r="92" spans="1:5">
      <c r="A92" s="21" t="s">
        <v>6281</v>
      </c>
      <c r="B92" s="54" t="s">
        <v>6283</v>
      </c>
      <c r="C92" s="54" t="s">
        <v>8247</v>
      </c>
      <c r="D92" s="53" t="s">
        <v>8243</v>
      </c>
      <c r="E92" s="52">
        <v>39864855</v>
      </c>
    </row>
    <row r="93" spans="1:5">
      <c r="A93" s="19" t="s">
        <v>6289</v>
      </c>
      <c r="B93" s="54" t="s">
        <v>6291</v>
      </c>
      <c r="C93" s="54" t="s">
        <v>8255</v>
      </c>
      <c r="D93" s="53" t="s">
        <v>8243</v>
      </c>
      <c r="E93" s="52">
        <v>16143210</v>
      </c>
    </row>
    <row r="94" spans="1:5">
      <c r="A94" s="21" t="s">
        <v>6300</v>
      </c>
      <c r="B94" s="54" t="s">
        <v>6302</v>
      </c>
      <c r="C94" s="54" t="s">
        <v>8244</v>
      </c>
      <c r="D94" s="53" t="s">
        <v>8243</v>
      </c>
      <c r="E94" s="52">
        <v>3138069671</v>
      </c>
    </row>
    <row r="95" spans="1:5">
      <c r="A95" s="19" t="s">
        <v>6312</v>
      </c>
      <c r="B95" s="54" t="s">
        <v>6314</v>
      </c>
      <c r="C95" s="54" t="s">
        <v>8244</v>
      </c>
      <c r="D95" s="53" t="s">
        <v>8243</v>
      </c>
      <c r="E95" s="52">
        <v>4369941912</v>
      </c>
    </row>
    <row r="96" spans="1:5">
      <c r="A96" s="19" t="s">
        <v>6329</v>
      </c>
      <c r="B96" s="54" t="s">
        <v>6331</v>
      </c>
      <c r="C96" s="54" t="s">
        <v>8249</v>
      </c>
      <c r="D96" s="53" t="s">
        <v>8243</v>
      </c>
      <c r="E96" s="52">
        <v>126212778</v>
      </c>
    </row>
    <row r="97" spans="1:6">
      <c r="A97" s="21" t="s">
        <v>6337</v>
      </c>
      <c r="B97" s="54" t="s">
        <v>6339</v>
      </c>
      <c r="C97" s="54" t="s">
        <v>8259</v>
      </c>
      <c r="D97" s="53" t="s">
        <v>8243</v>
      </c>
      <c r="E97" s="52">
        <v>54803345</v>
      </c>
    </row>
    <row r="98" spans="1:6">
      <c r="A98" s="19" t="s">
        <v>6345</v>
      </c>
      <c r="B98" s="54" t="s">
        <v>6347</v>
      </c>
      <c r="C98" s="54" t="s">
        <v>8246</v>
      </c>
      <c r="D98" s="53" t="s">
        <v>8243</v>
      </c>
      <c r="E98" s="52">
        <v>24125831039</v>
      </c>
    </row>
    <row r="99" spans="1:6">
      <c r="A99" s="59" t="s">
        <v>6354</v>
      </c>
      <c r="B99" s="58" t="s">
        <v>6356</v>
      </c>
      <c r="C99" s="58"/>
      <c r="D99" s="57"/>
      <c r="E99" s="56"/>
      <c r="F99" s="3" t="s">
        <v>8260</v>
      </c>
    </row>
    <row r="100" spans="1:6">
      <c r="A100" s="19" t="s">
        <v>6368</v>
      </c>
      <c r="B100" s="54" t="s">
        <v>8261</v>
      </c>
      <c r="C100" s="54" t="s">
        <v>8251</v>
      </c>
      <c r="D100" s="53" t="s">
        <v>8243</v>
      </c>
      <c r="E100" s="52">
        <v>111702170175</v>
      </c>
    </row>
    <row r="101" spans="1:6">
      <c r="A101" s="21" t="s">
        <v>6378</v>
      </c>
      <c r="B101" s="54" t="s">
        <v>6380</v>
      </c>
      <c r="C101" s="54" t="s">
        <v>8244</v>
      </c>
      <c r="D101" s="53" t="s">
        <v>8243</v>
      </c>
      <c r="E101" s="52">
        <v>14162914503</v>
      </c>
    </row>
    <row r="102" spans="1:6">
      <c r="A102" s="19" t="s">
        <v>6389</v>
      </c>
      <c r="B102" s="54" t="s">
        <v>6391</v>
      </c>
      <c r="C102" s="54" t="s">
        <v>8246</v>
      </c>
      <c r="D102" s="53" t="s">
        <v>8243</v>
      </c>
      <c r="E102" s="52">
        <v>24129808567</v>
      </c>
    </row>
    <row r="103" spans="1:6">
      <c r="A103" s="21" t="s">
        <v>6397</v>
      </c>
      <c r="B103" s="54" t="s">
        <v>6399</v>
      </c>
      <c r="C103" s="54" t="s">
        <v>8246</v>
      </c>
      <c r="D103" s="53" t="s">
        <v>8243</v>
      </c>
      <c r="E103" s="52">
        <v>24151115921</v>
      </c>
    </row>
    <row r="104" spans="1:6">
      <c r="A104" s="19" t="s">
        <v>6405</v>
      </c>
      <c r="B104" s="54" t="s">
        <v>6407</v>
      </c>
      <c r="C104" s="54" t="s">
        <v>8247</v>
      </c>
      <c r="D104" s="53" t="s">
        <v>8243</v>
      </c>
      <c r="E104" s="52">
        <v>437306459</v>
      </c>
    </row>
    <row r="105" spans="1:6">
      <c r="A105" s="21" t="s">
        <v>6413</v>
      </c>
      <c r="B105" s="54" t="s">
        <v>6415</v>
      </c>
      <c r="C105" s="54" t="s">
        <v>8244</v>
      </c>
      <c r="D105" s="53" t="s">
        <v>8243</v>
      </c>
      <c r="E105" s="52">
        <v>26495070432</v>
      </c>
    </row>
    <row r="106" spans="1:6">
      <c r="A106" s="19" t="s">
        <v>6421</v>
      </c>
      <c r="B106" s="54" t="s">
        <v>6423</v>
      </c>
      <c r="C106" s="54" t="s">
        <v>8244</v>
      </c>
      <c r="D106" s="53" t="s">
        <v>8243</v>
      </c>
      <c r="E106" s="52">
        <v>19800007330</v>
      </c>
    </row>
    <row r="107" spans="1:6">
      <c r="A107" s="21" t="s">
        <v>6429</v>
      </c>
      <c r="B107" s="54" t="s">
        <v>6431</v>
      </c>
      <c r="C107" s="54" t="s">
        <v>8242</v>
      </c>
      <c r="D107" s="53" t="s">
        <v>8243</v>
      </c>
      <c r="E107" s="52">
        <v>3223989263</v>
      </c>
    </row>
    <row r="108" spans="1:6">
      <c r="A108" s="19" t="s">
        <v>6437</v>
      </c>
      <c r="B108" s="54" t="s">
        <v>6439</v>
      </c>
      <c r="C108" s="54" t="s">
        <v>8246</v>
      </c>
      <c r="D108" s="53" t="s">
        <v>8243</v>
      </c>
      <c r="E108" s="52">
        <v>24152189831</v>
      </c>
    </row>
    <row r="109" spans="1:6">
      <c r="A109" s="21" t="s">
        <v>6445</v>
      </c>
      <c r="B109" s="54" t="s">
        <v>6452</v>
      </c>
      <c r="C109" s="54" t="s">
        <v>8247</v>
      </c>
      <c r="D109" s="53" t="s">
        <v>8243</v>
      </c>
      <c r="E109" s="52">
        <v>237649363</v>
      </c>
    </row>
    <row r="110" spans="1:6">
      <c r="A110" s="19" t="s">
        <v>6456</v>
      </c>
      <c r="B110" s="54" t="s">
        <v>6458</v>
      </c>
      <c r="C110" s="54" t="s">
        <v>8247</v>
      </c>
      <c r="D110" s="53" t="s">
        <v>8243</v>
      </c>
      <c r="E110" s="52">
        <v>30360119</v>
      </c>
    </row>
    <row r="111" spans="1:6">
      <c r="A111" s="21" t="s">
        <v>6468</v>
      </c>
      <c r="B111" s="54" t="s">
        <v>6470</v>
      </c>
      <c r="C111" s="54" t="s">
        <v>8244</v>
      </c>
      <c r="D111" s="53" t="s">
        <v>8243</v>
      </c>
      <c r="E111" s="52">
        <v>91267410033</v>
      </c>
    </row>
    <row r="112" spans="1:6">
      <c r="A112" s="19" t="s">
        <v>6478</v>
      </c>
      <c r="B112" s="54" t="s">
        <v>6480</v>
      </c>
      <c r="C112" s="54" t="s">
        <v>8249</v>
      </c>
      <c r="D112" s="53" t="s">
        <v>8243</v>
      </c>
      <c r="E112" s="52">
        <v>74104027</v>
      </c>
    </row>
    <row r="113" spans="1:5">
      <c r="A113" s="21" t="s">
        <v>6491</v>
      </c>
      <c r="B113" s="54" t="s">
        <v>6493</v>
      </c>
      <c r="C113" s="54" t="s">
        <v>8253</v>
      </c>
      <c r="D113" s="53" t="s">
        <v>8243</v>
      </c>
      <c r="E113" s="52">
        <v>705841075</v>
      </c>
    </row>
    <row r="114" spans="1:5">
      <c r="A114" s="19" t="s">
        <v>6500</v>
      </c>
      <c r="B114" s="54" t="s">
        <v>6502</v>
      </c>
      <c r="C114" s="54" t="s">
        <v>8242</v>
      </c>
      <c r="D114" s="53" t="s">
        <v>8243</v>
      </c>
      <c r="E114" s="52">
        <v>550007700739274</v>
      </c>
    </row>
    <row r="115" spans="1:5">
      <c r="A115" s="21" t="s">
        <v>6509</v>
      </c>
      <c r="B115" s="54" t="s">
        <v>6511</v>
      </c>
      <c r="C115" s="54" t="s">
        <v>8244</v>
      </c>
      <c r="D115" s="53" t="s">
        <v>8243</v>
      </c>
      <c r="E115" s="52">
        <v>60156345825</v>
      </c>
    </row>
    <row r="116" spans="1:5">
      <c r="A116" s="19" t="s">
        <v>6518</v>
      </c>
      <c r="B116" s="54" t="s">
        <v>6520</v>
      </c>
      <c r="C116" s="54" t="s">
        <v>8250</v>
      </c>
      <c r="D116" s="53" t="s">
        <v>8243</v>
      </c>
      <c r="E116" s="52">
        <v>4482830604</v>
      </c>
    </row>
    <row r="117" spans="1:5">
      <c r="A117" s="21" t="s">
        <v>6526</v>
      </c>
      <c r="B117" s="54" t="s">
        <v>6528</v>
      </c>
      <c r="C117" s="54" t="s">
        <v>8246</v>
      </c>
      <c r="D117" s="53" t="s">
        <v>8243</v>
      </c>
      <c r="E117" s="52">
        <v>24135719787</v>
      </c>
    </row>
    <row r="118" spans="1:5">
      <c r="A118" s="19" t="s">
        <v>6534</v>
      </c>
      <c r="B118" s="54" t="s">
        <v>6536</v>
      </c>
      <c r="C118" s="54" t="s">
        <v>8242</v>
      </c>
      <c r="D118" s="53" t="s">
        <v>8243</v>
      </c>
      <c r="E118" s="52">
        <v>451800033644</v>
      </c>
    </row>
    <row r="119" spans="1:5">
      <c r="A119" s="21" t="s">
        <v>6543</v>
      </c>
      <c r="B119" s="54" t="s">
        <v>6545</v>
      </c>
      <c r="C119" s="54" t="s">
        <v>8249</v>
      </c>
      <c r="D119" s="53" t="s">
        <v>8243</v>
      </c>
      <c r="E119" s="52">
        <v>42364109</v>
      </c>
    </row>
    <row r="120" spans="1:5">
      <c r="A120" s="19" t="s">
        <v>6551</v>
      </c>
      <c r="B120" s="54" t="s">
        <v>6553</v>
      </c>
      <c r="C120" s="54" t="s">
        <v>8242</v>
      </c>
      <c r="D120" s="53" t="s">
        <v>8243</v>
      </c>
      <c r="E120" s="52">
        <v>7700668580</v>
      </c>
    </row>
    <row r="121" spans="1:5">
      <c r="A121" s="21" t="s">
        <v>6560</v>
      </c>
      <c r="B121" s="54" t="s">
        <v>8262</v>
      </c>
      <c r="C121" s="54" t="s">
        <v>8246</v>
      </c>
      <c r="D121" s="53" t="s">
        <v>8243</v>
      </c>
      <c r="E121" s="52">
        <v>24081191848</v>
      </c>
    </row>
    <row r="122" spans="1:5">
      <c r="A122" s="19" t="s">
        <v>6571</v>
      </c>
      <c r="B122" s="54" t="s">
        <v>1117</v>
      </c>
      <c r="C122" s="54" t="s">
        <v>8244</v>
      </c>
      <c r="D122" s="53" t="s">
        <v>8243</v>
      </c>
      <c r="E122" s="52">
        <v>74368938860</v>
      </c>
    </row>
    <row r="123" spans="1:5">
      <c r="A123" s="21" t="s">
        <v>6577</v>
      </c>
      <c r="B123" s="54" t="s">
        <v>6579</v>
      </c>
      <c r="C123" s="54" t="s">
        <v>8244</v>
      </c>
      <c r="D123" s="53" t="s">
        <v>8243</v>
      </c>
      <c r="E123" s="52">
        <v>91282746714</v>
      </c>
    </row>
    <row r="124" spans="1:5">
      <c r="A124" s="19" t="s">
        <v>6585</v>
      </c>
      <c r="B124" s="54" t="s">
        <v>6587</v>
      </c>
      <c r="C124" s="54" t="s">
        <v>8242</v>
      </c>
      <c r="D124" s="53" t="s">
        <v>8243</v>
      </c>
      <c r="E124" s="52">
        <v>550488422559879</v>
      </c>
    </row>
    <row r="125" spans="1:5">
      <c r="A125" s="21" t="s">
        <v>6594</v>
      </c>
      <c r="B125" s="54" t="s">
        <v>6596</v>
      </c>
      <c r="C125" s="54" t="s">
        <v>8244</v>
      </c>
      <c r="D125" s="53" t="s">
        <v>8243</v>
      </c>
      <c r="E125" s="52">
        <v>14166054762</v>
      </c>
    </row>
    <row r="126" spans="1:5">
      <c r="A126" s="19" t="s">
        <v>6608</v>
      </c>
      <c r="B126" s="54" t="s">
        <v>6610</v>
      </c>
      <c r="C126" s="54" t="s">
        <v>8247</v>
      </c>
      <c r="D126" s="53" t="s">
        <v>8243</v>
      </c>
      <c r="E126" s="52">
        <v>237470174</v>
      </c>
    </row>
    <row r="127" spans="1:5">
      <c r="A127" s="21" t="s">
        <v>6616</v>
      </c>
      <c r="B127" s="54" t="s">
        <v>6618</v>
      </c>
      <c r="C127" s="54" t="s">
        <v>8246</v>
      </c>
      <c r="D127" s="53" t="s">
        <v>8243</v>
      </c>
      <c r="E127" s="52">
        <v>24125983644</v>
      </c>
    </row>
    <row r="128" spans="1:5">
      <c r="A128" s="19" t="s">
        <v>6625</v>
      </c>
      <c r="B128" s="54" t="s">
        <v>6627</v>
      </c>
      <c r="C128" s="54" t="s">
        <v>8246</v>
      </c>
      <c r="D128" s="53" t="s">
        <v>8243</v>
      </c>
      <c r="E128" s="52">
        <v>24108987588</v>
      </c>
    </row>
    <row r="129" spans="1:5">
      <c r="A129" s="21" t="s">
        <v>6636</v>
      </c>
      <c r="B129" s="54" t="s">
        <v>6638</v>
      </c>
      <c r="C129" s="54" t="s">
        <v>8244</v>
      </c>
      <c r="D129" s="53" t="s">
        <v>8243</v>
      </c>
      <c r="E129" s="52">
        <v>85500852238</v>
      </c>
    </row>
    <row r="130" spans="1:5">
      <c r="A130" s="19" t="s">
        <v>6649</v>
      </c>
      <c r="B130" s="54" t="s">
        <v>6651</v>
      </c>
      <c r="C130" s="54" t="s">
        <v>8242</v>
      </c>
      <c r="D130" s="53" t="s">
        <v>8243</v>
      </c>
      <c r="E130" s="52">
        <v>500079413</v>
      </c>
    </row>
    <row r="131" spans="1:5">
      <c r="A131" s="21" t="s">
        <v>6657</v>
      </c>
      <c r="B131" s="54" t="s">
        <v>6659</v>
      </c>
      <c r="C131" s="54" t="s">
        <v>8244</v>
      </c>
      <c r="D131" s="53" t="s">
        <v>8243</v>
      </c>
      <c r="E131" s="52">
        <v>82817137055</v>
      </c>
    </row>
    <row r="132" spans="1:5">
      <c r="A132" s="19" t="s">
        <v>6667</v>
      </c>
      <c r="B132" s="54" t="s">
        <v>6669</v>
      </c>
      <c r="C132" s="54" t="s">
        <v>8244</v>
      </c>
      <c r="D132" s="53" t="s">
        <v>8243</v>
      </c>
      <c r="E132" s="52">
        <v>60611944724</v>
      </c>
    </row>
    <row r="133" spans="1:5">
      <c r="A133" s="21" t="s">
        <v>6680</v>
      </c>
      <c r="B133" s="54" t="s">
        <v>6682</v>
      </c>
      <c r="C133" s="54" t="s">
        <v>8255</v>
      </c>
      <c r="D133" s="53" t="s">
        <v>8243</v>
      </c>
      <c r="E133" s="52">
        <v>29575397</v>
      </c>
    </row>
    <row r="134" spans="1:5">
      <c r="A134" s="19" t="s">
        <v>6693</v>
      </c>
      <c r="B134" s="54" t="s">
        <v>6695</v>
      </c>
      <c r="C134" s="54" t="s">
        <v>8246</v>
      </c>
      <c r="D134" s="53" t="s">
        <v>8243</v>
      </c>
      <c r="E134" s="52">
        <v>24094265264</v>
      </c>
    </row>
    <row r="135" spans="1:5">
      <c r="A135" s="21" t="s">
        <v>6702</v>
      </c>
      <c r="B135" s="54" t="s">
        <v>6704</v>
      </c>
      <c r="C135" s="54" t="s">
        <v>8247</v>
      </c>
      <c r="D135" s="53" t="s">
        <v>8243</v>
      </c>
      <c r="E135" s="52">
        <v>542183702</v>
      </c>
    </row>
    <row r="136" spans="1:5">
      <c r="A136" s="19" t="s">
        <v>6714</v>
      </c>
      <c r="B136" s="54" t="s">
        <v>6716</v>
      </c>
      <c r="C136" s="54" t="s">
        <v>8246</v>
      </c>
      <c r="D136" s="53" t="s">
        <v>8243</v>
      </c>
      <c r="E136" s="52">
        <v>24143442134</v>
      </c>
    </row>
    <row r="137" spans="1:5">
      <c r="A137" s="21" t="s">
        <v>6725</v>
      </c>
      <c r="B137" s="54" t="s">
        <v>5340</v>
      </c>
      <c r="C137" s="54" t="s">
        <v>8242</v>
      </c>
      <c r="D137" s="53" t="s">
        <v>8243</v>
      </c>
      <c r="E137" s="52">
        <v>466700013231</v>
      </c>
    </row>
    <row r="138" spans="1:5">
      <c r="A138" s="19" t="s">
        <v>6737</v>
      </c>
      <c r="B138" s="54" t="s">
        <v>6739</v>
      </c>
      <c r="C138" s="54" t="s">
        <v>8242</v>
      </c>
      <c r="D138" s="53" t="s">
        <v>8243</v>
      </c>
      <c r="E138" s="52">
        <v>482500001177</v>
      </c>
    </row>
    <row r="139" spans="1:5">
      <c r="A139" s="21" t="s">
        <v>6750</v>
      </c>
      <c r="B139" s="54" t="s">
        <v>6752</v>
      </c>
      <c r="C139" s="54" t="s">
        <v>8247</v>
      </c>
      <c r="D139" s="53" t="s">
        <v>8243</v>
      </c>
      <c r="E139" s="52">
        <v>228304242</v>
      </c>
    </row>
    <row r="140" spans="1:5">
      <c r="A140" s="19" t="s">
        <v>6764</v>
      </c>
      <c r="B140" s="54" t="s">
        <v>6766</v>
      </c>
      <c r="C140" s="54" t="s">
        <v>8242</v>
      </c>
      <c r="D140" s="53" t="s">
        <v>8243</v>
      </c>
      <c r="E140" s="52">
        <v>570007170664309</v>
      </c>
    </row>
    <row r="141" spans="1:5">
      <c r="A141" s="21" t="s">
        <v>6777</v>
      </c>
      <c r="B141" s="54" t="s">
        <v>6779</v>
      </c>
      <c r="C141" s="54" t="s">
        <v>8244</v>
      </c>
      <c r="D141" s="53" t="s">
        <v>8243</v>
      </c>
      <c r="E141" s="52">
        <v>4665767294</v>
      </c>
    </row>
    <row r="142" spans="1:5">
      <c r="A142" s="19" t="s">
        <v>6791</v>
      </c>
      <c r="B142" s="54" t="s">
        <v>6793</v>
      </c>
      <c r="C142" s="54" t="s">
        <v>8246</v>
      </c>
      <c r="D142" s="53" t="s">
        <v>8243</v>
      </c>
      <c r="E142" s="52">
        <v>24081105359</v>
      </c>
    </row>
    <row r="143" spans="1:5">
      <c r="A143" s="21" t="s">
        <v>6806</v>
      </c>
      <c r="B143" s="54" t="s">
        <v>2859</v>
      </c>
      <c r="C143" s="54" t="s">
        <v>8249</v>
      </c>
      <c r="D143" s="53" t="s">
        <v>8243</v>
      </c>
      <c r="E143" s="52">
        <v>633003105</v>
      </c>
    </row>
    <row r="144" spans="1:5">
      <c r="A144" s="19" t="s">
        <v>6818</v>
      </c>
      <c r="B144" s="54" t="s">
        <v>6820</v>
      </c>
      <c r="C144" s="54" t="s">
        <v>8244</v>
      </c>
      <c r="D144" s="53" t="s">
        <v>8243</v>
      </c>
      <c r="E144" s="52">
        <v>68300011806</v>
      </c>
    </row>
    <row r="145" spans="1:5">
      <c r="A145" s="21" t="s">
        <v>6826</v>
      </c>
      <c r="B145" s="54" t="s">
        <v>6828</v>
      </c>
      <c r="C145" s="54" t="s">
        <v>8242</v>
      </c>
      <c r="D145" s="53" t="s">
        <v>8243</v>
      </c>
      <c r="E145" s="52">
        <v>550117300084706</v>
      </c>
    </row>
    <row r="146" spans="1:5">
      <c r="A146" s="19" t="s">
        <v>6835</v>
      </c>
      <c r="B146" s="54" t="s">
        <v>6837</v>
      </c>
      <c r="C146" s="54" t="s">
        <v>8242</v>
      </c>
      <c r="D146" s="53" t="s">
        <v>8243</v>
      </c>
      <c r="E146" s="52">
        <v>550474300000608</v>
      </c>
    </row>
    <row r="147" spans="1:5">
      <c r="A147" s="21" t="s">
        <v>6843</v>
      </c>
      <c r="B147" s="54" t="s">
        <v>6845</v>
      </c>
      <c r="C147" s="54" t="s">
        <v>8246</v>
      </c>
      <c r="D147" s="53" t="s">
        <v>8243</v>
      </c>
      <c r="E147" s="52">
        <v>24093305431</v>
      </c>
    </row>
    <row r="148" spans="1:5">
      <c r="A148" s="19" t="s">
        <v>6854</v>
      </c>
      <c r="B148" s="54" t="s">
        <v>6856</v>
      </c>
      <c r="C148" s="54" t="s">
        <v>8250</v>
      </c>
      <c r="D148" s="53" t="s">
        <v>8243</v>
      </c>
      <c r="E148" s="52">
        <v>6342044200</v>
      </c>
    </row>
    <row r="149" spans="1:5">
      <c r="A149" s="21" t="s">
        <v>6862</v>
      </c>
      <c r="B149" s="54" t="s">
        <v>6864</v>
      </c>
      <c r="C149" s="54" t="s">
        <v>8242</v>
      </c>
      <c r="D149" s="53" t="s">
        <v>8243</v>
      </c>
      <c r="E149" s="52">
        <v>570004670136748</v>
      </c>
    </row>
    <row r="150" spans="1:5">
      <c r="A150" s="19" t="s">
        <v>6870</v>
      </c>
      <c r="B150" s="54" t="s">
        <v>6872</v>
      </c>
      <c r="C150" s="54" t="s">
        <v>8246</v>
      </c>
      <c r="D150" s="53" t="s">
        <v>8243</v>
      </c>
      <c r="E150" s="52">
        <v>24027730960</v>
      </c>
    </row>
    <row r="151" spans="1:5">
      <c r="A151" s="21" t="s">
        <v>6879</v>
      </c>
      <c r="B151" s="54" t="s">
        <v>6881</v>
      </c>
      <c r="C151" s="54" t="s">
        <v>8242</v>
      </c>
      <c r="D151" s="53" t="s">
        <v>8243</v>
      </c>
      <c r="E151" s="52">
        <v>550475700109691</v>
      </c>
    </row>
    <row r="152" spans="1:5">
      <c r="A152" s="18" t="s">
        <v>6887</v>
      </c>
      <c r="B152" s="54" t="s">
        <v>8263</v>
      </c>
      <c r="C152" s="54" t="s">
        <v>8249</v>
      </c>
      <c r="D152" s="53" t="s">
        <v>8243</v>
      </c>
      <c r="E152" s="52">
        <v>125044582</v>
      </c>
    </row>
    <row r="153" spans="1:5">
      <c r="A153" s="21" t="s">
        <v>6902</v>
      </c>
      <c r="B153" s="54" t="s">
        <v>6904</v>
      </c>
      <c r="C153" s="54" t="s">
        <v>8247</v>
      </c>
      <c r="D153" s="53" t="s">
        <v>8243</v>
      </c>
      <c r="E153" s="52">
        <v>237439047</v>
      </c>
    </row>
    <row r="154" spans="1:5">
      <c r="A154" s="19" t="s">
        <v>6914</v>
      </c>
      <c r="B154" s="54" t="s">
        <v>6916</v>
      </c>
      <c r="C154" s="54" t="s">
        <v>8244</v>
      </c>
      <c r="D154" s="53" t="s">
        <v>8243</v>
      </c>
      <c r="E154" s="52">
        <v>4503503404</v>
      </c>
    </row>
    <row r="155" spans="1:5">
      <c r="A155" s="21" t="s">
        <v>6923</v>
      </c>
      <c r="B155" s="55" t="s">
        <v>8264</v>
      </c>
      <c r="C155" s="54" t="s">
        <v>8242</v>
      </c>
      <c r="D155" s="53" t="s">
        <v>8243</v>
      </c>
      <c r="E155" s="52">
        <v>488408622311</v>
      </c>
    </row>
    <row r="156" spans="1:5">
      <c r="A156" s="19" t="s">
        <v>6934</v>
      </c>
      <c r="B156" s="54" t="s">
        <v>6936</v>
      </c>
      <c r="C156" s="54" t="s">
        <v>8242</v>
      </c>
      <c r="D156" s="53" t="s">
        <v>8243</v>
      </c>
      <c r="E156" s="52">
        <v>550455900086915</v>
      </c>
    </row>
    <row r="157" spans="1:5">
      <c r="A157" s="21" t="s">
        <v>6947</v>
      </c>
      <c r="B157" s="54" t="s">
        <v>6949</v>
      </c>
      <c r="C157" s="54" t="s">
        <v>8251</v>
      </c>
      <c r="D157" s="53" t="s">
        <v>8243</v>
      </c>
      <c r="E157" s="52">
        <v>111140464432</v>
      </c>
    </row>
    <row r="158" spans="1:5">
      <c r="A158" s="19" t="s">
        <v>6959</v>
      </c>
      <c r="B158" s="54" t="s">
        <v>6961</v>
      </c>
      <c r="C158" s="54" t="s">
        <v>8244</v>
      </c>
      <c r="D158" s="53" t="s">
        <v>8243</v>
      </c>
      <c r="E158" s="52">
        <v>91219579913</v>
      </c>
    </row>
    <row r="159" spans="1:5">
      <c r="A159" s="21" t="s">
        <v>6967</v>
      </c>
      <c r="B159" s="54" t="s">
        <v>6969</v>
      </c>
      <c r="C159" s="54" t="s">
        <v>8246</v>
      </c>
      <c r="D159" s="53" t="s">
        <v>8243</v>
      </c>
      <c r="E159" s="52">
        <v>24051820169</v>
      </c>
    </row>
    <row r="160" spans="1:5">
      <c r="A160" s="19" t="s">
        <v>6976</v>
      </c>
      <c r="B160" s="54" t="s">
        <v>6978</v>
      </c>
      <c r="C160" s="54" t="s">
        <v>8249</v>
      </c>
      <c r="D160" s="53" t="s">
        <v>8243</v>
      </c>
      <c r="E160" s="52">
        <v>883050221</v>
      </c>
    </row>
    <row r="161" spans="1:5">
      <c r="A161" s="21" t="s">
        <v>6985</v>
      </c>
      <c r="B161" s="54" t="s">
        <v>6987</v>
      </c>
      <c r="C161" s="54" t="s">
        <v>8242</v>
      </c>
      <c r="D161" s="53" t="s">
        <v>8243</v>
      </c>
      <c r="E161" s="52">
        <v>550000800124653</v>
      </c>
    </row>
    <row r="162" spans="1:5">
      <c r="A162" s="19" t="s">
        <v>6994</v>
      </c>
      <c r="B162" s="54" t="s">
        <v>6996</v>
      </c>
      <c r="C162" s="54" t="s">
        <v>8244</v>
      </c>
      <c r="D162" s="53" t="s">
        <v>8243</v>
      </c>
      <c r="E162" s="52">
        <v>54730395755</v>
      </c>
    </row>
    <row r="163" spans="1:5">
      <c r="A163" s="21" t="s">
        <v>7003</v>
      </c>
      <c r="B163" s="54" t="s">
        <v>8265</v>
      </c>
      <c r="C163" s="54" t="s">
        <v>8244</v>
      </c>
      <c r="D163" s="53" t="s">
        <v>8243</v>
      </c>
      <c r="E163" s="52">
        <v>66260497856</v>
      </c>
    </row>
    <row r="164" spans="1:5">
      <c r="A164" s="19" t="s">
        <v>7012</v>
      </c>
      <c r="B164" s="54" t="s">
        <v>7014</v>
      </c>
      <c r="C164" s="54" t="s">
        <v>8247</v>
      </c>
      <c r="D164" s="53" t="s">
        <v>8243</v>
      </c>
      <c r="E164" s="52">
        <v>5361860</v>
      </c>
    </row>
    <row r="165" spans="1:5">
      <c r="A165" s="21" t="s">
        <v>7020</v>
      </c>
      <c r="B165" s="54" t="s">
        <v>7022</v>
      </c>
      <c r="C165" s="54" t="s">
        <v>8242</v>
      </c>
      <c r="D165" s="53" t="s">
        <v>8243</v>
      </c>
      <c r="E165" s="52">
        <v>550488404004977</v>
      </c>
    </row>
    <row r="166" spans="1:5">
      <c r="A166" s="19" t="s">
        <v>7028</v>
      </c>
      <c r="B166" s="54" t="s">
        <v>7030</v>
      </c>
      <c r="C166" s="54" t="s">
        <v>8256</v>
      </c>
      <c r="D166" s="53" t="s">
        <v>8243</v>
      </c>
      <c r="E166" s="52">
        <v>3002643061</v>
      </c>
    </row>
    <row r="167" spans="1:5">
      <c r="A167" s="21" t="s">
        <v>7037</v>
      </c>
      <c r="B167" s="54" t="s">
        <v>7039</v>
      </c>
      <c r="C167" s="54" t="s">
        <v>8242</v>
      </c>
      <c r="D167" s="53" t="s">
        <v>8243</v>
      </c>
      <c r="E167" s="52">
        <v>488407200986</v>
      </c>
    </row>
    <row r="168" spans="1:5">
      <c r="A168" s="19" t="s">
        <v>7050</v>
      </c>
      <c r="B168" s="54" t="s">
        <v>7052</v>
      </c>
      <c r="C168" s="54" t="s">
        <v>8242</v>
      </c>
      <c r="D168" s="53" t="s">
        <v>8243</v>
      </c>
      <c r="E168" s="52">
        <v>550077300146436</v>
      </c>
    </row>
    <row r="169" spans="1:5">
      <c r="A169" s="21" t="s">
        <v>7058</v>
      </c>
      <c r="B169" s="54" t="s">
        <v>7060</v>
      </c>
      <c r="C169" s="54" t="s">
        <v>8242</v>
      </c>
      <c r="D169" s="53" t="s">
        <v>8243</v>
      </c>
      <c r="E169" s="52">
        <v>570457670046780</v>
      </c>
    </row>
    <row r="170" spans="1:5">
      <c r="A170" s="19" t="s">
        <v>7066</v>
      </c>
      <c r="B170" s="54" t="s">
        <v>7068</v>
      </c>
      <c r="C170" s="54" t="s">
        <v>8242</v>
      </c>
      <c r="D170" s="53" t="s">
        <v>8243</v>
      </c>
      <c r="E170" s="52">
        <v>550015500001159</v>
      </c>
    </row>
    <row r="171" spans="1:5">
      <c r="A171" s="21" t="s">
        <v>7075</v>
      </c>
      <c r="B171" s="54" t="s">
        <v>7077</v>
      </c>
      <c r="C171" s="54" t="s">
        <v>8250</v>
      </c>
      <c r="D171" s="53" t="s">
        <v>8243</v>
      </c>
      <c r="E171" s="52">
        <v>122016070</v>
      </c>
    </row>
    <row r="172" spans="1:5">
      <c r="A172" s="19" t="s">
        <v>7086</v>
      </c>
      <c r="B172" s="54" t="s">
        <v>7088</v>
      </c>
      <c r="C172" s="54" t="s">
        <v>8242</v>
      </c>
      <c r="D172" s="53" t="s">
        <v>8243</v>
      </c>
      <c r="E172" s="52">
        <v>550462400134286</v>
      </c>
    </row>
    <row r="173" spans="1:5">
      <c r="A173" s="21" t="s">
        <v>7094</v>
      </c>
      <c r="B173" s="54" t="s">
        <v>7096</v>
      </c>
      <c r="C173" s="54" t="s">
        <v>8247</v>
      </c>
      <c r="D173" s="53" t="s">
        <v>8243</v>
      </c>
      <c r="E173" s="52">
        <v>81628927</v>
      </c>
    </row>
    <row r="174" spans="1:5">
      <c r="A174" s="19" t="s">
        <v>7103</v>
      </c>
      <c r="B174" s="54" t="s">
        <v>7105</v>
      </c>
      <c r="C174" s="54" t="s">
        <v>8244</v>
      </c>
      <c r="D174" s="53" t="s">
        <v>8243</v>
      </c>
      <c r="E174" s="52">
        <v>29934775978</v>
      </c>
    </row>
    <row r="175" spans="1:5">
      <c r="A175" s="21" t="s">
        <v>7111</v>
      </c>
      <c r="B175" s="54" t="s">
        <v>7113</v>
      </c>
      <c r="C175" s="54" t="s">
        <v>8246</v>
      </c>
      <c r="D175" s="53" t="s">
        <v>8243</v>
      </c>
      <c r="E175" s="52">
        <v>24136171597</v>
      </c>
    </row>
    <row r="176" spans="1:5">
      <c r="A176" s="19" t="s">
        <v>7124</v>
      </c>
      <c r="B176" s="54" t="s">
        <v>7126</v>
      </c>
      <c r="C176" s="54" t="s">
        <v>8244</v>
      </c>
      <c r="D176" s="53" t="s">
        <v>8243</v>
      </c>
      <c r="E176" s="52">
        <v>4212524331</v>
      </c>
    </row>
    <row r="177" spans="1:5">
      <c r="A177" s="21" t="s">
        <v>7136</v>
      </c>
      <c r="B177" s="54" t="s">
        <v>7138</v>
      </c>
      <c r="C177" s="54" t="s">
        <v>8244</v>
      </c>
      <c r="D177" s="53" t="s">
        <v>8243</v>
      </c>
      <c r="E177" s="52">
        <v>54793858453</v>
      </c>
    </row>
    <row r="178" spans="1:5">
      <c r="A178" s="19" t="s">
        <v>7144</v>
      </c>
      <c r="B178" s="54" t="s">
        <v>7146</v>
      </c>
      <c r="C178" s="54" t="s">
        <v>8249</v>
      </c>
      <c r="D178" s="53" t="s">
        <v>8243</v>
      </c>
      <c r="E178" s="52">
        <v>472216613</v>
      </c>
    </row>
    <row r="179" spans="1:5">
      <c r="A179" s="21" t="s">
        <v>7153</v>
      </c>
      <c r="B179" s="54" t="s">
        <v>304</v>
      </c>
      <c r="C179" s="54" t="s">
        <v>8249</v>
      </c>
      <c r="D179" s="53" t="s">
        <v>8243</v>
      </c>
      <c r="E179" s="52">
        <v>974008385</v>
      </c>
    </row>
    <row r="180" spans="1:5">
      <c r="A180" s="19" t="s">
        <v>7165</v>
      </c>
      <c r="B180" s="54" t="s">
        <v>7167</v>
      </c>
      <c r="C180" s="54" t="s">
        <v>8242</v>
      </c>
      <c r="D180" s="53" t="s">
        <v>8243</v>
      </c>
      <c r="E180" s="52">
        <v>455270049519</v>
      </c>
    </row>
    <row r="181" spans="1:5">
      <c r="A181" s="21" t="s">
        <v>7178</v>
      </c>
      <c r="B181" s="54" t="s">
        <v>7180</v>
      </c>
      <c r="C181" s="54" t="s">
        <v>8242</v>
      </c>
      <c r="D181" s="53" t="s">
        <v>8243</v>
      </c>
      <c r="E181" s="52">
        <v>550488436190406</v>
      </c>
    </row>
    <row r="182" spans="1:5">
      <c r="A182" s="19" t="s">
        <v>7191</v>
      </c>
      <c r="B182" s="54" t="s">
        <v>2010</v>
      </c>
      <c r="C182" s="54" t="s">
        <v>8242</v>
      </c>
      <c r="D182" s="53" t="s">
        <v>8243</v>
      </c>
      <c r="E182" s="52">
        <v>570450270125021</v>
      </c>
    </row>
    <row r="183" spans="1:5">
      <c r="A183" s="21" t="s">
        <v>7207</v>
      </c>
      <c r="B183" s="54" t="s">
        <v>7209</v>
      </c>
      <c r="C183" s="54" t="s">
        <v>8251</v>
      </c>
      <c r="D183" s="53" t="s">
        <v>8243</v>
      </c>
      <c r="E183" s="52">
        <v>111140562511</v>
      </c>
    </row>
    <row r="184" spans="1:5">
      <c r="A184" s="19" t="s">
        <v>7222</v>
      </c>
      <c r="B184" s="54" t="s">
        <v>7224</v>
      </c>
      <c r="C184" s="54" t="s">
        <v>8249</v>
      </c>
      <c r="D184" s="53" t="s">
        <v>8243</v>
      </c>
      <c r="E184" s="52">
        <v>850010478</v>
      </c>
    </row>
    <row r="185" spans="1:5">
      <c r="A185" s="21" t="s">
        <v>7238</v>
      </c>
      <c r="B185" s="54" t="s">
        <v>7198</v>
      </c>
      <c r="C185" s="54" t="s">
        <v>8242</v>
      </c>
      <c r="D185" s="53" t="s">
        <v>8243</v>
      </c>
      <c r="E185" s="52">
        <v>9970526258</v>
      </c>
    </row>
    <row r="186" spans="1:5">
      <c r="A186" s="19" t="s">
        <v>7252</v>
      </c>
      <c r="B186" s="54" t="s">
        <v>7254</v>
      </c>
      <c r="C186" s="54" t="s">
        <v>8242</v>
      </c>
      <c r="D186" s="53" t="s">
        <v>8243</v>
      </c>
      <c r="E186" s="52">
        <v>8870537472</v>
      </c>
    </row>
    <row r="187" spans="1:5">
      <c r="A187" s="21" t="s">
        <v>7265</v>
      </c>
      <c r="B187" s="54" t="s">
        <v>7214</v>
      </c>
      <c r="C187" s="54" t="s">
        <v>8244</v>
      </c>
      <c r="D187" s="53" t="s">
        <v>8243</v>
      </c>
      <c r="E187" s="52">
        <v>63265541026</v>
      </c>
    </row>
    <row r="188" spans="1:5">
      <c r="A188" s="19" t="s">
        <v>7280</v>
      </c>
      <c r="B188" s="54" t="s">
        <v>7229</v>
      </c>
      <c r="C188" s="54" t="s">
        <v>8244</v>
      </c>
      <c r="D188" s="53" t="s">
        <v>8243</v>
      </c>
      <c r="E188" s="52">
        <v>35456200000</v>
      </c>
    </row>
    <row r="189" spans="1:5">
      <c r="A189" s="21" t="s">
        <v>7294</v>
      </c>
      <c r="B189" s="54" t="s">
        <v>7296</v>
      </c>
      <c r="C189" s="54" t="s">
        <v>8244</v>
      </c>
      <c r="D189" s="53" t="s">
        <v>8243</v>
      </c>
      <c r="E189" s="52">
        <v>10125195675</v>
      </c>
    </row>
    <row r="190" spans="1:5">
      <c r="A190" s="19" t="s">
        <v>7310</v>
      </c>
      <c r="B190" s="54" t="s">
        <v>7312</v>
      </c>
      <c r="C190" s="54" t="s">
        <v>8242</v>
      </c>
      <c r="D190" s="53" t="s">
        <v>8243</v>
      </c>
      <c r="E190" s="52">
        <v>570356270012954</v>
      </c>
    </row>
    <row r="191" spans="1:5">
      <c r="A191" s="21" t="s">
        <v>7323</v>
      </c>
      <c r="B191" s="54" t="s">
        <v>7245</v>
      </c>
      <c r="C191" s="54" t="s">
        <v>8242</v>
      </c>
      <c r="D191" s="53" t="s">
        <v>8243</v>
      </c>
      <c r="E191" s="52">
        <v>550488426695422</v>
      </c>
    </row>
    <row r="192" spans="1:5">
      <c r="A192" s="19" t="s">
        <v>7335</v>
      </c>
      <c r="B192" s="54" t="s">
        <v>7258</v>
      </c>
      <c r="C192" s="54" t="s">
        <v>8266</v>
      </c>
      <c r="D192" s="53" t="s">
        <v>8243</v>
      </c>
      <c r="E192" s="52">
        <v>230042107755</v>
      </c>
    </row>
    <row r="193" spans="1:5">
      <c r="A193" s="21" t="s">
        <v>7348</v>
      </c>
      <c r="B193" s="54" t="s">
        <v>7350</v>
      </c>
      <c r="C193" s="54" t="s">
        <v>8246</v>
      </c>
      <c r="D193" s="53" t="s">
        <v>8243</v>
      </c>
      <c r="E193" s="52">
        <v>24108404850</v>
      </c>
    </row>
    <row r="194" spans="1:5">
      <c r="A194" s="19" t="s">
        <v>7361</v>
      </c>
      <c r="B194" s="54" t="s">
        <v>7363</v>
      </c>
      <c r="C194" s="54" t="s">
        <v>8244</v>
      </c>
      <c r="D194" s="53" t="s">
        <v>8243</v>
      </c>
      <c r="E194" s="52">
        <v>9412672663</v>
      </c>
    </row>
    <row r="195" spans="1:5">
      <c r="A195" s="21" t="s">
        <v>7373</v>
      </c>
      <c r="B195" s="54" t="s">
        <v>7272</v>
      </c>
      <c r="C195" s="54" t="s">
        <v>8244</v>
      </c>
      <c r="D195" s="53" t="s">
        <v>8243</v>
      </c>
      <c r="E195" s="52">
        <v>21126317457</v>
      </c>
    </row>
    <row r="196" spans="1:5">
      <c r="A196" s="19" t="s">
        <v>7382</v>
      </c>
      <c r="B196" s="54" t="s">
        <v>7286</v>
      </c>
      <c r="C196" s="54" t="s">
        <v>8249</v>
      </c>
      <c r="D196" s="53" t="s">
        <v>8243</v>
      </c>
      <c r="E196" s="52">
        <v>938565751</v>
      </c>
    </row>
    <row r="197" spans="1:5">
      <c r="A197" s="21" t="s">
        <v>7393</v>
      </c>
      <c r="B197" s="54" t="s">
        <v>6021</v>
      </c>
      <c r="C197" s="54" t="s">
        <v>8246</v>
      </c>
      <c r="D197" s="53" t="s">
        <v>8243</v>
      </c>
      <c r="E197" s="52">
        <v>24150982135</v>
      </c>
    </row>
    <row r="198" spans="1:5">
      <c r="A198" s="19" t="s">
        <v>7405</v>
      </c>
      <c r="B198" s="54" t="s">
        <v>7300</v>
      </c>
      <c r="C198" s="54" t="s">
        <v>8267</v>
      </c>
      <c r="D198" s="53" t="s">
        <v>8243</v>
      </c>
      <c r="E198" s="52">
        <v>50102649491</v>
      </c>
    </row>
    <row r="199" spans="1:5">
      <c r="A199" s="21" t="s">
        <v>7416</v>
      </c>
      <c r="B199" s="54" t="s">
        <v>7418</v>
      </c>
      <c r="C199" s="54" t="s">
        <v>8242</v>
      </c>
      <c r="D199" s="53" t="s">
        <v>8243</v>
      </c>
      <c r="E199" s="52">
        <v>550488430293651</v>
      </c>
    </row>
    <row r="200" spans="1:5">
      <c r="A200" s="19" t="s">
        <v>7429</v>
      </c>
      <c r="B200" s="54" t="s">
        <v>7317</v>
      </c>
      <c r="C200" s="54" t="s">
        <v>8246</v>
      </c>
      <c r="D200" s="53" t="s">
        <v>8243</v>
      </c>
      <c r="E200" s="52">
        <v>24103636094</v>
      </c>
    </row>
    <row r="201" spans="1:5">
      <c r="A201" s="21" t="s">
        <v>7440</v>
      </c>
      <c r="B201" s="54" t="s">
        <v>7328</v>
      </c>
      <c r="C201" s="54" t="s">
        <v>8247</v>
      </c>
      <c r="D201" s="53" t="s">
        <v>8243</v>
      </c>
      <c r="E201" s="52">
        <v>237144431</v>
      </c>
    </row>
  </sheetData>
  <autoFilter ref="A1:F201" xr:uid="{7C58A614-50F5-406B-BF1B-223BEE70477D}"/>
  <conditionalFormatting sqref="A2:A201">
    <cfRule type="containsText" dxfId="1" priority="1" operator="containsText" text="#N/D">
      <formula>NOT(ISERROR(SEARCH("#N/D",A2)))</formula>
    </cfRule>
    <cfRule type="containsText" dxfId="0" priority="2" operator="containsText" text="#N/D">
      <formula>NOT(ISERROR(SEARCH("#N/D",A2)))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Gissella Paola</dc:creator>
  <cp:keywords/>
  <dc:description/>
  <cp:lastModifiedBy/>
  <cp:revision/>
  <dcterms:created xsi:type="dcterms:W3CDTF">2024-02-13T00:34:33Z</dcterms:created>
  <dcterms:modified xsi:type="dcterms:W3CDTF">2026-07-02T14:54:40Z</dcterms:modified>
  <cp:category/>
  <cp:contentStatus/>
</cp:coreProperties>
</file>