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ngel\Downloads\"/>
    </mc:Choice>
  </mc:AlternateContent>
  <xr:revisionPtr revIDLastSave="0" documentId="8_{16352297-A7D6-4FF3-BFFE-C6C8216E9CE1}" xr6:coauthVersionLast="47" xr6:coauthVersionMax="47" xr10:uidLastSave="{00000000-0000-0000-0000-000000000000}"/>
  <bookViews>
    <workbookView xWindow="-120" yWindow="-120" windowWidth="20730" windowHeight="11040" tabRatio="593" xr2:uid="{00000000-000D-0000-FFFF-FFFF00000000}"/>
  </bookViews>
  <sheets>
    <sheet name="INICIO" sheetId="2" r:id="rId1"/>
    <sheet name="0. Institucionalidad " sheetId="3" r:id="rId2"/>
    <sheet name="1. Gestión Estratégica del TH" sheetId="6" r:id="rId3"/>
    <sheet name="2. Integridad" sheetId="7" r:id="rId4"/>
    <sheet name="3. Planeación Institucional " sheetId="4" r:id="rId5"/>
    <sheet name="4. Gestión presupuestal " sheetId="5" r:id="rId6"/>
    <sheet name="5.  Compras y contratación" sheetId="8" r:id="rId7"/>
    <sheet name="6. Fortalecimiento organizacion" sheetId="9" r:id="rId8"/>
    <sheet name="7. Gobierno Digital " sheetId="10" r:id="rId9"/>
    <sheet name="8.  Seguridad Digital " sheetId="11" r:id="rId10"/>
    <sheet name="9.  Defensa Jurídica " sheetId="12" r:id="rId11"/>
    <sheet name="10.  Mejora normativa " sheetId="13" r:id="rId12"/>
    <sheet name="11. Participación Ciudadana " sheetId="14" r:id="rId13"/>
    <sheet name="12. Racionalización de tramites" sheetId="15" r:id="rId14"/>
    <sheet name="13. Servicio al ciudadano" sheetId="16" r:id="rId15"/>
    <sheet name="14. Gestión ambiental - comp. " sheetId="17" r:id="rId16"/>
    <sheet name="15. Seguimiento y evaluación" sheetId="18" r:id="rId17"/>
    <sheet name="16. Gestión Documental " sheetId="19" r:id="rId18"/>
    <sheet name="17. Transparencia y acceso inf" sheetId="20" r:id="rId19"/>
    <sheet name="18.  Gestión info estadistica" sheetId="21" r:id="rId20"/>
    <sheet name="19.  Gestión conocimiento e inn" sheetId="22" r:id="rId21"/>
    <sheet name="20. Control Interno " sheetId="23" r:id="rId22"/>
    <sheet name="CRONOGRAMA SEGUIMIENTO POLITICA" sheetId="24" r:id="rId23"/>
    <sheet name="CONSOLIDADO" sheetId="25" state="hidden" r:id="rId24"/>
    <sheet name="Hoja2" sheetId="26" state="hidden" r:id="rId25"/>
    <sheet name="Hoja3" sheetId="27" state="hidden" r:id="rId26"/>
  </sheets>
  <definedNames>
    <definedName name="_xlnm._FilterDatabase" localSheetId="1" hidden="1">'0. Institucionalidad '!$A$4:$AA$8</definedName>
    <definedName name="_xlnm._FilterDatabase" localSheetId="2" hidden="1">'1. Gestión Estratégica del TH'!$A$4:$AD$113</definedName>
    <definedName name="_xlnm._FilterDatabase" localSheetId="4" hidden="1">'3. Planeación Institucional '!$A$4:$AD$8</definedName>
    <definedName name="_xlnm._FilterDatabase" localSheetId="5" hidden="1">'4. Gestión presupuestal '!$A$4:$AD$6</definedName>
    <definedName name="_xlnm.Print_Area" localSheetId="21">'20. Control Interno '!$A$1:$AU$25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5" l="1"/>
  <c r="N8" i="5"/>
  <c r="Q8" i="5"/>
  <c r="S8" i="5"/>
  <c r="V8" i="5"/>
  <c r="X8" i="5"/>
  <c r="AA8" i="5"/>
  <c r="AC8" i="5"/>
  <c r="AF8" i="5"/>
  <c r="AH8" i="5"/>
  <c r="B24" i="27"/>
  <c r="C83" i="25"/>
  <c r="B83" i="25"/>
  <c r="AJ83" i="25"/>
  <c r="AG68" i="25"/>
  <c r="AI68" i="25" s="1"/>
  <c r="AB68" i="25"/>
  <c r="AD68" i="25" s="1"/>
  <c r="W68" i="25"/>
  <c r="Y68" i="25" s="1"/>
  <c r="R68" i="25"/>
  <c r="T68" i="25" s="1"/>
  <c r="M68" i="25"/>
  <c r="O68" i="25" s="1"/>
  <c r="AB67" i="25"/>
  <c r="AD67" i="25" s="1"/>
  <c r="W67" i="25"/>
  <c r="Y67" i="25" s="1"/>
  <c r="R67" i="25"/>
  <c r="T67" i="25" s="1"/>
  <c r="M67" i="25"/>
  <c r="O67" i="25" s="1"/>
  <c r="J67" i="25"/>
  <c r="AG67" i="25" s="1"/>
  <c r="AI67" i="25" s="1"/>
  <c r="AB66" i="25"/>
  <c r="AD66" i="25" s="1"/>
  <c r="W66" i="25"/>
  <c r="Y66" i="25" s="1"/>
  <c r="R66" i="25"/>
  <c r="T66" i="25" s="1"/>
  <c r="M66" i="25"/>
  <c r="O66" i="25" s="1"/>
  <c r="J66" i="25"/>
  <c r="AG66" i="25" s="1"/>
  <c r="AI66" i="25" s="1"/>
  <c r="AB65" i="25"/>
  <c r="AD65" i="25" s="1"/>
  <c r="W65" i="25"/>
  <c r="Y65" i="25" s="1"/>
  <c r="R65" i="25"/>
  <c r="T65" i="25" s="1"/>
  <c r="M65" i="25"/>
  <c r="O65" i="25" s="1"/>
  <c r="J65" i="25"/>
  <c r="AG65" i="25" s="1"/>
  <c r="AI65" i="25" s="1"/>
  <c r="AB64" i="25"/>
  <c r="AD64" i="25" s="1"/>
  <c r="W64" i="25"/>
  <c r="Y64" i="25" s="1"/>
  <c r="R64" i="25"/>
  <c r="T64" i="25" s="1"/>
  <c r="M64" i="25"/>
  <c r="O64" i="25" s="1"/>
  <c r="J64" i="25"/>
  <c r="AG64" i="25" s="1"/>
  <c r="AI64" i="25" s="1"/>
  <c r="AB63" i="25"/>
  <c r="AD63" i="25" s="1"/>
  <c r="W63" i="25"/>
  <c r="Y63" i="25" s="1"/>
  <c r="R63" i="25"/>
  <c r="T63" i="25" s="1"/>
  <c r="M63" i="25"/>
  <c r="O63" i="25" s="1"/>
  <c r="J63" i="25"/>
  <c r="AG63" i="25" s="1"/>
  <c r="AI63" i="25" s="1"/>
  <c r="AB62" i="25"/>
  <c r="AD62" i="25" s="1"/>
  <c r="W62" i="25"/>
  <c r="Y62" i="25" s="1"/>
  <c r="R62" i="25"/>
  <c r="T62" i="25" s="1"/>
  <c r="M62" i="25"/>
  <c r="O62" i="25" s="1"/>
  <c r="J62" i="25"/>
  <c r="AG62" i="25" s="1"/>
  <c r="AI62" i="25" s="1"/>
  <c r="AB61" i="25"/>
  <c r="AD61" i="25" s="1"/>
  <c r="W61" i="25"/>
  <c r="Y61" i="25" s="1"/>
  <c r="R61" i="25"/>
  <c r="T61" i="25" s="1"/>
  <c r="M61" i="25"/>
  <c r="O61" i="25" s="1"/>
  <c r="J61" i="25"/>
  <c r="AG61" i="25" s="1"/>
  <c r="AI61" i="25" s="1"/>
  <c r="AB60" i="25"/>
  <c r="AD60" i="25" s="1"/>
  <c r="W60" i="25"/>
  <c r="Y60" i="25" s="1"/>
  <c r="R60" i="25"/>
  <c r="T60" i="25" s="1"/>
  <c r="M60" i="25"/>
  <c r="O60" i="25" s="1"/>
  <c r="J60" i="25"/>
  <c r="AG60" i="25" s="1"/>
  <c r="AI60" i="25" s="1"/>
  <c r="AH8" i="16"/>
  <c r="L8" i="12"/>
  <c r="N8" i="12"/>
  <c r="Q8" i="12"/>
  <c r="S8" i="12"/>
  <c r="V8" i="12"/>
  <c r="X8" i="12"/>
  <c r="AA8" i="12"/>
  <c r="AC8" i="12"/>
  <c r="AF8" i="12"/>
  <c r="AH8" i="12"/>
  <c r="L8" i="11"/>
  <c r="N8" i="11"/>
  <c r="Q8" i="11"/>
  <c r="S8" i="11"/>
  <c r="V8" i="11"/>
  <c r="X8" i="11"/>
  <c r="AA8" i="11"/>
  <c r="AC8" i="11"/>
  <c r="AF8" i="11"/>
  <c r="AH8" i="11"/>
  <c r="L8" i="9"/>
  <c r="N8" i="9" s="1"/>
  <c r="Q8" i="9"/>
  <c r="S8" i="9" s="1"/>
  <c r="V8" i="9"/>
  <c r="X8" i="9" s="1"/>
  <c r="AA8" i="9"/>
  <c r="AC8" i="9" s="1"/>
  <c r="AF8" i="9"/>
  <c r="AH8" i="9"/>
  <c r="L9" i="9"/>
  <c r="N9" i="9" s="1"/>
  <c r="Q9" i="9"/>
  <c r="S9" i="9"/>
  <c r="V9" i="9"/>
  <c r="X9" i="9"/>
  <c r="AA9" i="9"/>
  <c r="AC9" i="9" s="1"/>
  <c r="AF9" i="9"/>
  <c r="AH9" i="9" s="1"/>
  <c r="E25" i="24"/>
  <c r="H25" i="24"/>
  <c r="G25" i="24"/>
  <c r="F25" i="24"/>
  <c r="I5" i="24"/>
  <c r="I25" i="24" s="1"/>
  <c r="L8" i="15"/>
  <c r="N8" i="15" s="1"/>
  <c r="Q8" i="15"/>
  <c r="S8" i="15"/>
  <c r="V8" i="15"/>
  <c r="X8" i="15"/>
  <c r="AA8" i="15"/>
  <c r="AC8" i="15" s="1"/>
  <c r="AF8" i="15"/>
  <c r="AH8" i="15"/>
  <c r="L8" i="13"/>
  <c r="N8" i="13" s="1"/>
  <c r="Q8" i="13"/>
  <c r="S8" i="13" s="1"/>
  <c r="V8" i="13"/>
  <c r="X8" i="13"/>
  <c r="AA8" i="13"/>
  <c r="AC8" i="13" s="1"/>
  <c r="AF8" i="13"/>
  <c r="AH8" i="13"/>
  <c r="L9" i="13"/>
  <c r="N9" i="13" s="1"/>
  <c r="Q9" i="13"/>
  <c r="S9" i="13" s="1"/>
  <c r="V9" i="13"/>
  <c r="X9" i="13" s="1"/>
  <c r="AA9" i="13"/>
  <c r="AC9" i="13" s="1"/>
  <c r="AF9" i="13"/>
  <c r="AH9" i="13" s="1"/>
  <c r="L7" i="20"/>
  <c r="N7" i="20" s="1"/>
  <c r="Q7" i="20"/>
  <c r="S7" i="20" s="1"/>
  <c r="V7" i="20"/>
  <c r="X7" i="20" s="1"/>
  <c r="AA7" i="20"/>
  <c r="AC7" i="20" s="1"/>
  <c r="L8" i="20"/>
  <c r="N8" i="20"/>
  <c r="Q8" i="20"/>
  <c r="S8" i="20"/>
  <c r="V8" i="20"/>
  <c r="X8" i="20" s="1"/>
  <c r="AA8" i="20"/>
  <c r="AC8" i="20" s="1"/>
  <c r="AF8" i="20"/>
  <c r="AH8" i="20" s="1"/>
  <c r="L9" i="20"/>
  <c r="N9" i="20" s="1"/>
  <c r="Q9" i="20"/>
  <c r="S9" i="20" s="1"/>
  <c r="V9" i="20"/>
  <c r="X9" i="20"/>
  <c r="AA9" i="20"/>
  <c r="AC9" i="20" s="1"/>
  <c r="AF9" i="20"/>
  <c r="AH9" i="20" s="1"/>
  <c r="L10" i="20"/>
  <c r="N10" i="20" s="1"/>
  <c r="Q10" i="20"/>
  <c r="S10" i="20" s="1"/>
  <c r="V10" i="20"/>
  <c r="X10" i="20" s="1"/>
  <c r="AA10" i="20"/>
  <c r="AC10" i="20" s="1"/>
  <c r="AF10" i="20"/>
  <c r="AH10" i="20" s="1"/>
  <c r="L11" i="20"/>
  <c r="N11" i="20" s="1"/>
  <c r="Q11" i="20"/>
  <c r="S11" i="20" s="1"/>
  <c r="V11" i="20"/>
  <c r="X11" i="20"/>
  <c r="AA11" i="20"/>
  <c r="AC11" i="20" s="1"/>
  <c r="AF11" i="20"/>
  <c r="AH11" i="20" s="1"/>
  <c r="L12" i="20"/>
  <c r="N12" i="20" s="1"/>
  <c r="Q12" i="20"/>
  <c r="S12" i="20" s="1"/>
  <c r="V12" i="20"/>
  <c r="X12" i="20" s="1"/>
  <c r="AA12" i="20"/>
  <c r="AC12" i="20" s="1"/>
  <c r="AF12" i="20"/>
  <c r="AH12" i="20"/>
  <c r="I7" i="20"/>
  <c r="AF7" i="20" s="1"/>
  <c r="AH7" i="20" s="1"/>
  <c r="AA6" i="20"/>
  <c r="AC6" i="20" s="1"/>
  <c r="V6" i="20"/>
  <c r="X6" i="20" s="1"/>
  <c r="Q6" i="20"/>
  <c r="S6" i="20" s="1"/>
  <c r="L6" i="20"/>
  <c r="N6" i="20" s="1"/>
  <c r="I6" i="20"/>
  <c r="AF6" i="20" s="1"/>
  <c r="AH6" i="20" s="1"/>
  <c r="AF8" i="8"/>
  <c r="AH8" i="8" s="1"/>
  <c r="AA8" i="8"/>
  <c r="AC8" i="8" s="1"/>
  <c r="V8" i="8"/>
  <c r="X8" i="8" s="1"/>
  <c r="Q8" i="8"/>
  <c r="S8" i="8" s="1"/>
  <c r="L8" i="8"/>
  <c r="N8" i="8" s="1"/>
  <c r="AA7" i="8"/>
  <c r="AC7" i="8" s="1"/>
  <c r="V7" i="8"/>
  <c r="X7" i="8" s="1"/>
  <c r="Q7" i="8"/>
  <c r="S7" i="8" s="1"/>
  <c r="L7" i="8"/>
  <c r="N7" i="8" s="1"/>
  <c r="I7" i="8"/>
  <c r="AF7" i="8" s="1"/>
  <c r="AH7" i="8" s="1"/>
  <c r="AA6" i="8"/>
  <c r="AC6" i="8" s="1"/>
  <c r="V6" i="8"/>
  <c r="X6" i="8" s="1"/>
  <c r="Q6" i="8"/>
  <c r="S6" i="8" s="1"/>
  <c r="L6" i="8"/>
  <c r="N6" i="8" s="1"/>
  <c r="I6" i="8"/>
  <c r="AF6" i="8" s="1"/>
  <c r="AH6" i="8" s="1"/>
  <c r="L8" i="19"/>
  <c r="N8" i="19"/>
  <c r="Q8" i="19"/>
  <c r="S8" i="19" s="1"/>
  <c r="V8" i="19"/>
  <c r="X8" i="19" s="1"/>
  <c r="AA8" i="19"/>
  <c r="AC8" i="19"/>
  <c r="AF8" i="19"/>
  <c r="AH8" i="19"/>
  <c r="L9" i="22"/>
  <c r="N9" i="22" s="1"/>
  <c r="Q9" i="22"/>
  <c r="S9" i="22"/>
  <c r="V9" i="22"/>
  <c r="X9" i="22"/>
  <c r="AA9" i="22"/>
  <c r="AC9" i="22" s="1"/>
  <c r="AF9" i="22"/>
  <c r="AH9" i="22"/>
  <c r="V8" i="16"/>
  <c r="X8" i="16" s="1"/>
  <c r="Q8" i="16"/>
  <c r="S8" i="16" s="1"/>
  <c r="L8" i="16"/>
  <c r="N8" i="16" s="1"/>
  <c r="AA8" i="16"/>
  <c r="AC8" i="16" s="1"/>
  <c r="AF8" i="16"/>
  <c r="L7" i="3"/>
  <c r="N7" i="3" s="1"/>
  <c r="Q7" i="3"/>
  <c r="S7" i="3"/>
  <c r="V7" i="3"/>
  <c r="X7" i="3"/>
  <c r="AA7" i="3"/>
  <c r="AC7" i="3" s="1"/>
  <c r="L8" i="3"/>
  <c r="N8" i="3" s="1"/>
  <c r="Q8" i="3"/>
  <c r="S8" i="3"/>
  <c r="V8" i="3"/>
  <c r="X8" i="3"/>
  <c r="AA8" i="3"/>
  <c r="AC8" i="3"/>
  <c r="L9" i="3"/>
  <c r="N9" i="3"/>
  <c r="Q9" i="3"/>
  <c r="S9" i="3"/>
  <c r="V9" i="3"/>
  <c r="X9" i="3"/>
  <c r="AA9" i="3"/>
  <c r="AC9" i="3"/>
  <c r="L10" i="3"/>
  <c r="N10" i="3"/>
  <c r="Q10" i="3"/>
  <c r="S10" i="3" s="1"/>
  <c r="V10" i="3"/>
  <c r="X10" i="3" s="1"/>
  <c r="AA10" i="3"/>
  <c r="AC10" i="3"/>
  <c r="I10" i="3"/>
  <c r="AF10" i="3" s="1"/>
  <c r="AH10" i="3" s="1"/>
  <c r="Q8" i="23"/>
  <c r="S8" i="23" s="1"/>
  <c r="V8" i="23"/>
  <c r="X8" i="23" s="1"/>
  <c r="AA8" i="23"/>
  <c r="AC8" i="23" s="1"/>
  <c r="AF8" i="23"/>
  <c r="AH8" i="23" s="1"/>
  <c r="L14" i="18"/>
  <c r="N14" i="18" s="1"/>
  <c r="Q14" i="18"/>
  <c r="S14" i="18"/>
  <c r="V14" i="18"/>
  <c r="X14" i="18" s="1"/>
  <c r="AA14" i="18"/>
  <c r="AC14" i="18" s="1"/>
  <c r="AF14" i="18"/>
  <c r="AH14" i="18" s="1"/>
  <c r="Q10" i="14"/>
  <c r="S10" i="14" s="1"/>
  <c r="V10" i="14"/>
  <c r="X10" i="14" s="1"/>
  <c r="AA10" i="14"/>
  <c r="AC10" i="14" s="1"/>
  <c r="AF10" i="14"/>
  <c r="AH10" i="14"/>
  <c r="L8" i="17" l="1"/>
  <c r="N8" i="17" s="1"/>
  <c r="Q8" i="17"/>
  <c r="S8" i="17" s="1"/>
  <c r="V8" i="17"/>
  <c r="X8" i="17"/>
  <c r="AA8" i="17"/>
  <c r="AC8" i="17"/>
  <c r="L9" i="17"/>
  <c r="N9" i="17"/>
  <c r="Q9" i="17"/>
  <c r="S9" i="17" s="1"/>
  <c r="V9" i="17"/>
  <c r="X9" i="17"/>
  <c r="AA9" i="17"/>
  <c r="AC9" i="17"/>
  <c r="I8" i="17"/>
  <c r="AF8" i="17" s="1"/>
  <c r="AH8" i="17" s="1"/>
  <c r="I9" i="17"/>
  <c r="AF9" i="17" s="1"/>
  <c r="AH9" i="17" s="1"/>
  <c r="L8" i="14"/>
  <c r="N8" i="14"/>
  <c r="Q8" i="14"/>
  <c r="S8" i="14"/>
  <c r="V8" i="14"/>
  <c r="X8" i="14"/>
  <c r="AA8" i="14"/>
  <c r="AC8" i="14"/>
  <c r="AF8" i="14"/>
  <c r="AH8" i="14"/>
  <c r="L9" i="14"/>
  <c r="N9" i="14" s="1"/>
  <c r="Q9" i="14"/>
  <c r="S9" i="14"/>
  <c r="V9" i="14"/>
  <c r="X9" i="14"/>
  <c r="AA9" i="14"/>
  <c r="AC9" i="14" s="1"/>
  <c r="AF9" i="14"/>
  <c r="AH9" i="14"/>
  <c r="AC8" i="22"/>
  <c r="AA8" i="22"/>
  <c r="V8" i="22"/>
  <c r="X8" i="22" s="1"/>
  <c r="Q8" i="22"/>
  <c r="S8" i="22" s="1"/>
  <c r="N8" i="22"/>
  <c r="L8" i="22"/>
  <c r="I8" i="22"/>
  <c r="AF8" i="22" s="1"/>
  <c r="AH8" i="22" s="1"/>
  <c r="L8" i="21"/>
  <c r="N8" i="21"/>
  <c r="Q8" i="21"/>
  <c r="S8" i="21" s="1"/>
  <c r="V8" i="21"/>
  <c r="X8" i="21" s="1"/>
  <c r="AA8" i="21"/>
  <c r="AC8" i="21"/>
  <c r="AF8" i="21"/>
  <c r="AH8" i="21"/>
  <c r="L9" i="21"/>
  <c r="N9" i="21" s="1"/>
  <c r="Q9" i="21"/>
  <c r="S9" i="21" s="1"/>
  <c r="V9" i="21"/>
  <c r="X9" i="21"/>
  <c r="AA9" i="21"/>
  <c r="AC9" i="21" s="1"/>
  <c r="AF9" i="21"/>
  <c r="AH9" i="21" s="1"/>
  <c r="L10" i="21"/>
  <c r="N10" i="21" s="1"/>
  <c r="Q10" i="21"/>
  <c r="S10" i="21"/>
  <c r="V10" i="21"/>
  <c r="X10" i="21" s="1"/>
  <c r="AA10" i="21"/>
  <c r="AC10" i="21" s="1"/>
  <c r="AF10" i="21"/>
  <c r="AH10" i="21" s="1"/>
  <c r="L11" i="21"/>
  <c r="N11" i="21"/>
  <c r="Q11" i="21"/>
  <c r="S11" i="21" s="1"/>
  <c r="V11" i="21"/>
  <c r="X11" i="21" s="1"/>
  <c r="AA11" i="21"/>
  <c r="AC11" i="21" s="1"/>
  <c r="AF11" i="21"/>
  <c r="AH11" i="21"/>
  <c r="I8" i="21"/>
  <c r="L8" i="7"/>
  <c r="N8" i="7" s="1"/>
  <c r="Q8" i="7"/>
  <c r="S8" i="7"/>
  <c r="V8" i="7"/>
  <c r="X8" i="7" s="1"/>
  <c r="AA8" i="7"/>
  <c r="AC8" i="7"/>
  <c r="L9" i="7"/>
  <c r="N9" i="7" s="1"/>
  <c r="Q9" i="7"/>
  <c r="S9" i="7" s="1"/>
  <c r="V9" i="7"/>
  <c r="X9" i="7"/>
  <c r="AA9" i="7"/>
  <c r="AC9" i="7" s="1"/>
  <c r="AF9" i="7"/>
  <c r="AH9" i="7" s="1"/>
  <c r="I8" i="7"/>
  <c r="AF8" i="7" s="1"/>
  <c r="AH8" i="7" s="1"/>
  <c r="L7" i="23"/>
  <c r="N7" i="23" s="1"/>
  <c r="Q7" i="23"/>
  <c r="S7" i="23" s="1"/>
  <c r="V7" i="23"/>
  <c r="X7" i="23" s="1"/>
  <c r="AA7" i="23"/>
  <c r="AC7" i="23"/>
  <c r="L8" i="18"/>
  <c r="N8" i="18" s="1"/>
  <c r="Q8" i="18"/>
  <c r="S8" i="18" s="1"/>
  <c r="V8" i="18"/>
  <c r="X8" i="18" s="1"/>
  <c r="AA8" i="18"/>
  <c r="AC8" i="18" s="1"/>
  <c r="L9" i="18"/>
  <c r="N9" i="18" s="1"/>
  <c r="Q9" i="18"/>
  <c r="S9" i="18"/>
  <c r="V9" i="18"/>
  <c r="X9" i="18"/>
  <c r="AA9" i="18"/>
  <c r="AC9" i="18" s="1"/>
  <c r="L10" i="18"/>
  <c r="N10" i="18" s="1"/>
  <c r="Q10" i="18"/>
  <c r="S10" i="18" s="1"/>
  <c r="V10" i="18"/>
  <c r="X10" i="18" s="1"/>
  <c r="AA10" i="18"/>
  <c r="AC10" i="18" s="1"/>
  <c r="L11" i="18"/>
  <c r="N11" i="18"/>
  <c r="Q11" i="18"/>
  <c r="S11" i="18" s="1"/>
  <c r="V11" i="18"/>
  <c r="X11" i="18" s="1"/>
  <c r="AA11" i="18"/>
  <c r="AC11" i="18"/>
  <c r="L12" i="18"/>
  <c r="N12" i="18" s="1"/>
  <c r="Q12" i="18"/>
  <c r="S12" i="18" s="1"/>
  <c r="V12" i="18"/>
  <c r="X12" i="18" s="1"/>
  <c r="AA12" i="18"/>
  <c r="AC12" i="18" s="1"/>
  <c r="L13" i="18"/>
  <c r="N13" i="18" s="1"/>
  <c r="Q13" i="18"/>
  <c r="S13" i="18"/>
  <c r="V13" i="18"/>
  <c r="X13" i="18" s="1"/>
  <c r="AA13" i="18"/>
  <c r="AC13" i="18" s="1"/>
  <c r="I8" i="18"/>
  <c r="AF8" i="18" s="1"/>
  <c r="AH8" i="18" s="1"/>
  <c r="I9" i="18"/>
  <c r="AF9" i="18" s="1"/>
  <c r="AH9" i="18" s="1"/>
  <c r="I10" i="18"/>
  <c r="AF10" i="18" s="1"/>
  <c r="AH10" i="18" s="1"/>
  <c r="I11" i="18"/>
  <c r="AF11" i="18" s="1"/>
  <c r="AH11" i="18" s="1"/>
  <c r="I12" i="18"/>
  <c r="AF12" i="18" s="1"/>
  <c r="AH12" i="18" s="1"/>
  <c r="I13" i="18"/>
  <c r="AF13" i="18" s="1"/>
  <c r="AH13" i="18" s="1"/>
  <c r="AF9" i="4"/>
  <c r="AH9" i="4" s="1"/>
  <c r="Q7" i="4"/>
  <c r="S7" i="4" s="1"/>
  <c r="V7" i="4"/>
  <c r="X7" i="4"/>
  <c r="AA7" i="4"/>
  <c r="AC7" i="4" s="1"/>
  <c r="Q8" i="4"/>
  <c r="S8" i="4" s="1"/>
  <c r="V8" i="4"/>
  <c r="X8" i="4"/>
  <c r="AA8" i="4"/>
  <c r="AC8" i="4"/>
  <c r="N9" i="4"/>
  <c r="Q9" i="4"/>
  <c r="S9" i="4" s="1"/>
  <c r="V9" i="4"/>
  <c r="X9" i="4" s="1"/>
  <c r="AA9" i="4"/>
  <c r="AC9" i="4" s="1"/>
  <c r="L7" i="4"/>
  <c r="N7" i="4" s="1"/>
  <c r="L8" i="4"/>
  <c r="N8" i="4" s="1"/>
  <c r="I7" i="4"/>
  <c r="AF7" i="4" s="1"/>
  <c r="AH7" i="4" s="1"/>
  <c r="I8" i="4"/>
  <c r="AF8" i="4" s="1"/>
  <c r="AH8" i="4" s="1"/>
  <c r="I7" i="23"/>
  <c r="AF7" i="23" s="1"/>
  <c r="AH7" i="23" s="1"/>
  <c r="AA7" i="22"/>
  <c r="AC7" i="22" s="1"/>
  <c r="V7" i="22"/>
  <c r="X7" i="22" s="1"/>
  <c r="Q7" i="22"/>
  <c r="S7" i="22" s="1"/>
  <c r="L7" i="22"/>
  <c r="N7" i="22" s="1"/>
  <c r="I7" i="22"/>
  <c r="AF7" i="22" s="1"/>
  <c r="AH7" i="22" s="1"/>
  <c r="AA7" i="21"/>
  <c r="AC7" i="21" s="1"/>
  <c r="V7" i="21"/>
  <c r="X7" i="21" s="1"/>
  <c r="Q7" i="21"/>
  <c r="S7" i="21" s="1"/>
  <c r="L7" i="21"/>
  <c r="N7" i="21" s="1"/>
  <c r="I7" i="21"/>
  <c r="AF7" i="21" s="1"/>
  <c r="AH7" i="21" s="1"/>
  <c r="AA7" i="19"/>
  <c r="AC7" i="19" s="1"/>
  <c r="V7" i="19"/>
  <c r="X7" i="19" s="1"/>
  <c r="Q7" i="19"/>
  <c r="S7" i="19" s="1"/>
  <c r="L7" i="19"/>
  <c r="N7" i="19" s="1"/>
  <c r="I7" i="19"/>
  <c r="AF7" i="19" s="1"/>
  <c r="AH7" i="19" s="1"/>
  <c r="AA7" i="18"/>
  <c r="AC7" i="18" s="1"/>
  <c r="V7" i="18"/>
  <c r="X7" i="18" s="1"/>
  <c r="Q7" i="18"/>
  <c r="S7" i="18" s="1"/>
  <c r="L7" i="18"/>
  <c r="N7" i="18" s="1"/>
  <c r="I7" i="18"/>
  <c r="AF7" i="18" s="1"/>
  <c r="AH7" i="18" s="1"/>
  <c r="AA7" i="17"/>
  <c r="AC7" i="17" s="1"/>
  <c r="V7" i="17"/>
  <c r="X7" i="17" s="1"/>
  <c r="Q7" i="17"/>
  <c r="S7" i="17" s="1"/>
  <c r="L7" i="17"/>
  <c r="N7" i="17" s="1"/>
  <c r="I7" i="17"/>
  <c r="AF7" i="17" s="1"/>
  <c r="AH7" i="17" s="1"/>
  <c r="AA7" i="16"/>
  <c r="AC7" i="16" s="1"/>
  <c r="V7" i="16"/>
  <c r="X7" i="16" s="1"/>
  <c r="Q7" i="16"/>
  <c r="S7" i="16" s="1"/>
  <c r="L7" i="16"/>
  <c r="N7" i="16" s="1"/>
  <c r="I7" i="16"/>
  <c r="AF7" i="16" s="1"/>
  <c r="AH7" i="16" s="1"/>
  <c r="AA7" i="15"/>
  <c r="AC7" i="15" s="1"/>
  <c r="V7" i="15"/>
  <c r="X7" i="15" s="1"/>
  <c r="Q7" i="15"/>
  <c r="S7" i="15" s="1"/>
  <c r="L7" i="15"/>
  <c r="N7" i="15" s="1"/>
  <c r="I7" i="15"/>
  <c r="AF7" i="15" s="1"/>
  <c r="AH7" i="15" s="1"/>
  <c r="AA7" i="14"/>
  <c r="AC7" i="14" s="1"/>
  <c r="V7" i="14"/>
  <c r="X7" i="14" s="1"/>
  <c r="Q7" i="14"/>
  <c r="S7" i="14" s="1"/>
  <c r="N7" i="14"/>
  <c r="L7" i="14"/>
  <c r="I7" i="14"/>
  <c r="AF7" i="14" s="1"/>
  <c r="AH7" i="14" s="1"/>
  <c r="AA7" i="13"/>
  <c r="AC7" i="13" s="1"/>
  <c r="V7" i="13"/>
  <c r="X7" i="13" s="1"/>
  <c r="Q7" i="13"/>
  <c r="S7" i="13" s="1"/>
  <c r="L7" i="13"/>
  <c r="N7" i="13" s="1"/>
  <c r="I7" i="13"/>
  <c r="AF7" i="13" s="1"/>
  <c r="AH7" i="13" s="1"/>
  <c r="AA7" i="12"/>
  <c r="AC7" i="12" s="1"/>
  <c r="V7" i="12"/>
  <c r="X7" i="12" s="1"/>
  <c r="Q7" i="12"/>
  <c r="S7" i="12" s="1"/>
  <c r="L7" i="12"/>
  <c r="N7" i="12" s="1"/>
  <c r="I7" i="12"/>
  <c r="AF7" i="12" s="1"/>
  <c r="AH7" i="12" s="1"/>
  <c r="AA7" i="11"/>
  <c r="AC7" i="11" s="1"/>
  <c r="V7" i="11"/>
  <c r="X7" i="11" s="1"/>
  <c r="Q7" i="11"/>
  <c r="S7" i="11" s="1"/>
  <c r="L7" i="11"/>
  <c r="N7" i="11" s="1"/>
  <c r="I7" i="11"/>
  <c r="AF7" i="11" s="1"/>
  <c r="AH7" i="11" s="1"/>
  <c r="AA7" i="9"/>
  <c r="AC7" i="9" s="1"/>
  <c r="V7" i="9"/>
  <c r="X7" i="9" s="1"/>
  <c r="Q7" i="9"/>
  <c r="S7" i="9" s="1"/>
  <c r="L7" i="9"/>
  <c r="N7" i="9" s="1"/>
  <c r="I7" i="9"/>
  <c r="AF7" i="9" s="1"/>
  <c r="AH7" i="9" s="1"/>
  <c r="AA7" i="5"/>
  <c r="AC7" i="5" s="1"/>
  <c r="V7" i="5"/>
  <c r="X7" i="5" s="1"/>
  <c r="Q7" i="5"/>
  <c r="S7" i="5" s="1"/>
  <c r="L7" i="5"/>
  <c r="N7" i="5" s="1"/>
  <c r="I7" i="5"/>
  <c r="AF7" i="5" s="1"/>
  <c r="AH7" i="5" s="1"/>
  <c r="AA7" i="7"/>
  <c r="AC7" i="7" s="1"/>
  <c r="V7" i="7"/>
  <c r="X7" i="7" s="1"/>
  <c r="Q7" i="7"/>
  <c r="S7" i="7" s="1"/>
  <c r="L7" i="7"/>
  <c r="N7" i="7" s="1"/>
  <c r="I7" i="7"/>
  <c r="AF7" i="7" s="1"/>
  <c r="AH7" i="7" s="1"/>
  <c r="AF8" i="6"/>
  <c r="AH8" i="6" s="1"/>
  <c r="AF9" i="6"/>
  <c r="AH9" i="6" s="1"/>
  <c r="AF10" i="6"/>
  <c r="AH10" i="6" s="1"/>
  <c r="AF11" i="6"/>
  <c r="AH11" i="6" s="1"/>
  <c r="AF12" i="6"/>
  <c r="AH12" i="6" s="1"/>
  <c r="AA7" i="6"/>
  <c r="AC7" i="6" s="1"/>
  <c r="AA8" i="6"/>
  <c r="AC8" i="6" s="1"/>
  <c r="AA9" i="6"/>
  <c r="AC9" i="6" s="1"/>
  <c r="V7" i="6"/>
  <c r="X7" i="6" s="1"/>
  <c r="V8" i="6"/>
  <c r="X8" i="6" s="1"/>
  <c r="V9" i="6"/>
  <c r="X9" i="6" s="1"/>
  <c r="V10" i="6"/>
  <c r="X10" i="6" s="1"/>
  <c r="V11" i="6"/>
  <c r="X11" i="6" s="1"/>
  <c r="V12" i="6"/>
  <c r="X12" i="6" s="1"/>
  <c r="V13" i="6"/>
  <c r="Q7" i="6"/>
  <c r="S7" i="6" s="1"/>
  <c r="Q8" i="6"/>
  <c r="S8" i="6" s="1"/>
  <c r="Q9" i="6"/>
  <c r="S9" i="6" s="1"/>
  <c r="Q10" i="6"/>
  <c r="S10" i="6" s="1"/>
  <c r="Q11" i="6"/>
  <c r="S11" i="6" s="1"/>
  <c r="Q12" i="6"/>
  <c r="S12" i="6" s="1"/>
  <c r="L7" i="6"/>
  <c r="N7" i="6" s="1"/>
  <c r="L8" i="6"/>
  <c r="N8" i="6" s="1"/>
  <c r="L9" i="6"/>
  <c r="N9" i="6" s="1"/>
  <c r="L10" i="6"/>
  <c r="N10" i="6" s="1"/>
  <c r="L11" i="6"/>
  <c r="N11" i="6" s="1"/>
  <c r="L12" i="6"/>
  <c r="N12" i="6" s="1"/>
  <c r="I7" i="6" l="1"/>
  <c r="AF7" i="6" s="1"/>
  <c r="AH7" i="6" s="1"/>
  <c r="L8" i="23"/>
  <c r="N8" i="23" s="1"/>
  <c r="AA6" i="23"/>
  <c r="AC6" i="23" s="1"/>
  <c r="V6" i="23"/>
  <c r="X6" i="23" s="1"/>
  <c r="Q6" i="23"/>
  <c r="S6" i="23" s="1"/>
  <c r="L6" i="23"/>
  <c r="N6" i="23" s="1"/>
  <c r="I6" i="23"/>
  <c r="AF6" i="23" s="1"/>
  <c r="AH6" i="23" s="1"/>
  <c r="AF13" i="22"/>
  <c r="AH13" i="22" s="1"/>
  <c r="AA13" i="22"/>
  <c r="L13" i="22"/>
  <c r="N13" i="22" s="1"/>
  <c r="AF12" i="22"/>
  <c r="AH12" i="22" s="1"/>
  <c r="AA12" i="22"/>
  <c r="L12" i="22"/>
  <c r="N12" i="22" s="1"/>
  <c r="AF11" i="22"/>
  <c r="AH11" i="22" s="1"/>
  <c r="AA11" i="22"/>
  <c r="L11" i="22"/>
  <c r="N11" i="22" s="1"/>
  <c r="AF10" i="22"/>
  <c r="AH10" i="22" s="1"/>
  <c r="AA10" i="22"/>
  <c r="L10" i="22"/>
  <c r="N10" i="22" s="1"/>
  <c r="AA6" i="22"/>
  <c r="AC6" i="22" s="1"/>
  <c r="V6" i="22"/>
  <c r="X6" i="22" s="1"/>
  <c r="Q6" i="22"/>
  <c r="S6" i="22" s="1"/>
  <c r="L6" i="22"/>
  <c r="N6" i="22" s="1"/>
  <c r="I6" i="22"/>
  <c r="AF6" i="22" s="1"/>
  <c r="AH6" i="22" s="1"/>
  <c r="AF13" i="21"/>
  <c r="AH13" i="21" s="1"/>
  <c r="AA13" i="21"/>
  <c r="L13" i="21"/>
  <c r="N13" i="21" s="1"/>
  <c r="AF12" i="21"/>
  <c r="AH12" i="21" s="1"/>
  <c r="AA12" i="21"/>
  <c r="L12" i="21"/>
  <c r="N12" i="21" s="1"/>
  <c r="AA6" i="21"/>
  <c r="AC6" i="21" s="1"/>
  <c r="V6" i="21"/>
  <c r="X6" i="21" s="1"/>
  <c r="Q6" i="21"/>
  <c r="S6" i="21" s="1"/>
  <c r="L6" i="21"/>
  <c r="N6" i="21" s="1"/>
  <c r="I6" i="21"/>
  <c r="AF6" i="21" s="1"/>
  <c r="AH6" i="21" s="1"/>
  <c r="AA6" i="19"/>
  <c r="AC6" i="19" s="1"/>
  <c r="V6" i="19"/>
  <c r="X6" i="19" s="1"/>
  <c r="Q6" i="19"/>
  <c r="S6" i="19" s="1"/>
  <c r="L6" i="19"/>
  <c r="N6" i="19" s="1"/>
  <c r="I6" i="19"/>
  <c r="AF6" i="19" s="1"/>
  <c r="AH6" i="19" s="1"/>
  <c r="AA6" i="18"/>
  <c r="AC6" i="18" s="1"/>
  <c r="V6" i="18"/>
  <c r="X6" i="18" s="1"/>
  <c r="Q6" i="18"/>
  <c r="S6" i="18" s="1"/>
  <c r="L6" i="18"/>
  <c r="N6" i="18" s="1"/>
  <c r="I6" i="18"/>
  <c r="AF6" i="18" s="1"/>
  <c r="AH6" i="18" s="1"/>
  <c r="AF10" i="17"/>
  <c r="AH10" i="17" s="1"/>
  <c r="AA10" i="17"/>
  <c r="L10" i="17"/>
  <c r="N10" i="17" s="1"/>
  <c r="AA6" i="17"/>
  <c r="AC6" i="17" s="1"/>
  <c r="V6" i="17"/>
  <c r="X6" i="17" s="1"/>
  <c r="Q6" i="17"/>
  <c r="S6" i="17" s="1"/>
  <c r="L6" i="17"/>
  <c r="N6" i="17" s="1"/>
  <c r="I6" i="17"/>
  <c r="AF6" i="17" s="1"/>
  <c r="AH6" i="17" s="1"/>
  <c r="AA6" i="16"/>
  <c r="AC6" i="16" s="1"/>
  <c r="V6" i="16"/>
  <c r="X6" i="16" s="1"/>
  <c r="Q6" i="16"/>
  <c r="S6" i="16" s="1"/>
  <c r="L6" i="16"/>
  <c r="N6" i="16" s="1"/>
  <c r="I6" i="16"/>
  <c r="AF6" i="16" s="1"/>
  <c r="AH6" i="16" s="1"/>
  <c r="AA6" i="15"/>
  <c r="AC6" i="15" s="1"/>
  <c r="V6" i="15"/>
  <c r="X6" i="15" s="1"/>
  <c r="Q6" i="15"/>
  <c r="S6" i="15" s="1"/>
  <c r="L6" i="15"/>
  <c r="N6" i="15" s="1"/>
  <c r="I6" i="15"/>
  <c r="AF6" i="15" s="1"/>
  <c r="AH6" i="15" s="1"/>
  <c r="L10" i="14"/>
  <c r="N10" i="14" s="1"/>
  <c r="AA6" i="14"/>
  <c r="AC6" i="14" s="1"/>
  <c r="V6" i="14"/>
  <c r="X6" i="14" s="1"/>
  <c r="Q6" i="14"/>
  <c r="S6" i="14" s="1"/>
  <c r="L6" i="14"/>
  <c r="N6" i="14" s="1"/>
  <c r="I6" i="14"/>
  <c r="AF6" i="14" s="1"/>
  <c r="AH6" i="14" s="1"/>
  <c r="AA6" i="13"/>
  <c r="AC6" i="13" s="1"/>
  <c r="V6" i="13"/>
  <c r="X6" i="13" s="1"/>
  <c r="Q6" i="13"/>
  <c r="S6" i="13" s="1"/>
  <c r="L6" i="13"/>
  <c r="N6" i="13" s="1"/>
  <c r="I6" i="13"/>
  <c r="AF6" i="13" s="1"/>
  <c r="AH6" i="13" s="1"/>
  <c r="AA6" i="12"/>
  <c r="AC6" i="12" s="1"/>
  <c r="V6" i="12"/>
  <c r="X6" i="12" s="1"/>
  <c r="Q6" i="12"/>
  <c r="S6" i="12" s="1"/>
  <c r="L6" i="12"/>
  <c r="N6" i="12" s="1"/>
  <c r="I6" i="12"/>
  <c r="AF6" i="12" s="1"/>
  <c r="AH6" i="12" s="1"/>
  <c r="AA6" i="11"/>
  <c r="AC6" i="11" s="1"/>
  <c r="V6" i="11"/>
  <c r="X6" i="11" s="1"/>
  <c r="Q6" i="11"/>
  <c r="S6" i="11" s="1"/>
  <c r="L6" i="11"/>
  <c r="N6" i="11" s="1"/>
  <c r="AF6" i="11"/>
  <c r="AH6" i="11" s="1"/>
  <c r="AF10" i="9"/>
  <c r="AH10" i="9" s="1"/>
  <c r="AA10" i="9"/>
  <c r="L10" i="9"/>
  <c r="N10" i="9" s="1"/>
  <c r="AA6" i="9"/>
  <c r="AC6" i="9" s="1"/>
  <c r="V6" i="9"/>
  <c r="X6" i="9" s="1"/>
  <c r="Q6" i="9"/>
  <c r="S6" i="9" s="1"/>
  <c r="L6" i="9"/>
  <c r="N6" i="9" s="1"/>
  <c r="I6" i="9"/>
  <c r="AF6" i="9" s="1"/>
  <c r="AH6" i="9" s="1"/>
  <c r="AA6" i="5"/>
  <c r="AC6" i="5" s="1"/>
  <c r="V6" i="5"/>
  <c r="X6" i="5" s="1"/>
  <c r="Q6" i="5"/>
  <c r="S6" i="5" s="1"/>
  <c r="L6" i="5"/>
  <c r="N6" i="5" s="1"/>
  <c r="I6" i="5"/>
  <c r="AF6" i="5" s="1"/>
  <c r="AH6" i="5" s="1"/>
  <c r="AA6" i="4"/>
  <c r="AC6" i="4" s="1"/>
  <c r="V6" i="4"/>
  <c r="X6" i="4" s="1"/>
  <c r="Q6" i="4"/>
  <c r="S6" i="4" s="1"/>
  <c r="L6" i="4"/>
  <c r="N6" i="4" s="1"/>
  <c r="I6" i="4"/>
  <c r="AF6" i="4" s="1"/>
  <c r="AH6" i="4" s="1"/>
  <c r="AA6" i="7"/>
  <c r="AC6" i="7" s="1"/>
  <c r="V6" i="7"/>
  <c r="X6" i="7" s="1"/>
  <c r="Q6" i="7"/>
  <c r="S6" i="7" s="1"/>
  <c r="L6" i="7"/>
  <c r="N6" i="7" s="1"/>
  <c r="I6" i="7"/>
  <c r="AF6" i="7" s="1"/>
  <c r="AH6" i="7" s="1"/>
  <c r="AA12" i="6"/>
  <c r="AC12" i="6" s="1"/>
  <c r="AA11" i="6"/>
  <c r="AC11" i="6" s="1"/>
  <c r="AA10" i="6"/>
  <c r="AC10" i="6" s="1"/>
  <c r="AA6" i="6"/>
  <c r="AC6" i="6" s="1"/>
  <c r="V6" i="6"/>
  <c r="X6" i="6" s="1"/>
  <c r="Q6" i="6"/>
  <c r="S6" i="6" s="1"/>
  <c r="L6" i="6"/>
  <c r="N6" i="6" s="1"/>
  <c r="I6" i="6"/>
  <c r="AF6" i="6" s="1"/>
  <c r="AH6" i="6" s="1"/>
  <c r="I7" i="3"/>
  <c r="AF7" i="3" s="1"/>
  <c r="AH7" i="3" s="1"/>
  <c r="I8" i="3"/>
  <c r="AF8" i="3" s="1"/>
  <c r="AH8" i="3" s="1"/>
  <c r="I9" i="3"/>
  <c r="AF9" i="3" s="1"/>
  <c r="AH9" i="3" s="1"/>
  <c r="I6" i="3"/>
  <c r="AF6" i="3" s="1"/>
  <c r="AH6" i="3" s="1"/>
  <c r="X6" i="3"/>
  <c r="AA6" i="3"/>
  <c r="AC6" i="3" s="1"/>
  <c r="V6" i="3"/>
  <c r="Q6" i="3"/>
  <c r="S6" i="3" s="1"/>
  <c r="L6" i="3"/>
  <c r="N6" i="3" s="1"/>
</calcChain>
</file>

<file path=xl/sharedStrings.xml><?xml version="1.0" encoding="utf-8"?>
<sst xmlns="http://schemas.openxmlformats.org/spreadsheetml/2006/main" count="1866" uniqueCount="291">
  <si>
    <t>PLAN DE  SOSTENIBILIDAD MIPG</t>
  </si>
  <si>
    <t xml:space="preserve">Institucionalidad </t>
  </si>
  <si>
    <t xml:space="preserve">Gestión Documental </t>
  </si>
  <si>
    <t>Gestión Estratégica de Talento Humano</t>
  </si>
  <si>
    <t>Transparencia, acceso a la información pública y lucha contra la corrupción</t>
  </si>
  <si>
    <t>Integridad</t>
  </si>
  <si>
    <t>Gestión de la Información Estadística</t>
  </si>
  <si>
    <t xml:space="preserve">Planeación Institucional </t>
  </si>
  <si>
    <t>Gestión del conocimiento y la innovación</t>
  </si>
  <si>
    <t>Gestión presupuestal  y eficiencia del Gasto Público</t>
  </si>
  <si>
    <t>Compras y Contratación Pública</t>
  </si>
  <si>
    <t xml:space="preserve">Fortalecimiento organizacional y simplificación de proceso </t>
  </si>
  <si>
    <t xml:space="preserve">Gobierno Digital </t>
  </si>
  <si>
    <t>Control Interno</t>
  </si>
  <si>
    <t>Seguridad Digital</t>
  </si>
  <si>
    <t>Defensa Jurídica</t>
  </si>
  <si>
    <t>Mejora normativa</t>
  </si>
  <si>
    <t>Participación ciudadana  en la Gestión Pública</t>
  </si>
  <si>
    <t>Componente: Gestión ambiental</t>
  </si>
  <si>
    <t>Seguimiento y Evaluación del Desempeño Institucional</t>
  </si>
  <si>
    <t>CONTROL DE CAMBIOS</t>
  </si>
  <si>
    <t>VERSIÓN</t>
  </si>
  <si>
    <t>FECHA</t>
  </si>
  <si>
    <t>DESCRIPCIÓN DE LA MODIFICACIÓN</t>
  </si>
  <si>
    <t>PLAN DE SOSTENIBILIDAD MIPG - 2026</t>
  </si>
  <si>
    <t>MODELO INTEGRADO DE PLANEACIÓN Y GESTIÓN (MIPG)</t>
  </si>
  <si>
    <t xml:space="preserve"> Actividad No.</t>
  </si>
  <si>
    <t>ACTIVIDAD DE GESTIÓN</t>
  </si>
  <si>
    <t>META / PRODUCTO</t>
  </si>
  <si>
    <t>I TRI</t>
  </si>
  <si>
    <t>II TRI</t>
  </si>
  <si>
    <t>III TRI</t>
  </si>
  <si>
    <t>IV TRI</t>
  </si>
  <si>
    <t>TOTAL PROGRAMACIÓN VIGENCIA</t>
  </si>
  <si>
    <t>RESULTADO</t>
  </si>
  <si>
    <t>I TRIMESTRE</t>
  </si>
  <si>
    <t>II TRIMESTRE</t>
  </si>
  <si>
    <t>III TRIMESTRE</t>
  </si>
  <si>
    <t>IV TRIMESTRE</t>
  </si>
  <si>
    <t>SEGUIMIENTO ACUMULADO PLAN</t>
  </si>
  <si>
    <t>ENTREGABLE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</si>
  <si>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</si>
  <si>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</si>
  <si>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</si>
  <si>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</si>
  <si>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</si>
  <si>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</si>
  <si>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0. INSTITUCIONALIDAD</t>
  </si>
  <si>
    <t>Cuatro  (4) Comités Institucionales de Gestión y Desempeño (1 trimestral )</t>
  </si>
  <si>
    <t>Actas de los comités</t>
  </si>
  <si>
    <t>Comité Institucional de Gestión y Desempeño - Oficina Asesora de Planeación</t>
  </si>
  <si>
    <t>Plan de Adecuación aprobado</t>
  </si>
  <si>
    <t>Realizar el reporte del Índice de Gestión y Desempeño - IDI vigencia 2025 en la plataforma del FURAG.</t>
  </si>
  <si>
    <t>Certificado de diligenciamiento del FURAG 2024</t>
  </si>
  <si>
    <t xml:space="preserve"> Líderes responsables de Políticas MIPG - Corresponsables y Oficina Asesora de Planeación -  Equipo MIPG</t>
  </si>
  <si>
    <t>Socializar resultados del IDI - FURAG 2025  en el  Comité institucional de gestión y desempeño.</t>
  </si>
  <si>
    <t>Una (1)  Socialización de resultados del IDI - FURAG 2025 (1 Comité Institucional)</t>
  </si>
  <si>
    <t xml:space="preserve">Acta, listas de Asistencia 
 y publicación en intranet </t>
  </si>
  <si>
    <t>Oficina Asesora de Planeación - Equipo MIPG</t>
  </si>
  <si>
    <t>Realizar capacitación sobre el Modelo Integrado de Planeación y Gestión en el marco del PIC dirigida a los servidores de la SDG</t>
  </si>
  <si>
    <t>Una (1) capacitación del MIPG</t>
  </si>
  <si>
    <t>Una (1) capacitación del MIIPG</t>
  </si>
  <si>
    <t>1. GESTIÓN ESTRATÉGICA DEL TALENTO HUMANO</t>
  </si>
  <si>
    <t>Un (1) Seguimiento al avance de la implementación de la política de Gestión Estratégica de Talento Humano presentado en el  Comité Institucional de Gestión y Desempeño</t>
  </si>
  <si>
    <t xml:space="preserve">Acta del comité / Presentación del seguimiento de la política de gestión y Desempeño </t>
  </si>
  <si>
    <t>Dirección de Gestión  de Talento Humano</t>
  </si>
  <si>
    <t xml:space="preserve">Desarrollar (2) mesas técnicas de la política Gestión Estratégica del Talento Humano  acorde a lo establecido en la Resolución 1110 de 2024 </t>
  </si>
  <si>
    <t xml:space="preserve">Dos (2) mesas técnica desarrolladas acorde a lo establecido en el marco de la Resolución 1110 de 2024 </t>
  </si>
  <si>
    <t xml:space="preserve">Acta de la mesa técnica /Lista de asistencia o Registro de asitencia </t>
  </si>
  <si>
    <t>Expedir una circular o memorando desde el Despacho solicitando a los servidores públicos del nivel directivo, asesor y alcaldes locales de la entidad realizar el curso de inducción para gerentes públicos dispuesto por Función Pública o la ESAP.</t>
  </si>
  <si>
    <t>Una (1)  Circular o memorando</t>
  </si>
  <si>
    <t>Circular o memorando</t>
  </si>
  <si>
    <t>Realizar autodiagnóstico de la política en el sistema de información MATIZ</t>
  </si>
  <si>
    <t>Un (1) autodiagnóstico - sistema MATIZ</t>
  </si>
  <si>
    <t>Autodiagnóstico - sistema MATIZ</t>
  </si>
  <si>
    <t>2. INTEGRIDAD</t>
  </si>
  <si>
    <t xml:space="preserve">Desarrollar (2) mesas técnicas de la política de Integridad  acorde a lo establecido en la Resolución 1110 de 2024 </t>
  </si>
  <si>
    <t>Aplicar una  encuesta de apropiación de los valores del Código de Integridad.</t>
  </si>
  <si>
    <t>Informe de resultados de la encuesta de apropiación de los valores del Código de Integridad</t>
  </si>
  <si>
    <t>3. PLANEACIÓN INSTITUCIONAL</t>
  </si>
  <si>
    <t>Oficina Asesora de Planeación</t>
  </si>
  <si>
    <t xml:space="preserve">Desarrollar (2) mesas técnicas de la política Planeación Institucional acorde a lo establecido en la Resolución 1110 de 2024 </t>
  </si>
  <si>
    <t>Formular,  aprobar y publicar los 51 planes institucionales y de gestión a nivel central y local de la entidad de la vigencia 2026</t>
  </si>
  <si>
    <t xml:space="preserve">Planes aprobados y publicados en la página web 
Acta de aprobación por el comité institucional de Gestión y Desempeño </t>
  </si>
  <si>
    <t xml:space="preserve">4. GESTIÓN PRESUPUESTAL Y EFICIENCIA DEL GASTO PÚBLICO </t>
  </si>
  <si>
    <t>Dirección Financiera / Oficina Asesora de Planeación</t>
  </si>
  <si>
    <t xml:space="preserve">Desarrollar (2) mesas técnicas de la política de Gestión Presupuestal acorde a lo establecido en la Resolución 1110 de 2024 </t>
  </si>
  <si>
    <t>5. COMPRAS Y CONTRATACIÓN PÚBLICA</t>
  </si>
  <si>
    <t>Dirección de Contratación</t>
  </si>
  <si>
    <t xml:space="preserve">Desarrollar (2) mesas técnicas de la política de Compras y Contratación pública acorde a lo establecido en la Resolución 1110 de 2024 </t>
  </si>
  <si>
    <t>Realizar un (1) autodiagnóstico de la política en el sistema de información MATIZ</t>
  </si>
  <si>
    <t>7. GOBIERNO DIGITAL</t>
  </si>
  <si>
    <t>Dirección de Tecnologías e Información</t>
  </si>
  <si>
    <t xml:space="preserve">Desarrollar (2) mesas técnicas de la política de Gobierno Digital  acorde a lo establecido en la Resolución 1110 de 2024 </t>
  </si>
  <si>
    <t>8. SEGURIDAD  DIGITAL</t>
  </si>
  <si>
    <t xml:space="preserve">Desarrollar (2) mesas técnicas de la política de Seguridad Digital  acorde a lo establecido en la Resolución 1110 de 2024 </t>
  </si>
  <si>
    <t>6. FORTALECIMIENTO ORGANIZACIONAL Y SIMPLIFICACIÓN DE PROCESOS</t>
  </si>
  <si>
    <t xml:space="preserve">Desarrollar (2) mesas técnicas de la política de Fortalecimiento Organizacional y Simplificación de Procesos  acorde a lo establecido en la Resolución 1110 de 2024 </t>
  </si>
  <si>
    <t xml:space="preserve">Realizar una (1) actualización de las  caracterizaciones de los procesos </t>
  </si>
  <si>
    <t xml:space="preserve">Una (1)  actualización de las  caracterizaciones de los procesos </t>
  </si>
  <si>
    <t xml:space="preserve">Caracterizaciones de procesos actualizadas </t>
  </si>
  <si>
    <t xml:space="preserve">Elaborar un diagnóstico para el fortalecimiento del mapa de procesos de la entidad </t>
  </si>
  <si>
    <t xml:space="preserve">Un (1) diagnóstico para el fortalecimiento del mapa de procesos de la entidad </t>
  </si>
  <si>
    <t xml:space="preserve">Diagnóstico para el fortalecimiento del mapa de procesos de la entidad </t>
  </si>
  <si>
    <t>9. DEFENSA JURIDICA</t>
  </si>
  <si>
    <t>Dirección Jurídica</t>
  </si>
  <si>
    <t xml:space="preserve">Desarrollar (2) mesas técnicas de la política de Defensa Jurídica acorde a lo establecido en la Resolución 1110 de 2024 </t>
  </si>
  <si>
    <t>10. MEJORA NORMATIVA</t>
  </si>
  <si>
    <t xml:space="preserve">Desarrollar (2) mesas técnicas de la política de Mejora Normativa acorde a lo establecido en la Resolución 1110 de 2024 </t>
  </si>
  <si>
    <t>Consolidar el normograma por procesos y cargarlo en el sistema MATIZ</t>
  </si>
  <si>
    <t xml:space="preserve">Un (1) normograma actualizado y cargado en MATIZ </t>
  </si>
  <si>
    <t xml:space="preserve">Normograma actualizado y cargado en MATIZ </t>
  </si>
  <si>
    <t>11.PARTICIPACION CIUDADANA</t>
  </si>
  <si>
    <t>Subsecretaría para la Gobernabilidad y la Garantía de Derechos</t>
  </si>
  <si>
    <t xml:space="preserve">Desarrollar dos (2) mesas técnicas de la política de Participación Ciudadana en la Gestión pública acorde a lo establecido en la Resolución 1110 de 2024 </t>
  </si>
  <si>
    <t xml:space="preserve">Acta de la mesa técnica /Lista de asistencia o Registro de asistencia </t>
  </si>
  <si>
    <t>Realizar dos (2) mesas de trabajo para la consolidación de información de los grupos de valor a los que van dirigidas las acciones de programas, proyectos y estrategias misionales de la Secretaría Distrital de Gobierno</t>
  </si>
  <si>
    <t>Matriz con grupos de valor / Lista de asistencia a mesas de trabajo</t>
  </si>
  <si>
    <t>Subsecretaría para la Gobernabilidad y la Garantía de Derechos / Oficina Asesora de Planeación</t>
  </si>
  <si>
    <t>Elaborar un (1) informe que relacione los grupos de valor de la SDG identificados con sus preferencias sobre la realización de espacios de audiencia pública.</t>
  </si>
  <si>
    <t>Un (1) Informe que relacione los grupos de valor de la SDG identificados con sus preferencias sobre la realización de espacios de audiencia pública.</t>
  </si>
  <si>
    <t>12.RACIONALIZACION DE TRAMITES</t>
  </si>
  <si>
    <t>Presentar  en el Comité Institucional de Gestión y Desempeño sobre el avance de la implementación de la política de Racionalización de Trámites</t>
  </si>
  <si>
    <t>Subsecretaría de Gestión Institucional - Servicio al ciudadano / Oficina Asesora de Planeación</t>
  </si>
  <si>
    <t xml:space="preserve">Desarrollar (2) mesas técnicas de la política Racionalización de Trámites  acorde a lo establecido en la Resolución 1110 de 2024 </t>
  </si>
  <si>
    <t>Subsecretaría de Gestión Institucional - Servicio al ciudadano</t>
  </si>
  <si>
    <t>13.SERVICIO CIUDADANO</t>
  </si>
  <si>
    <t xml:space="preserve">Desarrollar (2) mesas técnicas de la política de Servicio al ciudadano acorde a lo establecido en la Resolución 1110 de 2024 </t>
  </si>
  <si>
    <t>14. GESTIÓN AMBIENTAL</t>
  </si>
  <si>
    <t xml:space="preserve">Oficina Asesora de Planeación / Dirección Administrativa </t>
  </si>
  <si>
    <t xml:space="preserve">Desarrollar (2) mesas técnicas del componente de Gestión Ambiental  acorde a lo establecido en la Resolución 1110 de 2024 </t>
  </si>
  <si>
    <t>Implementar el Programa de Excelencia Ambiental Distrital implementando los numerales de la Norma ISO 14001:2015 Y demás requitos del programa.</t>
  </si>
  <si>
    <t>Informe final de resultados del Programa de Excelencia Ambiental Distrital</t>
  </si>
  <si>
    <t xml:space="preserve">Oficina Asesora de Planeación </t>
  </si>
  <si>
    <t xml:space="preserve">Realizar  seguimiento a la implementación del plan de acción del Plan Institucional de Gestión Ambiental-PIGA- </t>
  </si>
  <si>
    <t xml:space="preserve">Informe de seguimiento al Plan de acción del Plan Institucional de Gestión Ambiental-PIGA- </t>
  </si>
  <si>
    <t>15.SEGUIMIENTO Y EVALUACIÓN DEL DESEMPEÑO INSTITUCIONAL</t>
  </si>
  <si>
    <t xml:space="preserve">Desarrollar (2) mesas técnicas de la política de Seguimiento y Evaluación del Desempeño Institucional  acorde a lo establecido en la Resolución 1110 de 2024 </t>
  </si>
  <si>
    <t>Evidencia de Reunión con los asistentes, desarrollo y compromisos de la mesa técnica realizada</t>
  </si>
  <si>
    <t>Actas y presentaciones de los informes de monitoreo de riesgos de gestión y corrupción  ante el Comité Institucional de Gestión y Desempeño</t>
  </si>
  <si>
    <t xml:space="preserve">Realizar y presentar un (1) monitoreo del análisis de la ejecución del Plan Estratégico Institucional - PEI, corte a diciembre 31 de  2025 ante el CIGD. </t>
  </si>
  <si>
    <t>Acta y presentación del monitoreo del plan ante el Comité Institucional de Gestión y Desempeño</t>
  </si>
  <si>
    <t xml:space="preserve">Realizar y presentar cuatro (4) monitoreos a los planes de  Gestión ante el Comité Institucional de Gestión y Desempeño. </t>
  </si>
  <si>
    <t xml:space="preserve">Cuatro (4) monitoreos a los planes de  gestión ante el Comité Institucional de Gestión y Desempeño </t>
  </si>
  <si>
    <t>Actas y presentaciones del monitoreo de los planes ante el Comité Institucional de Gestión y Desempeño</t>
  </si>
  <si>
    <t xml:space="preserve">Realizar y presentar un (1) monitoreo a los  Planes Institucionales ante el Comité Institucional de Gestión y Desempeño. </t>
  </si>
  <si>
    <t>Un (1) monitoreo a los los planes  institucionales  presentado en el CIGD</t>
  </si>
  <si>
    <t>Actas y presentaciones del seguimiento de los planes ante el Comité Institucional de Gestión y Desempeño</t>
  </si>
  <si>
    <t>Actas y presentaciones del seguimiento de los planes ante el   Comité Institucional de Gestión y Desempeño</t>
  </si>
  <si>
    <t xml:space="preserve">Realizar y presentar el seguimiento a la ejecución de las metas de Proyectos de inversión ante el CIGD. </t>
  </si>
  <si>
    <t>16.GESTIÓN DOCUMENTAL</t>
  </si>
  <si>
    <t>Dirección Administrativa</t>
  </si>
  <si>
    <t xml:space="preserve">Desarrollar (2) mesas técnicas de la políticaGestión Documental. acorde a lo establecido en la Resolución 1110 de 2024 </t>
  </si>
  <si>
    <t>17.TRANSPARENCIA Y ACCESO A LA INFORMACIÓN PÚBLICA Y LUCHA CONTRA LA CORRUPCIÓN</t>
  </si>
  <si>
    <t xml:space="preserve">Subsecretaría de Gestión Institucional / Oficina Asesora de Comunicaciones </t>
  </si>
  <si>
    <t>18.GESTIÓN DE LA INFORMACION ESTADÍSTICA</t>
  </si>
  <si>
    <t xml:space="preserve">Desarrollar (2) mesas técnicas de la política Gestión de la Información Estadística acorde a lo establecido en la Resolución 1110 de 2024 </t>
  </si>
  <si>
    <t>Elaborar  y presentar ante el CIGD un (1) plan de acción para el fortalecimiento de la Política de Gestión de la Información Estadistica - PGIE</t>
  </si>
  <si>
    <t>Plan de acción para el fortalecimiento de la Política de Gestión de la Información Estadistica - PGIE</t>
  </si>
  <si>
    <t>Realizar autodiagnóstico de la política de Gestión de la Información Estadistica - PGIE en el sistema de información MATIZ</t>
  </si>
  <si>
    <t>19.GESTION DEL CONOCIMIENTO Y LA INOVACIÓN</t>
  </si>
  <si>
    <t>Oficina Asesora de Planeación / Subsecretaría de Gestión Local / Subsecretaría para la Gobernabilidad y la Garantía de Derechos / Dirección de Relaciones políticas</t>
  </si>
  <si>
    <t xml:space="preserve">Desarrollar (2) mesas técnicas de la política Gestión del Conocimiento y la Innovación acorde a lo establecido en la Resolución 1110 de 2024 </t>
  </si>
  <si>
    <t xml:space="preserve">Elaborar y presentar en el CIGD un (1)  plan de acción para el fortalecimiento de la Política de Gestión del Conocimiento y la Innovación </t>
  </si>
  <si>
    <t xml:space="preserve">Plan de acción para el fortalecimiento de la Política de Gestión del Conocimiento y la Innovación </t>
  </si>
  <si>
    <t>Realizar autodiagnóstico de la política Política de Gestión del Conocimiento y la Innovación  en el sistema de información MATIZ</t>
  </si>
  <si>
    <t>2O, CONTROL INTERNO</t>
  </si>
  <si>
    <t>Oficina Asesora de Planeación / Oficina de Control Interno</t>
  </si>
  <si>
    <t xml:space="preserve">Desarrollar (2) mesas técnicas de la política de Control Interno.  acorde a lo establecido en la Resolución 1110 de 2024 </t>
  </si>
  <si>
    <t>N/A</t>
  </si>
  <si>
    <t xml:space="preserve">Desarrollar (2) mesas técnicas de la política Transparencia y acceso a la información pública y lucha contra la corrupción.  acorde a lo establecido en la Resolución No. 1110 de 2024 </t>
  </si>
  <si>
    <t>registro en medios y los resultados de la encuesta</t>
  </si>
  <si>
    <t xml:space="preserve">Oficina Asesora de Comunicaciones </t>
  </si>
  <si>
    <t>Realizar cuatro sesiones de socialización de la Resolución 421 con los equipos de comunicaciones de las 20 alcaldías locales en articulación con Oficina Asesora de Comunicaciones, subsecretaría de Gestión Institucional y Subsecretaría de Gestión Local.</t>
  </si>
  <si>
    <t>Listados de asistencia y/o grabaciones de socialización</t>
  </si>
  <si>
    <t xml:space="preserve">Oficina Asesora de Comunicaciones /Subsecretaría de Gestión Institucional </t>
  </si>
  <si>
    <t xml:space="preserve">Apoyar a las 20 alcaldías locales en el diligenciamiento de la matriz ITA mediante mesas de trabajo a través de la Subsecretaría de Gestión Institucional y la Oficina Asesora de Comunicaciones en cumplimiento con lo dispuesto en la resolución 080 de 2026. </t>
  </si>
  <si>
    <t xml:space="preserve">Listados de asistencia y/o grabaciones de mesas de trabajo </t>
  </si>
  <si>
    <t>Actas y presentaciones del seguimiento de los proyectos de inversión ante el   Comité Institucional de Gestión y Desempeño</t>
  </si>
  <si>
    <t xml:space="preserve">Socializar resultados de informes de monitoreo de los riesgos de gestión de nivel central y local en el marco del CIGD. </t>
  </si>
  <si>
    <t>Realizar y presentar el seguimiento metodológico a los Planes de mejoramiento Internos  ante el Comité Institucional de Gestión y Desempeño.</t>
  </si>
  <si>
    <t>No.</t>
  </si>
  <si>
    <t>Un (1) Seguimiento al avance de la implementación de la política de Integridad</t>
  </si>
  <si>
    <t>Un (1) Seguimiento al avance de la implementación de la política de Planeación Institucional</t>
  </si>
  <si>
    <t>Un (1) Seguimiento al avance de la implementación de la política de Gestión Presupuestal y Eficiencia del Gasto Público</t>
  </si>
  <si>
    <t>Un (1) Seguimiento al avance de la implementación de la política de Compras y contratación Pública.</t>
  </si>
  <si>
    <t>Un (1) Seguimiento al avance de la implementación de la política de Gobierno Digital.</t>
  </si>
  <si>
    <t>Un (1) Seguimiento al avance de la implementación de la política de  Fortalecimiento Organizacional y Simplificación de Procesos</t>
  </si>
  <si>
    <t>Un (1) Seguimiento al avance de la implementación de la política de Defensa Jurídica.</t>
  </si>
  <si>
    <t>Un (1) Seguimiento al avance de la implementación de la política de  Mejora Normativa</t>
  </si>
  <si>
    <t>Un (1) Seguimiento al avance de la implementación de la política de Participación Ciudadana en la Gestión pública</t>
  </si>
  <si>
    <t>Un (1) Seguimiento al avance de la implementación de la política de Racionalización de Trámites</t>
  </si>
  <si>
    <t>Un (1) Seguimiento al avance de la implementación de la política de  Servicio al ciudadano.</t>
  </si>
  <si>
    <t>Un (1) Seguimiento al avance de la implementación del componentes Gestión Ambiental</t>
  </si>
  <si>
    <t>Un (1) Seguimiento al avance de la implementación de la política de Seguimiento y Evaluación del Desempeño Institucional</t>
  </si>
  <si>
    <t>Un (1) Seguimiento al avance de la implementación de la política de Gestión Documental.</t>
  </si>
  <si>
    <t>Un (1) Seguimiento al avance de la implementación de la política de Transparencia y acceso a la información pública y lucha contra la corrupción.</t>
  </si>
  <si>
    <t>Un (1) Seguimiento al avance de la implementación de la política de Gestión de la Información Estadística.</t>
  </si>
  <si>
    <t>Un (1) Seguimiento al avance de la implementación de la política de Gestión del Conocimiento y la Innovación.</t>
  </si>
  <si>
    <t>Un (1) Seguimiento al avance de la implementación de la política de Control Interno.</t>
  </si>
  <si>
    <t>Total</t>
  </si>
  <si>
    <t>PROGRAMACIÓN PRESENTACIÓN DE SEGUMIENTOS DE POLITICAS POR TRIMESTRE - 2026</t>
  </si>
  <si>
    <t>Presentar  en el Comité Institucional de Gestión y Desempeño el avance de la implementación de la política de Gobierno Digital.</t>
  </si>
  <si>
    <t>Presentar  en el Comité Institucional de Gestión y Desempeño  el avance en la implementación de la política de gestión Estratégica de Talento Humano</t>
  </si>
  <si>
    <t>Presentar  en el Comité Institucional de Gestión y Desempeño  el avance en la implementación de la política de Integridad</t>
  </si>
  <si>
    <t>Presentar  en el Comité Institucional de Gestión y Desempeño  el avance en la implementación de la política de gestión Planeación Institucional</t>
  </si>
  <si>
    <t>Presentar  en el Comité Institucional de Gestión y Desempeño  el avance en la implementación de la política de Gestión Presupuestal y Eficiencia del Gasto Público</t>
  </si>
  <si>
    <t xml:space="preserve">Presentar  en el Comité Institucional de Gestión y Desempeño  el avance en la implementación de la política de Compras y contratación Pública </t>
  </si>
  <si>
    <t>Presentar  en el Comité Institucional de Gestión y Desempeño  el avance en la implementación de la política de Gobierno Digital.</t>
  </si>
  <si>
    <t>Presentar  en el Comité Institucional de Gestión y Desempeño  el avance en la implementación de la política de Fortalecimiento Organizacional y Simplificación de Procesos</t>
  </si>
  <si>
    <t>Presentar  en el Comité Institucional de Gestión y Desempeño  el avance en la implementación de la política de Defensa Jurídica.</t>
  </si>
  <si>
    <t>Presentar  en el Comité Institucional de Gestión y Desempeño  el avance en la implementación de la política de Mejora Normativa</t>
  </si>
  <si>
    <t>Presentar  en el Comité Institucional de Gestión y Desempeño  el avance en la implementación de la política de Participación Ciudadana en la Gestión pública</t>
  </si>
  <si>
    <t>Presentar  en el Comité Institucional de Gestión y Desempeño  el avance en la implementación de la política de Racionalización de Trámites</t>
  </si>
  <si>
    <t>Presentar  en el Comité Institucional de Gestión y Desempeño  el avance en la implementación de la política de Servicio al ciudadano.</t>
  </si>
  <si>
    <t>Presentar  en el Comité Institucional de Gestión y Desempeño  el avance en la implementación del componente de Gestión Ambiental- Revisión por la Dirección</t>
  </si>
  <si>
    <t>Presentar  en el Comité Institucional de Gestión y Desempeño  el avance en la implementación de la política de Seguimiento y Evaluación del Desempeño Institucional</t>
  </si>
  <si>
    <t>Presentar  en el Comité Institucional de Gestión y Desempeño  el avance en la implementación de la política de Transparencia y acceso a la información pública y lucha contra la corrupción.</t>
  </si>
  <si>
    <t>Presentar  en el Comité Institucional de Gestión y Desempeño  el avance en la implementación de la política de  Gestión Documental.</t>
  </si>
  <si>
    <t>Presentar  en el Comité Institucional de Gestión y Desempeño  el avance en la implementación de la política de Gestión de la Información Estadística.</t>
  </si>
  <si>
    <t>PPresentar  en el Comité Institucional de Gestión y Desempeño  el avance en la implementación de la política de Gestión del Conocimiento y la Innovación.</t>
  </si>
  <si>
    <t>Presentar  en el Comité Institucional de Gestión y Desempeño  el avance en la implementación de la política de Control Interno.</t>
  </si>
  <si>
    <t>Presentar  en el Comité Institucional de Gestión y Desempeño  el avance en la implementación de la política de Gestión Estratégica de Talento Humano</t>
  </si>
  <si>
    <t>Presentar  en el Comité Institucional de Gestión y Desempeño  el avance en la implementación de la política de Planeación Institucional</t>
  </si>
  <si>
    <t>Presentar  en el Comité Institucional de Gestión y Desempeño  el avance en la implementación de la política de  Mejora Normativa</t>
  </si>
  <si>
    <t>Presentar  en el Comité Institucional de Gestión y Desempeño el avance en la implementación de la política de Servicio al ciudadano.</t>
  </si>
  <si>
    <t>Presentar  en el Comité Institucional de Gestión y Desempeño el avance en la implementación del componente de Gestión Ambiental- Revisión por la Dirección</t>
  </si>
  <si>
    <t>Presentar  en el Comité Institucional de Gestión y Desempeño el avance en la implementación de la política de Seguimiento y Evaluación del Desempeño Institucional</t>
  </si>
  <si>
    <t>Presentar  en el Comité Institucional de Gestión y Desempeño el avance en la implementación de la política de Gestión Documental.</t>
  </si>
  <si>
    <t>Presentar  en el Comité Institucional de Gestión y Desempeño el avance en la implementación de la política de Transparencia y acceso a la información pública y lucha contra la corrupción.</t>
  </si>
  <si>
    <t>Presentar  en el Comité Institucional de Gestión y Desempeño el avance en la implementación de la política de Gestión de la Información Estadística.</t>
  </si>
  <si>
    <t>Presentar  en el Comité Institucional de Gestión y Desempeño el avance en la implementación de la política de Gestión del Conocimiento y la Innovación.</t>
  </si>
  <si>
    <t>Presentar  en el Comité Institucional de Gestión y Desempeño el avance en la implementación de la política de Control Interno.</t>
  </si>
  <si>
    <t xml:space="preserve">Un (1) Seguimiento al avance de la implementación de la política de Gestión Estratégica de Talento Humano </t>
  </si>
  <si>
    <t>Aprobar el Plan de sostenibilidad del MIPG - 2025</t>
  </si>
  <si>
    <t>Un  (1)  Plan de sostenibilidad de MIPG aprobado</t>
  </si>
  <si>
    <t>Un (1)  Reporte del IDI a través del FURAG diligenciado -Formulario Único del Registro de Avance a Gestión - 2025</t>
  </si>
  <si>
    <t xml:space="preserve">Dos (2) Mesas técnica desarrollada acorde a lo establecido en el marco de la Resolución 1110 de 2024 </t>
  </si>
  <si>
    <t>Un (1) informe de resultados de la encuesta de apropiación de los valores del Código de Integridad</t>
  </si>
  <si>
    <t xml:space="preserve">Dos (2) mesas técnicas desarrollada acorde a lo establecido en el marco de la Resolución 1110 de 2024 </t>
  </si>
  <si>
    <t>Cincuenta y un (51) Planes vigencia 2026 formulados, aprobados y publicados en la página web  de la entidad</t>
  </si>
  <si>
    <t>Un( 1) Seguimiento al avance de la implementación de la política de Gestión Presupuestal y Eficiencia del Gasto Público</t>
  </si>
  <si>
    <t xml:space="preserve">Dos (2) Mesas técnicas desarrolladas acorde a lo establecido en el marco de la Resolución 1110 de 2024 </t>
  </si>
  <si>
    <t>Dos (2) mesas de trabajo para la consolidación de la información de los grupos de valor identificados</t>
  </si>
  <si>
    <t>Un (1) Informe final de resultados del Programa de Excelencia Ambiental Distrital</t>
  </si>
  <si>
    <t xml:space="preserve">Un (1) Informe de seguimiento al avance de ejecución del Plan de acción del  Plan Institucional de Gestión Ambiental-PIGA- </t>
  </si>
  <si>
    <t>Un (1) monitoreo del análisis de estado de avance del PEI</t>
  </si>
  <si>
    <t>Un (1) Reporte de avance de seguimiento a los planes de mejoramiento internos presentado ante el CIGD</t>
  </si>
  <si>
    <t>Un (1) reporte de seguimiento a la ejecución de las metas de los proyectos de inversión</t>
  </si>
  <si>
    <t>Dos (2) socializaciones de los Informes de monitoreo de riesgos de gestión y corrupción ante el CIGD.</t>
  </si>
  <si>
    <t xml:space="preserve">Dos (2) mesas técnicas desarrolladas acorde a lo establecido en el marco de la Resolución 1110 de 2024 </t>
  </si>
  <si>
    <t xml:space="preserve">Dos (2) mesas técnicas desarrolladas acorde a lo establecido en el marco de la Resolución No. 1110 de 2024 </t>
  </si>
  <si>
    <t xml:space="preserve">Realizar una (1) encuesta semestral para medir el nivel de satisfacción de los canales de comunicación interna de la entidad. </t>
  </si>
  <si>
    <t>Cuatro (4) sesiones de socialización de la Resolución 421 con los equipos de comunicaciones de las 20 alcaldías locales</t>
  </si>
  <si>
    <t xml:space="preserve">Una (1) encuesta semestral para medir el nivel de satisfacción de los canales de comunicación interna de la entidad. </t>
  </si>
  <si>
    <t>Veinte (20) mesas de trabajo de apoyo para el diligenciamiento de la matriz ITA.</t>
  </si>
  <si>
    <t>Un (1) Plan de acción para el fortalecimiento de la Política de Gestión de la Información Estadistica - PGIE</t>
  </si>
  <si>
    <t>Un {1} Seguimiento al avance de la implementación de la política de Gestión del Conocimiento y la Innovación.</t>
  </si>
  <si>
    <t xml:space="preserve">Un Plan de acción para el fortalecimiento de la Política de Gestión del Conocimiento y la Innovación </t>
  </si>
  <si>
    <t xml:space="preserve">Dos {2} Mesas  técnica desarrollada acorde a lo establecido en el marco de la Resolución 1110 de 2024 </t>
  </si>
  <si>
    <t>Un {1} Seguimiento al avance de la implementación de la política de Control Interno.</t>
  </si>
  <si>
    <t xml:space="preserve">Dos {2} Mesas técnica desarrollada acorde a lo establecido en el marco de la Resolución 1110 de 2024 </t>
  </si>
  <si>
    <t>2O. CONTROL INTERNO</t>
  </si>
  <si>
    <t>Realizar cuatro (4) comités Institucionales de Gestión y Desempeño.</t>
  </si>
  <si>
    <t>Realizar cuatro (4) Comités Institucionales de Gestión y Desempeño.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</si>
  <si>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</si>
  <si>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</si>
  <si>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</si>
  <si>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</si>
  <si>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</si>
  <si>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</si>
  <si>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</si>
  <si>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</si>
  <si>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</si>
  <si>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</si>
  <si>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</si>
  <si>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Columna12</t>
  </si>
  <si>
    <t>Columna13</t>
  </si>
  <si>
    <t>Columna14</t>
  </si>
  <si>
    <t>Columna15</t>
  </si>
  <si>
    <t>Columna16</t>
  </si>
  <si>
    <t>Columna17</t>
  </si>
  <si>
    <t>Columna18</t>
  </si>
  <si>
    <t>Columna19</t>
  </si>
  <si>
    <t>Columna20</t>
  </si>
  <si>
    <t>Acción</t>
  </si>
  <si>
    <t>No de metas</t>
  </si>
  <si>
    <t>Aprobación del plan de sostenibilidad MIPG - 2026 en el marco del Comité Institucional de Gestión y Desempeño,</t>
  </si>
  <si>
    <t>Presentar  en el Comité Institucional de Gestión y Desempeño  el avance en la implementación de la política de Seguridad Digital.</t>
  </si>
  <si>
    <t>Presentar  en el Comité Institucional de Gestión y Desempeño  el avance en la implementación de la política de Seguridad Digital</t>
  </si>
  <si>
    <t>Un (1) Seguimiento al avance de la implementación de la política de Seguridad Digital.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</si>
</sst>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3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name val="Calibri"/>
      <family val="2"/>
    </font>
    <font>
      <sz val="11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aj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color theme="1" tint="0.34998626667073579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aj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bad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595959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4"/>
      <color theme="1"/>
      <name val="Calibri"/>
      <family val="2"/>
      <scheme val="maj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5C5C5"/>
        <bgColor rgb="FF000000"/>
      </patternFill>
    </fill>
    <fill>
      <patternFill patternType="solid">
        <fgColor rgb="FFF7C7A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44B3E1"/>
      </bottom>
      <diagonal/>
    </border>
    <border>
      <left style="thin">
        <color indexed="64"/>
      </left>
      <right style="thin">
        <color indexed="64"/>
      </right>
      <top style="double">
        <color rgb="FF156082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9" fontId="1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64">
    <xf numFmtId="0" fontId="0" fillId="0" borderId="0" xfId="0"/>
    <xf numFmtId="0" fontId="9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/>
    <xf numFmtId="0" fontId="7" fillId="0" borderId="0" xfId="0" applyFont="1"/>
    <xf numFmtId="0" fontId="11" fillId="0" borderId="0" xfId="0" applyFont="1"/>
    <xf numFmtId="0" fontId="12" fillId="0" borderId="1" xfId="0" applyFont="1" applyBorder="1"/>
    <xf numFmtId="0" fontId="14" fillId="5" borderId="0" xfId="0" applyFont="1" applyFill="1" applyAlignment="1">
      <alignment horizontal="left" vertical="center"/>
    </xf>
    <xf numFmtId="0" fontId="14" fillId="5" borderId="0" xfId="0" applyFont="1" applyFill="1" applyAlignment="1">
      <alignment vertical="center" wrapText="1"/>
    </xf>
    <xf numFmtId="0" fontId="14" fillId="5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6" fillId="7" borderId="1" xfId="3" applyFont="1" applyFill="1" applyBorder="1" applyAlignment="1">
      <alignment horizontal="center" vertical="center" wrapText="1"/>
    </xf>
    <xf numFmtId="0" fontId="0" fillId="2" borderId="0" xfId="0" applyFill="1"/>
    <xf numFmtId="0" fontId="9" fillId="0" borderId="1" xfId="0" applyFont="1" applyBorder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4" fillId="5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2" borderId="1" xfId="2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9" fillId="2" borderId="1" xfId="0" applyFont="1" applyFill="1" applyBorder="1"/>
    <xf numFmtId="0" fontId="21" fillId="0" borderId="0" xfId="6" applyFont="1"/>
    <xf numFmtId="0" fontId="18" fillId="0" borderId="0" xfId="0" applyFont="1"/>
    <xf numFmtId="0" fontId="23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5" fillId="5" borderId="6" xfId="0" applyFont="1" applyFill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0" fillId="0" borderId="0" xfId="0" applyFont="1"/>
    <xf numFmtId="0" fontId="21" fillId="0" borderId="0" xfId="6" applyFont="1" applyAlignment="1">
      <alignment horizontal="left"/>
    </xf>
    <xf numFmtId="0" fontId="16" fillId="2" borderId="0" xfId="3" applyFont="1" applyFill="1" applyAlignment="1">
      <alignment horizontal="center" vertical="center" wrapText="1"/>
    </xf>
    <xf numFmtId="0" fontId="16" fillId="4" borderId="1" xfId="3" applyFont="1" applyFill="1" applyBorder="1" applyAlignment="1">
      <alignment horizontal="center" vertical="center" wrapText="1"/>
    </xf>
    <xf numFmtId="0" fontId="16" fillId="8" borderId="1" xfId="3" applyFont="1" applyFill="1" applyBorder="1" applyAlignment="1">
      <alignment horizontal="center" vertical="center" wrapText="1"/>
    </xf>
    <xf numFmtId="0" fontId="16" fillId="9" borderId="1" xfId="3" applyFont="1" applyFill="1" applyBorder="1" applyAlignment="1">
      <alignment horizontal="center" vertical="center" wrapText="1"/>
    </xf>
    <xf numFmtId="0" fontId="16" fillId="10" borderId="1" xfId="3" applyFont="1" applyFill="1" applyBorder="1" applyAlignment="1">
      <alignment horizontal="center" vertical="center" wrapText="1"/>
    </xf>
    <xf numFmtId="0" fontId="16" fillId="11" borderId="1" xfId="3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25" fillId="13" borderId="6" xfId="0" applyFont="1" applyFill="1" applyBorder="1" applyAlignment="1">
      <alignment horizontal="center" vertical="center" wrapText="1"/>
    </xf>
    <xf numFmtId="0" fontId="17" fillId="13" borderId="6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16" fillId="2" borderId="0" xfId="3" applyFont="1" applyFill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5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8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 wrapText="1"/>
    </xf>
    <xf numFmtId="0" fontId="7" fillId="4" borderId="5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16" fillId="2" borderId="2" xfId="3" applyFont="1" applyFill="1" applyBorder="1" applyAlignment="1">
      <alignment vertical="center" wrapText="1"/>
    </xf>
    <xf numFmtId="0" fontId="25" fillId="13" borderId="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0" fontId="25" fillId="13" borderId="1" xfId="0" applyFont="1" applyFill="1" applyBorder="1" applyAlignment="1">
      <alignment vertical="center" wrapText="1"/>
    </xf>
    <xf numFmtId="0" fontId="24" fillId="13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5" fillId="13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30" fillId="13" borderId="9" xfId="0" applyFont="1" applyFill="1" applyBorder="1" applyAlignment="1">
      <alignment horizontal="center" vertical="center" wrapText="1"/>
    </xf>
    <xf numFmtId="0" fontId="30" fillId="13" borderId="6" xfId="0" applyFont="1" applyFill="1" applyBorder="1" applyAlignment="1">
      <alignment horizontal="center" vertical="center" wrapText="1"/>
    </xf>
    <xf numFmtId="0" fontId="29" fillId="14" borderId="3" xfId="0" applyFont="1" applyFill="1" applyBorder="1" applyAlignment="1">
      <alignment horizontal="center" vertical="center" wrapText="1"/>
    </xf>
    <xf numFmtId="0" fontId="29" fillId="15" borderId="3" xfId="0" applyFont="1" applyFill="1" applyBorder="1" applyAlignment="1">
      <alignment horizontal="center" vertical="center" wrapText="1"/>
    </xf>
    <xf numFmtId="0" fontId="29" fillId="15" borderId="11" xfId="0" applyFont="1" applyFill="1" applyBorder="1" applyAlignment="1">
      <alignment horizontal="center" vertical="center" wrapText="1"/>
    </xf>
    <xf numFmtId="0" fontId="30" fillId="13" borderId="4" xfId="0" applyFont="1" applyFill="1" applyBorder="1" applyAlignment="1">
      <alignment horizontal="center" vertical="center" wrapText="1"/>
    </xf>
    <xf numFmtId="0" fontId="30" fillId="13" borderId="8" xfId="0" applyFont="1" applyFill="1" applyBorder="1" applyAlignment="1">
      <alignment horizontal="center" vertical="center" wrapText="1"/>
    </xf>
    <xf numFmtId="0" fontId="30" fillId="13" borderId="8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 wrapText="1"/>
    </xf>
    <xf numFmtId="0" fontId="29" fillId="15" borderId="5" xfId="0" applyFont="1" applyFill="1" applyBorder="1" applyAlignment="1">
      <alignment horizontal="center" vertical="center" wrapText="1"/>
    </xf>
    <xf numFmtId="0" fontId="29" fillId="15" borderId="1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13" borderId="6" xfId="0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13" borderId="9" xfId="0" applyFont="1" applyFill="1" applyBorder="1" applyAlignment="1">
      <alignment vertical="center" wrapText="1"/>
    </xf>
    <xf numFmtId="0" fontId="25" fillId="2" borderId="9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/>
    </xf>
    <xf numFmtId="0" fontId="30" fillId="13" borderId="0" xfId="0" applyFont="1" applyFill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5" fillId="5" borderId="10" xfId="0" applyFont="1" applyFill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30" fillId="13" borderId="10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30" fillId="13" borderId="1" xfId="0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 vertical="center"/>
    </xf>
    <xf numFmtId="0" fontId="30" fillId="16" borderId="10" xfId="0" applyFont="1" applyFill="1" applyBorder="1" applyAlignment="1">
      <alignment horizontal="center" vertical="center" wrapText="1"/>
    </xf>
    <xf numFmtId="0" fontId="30" fillId="17" borderId="10" xfId="0" applyFont="1" applyFill="1" applyBorder="1" applyAlignment="1">
      <alignment horizontal="center" vertical="center" wrapText="1"/>
    </xf>
    <xf numFmtId="0" fontId="25" fillId="18" borderId="10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30" fillId="2" borderId="1" xfId="0" quotePrefix="1" applyFont="1" applyFill="1" applyBorder="1" applyAlignment="1">
      <alignment horizontal="center" vertical="center" wrapText="1"/>
    </xf>
    <xf numFmtId="0" fontId="33" fillId="24" borderId="6" xfId="0" applyFont="1" applyFill="1" applyBorder="1" applyAlignment="1">
      <alignment horizontal="center" vertical="center" wrapText="1"/>
    </xf>
    <xf numFmtId="0" fontId="33" fillId="19" borderId="6" xfId="0" applyFont="1" applyFill="1" applyBorder="1" applyAlignment="1">
      <alignment horizontal="center" vertical="center" wrapText="1"/>
    </xf>
    <xf numFmtId="0" fontId="33" fillId="20" borderId="6" xfId="0" applyFont="1" applyFill="1" applyBorder="1" applyAlignment="1">
      <alignment horizontal="center" vertical="center" wrapText="1"/>
    </xf>
    <xf numFmtId="0" fontId="33" fillId="21" borderId="6" xfId="0" applyFont="1" applyFill="1" applyBorder="1" applyAlignment="1">
      <alignment horizontal="center" vertical="center" wrapText="1"/>
    </xf>
    <xf numFmtId="0" fontId="33" fillId="22" borderId="6" xfId="0" applyFont="1" applyFill="1" applyBorder="1" applyAlignment="1">
      <alignment horizontal="center" vertical="center" wrapText="1"/>
    </xf>
    <xf numFmtId="0" fontId="33" fillId="23" borderId="6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5" borderId="9" xfId="0" applyFont="1" applyFill="1" applyBorder="1" applyAlignment="1">
      <alignment vertical="center" wrapText="1"/>
    </xf>
    <xf numFmtId="0" fontId="24" fillId="5" borderId="6" xfId="0" applyFont="1" applyFill="1" applyBorder="1" applyAlignment="1">
      <alignment vertical="center" wrapText="1"/>
    </xf>
    <xf numFmtId="0" fontId="24" fillId="5" borderId="9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4" fillId="0" borderId="9" xfId="0" applyFont="1" applyBorder="1" applyAlignment="1">
      <alignment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/>
    </xf>
    <xf numFmtId="0" fontId="33" fillId="14" borderId="3" xfId="0" applyFont="1" applyFill="1" applyBorder="1" applyAlignment="1">
      <alignment horizontal="center" vertical="center" wrapText="1"/>
    </xf>
    <xf numFmtId="0" fontId="33" fillId="15" borderId="3" xfId="0" applyFont="1" applyFill="1" applyBorder="1" applyAlignment="1">
      <alignment horizontal="center" vertical="center" wrapText="1"/>
    </xf>
    <xf numFmtId="0" fontId="1" fillId="0" borderId="0" xfId="0" applyFont="1"/>
    <xf numFmtId="0" fontId="24" fillId="5" borderId="6" xfId="0" applyFont="1" applyFill="1" applyBorder="1" applyAlignment="1">
      <alignment horizontal="left" vertical="center" wrapText="1"/>
    </xf>
    <xf numFmtId="9" fontId="24" fillId="0" borderId="6" xfId="0" applyNumberFormat="1" applyFont="1" applyBorder="1" applyAlignment="1">
      <alignment horizontal="center" vertical="center"/>
    </xf>
    <xf numFmtId="0" fontId="32" fillId="5" borderId="9" xfId="0" applyFont="1" applyFill="1" applyBorder="1" applyAlignment="1">
      <alignment horizontal="center" vertical="center"/>
    </xf>
    <xf numFmtId="9" fontId="24" fillId="5" borderId="9" xfId="0" applyNumberFormat="1" applyFont="1" applyFill="1" applyBorder="1" applyAlignment="1">
      <alignment horizontal="center" vertical="center"/>
    </xf>
    <xf numFmtId="9" fontId="24" fillId="5" borderId="6" xfId="0" applyNumberFormat="1" applyFont="1" applyFill="1" applyBorder="1" applyAlignment="1">
      <alignment horizontal="center" vertical="center"/>
    </xf>
    <xf numFmtId="0" fontId="24" fillId="0" borderId="6" xfId="0" applyFont="1" applyBorder="1" applyAlignment="1">
      <alignment horizontal="left" vertical="center" wrapText="1"/>
    </xf>
    <xf numFmtId="0" fontId="24" fillId="5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13" borderId="1" xfId="0" applyFont="1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9" fontId="1" fillId="2" borderId="1" xfId="2" applyFont="1" applyFill="1" applyBorder="1" applyAlignment="1">
      <alignment horizontal="center" vertical="center"/>
    </xf>
    <xf numFmtId="0" fontId="33" fillId="14" borderId="6" xfId="0" applyFont="1" applyFill="1" applyBorder="1" applyAlignment="1">
      <alignment horizontal="center" vertical="center" wrapText="1"/>
    </xf>
    <xf numFmtId="0" fontId="33" fillId="19" borderId="13" xfId="0" applyFont="1" applyFill="1" applyBorder="1" applyAlignment="1">
      <alignment horizontal="center" vertical="center" wrapText="1"/>
    </xf>
    <xf numFmtId="0" fontId="33" fillId="19" borderId="10" xfId="0" applyFont="1" applyFill="1" applyBorder="1" applyAlignment="1">
      <alignment horizontal="center" vertical="center" wrapText="1"/>
    </xf>
    <xf numFmtId="0" fontId="33" fillId="19" borderId="14" xfId="0" applyFont="1" applyFill="1" applyBorder="1" applyAlignment="1">
      <alignment horizontal="center" vertical="center" wrapText="1"/>
    </xf>
    <xf numFmtId="0" fontId="33" fillId="19" borderId="1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33" fillId="14" borderId="10" xfId="0" applyFont="1" applyFill="1" applyBorder="1" applyAlignment="1">
      <alignment horizontal="center" vertical="center" wrapText="1"/>
    </xf>
    <xf numFmtId="0" fontId="33" fillId="14" borderId="5" xfId="0" applyFont="1" applyFill="1" applyBorder="1" applyAlignment="1">
      <alignment horizontal="center" vertical="center" wrapText="1"/>
    </xf>
    <xf numFmtId="0" fontId="33" fillId="15" borderId="5" xfId="0" applyFont="1" applyFill="1" applyBorder="1" applyAlignment="1">
      <alignment horizontal="center" vertical="center" wrapText="1"/>
    </xf>
    <xf numFmtId="0" fontId="33" fillId="15" borderId="11" xfId="0" applyFont="1" applyFill="1" applyBorder="1" applyAlignment="1">
      <alignment horizontal="center" vertical="center" wrapText="1"/>
    </xf>
    <xf numFmtId="0" fontId="33" fillId="15" borderId="6" xfId="0" applyFont="1" applyFill="1" applyBorder="1" applyAlignment="1">
      <alignment horizontal="center" vertical="center" wrapText="1"/>
    </xf>
    <xf numFmtId="0" fontId="33" fillId="19" borderId="11" xfId="0" applyFont="1" applyFill="1" applyBorder="1" applyAlignment="1">
      <alignment horizontal="center" vertical="center" wrapText="1"/>
    </xf>
    <xf numFmtId="0" fontId="33" fillId="19" borderId="4" xfId="0" applyFont="1" applyFill="1" applyBorder="1" applyAlignment="1">
      <alignment horizontal="center" vertical="center" wrapText="1"/>
    </xf>
    <xf numFmtId="0" fontId="33" fillId="20" borderId="11" xfId="0" applyFont="1" applyFill="1" applyBorder="1" applyAlignment="1">
      <alignment horizontal="center" vertical="center" wrapText="1"/>
    </xf>
    <xf numFmtId="0" fontId="33" fillId="20" borderId="4" xfId="0" applyFont="1" applyFill="1" applyBorder="1" applyAlignment="1">
      <alignment horizontal="center" vertical="center" wrapText="1"/>
    </xf>
    <xf numFmtId="0" fontId="33" fillId="21" borderId="11" xfId="0" applyFont="1" applyFill="1" applyBorder="1" applyAlignment="1">
      <alignment horizontal="center" vertical="center" wrapText="1"/>
    </xf>
    <xf numFmtId="0" fontId="33" fillId="21" borderId="4" xfId="0" applyFont="1" applyFill="1" applyBorder="1" applyAlignment="1">
      <alignment horizontal="center" vertical="center" wrapText="1"/>
    </xf>
    <xf numFmtId="0" fontId="33" fillId="22" borderId="11" xfId="0" applyFont="1" applyFill="1" applyBorder="1" applyAlignment="1">
      <alignment horizontal="center" vertical="center" wrapText="1"/>
    </xf>
    <xf numFmtId="0" fontId="33" fillId="22" borderId="4" xfId="0" applyFont="1" applyFill="1" applyBorder="1" applyAlignment="1">
      <alignment horizontal="center" vertical="center" wrapText="1"/>
    </xf>
    <xf numFmtId="0" fontId="33" fillId="23" borderId="11" xfId="0" applyFont="1" applyFill="1" applyBorder="1" applyAlignment="1">
      <alignment horizontal="center" vertical="center" wrapText="1"/>
    </xf>
    <xf numFmtId="0" fontId="33" fillId="23" borderId="4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5" borderId="10" xfId="0" applyFont="1" applyFill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32" fillId="5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27" borderId="1" xfId="0" applyFont="1" applyFill="1" applyBorder="1" applyAlignment="1">
      <alignment horizontal="center" vertical="center"/>
    </xf>
    <xf numFmtId="0" fontId="9" fillId="27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3" fillId="13" borderId="1" xfId="0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vertical="center"/>
    </xf>
    <xf numFmtId="0" fontId="24" fillId="13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14" fillId="13" borderId="1" xfId="0" applyFont="1" applyFill="1" applyBorder="1" applyAlignment="1">
      <alignment horizontal="center" vertical="center"/>
    </xf>
    <xf numFmtId="0" fontId="34" fillId="29" borderId="1" xfId="0" applyFont="1" applyFill="1" applyBorder="1" applyAlignment="1">
      <alignment horizontal="left" vertical="center" wrapText="1"/>
    </xf>
    <xf numFmtId="0" fontId="35" fillId="30" borderId="16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left" vertical="center" wrapText="1"/>
    </xf>
    <xf numFmtId="0" fontId="36" fillId="5" borderId="1" xfId="0" applyFont="1" applyFill="1" applyBorder="1" applyAlignment="1">
      <alignment horizontal="center" vertical="center" wrapText="1"/>
    </xf>
    <xf numFmtId="0" fontId="36" fillId="5" borderId="16" xfId="0" applyFont="1" applyFill="1" applyBorder="1" applyAlignment="1">
      <alignment horizontal="left" vertical="center" wrapText="1"/>
    </xf>
    <xf numFmtId="0" fontId="36" fillId="5" borderId="16" xfId="0" applyFont="1" applyFill="1" applyBorder="1" applyAlignment="1">
      <alignment horizontal="center" vertical="center" wrapText="1"/>
    </xf>
    <xf numFmtId="0" fontId="35" fillId="5" borderId="17" xfId="0" applyFont="1" applyFill="1" applyBorder="1" applyAlignment="1">
      <alignment horizontal="left" vertical="center" wrapText="1"/>
    </xf>
    <xf numFmtId="0" fontId="35" fillId="5" borderId="17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14" fontId="37" fillId="2" borderId="1" xfId="0" applyNumberFormat="1" applyFont="1" applyFill="1" applyBorder="1" applyAlignment="1">
      <alignment horizontal="center" vertical="center" wrapText="1"/>
    </xf>
    <xf numFmtId="0" fontId="16" fillId="2" borderId="0" xfId="3" applyFont="1" applyFill="1" applyAlignment="1">
      <alignment horizontal="center" vertical="center" wrapText="1"/>
    </xf>
    <xf numFmtId="0" fontId="16" fillId="11" borderId="1" xfId="3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6" fillId="6" borderId="1" xfId="3" applyFont="1" applyFill="1" applyBorder="1" applyAlignment="1">
      <alignment horizontal="center" vertical="center" wrapText="1"/>
    </xf>
    <xf numFmtId="0" fontId="16" fillId="4" borderId="1" xfId="3" applyFont="1" applyFill="1" applyBorder="1" applyAlignment="1">
      <alignment horizontal="center" vertical="center" wrapText="1"/>
    </xf>
    <xf numFmtId="0" fontId="16" fillId="8" borderId="1" xfId="3" applyFont="1" applyFill="1" applyBorder="1" applyAlignment="1">
      <alignment horizontal="center" vertical="center" wrapText="1"/>
    </xf>
    <xf numFmtId="0" fontId="16" fillId="9" borderId="1" xfId="3" applyFont="1" applyFill="1" applyBorder="1" applyAlignment="1">
      <alignment horizontal="center" vertical="center" wrapText="1"/>
    </xf>
    <xf numFmtId="0" fontId="16" fillId="10" borderId="1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justify" vertical="center" wrapText="1"/>
    </xf>
    <xf numFmtId="0" fontId="21" fillId="0" borderId="0" xfId="6" applyFont="1" applyAlignment="1">
      <alignment horizontal="left"/>
    </xf>
    <xf numFmtId="0" fontId="21" fillId="0" borderId="0" xfId="6" applyFont="1" applyAlignment="1">
      <alignment horizontal="left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6" fillId="6" borderId="2" xfId="3" applyFont="1" applyFill="1" applyBorder="1" applyAlignment="1">
      <alignment horizontal="center" vertical="center" wrapText="1"/>
    </xf>
    <xf numFmtId="0" fontId="16" fillId="6" borderId="3" xfId="3" applyFont="1" applyFill="1" applyBorder="1" applyAlignment="1">
      <alignment horizontal="center" vertical="center" wrapText="1"/>
    </xf>
    <xf numFmtId="0" fontId="16" fillId="11" borderId="7" xfId="3" applyFont="1" applyFill="1" applyBorder="1" applyAlignment="1">
      <alignment horizontal="center" vertical="center" wrapText="1"/>
    </xf>
    <xf numFmtId="0" fontId="16" fillId="11" borderId="8" xfId="3" applyFont="1" applyFill="1" applyBorder="1" applyAlignment="1">
      <alignment horizontal="center" vertical="center" wrapText="1"/>
    </xf>
    <xf numFmtId="0" fontId="16" fillId="11" borderId="9" xfId="3" applyFont="1" applyFill="1" applyBorder="1" applyAlignment="1">
      <alignment horizontal="center" vertical="center" wrapText="1"/>
    </xf>
    <xf numFmtId="0" fontId="19" fillId="2" borderId="0" xfId="6" applyFill="1" applyAlignment="1">
      <alignment horizontal="center" vertical="center" wrapText="1"/>
    </xf>
    <xf numFmtId="0" fontId="16" fillId="9" borderId="7" xfId="3" applyFont="1" applyFill="1" applyBorder="1" applyAlignment="1">
      <alignment horizontal="center" vertical="center" wrapText="1"/>
    </xf>
    <xf numFmtId="0" fontId="16" fillId="9" borderId="8" xfId="3" applyFont="1" applyFill="1" applyBorder="1" applyAlignment="1">
      <alignment horizontal="center" vertical="center" wrapText="1"/>
    </xf>
    <xf numFmtId="0" fontId="16" fillId="9" borderId="9" xfId="3" applyFont="1" applyFill="1" applyBorder="1" applyAlignment="1">
      <alignment horizontal="center" vertical="center" wrapText="1"/>
    </xf>
    <xf numFmtId="0" fontId="16" fillId="10" borderId="7" xfId="3" applyFont="1" applyFill="1" applyBorder="1" applyAlignment="1">
      <alignment horizontal="center" vertical="center" wrapText="1"/>
    </xf>
    <xf numFmtId="0" fontId="16" fillId="10" borderId="8" xfId="3" applyFont="1" applyFill="1" applyBorder="1" applyAlignment="1">
      <alignment horizontal="center" vertical="center" wrapText="1"/>
    </xf>
    <xf numFmtId="0" fontId="16" fillId="10" borderId="9" xfId="3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6" fillId="8" borderId="7" xfId="3" applyFont="1" applyFill="1" applyBorder="1" applyAlignment="1">
      <alignment horizontal="center" vertical="center" wrapText="1"/>
    </xf>
    <xf numFmtId="0" fontId="16" fillId="8" borderId="8" xfId="3" applyFont="1" applyFill="1" applyBorder="1" applyAlignment="1">
      <alignment horizontal="center" vertical="center" wrapText="1"/>
    </xf>
    <xf numFmtId="0" fontId="16" fillId="8" borderId="9" xfId="3" applyFont="1" applyFill="1" applyBorder="1" applyAlignment="1">
      <alignment horizontal="center" vertical="center" wrapText="1"/>
    </xf>
    <xf numFmtId="0" fontId="16" fillId="4" borderId="7" xfId="3" applyFont="1" applyFill="1" applyBorder="1" applyAlignment="1">
      <alignment horizontal="center" vertical="center" wrapText="1"/>
    </xf>
    <xf numFmtId="0" fontId="16" fillId="4" borderId="8" xfId="3" applyFont="1" applyFill="1" applyBorder="1" applyAlignment="1">
      <alignment horizontal="center" vertical="center" wrapText="1"/>
    </xf>
    <xf numFmtId="0" fontId="16" fillId="4" borderId="9" xfId="3" applyFont="1" applyFill="1" applyBorder="1" applyAlignment="1">
      <alignment horizontal="center" vertical="center" wrapText="1"/>
    </xf>
    <xf numFmtId="0" fontId="16" fillId="6" borderId="7" xfId="3" applyFont="1" applyFill="1" applyBorder="1" applyAlignment="1">
      <alignment horizontal="center" vertical="center" wrapText="1"/>
    </xf>
    <xf numFmtId="0" fontId="16" fillId="6" borderId="9" xfId="3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wrapText="1"/>
    </xf>
    <xf numFmtId="0" fontId="33" fillId="2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8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3" fillId="25" borderId="2" xfId="0" applyFont="1" applyFill="1" applyBorder="1" applyAlignment="1">
      <alignment horizontal="center" vertical="center"/>
    </xf>
    <xf numFmtId="0" fontId="33" fillId="25" borderId="3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justify" vertical="center" wrapText="1"/>
    </xf>
    <xf numFmtId="0" fontId="16" fillId="12" borderId="1" xfId="0" applyFont="1" applyFill="1" applyBorder="1" applyAlignment="1">
      <alignment horizontal="center" vertical="center" wrapText="1"/>
    </xf>
  </cellXfs>
  <cellStyles count="7">
    <cellStyle name="Hipervínculo" xfId="6" builtinId="8"/>
    <cellStyle name="Millares [0] 2" xfId="5" xr:uid="{07F65A22-2C00-46A1-9DA6-CC139EEA1C40}"/>
    <cellStyle name="Normal" xfId="0" builtinId="0"/>
    <cellStyle name="Normal 2" xfId="1" xr:uid="{00000000-0005-0000-0000-000001000000}"/>
    <cellStyle name="Normal 3" xfId="3" xr:uid="{435EA845-DDEA-461E-A783-C25EF6CA2E90}"/>
    <cellStyle name="Porcentaje" xfId="2" builtinId="5"/>
    <cellStyle name="Porcentaje 2" xfId="4" xr:uid="{9AA103DF-EF3B-4E22-BC58-9936A70DC8F9}"/>
  </cellStyles>
  <dxfs count="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3" formatCode="0%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3" formatCode="0%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3" formatCode="0%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3" formatCode="0%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3" formatCode="0%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D9E1F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D9E1F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D9E1F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D9E1F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rgb="FF000000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rgb="FF00000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rgb="FF000000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rgb="FF000000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rgb="FF00000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rgb="FF000000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rgb="FF000000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rgb="FF000000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rgb="FF000000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rgb="FF000000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rgb="FF000000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rgb="FF000000"/>
          <bgColor rgb="FFFFE6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23601F6B-7376-4437-8028-A97A4C1DD8AB}">
      <tableStyleElement type="wholeTable" dxfId="97"/>
      <tableStyleElement type="headerRow" dxfId="96"/>
      <tableStyleElement type="totalRow" dxfId="95"/>
      <tableStyleElement type="firstColumn" dxfId="94"/>
      <tableStyleElement type="lastColumn" dxfId="93"/>
      <tableStyleElement type="firstRowStripe" dxfId="92"/>
      <tableStyleElement type="firstColumnStripe" dxfId="91"/>
    </tableStyle>
  </tableStyles>
  <colors>
    <mruColors>
      <color rgb="FFFF00FF"/>
      <color rgb="FFFFFF66"/>
      <color rgb="FFCCFF66"/>
      <color rgb="FF99FF66"/>
      <color rgb="FFFFCCFF"/>
      <color rgb="FFFF99CC"/>
      <color rgb="FFFF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13" Type="http://schemas.openxmlformats.org/officeDocument/2006/relationships/image" Target="../media/image12.png"/><Relationship Id="rId3" Type="http://schemas.openxmlformats.org/officeDocument/2006/relationships/hyperlink" Target="https://pixabay.com/es/grupo-juntos-trabajo-en-equipo-1824146/" TargetMode="External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2" Type="http://schemas.openxmlformats.org/officeDocument/2006/relationships/image" Target="../media/image2.png"/><Relationship Id="rId16" Type="http://schemas.openxmlformats.org/officeDocument/2006/relationships/image" Target="../media/image15.sv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svg"/><Relationship Id="rId15" Type="http://schemas.openxmlformats.org/officeDocument/2006/relationships/image" Target="../media/image14.png"/><Relationship Id="rId10" Type="http://schemas.openxmlformats.org/officeDocument/2006/relationships/image" Target="../media/image9.sv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sv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hyperlink" Target="#'MENU '!A1"/><Relationship Id="rId1" Type="http://schemas.openxmlformats.org/officeDocument/2006/relationships/image" Target="../media/image16.png"/><Relationship Id="rId4" Type="http://schemas.openxmlformats.org/officeDocument/2006/relationships/image" Target="../media/image18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hyperlink" Target="#'MENU '!A1"/><Relationship Id="rId1" Type="http://schemas.openxmlformats.org/officeDocument/2006/relationships/image" Target="../media/image16.png"/><Relationship Id="rId4" Type="http://schemas.openxmlformats.org/officeDocument/2006/relationships/image" Target="../media/image18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hyperlink" Target="#'MENU '!A1"/><Relationship Id="rId1" Type="http://schemas.openxmlformats.org/officeDocument/2006/relationships/image" Target="../media/image16.png"/><Relationship Id="rId4" Type="http://schemas.openxmlformats.org/officeDocument/2006/relationships/image" Target="../media/image18.sv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hyperlink" Target="#'MENU '!A1"/><Relationship Id="rId1" Type="http://schemas.openxmlformats.org/officeDocument/2006/relationships/image" Target="../media/image16.png"/><Relationship Id="rId4" Type="http://schemas.openxmlformats.org/officeDocument/2006/relationships/image" Target="../media/image18.sv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hyperlink" Target="#'MENU '!A1"/><Relationship Id="rId1" Type="http://schemas.openxmlformats.org/officeDocument/2006/relationships/image" Target="../media/image16.png"/><Relationship Id="rId4" Type="http://schemas.openxmlformats.org/officeDocument/2006/relationships/image" Target="../media/image18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hyperlink" Target="#'MENU '!A1"/><Relationship Id="rId1" Type="http://schemas.openxmlformats.org/officeDocument/2006/relationships/image" Target="../media/image16.png"/><Relationship Id="rId4" Type="http://schemas.openxmlformats.org/officeDocument/2006/relationships/image" Target="../media/image18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hyperlink" Target="#'MENU '!A1"/><Relationship Id="rId1" Type="http://schemas.openxmlformats.org/officeDocument/2006/relationships/image" Target="../media/image16.png"/><Relationship Id="rId4" Type="http://schemas.openxmlformats.org/officeDocument/2006/relationships/image" Target="../media/image18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hyperlink" Target="#'MENU '!A1"/><Relationship Id="rId1" Type="http://schemas.openxmlformats.org/officeDocument/2006/relationships/image" Target="../media/image16.png"/><Relationship Id="rId4" Type="http://schemas.openxmlformats.org/officeDocument/2006/relationships/image" Target="../media/image18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hyperlink" Target="#'MENU '!A1"/><Relationship Id="rId1" Type="http://schemas.openxmlformats.org/officeDocument/2006/relationships/image" Target="../media/image16.png"/><Relationship Id="rId4" Type="http://schemas.openxmlformats.org/officeDocument/2006/relationships/image" Target="../media/image18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hyperlink" Target="#'MENU '!A1"/><Relationship Id="rId1" Type="http://schemas.openxmlformats.org/officeDocument/2006/relationships/image" Target="../media/image16.png"/><Relationship Id="rId4" Type="http://schemas.openxmlformats.org/officeDocument/2006/relationships/image" Target="../media/image18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hyperlink" Target="#'MENU '!A1"/><Relationship Id="rId1" Type="http://schemas.openxmlformats.org/officeDocument/2006/relationships/image" Target="../media/image16.png"/><Relationship Id="rId4" Type="http://schemas.openxmlformats.org/officeDocument/2006/relationships/image" Target="../media/image18.sv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hyperlink" Target="#'MENU '!A1"/><Relationship Id="rId1" Type="http://schemas.openxmlformats.org/officeDocument/2006/relationships/image" Target="../media/image16.png"/><Relationship Id="rId4" Type="http://schemas.openxmlformats.org/officeDocument/2006/relationships/image" Target="../media/image18.sv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hyperlink" Target="#'MENU '!A1"/><Relationship Id="rId1" Type="http://schemas.openxmlformats.org/officeDocument/2006/relationships/image" Target="../media/image16.png"/><Relationship Id="rId4" Type="http://schemas.openxmlformats.org/officeDocument/2006/relationships/image" Target="../media/image18.sv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hyperlink" Target="#'MENU '!A1"/><Relationship Id="rId1" Type="http://schemas.openxmlformats.org/officeDocument/2006/relationships/image" Target="../media/image16.png"/><Relationship Id="rId4" Type="http://schemas.openxmlformats.org/officeDocument/2006/relationships/image" Target="../media/image18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hyperlink" Target="#'MENU '!A1"/><Relationship Id="rId1" Type="http://schemas.openxmlformats.org/officeDocument/2006/relationships/image" Target="../media/image16.png"/><Relationship Id="rId4" Type="http://schemas.openxmlformats.org/officeDocument/2006/relationships/image" Target="../media/image18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hyperlink" Target="#'MENU '!A1"/><Relationship Id="rId1" Type="http://schemas.openxmlformats.org/officeDocument/2006/relationships/image" Target="../media/image16.png"/><Relationship Id="rId4" Type="http://schemas.openxmlformats.org/officeDocument/2006/relationships/image" Target="../media/image18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hyperlink" Target="#'MENU '!A1"/><Relationship Id="rId1" Type="http://schemas.openxmlformats.org/officeDocument/2006/relationships/image" Target="../media/image16.png"/><Relationship Id="rId4" Type="http://schemas.openxmlformats.org/officeDocument/2006/relationships/image" Target="../media/image18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hyperlink" Target="#'MENU '!A1"/><Relationship Id="rId1" Type="http://schemas.openxmlformats.org/officeDocument/2006/relationships/image" Target="../media/image16.png"/><Relationship Id="rId4" Type="http://schemas.openxmlformats.org/officeDocument/2006/relationships/image" Target="../media/image18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hyperlink" Target="#'MENU '!A1"/><Relationship Id="rId1" Type="http://schemas.openxmlformats.org/officeDocument/2006/relationships/image" Target="../media/image16.png"/><Relationship Id="rId4" Type="http://schemas.openxmlformats.org/officeDocument/2006/relationships/image" Target="../media/image18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hyperlink" Target="#'MENU '!A1"/><Relationship Id="rId1" Type="http://schemas.openxmlformats.org/officeDocument/2006/relationships/image" Target="../media/image16.png"/><Relationship Id="rId4" Type="http://schemas.openxmlformats.org/officeDocument/2006/relationships/image" Target="../media/image18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hyperlink" Target="#'MENU '!A1"/><Relationship Id="rId1" Type="http://schemas.openxmlformats.org/officeDocument/2006/relationships/image" Target="../media/image16.png"/><Relationship Id="rId4" Type="http://schemas.openxmlformats.org/officeDocument/2006/relationships/image" Target="../media/image18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311687</xdr:colOff>
      <xdr:row>8</xdr:row>
      <xdr:rowOff>34146</xdr:rowOff>
    </xdr:from>
    <xdr:to>
      <xdr:col>6</xdr:col>
      <xdr:colOff>120975</xdr:colOff>
      <xdr:row>12</xdr:row>
      <xdr:rowOff>62120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41DA42-E5DA-D3FB-89A4-78366C325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2394" y="2518929"/>
          <a:ext cx="3247383" cy="856234"/>
        </a:xfrm>
        <a:prstGeom prst="rect">
          <a:avLst/>
        </a:prstGeom>
      </xdr:spPr>
    </xdr:pic>
    <xdr:clientData/>
  </xdr:twoCellAnchor>
  <xdr:twoCellAnchor>
    <xdr:from>
      <xdr:col>2</xdr:col>
      <xdr:colOff>250658</xdr:colOff>
      <xdr:row>14</xdr:row>
      <xdr:rowOff>66842</xdr:rowOff>
    </xdr:from>
    <xdr:to>
      <xdr:col>6</xdr:col>
      <xdr:colOff>200526</xdr:colOff>
      <xdr:row>25</xdr:row>
      <xdr:rowOff>0</xdr:rowOff>
    </xdr:to>
    <xdr:sp macro="" textlink="">
      <xdr:nvSpPr>
        <xdr:cNvPr id="12" name="Rectángulo: esquinas redondeadas 11">
          <a:extLst>
            <a:ext uri="{FF2B5EF4-FFF2-40B4-BE49-F238E27FC236}">
              <a16:creationId xmlns:a16="http://schemas.microsoft.com/office/drawing/2014/main" id="{0E5D2358-018C-27AA-6CDE-88852B79C3A4}"/>
            </a:ext>
          </a:extLst>
        </xdr:cNvPr>
        <xdr:cNvSpPr/>
      </xdr:nvSpPr>
      <xdr:spPr>
        <a:xfrm>
          <a:off x="4094079" y="2088816"/>
          <a:ext cx="3024605" cy="1955131"/>
        </a:xfrm>
        <a:prstGeom prst="roundRect">
          <a:avLst/>
        </a:prstGeom>
        <a:solidFill>
          <a:schemeClr val="bg1"/>
        </a:solidFill>
        <a:ln w="571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2</xdr:col>
      <xdr:colOff>500854</xdr:colOff>
      <xdr:row>15</xdr:row>
      <xdr:rowOff>32502</xdr:rowOff>
    </xdr:from>
    <xdr:ext cx="535659" cy="937629"/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954DDA41-99EB-46D4-C9E9-6F7AC6D70A9D}"/>
            </a:ext>
          </a:extLst>
        </xdr:cNvPr>
        <xdr:cNvSpPr/>
      </xdr:nvSpPr>
      <xdr:spPr>
        <a:xfrm>
          <a:off x="4344275" y="2238291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4"/>
              </a:solidFill>
              <a:effectLst/>
            </a:rPr>
            <a:t>1</a:t>
          </a:r>
        </a:p>
      </xdr:txBody>
    </xdr:sp>
    <xdr:clientData/>
  </xdr:oneCellAnchor>
  <xdr:twoCellAnchor editAs="oneCell">
    <xdr:from>
      <xdr:col>4</xdr:col>
      <xdr:colOff>133684</xdr:colOff>
      <xdr:row>16</xdr:row>
      <xdr:rowOff>66842</xdr:rowOff>
    </xdr:from>
    <xdr:to>
      <xdr:col>5</xdr:col>
      <xdr:colOff>463317</xdr:colOff>
      <xdr:row>18</xdr:row>
      <xdr:rowOff>206611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0830B5E-3D00-4355-945A-86F4AED44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5514473" y="2456447"/>
          <a:ext cx="1098319" cy="551448"/>
        </a:xfrm>
        <a:prstGeom prst="rect">
          <a:avLst/>
        </a:prstGeom>
      </xdr:spPr>
    </xdr:pic>
    <xdr:clientData/>
  </xdr:twoCellAnchor>
  <xdr:twoCellAnchor>
    <xdr:from>
      <xdr:col>2</xdr:col>
      <xdr:colOff>534737</xdr:colOff>
      <xdr:row>21</xdr:row>
      <xdr:rowOff>16713</xdr:rowOff>
    </xdr:from>
    <xdr:to>
      <xdr:col>6</xdr:col>
      <xdr:colOff>116973</xdr:colOff>
      <xdr:row>23</xdr:row>
      <xdr:rowOff>133685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45436D91-F914-DA9D-DC55-24023812AACB}"/>
            </a:ext>
          </a:extLst>
        </xdr:cNvPr>
        <xdr:cNvSpPr txBox="1"/>
      </xdr:nvSpPr>
      <xdr:spPr>
        <a:xfrm>
          <a:off x="4378158" y="3325397"/>
          <a:ext cx="2656973" cy="48460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chemeClr val="accent2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Talento</a:t>
          </a:r>
          <a:r>
            <a:rPr lang="es-CO" sz="1800" b="0" kern="1200" baseline="0">
              <a:solidFill>
                <a:schemeClr val="accent2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 Humano</a:t>
          </a:r>
          <a:endParaRPr lang="es-CO" sz="1800" b="0" kern="1200">
            <a:solidFill>
              <a:schemeClr val="accent2"/>
            </a:solidFill>
            <a:latin typeface="ADLaM Display" panose="020F0502020204030204" pitchFamily="2" charset="0"/>
            <a:ea typeface="ADLaM Display" panose="020F0502020204030204" pitchFamily="2" charset="0"/>
            <a:cs typeface="ADLaM Display" panose="020F0502020204030204" pitchFamily="2" charset="0"/>
          </a:endParaRPr>
        </a:p>
      </xdr:txBody>
    </xdr:sp>
    <xdr:clientData/>
  </xdr:twoCellAnchor>
  <xdr:twoCellAnchor>
    <xdr:from>
      <xdr:col>2</xdr:col>
      <xdr:colOff>300789</xdr:colOff>
      <xdr:row>29</xdr:row>
      <xdr:rowOff>100261</xdr:rowOff>
    </xdr:from>
    <xdr:to>
      <xdr:col>6</xdr:col>
      <xdr:colOff>250657</xdr:colOff>
      <xdr:row>41</xdr:row>
      <xdr:rowOff>103532</xdr:rowOff>
    </xdr:to>
    <xdr:sp macro="" textlink="">
      <xdr:nvSpPr>
        <xdr:cNvPr id="17" name="Rectángulo: esquinas redondeadas 16">
          <a:extLst>
            <a:ext uri="{FF2B5EF4-FFF2-40B4-BE49-F238E27FC236}">
              <a16:creationId xmlns:a16="http://schemas.microsoft.com/office/drawing/2014/main" id="{F03B235D-007D-410E-9D9A-88CFA1F1F4EE}"/>
            </a:ext>
          </a:extLst>
        </xdr:cNvPr>
        <xdr:cNvSpPr/>
      </xdr:nvSpPr>
      <xdr:spPr>
        <a:xfrm>
          <a:off x="4131496" y="4945587"/>
          <a:ext cx="3014433" cy="2239575"/>
        </a:xfrm>
        <a:prstGeom prst="roundRect">
          <a:avLst/>
        </a:prstGeom>
        <a:ln w="57150"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2</xdr:col>
      <xdr:colOff>550985</xdr:colOff>
      <xdr:row>30</xdr:row>
      <xdr:rowOff>65922</xdr:rowOff>
    </xdr:from>
    <xdr:ext cx="535659" cy="937629"/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6BC49C5F-71E7-4569-92D5-57900365AA65}"/>
            </a:ext>
          </a:extLst>
        </xdr:cNvPr>
        <xdr:cNvSpPr/>
      </xdr:nvSpPr>
      <xdr:spPr>
        <a:xfrm>
          <a:off x="4381692" y="7085433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6"/>
              </a:solidFill>
              <a:effectLst/>
            </a:rPr>
            <a:t>2</a:t>
          </a:r>
        </a:p>
      </xdr:txBody>
    </xdr:sp>
    <xdr:clientData/>
  </xdr:oneCellAnchor>
  <xdr:twoCellAnchor>
    <xdr:from>
      <xdr:col>2</xdr:col>
      <xdr:colOff>414130</xdr:colOff>
      <xdr:row>34</xdr:row>
      <xdr:rowOff>132958</xdr:rowOff>
    </xdr:from>
    <xdr:to>
      <xdr:col>6</xdr:col>
      <xdr:colOff>167104</xdr:colOff>
      <xdr:row>40</xdr:row>
      <xdr:rowOff>62119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AE090612-12AF-4934-8ADF-58F08B7E5B4A}"/>
            </a:ext>
          </a:extLst>
        </xdr:cNvPr>
        <xdr:cNvSpPr txBox="1"/>
      </xdr:nvSpPr>
      <xdr:spPr>
        <a:xfrm>
          <a:off x="4244837" y="5910078"/>
          <a:ext cx="2817539" cy="104731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chemeClr val="accent6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Direccionamiento</a:t>
          </a:r>
          <a:r>
            <a:rPr lang="es-CO" sz="1800" b="0" kern="1200" baseline="0">
              <a:solidFill>
                <a:schemeClr val="accent6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 Estratégico y Planeación</a:t>
          </a:r>
          <a:endParaRPr lang="es-CO" sz="1800" b="0" kern="1200">
            <a:solidFill>
              <a:schemeClr val="accent6"/>
            </a:solidFill>
            <a:latin typeface="ADLaM Display" panose="020F0502020204030204" pitchFamily="2" charset="0"/>
            <a:ea typeface="ADLaM Display" panose="020F0502020204030204" pitchFamily="2" charset="0"/>
            <a:cs typeface="ADLaM Display" panose="020F0502020204030204" pitchFamily="2" charset="0"/>
          </a:endParaRPr>
        </a:p>
      </xdr:txBody>
    </xdr:sp>
    <xdr:clientData/>
  </xdr:twoCellAnchor>
  <xdr:twoCellAnchor>
    <xdr:from>
      <xdr:col>2</xdr:col>
      <xdr:colOff>274680</xdr:colOff>
      <xdr:row>44</xdr:row>
      <xdr:rowOff>90864</xdr:rowOff>
    </xdr:from>
    <xdr:to>
      <xdr:col>6</xdr:col>
      <xdr:colOff>224548</xdr:colOff>
      <xdr:row>59</xdr:row>
      <xdr:rowOff>2589</xdr:rowOff>
    </xdr:to>
    <xdr:sp macro="" textlink="">
      <xdr:nvSpPr>
        <xdr:cNvPr id="21" name="Rectángulo: esquinas redondeadas 20">
          <a:extLst>
            <a:ext uri="{FF2B5EF4-FFF2-40B4-BE49-F238E27FC236}">
              <a16:creationId xmlns:a16="http://schemas.microsoft.com/office/drawing/2014/main" id="{BAD65B1A-1F4C-4A1E-AE8B-12A258CA9E12}"/>
            </a:ext>
          </a:extLst>
        </xdr:cNvPr>
        <xdr:cNvSpPr/>
      </xdr:nvSpPr>
      <xdr:spPr>
        <a:xfrm>
          <a:off x="1782805" y="11580395"/>
          <a:ext cx="2966118" cy="3781257"/>
        </a:xfrm>
        <a:prstGeom prst="roundRect">
          <a:avLst/>
        </a:prstGeom>
        <a:solidFill>
          <a:schemeClr val="bg1"/>
        </a:solidFill>
        <a:ln w="5715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2</xdr:col>
      <xdr:colOff>584406</xdr:colOff>
      <xdr:row>46</xdr:row>
      <xdr:rowOff>12522</xdr:rowOff>
    </xdr:from>
    <xdr:ext cx="535659" cy="937629"/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DDC0308B-8181-4F93-A9C3-35F8FC07FFE6}"/>
            </a:ext>
          </a:extLst>
        </xdr:cNvPr>
        <xdr:cNvSpPr/>
      </xdr:nvSpPr>
      <xdr:spPr>
        <a:xfrm>
          <a:off x="4415113" y="10924859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1">
                  <a:lumMod val="75000"/>
                </a:schemeClr>
              </a:solidFill>
              <a:effectLst/>
            </a:rPr>
            <a:t>3</a:t>
          </a:r>
        </a:p>
      </xdr:txBody>
    </xdr:sp>
    <xdr:clientData/>
  </xdr:oneCellAnchor>
  <xdr:twoCellAnchor>
    <xdr:from>
      <xdr:col>2</xdr:col>
      <xdr:colOff>494050</xdr:colOff>
      <xdr:row>52</xdr:row>
      <xdr:rowOff>1</xdr:rowOff>
    </xdr:from>
    <xdr:to>
      <xdr:col>6</xdr:col>
      <xdr:colOff>76286</xdr:colOff>
      <xdr:row>56</xdr:row>
      <xdr:rowOff>33423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B66E1ACF-9DBC-4B97-A3F8-FCB00F805E9A}"/>
            </a:ext>
          </a:extLst>
        </xdr:cNvPr>
        <xdr:cNvSpPr txBox="1"/>
      </xdr:nvSpPr>
      <xdr:spPr>
        <a:xfrm>
          <a:off x="4324757" y="12030490"/>
          <a:ext cx="2646801" cy="77885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chemeClr val="accent1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Gestión con valores para resultados</a:t>
          </a:r>
        </a:p>
      </xdr:txBody>
    </xdr:sp>
    <xdr:clientData/>
  </xdr:twoCellAnchor>
  <xdr:twoCellAnchor>
    <xdr:from>
      <xdr:col>14</xdr:col>
      <xdr:colOff>269185</xdr:colOff>
      <xdr:row>14</xdr:row>
      <xdr:rowOff>41413</xdr:rowOff>
    </xdr:from>
    <xdr:to>
      <xdr:col>18</xdr:col>
      <xdr:colOff>219053</xdr:colOff>
      <xdr:row>25</xdr:row>
      <xdr:rowOff>165652</xdr:rowOff>
    </xdr:to>
    <xdr:sp macro="" textlink="">
      <xdr:nvSpPr>
        <xdr:cNvPr id="25" name="Rectángulo: esquinas redondeadas 24">
          <a:extLst>
            <a:ext uri="{FF2B5EF4-FFF2-40B4-BE49-F238E27FC236}">
              <a16:creationId xmlns:a16="http://schemas.microsoft.com/office/drawing/2014/main" id="{23EEB30A-4C0C-41D2-AD49-2F41364C1815}"/>
            </a:ext>
          </a:extLst>
        </xdr:cNvPr>
        <xdr:cNvSpPr/>
      </xdr:nvSpPr>
      <xdr:spPr>
        <a:xfrm>
          <a:off x="12527446" y="2091359"/>
          <a:ext cx="3014433" cy="2174184"/>
        </a:xfrm>
        <a:prstGeom prst="roundRect">
          <a:avLst/>
        </a:prstGeom>
        <a:solidFill>
          <a:schemeClr val="bg1"/>
        </a:solidFill>
        <a:ln w="57150"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14</xdr:col>
      <xdr:colOff>519381</xdr:colOff>
      <xdr:row>15</xdr:row>
      <xdr:rowOff>7073</xdr:rowOff>
    </xdr:from>
    <xdr:ext cx="535659" cy="937629"/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AF7BF0D3-F353-4F00-BE7C-5F9BABB3E58B}"/>
            </a:ext>
          </a:extLst>
        </xdr:cNvPr>
        <xdr:cNvSpPr/>
      </xdr:nvSpPr>
      <xdr:spPr>
        <a:xfrm>
          <a:off x="13812968" y="3237290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rgbClr val="7030A0"/>
              </a:solidFill>
              <a:effectLst/>
            </a:rPr>
            <a:t>5</a:t>
          </a:r>
        </a:p>
      </xdr:txBody>
    </xdr:sp>
    <xdr:clientData/>
  </xdr:oneCellAnchor>
  <xdr:twoCellAnchor>
    <xdr:from>
      <xdr:col>14</xdr:col>
      <xdr:colOff>387612</xdr:colOff>
      <xdr:row>20</xdr:row>
      <xdr:rowOff>53404</xdr:rowOff>
    </xdr:from>
    <xdr:to>
      <xdr:col>18</xdr:col>
      <xdr:colOff>20707</xdr:colOff>
      <xdr:row>24</xdr:row>
      <xdr:rowOff>20706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18893823-656F-40D3-BD1E-DA134C7E8243}"/>
            </a:ext>
          </a:extLst>
        </xdr:cNvPr>
        <xdr:cNvSpPr txBox="1"/>
      </xdr:nvSpPr>
      <xdr:spPr>
        <a:xfrm>
          <a:off x="12645873" y="3221502"/>
          <a:ext cx="2697660" cy="71273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rgbClr val="7030A0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Información y Comunicación</a:t>
          </a:r>
        </a:p>
      </xdr:txBody>
    </xdr:sp>
    <xdr:clientData/>
  </xdr:twoCellAnchor>
  <xdr:twoCellAnchor>
    <xdr:from>
      <xdr:col>14</xdr:col>
      <xdr:colOff>186359</xdr:colOff>
      <xdr:row>29</xdr:row>
      <xdr:rowOff>165652</xdr:rowOff>
    </xdr:from>
    <xdr:to>
      <xdr:col>18</xdr:col>
      <xdr:colOff>136227</xdr:colOff>
      <xdr:row>41</xdr:row>
      <xdr:rowOff>124240</xdr:rowOff>
    </xdr:to>
    <xdr:sp macro="" textlink="">
      <xdr:nvSpPr>
        <xdr:cNvPr id="29" name="Rectángulo: esquinas redondeadas 28">
          <a:extLst>
            <a:ext uri="{FF2B5EF4-FFF2-40B4-BE49-F238E27FC236}">
              <a16:creationId xmlns:a16="http://schemas.microsoft.com/office/drawing/2014/main" id="{AC4826FF-83B8-4DDB-B2C8-7FCA6796CE11}"/>
            </a:ext>
          </a:extLst>
        </xdr:cNvPr>
        <xdr:cNvSpPr/>
      </xdr:nvSpPr>
      <xdr:spPr>
        <a:xfrm>
          <a:off x="12444620" y="5010978"/>
          <a:ext cx="3014433" cy="2194892"/>
        </a:xfrm>
        <a:prstGeom prst="roundRect">
          <a:avLst/>
        </a:prstGeom>
        <a:solidFill>
          <a:schemeClr val="bg1"/>
        </a:solidFill>
        <a:ln w="5715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14</xdr:col>
      <xdr:colOff>436555</xdr:colOff>
      <xdr:row>30</xdr:row>
      <xdr:rowOff>131311</xdr:rowOff>
    </xdr:from>
    <xdr:ext cx="535659" cy="937629"/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630EC5F0-AC73-48A5-9987-D46D8BCB8A50}"/>
            </a:ext>
          </a:extLst>
        </xdr:cNvPr>
        <xdr:cNvSpPr/>
      </xdr:nvSpPr>
      <xdr:spPr>
        <a:xfrm>
          <a:off x="13730142" y="7150822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2"/>
              </a:solidFill>
              <a:effectLst/>
            </a:rPr>
            <a:t>6</a:t>
          </a:r>
        </a:p>
      </xdr:txBody>
    </xdr:sp>
    <xdr:clientData/>
  </xdr:oneCellAnchor>
  <xdr:twoCellAnchor>
    <xdr:from>
      <xdr:col>14</xdr:col>
      <xdr:colOff>366906</xdr:colOff>
      <xdr:row>34</xdr:row>
      <xdr:rowOff>144945</xdr:rowOff>
    </xdr:from>
    <xdr:to>
      <xdr:col>17</xdr:col>
      <xdr:colOff>715283</xdr:colOff>
      <xdr:row>40</xdr:row>
      <xdr:rowOff>103532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407F3430-AA77-4FE3-9B4F-93C8D1D1090D}"/>
            </a:ext>
          </a:extLst>
        </xdr:cNvPr>
        <xdr:cNvSpPr txBox="1"/>
      </xdr:nvSpPr>
      <xdr:spPr>
        <a:xfrm>
          <a:off x="12625167" y="5922065"/>
          <a:ext cx="2646801" cy="107673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chemeClr val="accent2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Gestión del conocimiento y</a:t>
          </a:r>
          <a:r>
            <a:rPr lang="es-CO" sz="1800" b="0" kern="1200" baseline="0">
              <a:solidFill>
                <a:schemeClr val="accent2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 la innovación</a:t>
          </a:r>
          <a:endParaRPr lang="es-CO" sz="1800" b="0" kern="1200">
            <a:solidFill>
              <a:schemeClr val="accent2"/>
            </a:solidFill>
            <a:latin typeface="ADLaM Display" panose="020F0502020204030204" pitchFamily="2" charset="0"/>
            <a:ea typeface="ADLaM Display" panose="020F0502020204030204" pitchFamily="2" charset="0"/>
            <a:cs typeface="ADLaM Display" panose="020F0502020204030204" pitchFamily="2" charset="0"/>
          </a:endParaRPr>
        </a:p>
      </xdr:txBody>
    </xdr:sp>
    <xdr:clientData/>
  </xdr:twoCellAnchor>
  <xdr:twoCellAnchor>
    <xdr:from>
      <xdr:col>14</xdr:col>
      <xdr:colOff>165652</xdr:colOff>
      <xdr:row>43</xdr:row>
      <xdr:rowOff>144946</xdr:rowOff>
    </xdr:from>
    <xdr:to>
      <xdr:col>18</xdr:col>
      <xdr:colOff>115520</xdr:colOff>
      <xdr:row>54</xdr:row>
      <xdr:rowOff>78104</xdr:rowOff>
    </xdr:to>
    <xdr:sp macro="" textlink="">
      <xdr:nvSpPr>
        <xdr:cNvPr id="33" name="Rectángulo: esquinas redondeadas 32">
          <a:extLst>
            <a:ext uri="{FF2B5EF4-FFF2-40B4-BE49-F238E27FC236}">
              <a16:creationId xmlns:a16="http://schemas.microsoft.com/office/drawing/2014/main" id="{E8539866-B9F0-42E6-A1AF-6ED8353E7F9C}"/>
            </a:ext>
          </a:extLst>
        </xdr:cNvPr>
        <xdr:cNvSpPr/>
      </xdr:nvSpPr>
      <xdr:spPr>
        <a:xfrm>
          <a:off x="10125489" y="7599294"/>
          <a:ext cx="3014433" cy="1983103"/>
        </a:xfrm>
        <a:prstGeom prst="roundRect">
          <a:avLst/>
        </a:prstGeom>
        <a:solidFill>
          <a:schemeClr val="bg1"/>
        </a:solidFill>
        <a:ln w="57150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14</xdr:col>
      <xdr:colOff>415848</xdr:colOff>
      <xdr:row>44</xdr:row>
      <xdr:rowOff>110605</xdr:rowOff>
    </xdr:from>
    <xdr:ext cx="535659" cy="937629"/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C99E7BDE-C25F-489D-9AD2-6C60E082D3CB}"/>
            </a:ext>
          </a:extLst>
        </xdr:cNvPr>
        <xdr:cNvSpPr/>
      </xdr:nvSpPr>
      <xdr:spPr>
        <a:xfrm>
          <a:off x="13709435" y="10650225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chemeClr val="accent1">
                  <a:lumMod val="75000"/>
                </a:schemeClr>
              </a:solidFill>
              <a:effectLst/>
            </a:rPr>
            <a:t>7</a:t>
          </a:r>
        </a:p>
      </xdr:txBody>
    </xdr:sp>
    <xdr:clientData/>
  </xdr:oneCellAnchor>
  <xdr:twoCellAnchor>
    <xdr:from>
      <xdr:col>14</xdr:col>
      <xdr:colOff>449731</xdr:colOff>
      <xdr:row>50</xdr:row>
      <xdr:rowOff>94817</xdr:rowOff>
    </xdr:from>
    <xdr:to>
      <xdr:col>18</xdr:col>
      <xdr:colOff>31967</xdr:colOff>
      <xdr:row>53</xdr:row>
      <xdr:rowOff>25430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0744F261-9E11-4A46-BF86-196FC46C2978}"/>
            </a:ext>
          </a:extLst>
        </xdr:cNvPr>
        <xdr:cNvSpPr txBox="1"/>
      </xdr:nvSpPr>
      <xdr:spPr>
        <a:xfrm>
          <a:off x="10409568" y="8853676"/>
          <a:ext cx="2646801" cy="48968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rgbClr val="002060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Control interno</a:t>
          </a:r>
        </a:p>
      </xdr:txBody>
    </xdr:sp>
    <xdr:clientData/>
  </xdr:twoCellAnchor>
  <xdr:twoCellAnchor>
    <xdr:from>
      <xdr:col>2</xdr:col>
      <xdr:colOff>199300</xdr:colOff>
      <xdr:row>65</xdr:row>
      <xdr:rowOff>26746</xdr:rowOff>
    </xdr:from>
    <xdr:to>
      <xdr:col>6</xdr:col>
      <xdr:colOff>149168</xdr:colOff>
      <xdr:row>77</xdr:row>
      <xdr:rowOff>107402</xdr:rowOff>
    </xdr:to>
    <xdr:sp macro="" textlink="">
      <xdr:nvSpPr>
        <xdr:cNvPr id="37" name="Rectángulo: esquinas redondeadas 36">
          <a:extLst>
            <a:ext uri="{FF2B5EF4-FFF2-40B4-BE49-F238E27FC236}">
              <a16:creationId xmlns:a16="http://schemas.microsoft.com/office/drawing/2014/main" id="{F4EC6295-41A4-4237-81D3-ECE9A01DA090}"/>
            </a:ext>
          </a:extLst>
        </xdr:cNvPr>
        <xdr:cNvSpPr/>
      </xdr:nvSpPr>
      <xdr:spPr>
        <a:xfrm>
          <a:off x="1707425" y="16576434"/>
          <a:ext cx="2966118" cy="2521437"/>
        </a:xfrm>
        <a:prstGeom prst="roundRect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kern="1200"/>
        </a:p>
      </xdr:txBody>
    </xdr:sp>
    <xdr:clientData/>
  </xdr:twoCellAnchor>
  <xdr:oneCellAnchor>
    <xdr:from>
      <xdr:col>2</xdr:col>
      <xdr:colOff>747153</xdr:colOff>
      <xdr:row>66</xdr:row>
      <xdr:rowOff>27780</xdr:rowOff>
    </xdr:from>
    <xdr:ext cx="535659" cy="937629"/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969FC786-29C3-42C1-82CA-E5C3048E4A5A}"/>
            </a:ext>
          </a:extLst>
        </xdr:cNvPr>
        <xdr:cNvSpPr/>
      </xdr:nvSpPr>
      <xdr:spPr>
        <a:xfrm>
          <a:off x="4577860" y="14667291"/>
          <a:ext cx="53565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5400" b="1" cap="none" spc="0">
              <a:ln/>
              <a:solidFill>
                <a:srgbClr val="FF0000"/>
              </a:solidFill>
              <a:effectLst/>
            </a:rPr>
            <a:t>4</a:t>
          </a:r>
        </a:p>
      </xdr:txBody>
    </xdr:sp>
    <xdr:clientData/>
  </xdr:oneCellAnchor>
  <xdr:twoCellAnchor>
    <xdr:from>
      <xdr:col>2</xdr:col>
      <xdr:colOff>636089</xdr:colOff>
      <xdr:row>71</xdr:row>
      <xdr:rowOff>124240</xdr:rowOff>
    </xdr:from>
    <xdr:to>
      <xdr:col>6</xdr:col>
      <xdr:colOff>19844</xdr:colOff>
      <xdr:row>75</xdr:row>
      <xdr:rowOff>128963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522AA7FD-D1A0-4B58-8577-F8C7B8C555EC}"/>
            </a:ext>
          </a:extLst>
        </xdr:cNvPr>
        <xdr:cNvSpPr txBox="1"/>
      </xdr:nvSpPr>
      <xdr:spPr>
        <a:xfrm>
          <a:off x="2144214" y="17924084"/>
          <a:ext cx="2400005" cy="79847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0" kern="1200">
              <a:solidFill>
                <a:srgbClr val="FF0000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Evaluación</a:t>
          </a:r>
          <a:r>
            <a:rPr lang="es-CO" sz="1800" b="0" kern="1200" baseline="0">
              <a:solidFill>
                <a:srgbClr val="FF0000"/>
              </a:solidFill>
              <a:latin typeface="ADLaM Display" panose="020F0502020204030204" pitchFamily="2" charset="0"/>
              <a:ea typeface="ADLaM Display" panose="020F0502020204030204" pitchFamily="2" charset="0"/>
              <a:cs typeface="ADLaM Display" panose="020F0502020204030204" pitchFamily="2" charset="0"/>
            </a:rPr>
            <a:t> de resultados</a:t>
          </a:r>
          <a:endParaRPr lang="es-CO" sz="1800" b="0" kern="1200">
            <a:solidFill>
              <a:srgbClr val="FF0000"/>
            </a:solidFill>
            <a:latin typeface="ADLaM Display" panose="020F0502020204030204" pitchFamily="2" charset="0"/>
            <a:ea typeface="ADLaM Display" panose="020F0502020204030204" pitchFamily="2" charset="0"/>
            <a:cs typeface="ADLaM Display" panose="020F0502020204030204" pitchFamily="2" charset="0"/>
          </a:endParaRPr>
        </a:p>
      </xdr:txBody>
    </xdr:sp>
    <xdr:clientData/>
  </xdr:twoCellAnchor>
  <xdr:twoCellAnchor editAs="oneCell">
    <xdr:from>
      <xdr:col>4</xdr:col>
      <xdr:colOff>207065</xdr:colOff>
      <xdr:row>30</xdr:row>
      <xdr:rowOff>124240</xdr:rowOff>
    </xdr:from>
    <xdr:to>
      <xdr:col>5</xdr:col>
      <xdr:colOff>355323</xdr:colOff>
      <xdr:row>34</xdr:row>
      <xdr:rowOff>92179</xdr:rowOff>
    </xdr:to>
    <xdr:pic>
      <xdr:nvPicPr>
        <xdr:cNvPr id="42" name="Gráfico 41" descr="Objetivo con relleno sólido">
          <a:extLst>
            <a:ext uri="{FF2B5EF4-FFF2-40B4-BE49-F238E27FC236}">
              <a16:creationId xmlns:a16="http://schemas.microsoft.com/office/drawing/2014/main" id="{E011FE14-88ED-0C84-8F89-77825A499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570054" y="7392229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721276</xdr:colOff>
      <xdr:row>1</xdr:row>
      <xdr:rowOff>123377</xdr:rowOff>
    </xdr:from>
    <xdr:to>
      <xdr:col>7</xdr:col>
      <xdr:colOff>382156</xdr:colOff>
      <xdr:row>5</xdr:row>
      <xdr:rowOff>93920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E5CF7DEB-D4DF-259E-8CEE-ED4493E33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339" y="321815"/>
          <a:ext cx="4565788" cy="17366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218282</xdr:colOff>
      <xdr:row>46</xdr:row>
      <xdr:rowOff>59531</xdr:rowOff>
    </xdr:from>
    <xdr:to>
      <xdr:col>5</xdr:col>
      <xdr:colOff>378619</xdr:colOff>
      <xdr:row>50</xdr:row>
      <xdr:rowOff>1587</xdr:rowOff>
    </xdr:to>
    <xdr:pic>
      <xdr:nvPicPr>
        <xdr:cNvPr id="5" name="Gráfico 4" descr="Presentación con gráfico circular con relleno sólido">
          <a:extLst>
            <a:ext uri="{FF2B5EF4-FFF2-40B4-BE49-F238E27FC236}">
              <a16:creationId xmlns:a16="http://schemas.microsoft.com/office/drawing/2014/main" id="{05D5D122-1D86-E921-1035-33A8FF6A0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234532" y="120650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377032</xdr:colOff>
      <xdr:row>66</xdr:row>
      <xdr:rowOff>19844</xdr:rowOff>
    </xdr:from>
    <xdr:to>
      <xdr:col>5</xdr:col>
      <xdr:colOff>537369</xdr:colOff>
      <xdr:row>70</xdr:row>
      <xdr:rowOff>80963</xdr:rowOff>
    </xdr:to>
    <xdr:pic>
      <xdr:nvPicPr>
        <xdr:cNvPr id="7" name="Gráfico 6" descr="Velocímetro bajo con relleno sólido">
          <a:extLst>
            <a:ext uri="{FF2B5EF4-FFF2-40B4-BE49-F238E27FC236}">
              <a16:creationId xmlns:a16="http://schemas.microsoft.com/office/drawing/2014/main" id="{2806B31E-FF69-AC1A-141A-E451C8971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393282" y="16767969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16</xdr:col>
      <xdr:colOff>178594</xdr:colOff>
      <xdr:row>15</xdr:row>
      <xdr:rowOff>218281</xdr:rowOff>
    </xdr:from>
    <xdr:to>
      <xdr:col>17</xdr:col>
      <xdr:colOff>338931</xdr:colOff>
      <xdr:row>19</xdr:row>
      <xdr:rowOff>250825</xdr:rowOff>
    </xdr:to>
    <xdr:pic>
      <xdr:nvPicPr>
        <xdr:cNvPr id="9" name="Gráfico 8" descr="Gesto de aguantar con relleno sólido">
          <a:extLst>
            <a:ext uri="{FF2B5EF4-FFF2-40B4-BE49-F238E27FC236}">
              <a16:creationId xmlns:a16="http://schemas.microsoft.com/office/drawing/2014/main" id="{2C32D8F3-9347-CB61-3C9D-C27D6E15D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3295313" y="4226719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16</xdr:col>
      <xdr:colOff>198438</xdr:colOff>
      <xdr:row>30</xdr:row>
      <xdr:rowOff>158750</xdr:rowOff>
    </xdr:from>
    <xdr:to>
      <xdr:col>17</xdr:col>
      <xdr:colOff>358775</xdr:colOff>
      <xdr:row>34</xdr:row>
      <xdr:rowOff>160338</xdr:rowOff>
    </xdr:to>
    <xdr:pic>
      <xdr:nvPicPr>
        <xdr:cNvPr id="14" name="Gráfico 13" descr="Cabeza con engranajes con relleno sólido">
          <a:extLst>
            <a:ext uri="{FF2B5EF4-FFF2-40B4-BE49-F238E27FC236}">
              <a16:creationId xmlns:a16="http://schemas.microsoft.com/office/drawing/2014/main" id="{9453CAC4-0DA2-85E2-2D01-6E836CB45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13315157" y="8036719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16</xdr:col>
      <xdr:colOff>99219</xdr:colOff>
      <xdr:row>45</xdr:row>
      <xdr:rowOff>-1</xdr:rowOff>
    </xdr:from>
    <xdr:to>
      <xdr:col>17</xdr:col>
      <xdr:colOff>259556</xdr:colOff>
      <xdr:row>48</xdr:row>
      <xdr:rowOff>140492</xdr:rowOff>
    </xdr:to>
    <xdr:pic>
      <xdr:nvPicPr>
        <xdr:cNvPr id="46" name="Gráfico 45" descr="Portapapeles comprobado con relleno sólido">
          <a:extLst>
            <a:ext uri="{FF2B5EF4-FFF2-40B4-BE49-F238E27FC236}">
              <a16:creationId xmlns:a16="http://schemas.microsoft.com/office/drawing/2014/main" id="{3AB7532E-576E-4926-13B5-CB4CD874B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3215938" y="11747499"/>
          <a:ext cx="914400" cy="914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81F59495-D0FB-471B-BC1D-708B271D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1823357</xdr:colOff>
      <xdr:row>16</xdr:row>
      <xdr:rowOff>174746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B313769-234D-457E-ABDD-5B70133036F7}"/>
            </a:ext>
          </a:extLst>
        </xdr:cNvPr>
        <xdr:cNvGrpSpPr/>
      </xdr:nvGrpSpPr>
      <xdr:grpSpPr>
        <a:xfrm>
          <a:off x="0" y="6369844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8E18129-2929-9CBE-439F-CCC823D4B6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9DB74A66-8872-A6C1-64D3-AAE4055DC8FF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D4C78114-B5F0-456D-9CE7-7DC14B5FD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1823357</xdr:colOff>
      <xdr:row>15</xdr:row>
      <xdr:rowOff>174746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F3604BA-35B4-4708-A096-3DC2B17858C4}"/>
            </a:ext>
          </a:extLst>
        </xdr:cNvPr>
        <xdr:cNvGrpSpPr/>
      </xdr:nvGrpSpPr>
      <xdr:grpSpPr>
        <a:xfrm>
          <a:off x="0" y="6167438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F773AB8-70F5-E7E2-74DE-6E9505A37B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A3AB9ECB-9776-92C9-7468-6920289A5CBC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A259B8E0-7AA1-4445-A7CD-28145D693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1823357</xdr:colOff>
      <xdr:row>17</xdr:row>
      <xdr:rowOff>190252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EA6AFA2-1219-41C5-B353-9E6B2254F7D5}"/>
            </a:ext>
          </a:extLst>
        </xdr:cNvPr>
        <xdr:cNvGrpSpPr/>
      </xdr:nvGrpSpPr>
      <xdr:grpSpPr>
        <a:xfrm>
          <a:off x="0" y="7265581"/>
          <a:ext cx="1823357" cy="1508247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B67C1E-D088-4EF3-A9FC-6BD2E8D44B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EC284A53-622D-526D-0895-DCD148E32F97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FEFBB682-BCF7-478C-8583-56BC35276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1823357</xdr:colOff>
      <xdr:row>16</xdr:row>
      <xdr:rowOff>189400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2C17CC0-E77B-46C9-BDA9-DD2A9B1476A7}"/>
            </a:ext>
          </a:extLst>
        </xdr:cNvPr>
        <xdr:cNvGrpSpPr/>
      </xdr:nvGrpSpPr>
      <xdr:grpSpPr>
        <a:xfrm>
          <a:off x="0" y="7724670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1C8AB3E-DA81-18D1-CEC6-66DFDC9A0D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4BA43829-D542-1511-5654-E61ED0FD282D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2A1B46B3-82C7-406F-881D-25B0F0859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1823357</xdr:colOff>
      <xdr:row>15</xdr:row>
      <xdr:rowOff>170465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9EEFFB2D-8374-455E-9381-C3059063A0AD}"/>
            </a:ext>
          </a:extLst>
        </xdr:cNvPr>
        <xdr:cNvGrpSpPr/>
      </xdr:nvGrpSpPr>
      <xdr:grpSpPr>
        <a:xfrm>
          <a:off x="0" y="6143090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AD8D526-EB2D-A8F9-F134-116051FD98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9F660C52-E232-AC2A-FD25-1B809AB4073A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2D9374AA-655C-45FD-B9C0-070C12C37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1823357</xdr:colOff>
      <xdr:row>16</xdr:row>
      <xdr:rowOff>170465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4252C3A-97A8-4F41-BBCC-4EE909347AB4}"/>
            </a:ext>
          </a:extLst>
        </xdr:cNvPr>
        <xdr:cNvGrpSpPr/>
      </xdr:nvGrpSpPr>
      <xdr:grpSpPr>
        <a:xfrm>
          <a:off x="0" y="6346433"/>
          <a:ext cx="1823357" cy="1508245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538CA49-C023-3B11-940F-F36D18D2E1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4A9CD1C5-1A15-44A2-AD00-48E9E10CBD6B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24A785F1-6E8A-4150-8702-549E0CD37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1704975</xdr:colOff>
      <xdr:row>15</xdr:row>
      <xdr:rowOff>114300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EAD9E46-4BC2-4DD5-9D10-8F4E0A0CD25F}"/>
            </a:ext>
          </a:extLst>
        </xdr:cNvPr>
        <xdr:cNvGrpSpPr/>
      </xdr:nvGrpSpPr>
      <xdr:grpSpPr>
        <a:xfrm>
          <a:off x="0" y="7708605"/>
          <a:ext cx="1704975" cy="1232933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93A75A8-299B-D4AD-DC44-711102AF0B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0E3F4816-D4E3-59B0-9A0A-34472DB8AF7C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8091F80A-95A4-4CF7-944D-255BF3A4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16</xdr:row>
      <xdr:rowOff>114300</xdr:rowOff>
    </xdr:from>
    <xdr:to>
      <xdr:col>0</xdr:col>
      <xdr:colOff>2004332</xdr:colOff>
      <xdr:row>24</xdr:row>
      <xdr:rowOff>22346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AB78045-BAE8-4C26-AE36-85ADA19F68AE}"/>
            </a:ext>
          </a:extLst>
        </xdr:cNvPr>
        <xdr:cNvGrpSpPr/>
      </xdr:nvGrpSpPr>
      <xdr:grpSpPr>
        <a:xfrm>
          <a:off x="180975" y="10134600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53F406E-0DF5-2533-8723-5411E3FA08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AA6361B8-7807-D9EB-C9DC-D3AC52EC22DD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A58F74B1-ABBF-4C45-B53E-897457CF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1823357</xdr:colOff>
      <xdr:row>16</xdr:row>
      <xdr:rowOff>189400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EEC7629A-13B0-461D-AAB9-9C6B7AA0557B}"/>
            </a:ext>
          </a:extLst>
        </xdr:cNvPr>
        <xdr:cNvGrpSpPr/>
      </xdr:nvGrpSpPr>
      <xdr:grpSpPr>
        <a:xfrm>
          <a:off x="0" y="6353489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8DC8634-2AC6-8280-ABB9-853785D391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F6CCBBC0-0444-8160-6008-301AA6A342FD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CD7F38AA-1EDE-4308-B79A-CD74D3514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1823357</xdr:colOff>
      <xdr:row>19</xdr:row>
      <xdr:rowOff>184271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48AAD04-7E8B-45A4-BC6B-7F5BB8CC4491}"/>
            </a:ext>
          </a:extLst>
        </xdr:cNvPr>
        <xdr:cNvGrpSpPr/>
      </xdr:nvGrpSpPr>
      <xdr:grpSpPr>
        <a:xfrm>
          <a:off x="0" y="8486775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FD8F108-B1E5-3462-D2DE-4A9929523A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4C3E7919-462F-6017-F7EA-F231943F6DF6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369888</xdr:colOff>
      <xdr:row>0</xdr:row>
      <xdr:rowOff>158759</xdr:rowOff>
    </xdr:from>
    <xdr:to>
      <xdr:col>0</xdr:col>
      <xdr:colOff>2322512</xdr:colOff>
      <xdr:row>2</xdr:row>
      <xdr:rowOff>174353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31C50262-E4E5-4025-AA65-CD6B26BAD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888" y="158759"/>
          <a:ext cx="1952624" cy="672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340179</xdr:colOff>
      <xdr:row>10</xdr:row>
      <xdr:rowOff>108855</xdr:rowOff>
    </xdr:from>
    <xdr:to>
      <xdr:col>0</xdr:col>
      <xdr:colOff>2163536</xdr:colOff>
      <xdr:row>16</xdr:row>
      <xdr:rowOff>65887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A9F11E48-BA15-791B-618C-8E687B63181D}"/>
            </a:ext>
          </a:extLst>
        </xdr:cNvPr>
        <xdr:cNvGrpSpPr/>
      </xdr:nvGrpSpPr>
      <xdr:grpSpPr>
        <a:xfrm>
          <a:off x="340179" y="7563755"/>
          <a:ext cx="1823357" cy="1468332"/>
          <a:chOff x="340179" y="7497534"/>
          <a:chExt cx="1823357" cy="1508246"/>
        </a:xfrm>
      </xdr:grpSpPr>
      <xdr:pic>
        <xdr:nvPicPr>
          <xdr:cNvPr id="3" name="Gráfico 2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3BBD6D5-8A94-4DC4-8E66-03DA751E1C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99F2E8E6-07B0-5C36-7170-6649B377142B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5873AAFB-B510-4CE2-A3FC-C15D7FD85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1823357</xdr:colOff>
      <xdr:row>21</xdr:row>
      <xdr:rowOff>195655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90178EC-3CD4-4440-AD0B-3A3C8A499A01}"/>
            </a:ext>
          </a:extLst>
        </xdr:cNvPr>
        <xdr:cNvGrpSpPr/>
      </xdr:nvGrpSpPr>
      <xdr:grpSpPr>
        <a:xfrm>
          <a:off x="0" y="7249583"/>
          <a:ext cx="1823357" cy="1529155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A32CA74-6DF9-B15D-E852-6E5F435AC0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9401D36C-E223-431C-8932-9094F2DA9F47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4CFABD7C-51BE-4862-B3A5-EAF59068D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1823357</xdr:colOff>
      <xdr:row>20</xdr:row>
      <xdr:rowOff>184271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03AF61F-C569-4591-AEB8-C953215EDBD9}"/>
            </a:ext>
          </a:extLst>
        </xdr:cNvPr>
        <xdr:cNvGrpSpPr/>
      </xdr:nvGrpSpPr>
      <xdr:grpSpPr>
        <a:xfrm>
          <a:off x="0" y="7048500"/>
          <a:ext cx="1823357" cy="1517771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0887064-FFD1-1D20-7B79-83629614E5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C2229D15-4854-2C0D-61E1-10A7E8BA10F1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9A2A99F2-975A-435A-91E8-56B0688E3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1823357</xdr:colOff>
      <xdr:row>20</xdr:row>
      <xdr:rowOff>6227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E4EFEBC-D246-46C1-97FA-861A7C010C9C}"/>
            </a:ext>
          </a:extLst>
        </xdr:cNvPr>
        <xdr:cNvGrpSpPr/>
      </xdr:nvGrpSpPr>
      <xdr:grpSpPr>
        <a:xfrm>
          <a:off x="0" y="5739423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4819991-955F-6344-DCAA-9406CA01D6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8686E459-4AC5-552D-7D7C-E954DE21B766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3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8627AA55-2B7B-48F6-93BD-A98F69F7A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07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1823357</xdr:colOff>
      <xdr:row>19</xdr:row>
      <xdr:rowOff>161139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B968CF3-25D7-4D9A-92D0-25942DE4589B}"/>
            </a:ext>
          </a:extLst>
        </xdr:cNvPr>
        <xdr:cNvGrpSpPr/>
      </xdr:nvGrpSpPr>
      <xdr:grpSpPr>
        <a:xfrm>
          <a:off x="0" y="5973536"/>
          <a:ext cx="1823357" cy="1467424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9BE8D07-E47F-8B5A-2D27-30AEBA856B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8FC1C54B-311E-036A-DC30-E5348227833D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369E182B-EC9B-4152-B443-EC3EFBC9C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1823357</xdr:colOff>
      <xdr:row>15</xdr:row>
      <xdr:rowOff>184271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9A36D95-59D0-412E-907B-31F527D5FB0D}"/>
            </a:ext>
          </a:extLst>
        </xdr:cNvPr>
        <xdr:cNvGrpSpPr/>
      </xdr:nvGrpSpPr>
      <xdr:grpSpPr>
        <a:xfrm>
          <a:off x="0" y="6719692"/>
          <a:ext cx="1823357" cy="1489065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B62FBE6-DDA8-F4C8-6AEA-2767CBE444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C35FB15C-F587-3AE3-4BFA-F8F6D39C7D22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3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B6C3775D-D222-4613-95A1-E11D16918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1823357</xdr:colOff>
      <xdr:row>17</xdr:row>
      <xdr:rowOff>161139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C4DAE0D-CB3B-473D-8F92-6D587AE4D4D8}"/>
            </a:ext>
          </a:extLst>
        </xdr:cNvPr>
        <xdr:cNvGrpSpPr/>
      </xdr:nvGrpSpPr>
      <xdr:grpSpPr>
        <a:xfrm>
          <a:off x="0" y="7266214"/>
          <a:ext cx="1823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6DE012F-8E78-0C07-FF76-02CB5CF674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73E63160-C73A-CF9F-062F-50B81FDC8011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3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B5539E6F-D1AB-438B-ABC2-86973516F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1823357</xdr:colOff>
      <xdr:row>16</xdr:row>
      <xdr:rowOff>161139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21015DD-F1DF-4CE6-967D-4B555546AB59}"/>
            </a:ext>
          </a:extLst>
        </xdr:cNvPr>
        <xdr:cNvGrpSpPr/>
      </xdr:nvGrpSpPr>
      <xdr:grpSpPr>
        <a:xfrm>
          <a:off x="0" y="6368143"/>
          <a:ext cx="1442357" cy="1508246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7638F8A-8AA0-9210-D65D-844BB42F4D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00477C8B-6247-6636-6B28-B72DAC698027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ED08CB64-6E16-4EF2-88EA-7199F442D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1771855</xdr:colOff>
      <xdr:row>15</xdr:row>
      <xdr:rowOff>71693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BC58722-7894-45F0-9E62-4B4A8CD6F028}"/>
            </a:ext>
          </a:extLst>
        </xdr:cNvPr>
        <xdr:cNvGrpSpPr/>
      </xdr:nvGrpSpPr>
      <xdr:grpSpPr>
        <a:xfrm>
          <a:off x="0" y="6156739"/>
          <a:ext cx="1771855" cy="1369302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2453579-215D-3AEC-F207-C621AC87FD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43703A8D-533F-4A3F-C64C-6B9A398F92D7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92E446CF-C6C3-466D-911E-F59DDFBC7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1823357</xdr:colOff>
      <xdr:row>17</xdr:row>
      <xdr:rowOff>194453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25E3446-6167-4837-B1B5-10E24312AE67}"/>
            </a:ext>
          </a:extLst>
        </xdr:cNvPr>
        <xdr:cNvGrpSpPr/>
      </xdr:nvGrpSpPr>
      <xdr:grpSpPr>
        <a:xfrm>
          <a:off x="0" y="7593904"/>
          <a:ext cx="1823357" cy="1499248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0103195-F652-04E5-3923-8E6E3E128E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E8FEA25-B09C-8878-1DF4-561F35140E94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192995</xdr:colOff>
      <xdr:row>0</xdr:row>
      <xdr:rowOff>158759</xdr:rowOff>
    </xdr:from>
    <xdr:to>
      <xdr:col>0</xdr:col>
      <xdr:colOff>2550345</xdr:colOff>
      <xdr:row>2</xdr:row>
      <xdr:rowOff>312964</xdr:rowOff>
    </xdr:to>
    <xdr:pic>
      <xdr:nvPicPr>
        <xdr:cNvPr id="2" name="Imagen 45" descr="Imagen que contiene Diagrama&#10;&#10;Descripción generada automáticamente">
          <a:extLst>
            <a:ext uri="{FF2B5EF4-FFF2-40B4-BE49-F238E27FC236}">
              <a16:creationId xmlns:a16="http://schemas.microsoft.com/office/drawing/2014/main" id="{3631DEA0-8997-4A13-BB80-C7656C23C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95" y="158759"/>
          <a:ext cx="2357350" cy="81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10</xdr:row>
      <xdr:rowOff>0</xdr:rowOff>
    </xdr:from>
    <xdr:to>
      <xdr:col>0</xdr:col>
      <xdr:colOff>1727061</xdr:colOff>
      <xdr:row>15</xdr:row>
      <xdr:rowOff>20934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9F7796C-90C7-4B9E-9B0F-4D496D316238}"/>
            </a:ext>
          </a:extLst>
        </xdr:cNvPr>
        <xdr:cNvGrpSpPr/>
      </xdr:nvGrpSpPr>
      <xdr:grpSpPr>
        <a:xfrm>
          <a:off x="1" y="6154615"/>
          <a:ext cx="1727060" cy="1339781"/>
          <a:chOff x="340179" y="7497534"/>
          <a:chExt cx="1823357" cy="1508246"/>
        </a:xfrm>
      </xdr:grpSpPr>
      <xdr:pic>
        <xdr:nvPicPr>
          <xdr:cNvPr id="4" name="Gráfico 3" descr="Gesto de aguantar con relleno sóli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F8B5794-5B59-AD19-F592-D631FEF02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98714" y="7497534"/>
            <a:ext cx="1183821" cy="1183821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A72AF51C-C7B9-B0A3-A949-2AB4CF69E31F}"/>
              </a:ext>
            </a:extLst>
          </xdr:cNvPr>
          <xdr:cNvSpPr/>
        </xdr:nvSpPr>
        <xdr:spPr>
          <a:xfrm>
            <a:off x="340179" y="8600348"/>
            <a:ext cx="1823357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s-E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INICIO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982CB1D-5A19-4580-8358-D8D7A1886528}" name="Tabla2" displayName="Tabla2" ref="A3:I25" totalsRowCount="1" headerRowDxfId="90" dataDxfId="89" tableBorderDxfId="88">
  <autoFilter ref="A3:I24" xr:uid="{1982CB1D-5A19-4580-8358-D8D7A1886528}"/>
  <tableColumns count="9">
    <tableColumn id="1" xr3:uid="{F9039B41-108F-4505-9929-52E52C87664D}" name="No." totalsRowLabel="Total" dataDxfId="87" totalsRowDxfId="86"/>
    <tableColumn id="2" xr3:uid="{275CE91C-AEA5-4374-868B-91D0488EBCD9}" name=" Actividad No." dataDxfId="85" totalsRowDxfId="84"/>
    <tableColumn id="3" xr3:uid="{DA00D56E-AC00-4673-BF70-D46E8B931AA3}" name="ACTIVIDAD DE GESTIÓN" dataDxfId="83" totalsRowDxfId="82"/>
    <tableColumn id="4" xr3:uid="{E3BA0D73-F574-4737-8FC3-58D63BFA0FB4}" name="META / PRODUCTO" dataDxfId="81" totalsRowDxfId="80"/>
    <tableColumn id="5" xr3:uid="{DD183A9E-30F1-4656-ACF2-92EEC8A2BC8E}" name="I TRI" totalsRowFunction="sum" dataDxfId="79" totalsRowDxfId="78"/>
    <tableColumn id="6" xr3:uid="{7ACAD0B3-6E21-4698-B43F-D66FE011FD70}" name="II TRI" totalsRowFunction="sum" dataDxfId="77" totalsRowDxfId="76"/>
    <tableColumn id="7" xr3:uid="{C58AEDE7-9C76-44C9-89AF-C78822CD10AA}" name="III TRI" totalsRowFunction="sum" dataDxfId="75" totalsRowDxfId="74"/>
    <tableColumn id="8" xr3:uid="{6A832DEC-F746-40DC-9692-CF8817EB5EC8}" name="IV TRI" totalsRowFunction="sum" dataDxfId="73" totalsRowDxfId="72"/>
    <tableColumn id="9" xr3:uid="{52DD8474-1304-45AC-B2A0-909B53A07F08}" name="TOTAL PROGRAMACIÓN VIGENCIA" totalsRowFunction="sum" dataDxfId="71" totalsRowDxfId="70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F51548-14A7-47CC-BCF7-BECBCD540F6E}" name="Tabla1" displayName="Tabla1" ref="A1:AJ83" totalsRowCount="1" headerRowDxfId="69" dataDxfId="68" tableBorderDxfId="67">
  <autoFilter ref="A1:AJ82" xr:uid="{E5F51548-14A7-47CC-BCF7-BECBCD540F6E}"/>
  <tableColumns count="36">
    <tableColumn id="1" xr3:uid="{D12CD228-5156-457E-B8BD-F846B92E6F29}" name="MODELO INTEGRADO DE PLANEACIÓN Y GESTIÓN (MIPG)" totalsRowLabel="Total" dataDxfId="66" totalsRowDxfId="65"/>
    <tableColumn id="36" xr3:uid="{D2E434B3-6EEE-452F-8B5B-F9C8F5DA2095}" name="Acción" totalsRowFunction="count" dataDxfId="64" totalsRowDxfId="63"/>
    <tableColumn id="2" xr3:uid="{B0C2DA47-382C-4699-812B-FB436E27C018}" name=" Actividad No." totalsRowFunction="count" dataDxfId="62" totalsRowDxfId="61"/>
    <tableColumn id="3" xr3:uid="{F17A3CA1-F114-4CFC-BFA4-9B057112EBBB}" name="ACTIVIDAD DE GESTIÓN" dataDxfId="60" totalsRowDxfId="59"/>
    <tableColumn id="4" xr3:uid="{9654C837-4961-4ADD-AAC7-4A548215C548}" name="META / PRODUCTO" dataDxfId="58" totalsRowDxfId="57"/>
    <tableColumn id="5" xr3:uid="{C5E139AC-AC22-4D74-BA9B-1C2155B552BB}" name="I TRI"/>
    <tableColumn id="6" xr3:uid="{D314A72F-E030-4742-A2B7-CDD3C69F83D6}" name="II TRI"/>
    <tableColumn id="7" xr3:uid="{FF710EFB-F892-47D6-9EB5-6B2DCCE4ABF1}" name="III TRI"/>
    <tableColumn id="8" xr3:uid="{A38CEC06-5A4C-494D-9EB8-B72DB47A7872}" name="IV TRI"/>
    <tableColumn id="9" xr3:uid="{F3B10885-543A-4B9E-B2F5-3CA703661B5E}" name="TOTAL PROGRAMACIÓN VIGENCIA" dataDxfId="56" totalsRowDxfId="55"/>
    <tableColumn id="10" xr3:uid="{7768AEB4-6923-4A6B-963A-0DA3E51DFB59}" name="RESULTADO"/>
    <tableColumn id="11" xr3:uid="{A0CCA8D3-3E68-4486-A3CF-FFC7CB1DB23A}" name="Columna1" dataDxfId="54" totalsRowDxfId="53"/>
    <tableColumn id="12" xr3:uid="{C43A041B-2E2B-41EE-9AB0-14424124F694}" name="I TRIMESTRE" dataDxfId="52" totalsRowDxfId="51"/>
    <tableColumn id="13" xr3:uid="{586C4ECA-EB76-4378-9214-D96289AF55D9}" name="Columna2" dataDxfId="50" totalsRowDxfId="49"/>
    <tableColumn id="14" xr3:uid="{5C10468C-C300-4EE0-B3F2-13C06E96079E}" name="Columna3" dataDxfId="48" totalsRowDxfId="47"/>
    <tableColumn id="15" xr3:uid="{104FF9EF-22DB-49B7-91BC-C651D39DB65E}" name="Columna4" dataDxfId="46" totalsRowDxfId="45"/>
    <tableColumn id="16" xr3:uid="{C81133D5-381D-4874-93FD-EDB591134E2E}" name="Columna5" dataDxfId="44" totalsRowDxfId="43"/>
    <tableColumn id="17" xr3:uid="{9389802B-76AE-4518-B0BD-A0FDB1BD5CA6}" name="II TRIMESTRE" dataDxfId="42" totalsRowDxfId="41"/>
    <tableColumn id="18" xr3:uid="{9A5DCE1E-C298-4D94-9E3E-F7453DC24C3D}" name="Columna6" dataDxfId="40" totalsRowDxfId="39"/>
    <tableColumn id="19" xr3:uid="{26C6D382-C80E-4302-AF62-4691D2BE1171}" name="Columna7" dataDxfId="38" totalsRowDxfId="37"/>
    <tableColumn id="20" xr3:uid="{058DDABC-BF7B-412E-A9F1-A928EE7501D7}" name="Columna8" dataDxfId="36" totalsRowDxfId="35"/>
    <tableColumn id="21" xr3:uid="{C1B8F638-2D2F-4E1C-B8E9-EBAF0EA43F08}" name="Columna9" dataDxfId="34" totalsRowDxfId="33"/>
    <tableColumn id="22" xr3:uid="{05D7901F-E08A-4838-89FF-D67D5A90EFBB}" name="III TRIMESTRE" dataDxfId="32" totalsRowDxfId="31"/>
    <tableColumn id="23" xr3:uid="{4234E956-BDB1-4AE4-9E56-8FFA2C3C4C4F}" name="Columna10" dataDxfId="30" totalsRowDxfId="29"/>
    <tableColumn id="24" xr3:uid="{853A6A19-E8CC-44EC-8D7C-8B8A2767295A}" name="Columna11" dataDxfId="28" totalsRowDxfId="27"/>
    <tableColumn id="25" xr3:uid="{F9A667FF-299F-42B8-A43A-03B9DF644119}" name="Columna12" dataDxfId="26" totalsRowDxfId="25"/>
    <tableColumn id="26" xr3:uid="{EE72633A-AB27-4AAF-BDA7-40F871316E67}" name="Columna13" dataDxfId="24" totalsRowDxfId="23"/>
    <tableColumn id="27" xr3:uid="{3CE4D7BD-44CE-4A05-A2E5-F87F0319C89F}" name="IV TRIMESTRE" dataDxfId="22" totalsRowDxfId="21"/>
    <tableColumn id="28" xr3:uid="{4F6E1253-1949-48C2-AB4F-6410067C6CFB}" name="Columna14" dataDxfId="20" totalsRowDxfId="19"/>
    <tableColumn id="29" xr3:uid="{910AF4F5-8A67-4075-B760-9CE72D5EE777}" name="Columna15" dataDxfId="18" totalsRowDxfId="17"/>
    <tableColumn id="30" xr3:uid="{01604C5D-1494-4868-8217-B98BED1D8FD2}" name="Columna16" dataDxfId="16" totalsRowDxfId="15"/>
    <tableColumn id="31" xr3:uid="{ED481FD8-E2FE-49A1-87A8-CC9D2B37293A}" name="Columna17" dataDxfId="14" totalsRowDxfId="13"/>
    <tableColumn id="32" xr3:uid="{7A86387A-CF03-4998-8368-5249AEC598A0}" name="SEGUIMIENTO ACUMULADO PLAN" dataDxfId="12" totalsRowDxfId="11"/>
    <tableColumn id="33" xr3:uid="{02267D98-8897-452C-BEC7-2059AC846DD1}" name="Columna18" dataDxfId="10" totalsRowDxfId="9"/>
    <tableColumn id="34" xr3:uid="{499FD5B4-83FF-49EE-962E-5B77C7F652B8}" name="Columna19" dataDxfId="8" totalsRowDxfId="7"/>
    <tableColumn id="35" xr3:uid="{270B99BF-3621-4B8C-9346-862A1EFE051D}" name="Columna20" totalsRowFunction="count" dataDxfId="6" totalsRowDxfId="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58BB5AE-39E5-4CC2-8158-7BFFA114DE01}" name="Tabla16" displayName="Tabla16" ref="A3:B24" totalsRowCount="1" tableBorderDxfId="4">
  <autoFilter ref="A3:B23" xr:uid="{E58BB5AE-39E5-4CC2-8158-7BFFA114DE01}"/>
  <tableColumns count="2">
    <tableColumn id="1" xr3:uid="{5C183A5C-6E41-40AD-8FB2-138533170542}" name="MODELO INTEGRADO DE PLANEACIÓN Y GESTIÓN (MIPG)" totalsRowLabel="Total" dataDxfId="3" totalsRowDxfId="2"/>
    <tableColumn id="2" xr3:uid="{2C5DE493-2C8E-4CFB-97F5-C51EFDBB11D9}" name="No de metas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06CE-6AF5-4EE7-A130-B70B21E04658}">
  <dimension ref="B4:AO89"/>
  <sheetViews>
    <sheetView showGridLines="0" tabSelected="1" zoomScale="51" zoomScaleNormal="51" workbookViewId="0">
      <selection activeCell="J88" sqref="J88"/>
    </sheetView>
  </sheetViews>
  <sheetFormatPr baseColWidth="10" defaultColWidth="11.42578125" defaultRowHeight="15" x14ac:dyDescent="0.25"/>
  <cols>
    <col min="2" max="2" width="11.7109375" customWidth="1"/>
    <col min="3" max="3" width="17" bestFit="1" customWidth="1"/>
    <col min="12" max="12" width="27" customWidth="1"/>
  </cols>
  <sheetData>
    <row r="4" spans="6:41" ht="60.75" customHeight="1" x14ac:dyDescent="0.7">
      <c r="F4" s="223" t="s">
        <v>0</v>
      </c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</row>
    <row r="5" spans="6:41" ht="46.5" customHeight="1" x14ac:dyDescent="0.7"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</row>
    <row r="6" spans="6:41" ht="46.5" x14ac:dyDescent="0.7">
      <c r="F6" s="224">
        <v>2026</v>
      </c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50"/>
      <c r="AB6" s="50"/>
      <c r="AC6" s="50"/>
      <c r="AD6" s="50"/>
      <c r="AE6" s="50"/>
      <c r="AF6" s="50"/>
      <c r="AG6" s="50"/>
      <c r="AH6" s="50"/>
      <c r="AI6" s="50"/>
    </row>
    <row r="11" spans="6:41" ht="21" x14ac:dyDescent="0.35">
      <c r="H11" s="36" t="s">
        <v>1</v>
      </c>
    </row>
    <row r="19" spans="8:24" ht="21" x14ac:dyDescent="0.35">
      <c r="H19" s="37"/>
      <c r="I19" s="37"/>
      <c r="J19" s="37"/>
      <c r="K19" s="37"/>
      <c r="L19" s="37"/>
      <c r="M19" s="37"/>
      <c r="N19" s="37"/>
      <c r="T19" s="36" t="s">
        <v>2</v>
      </c>
      <c r="U19" s="37"/>
      <c r="V19" s="37"/>
      <c r="W19" s="37"/>
      <c r="X19" s="37"/>
    </row>
    <row r="20" spans="8:24" ht="21" x14ac:dyDescent="0.35">
      <c r="H20" s="221" t="s">
        <v>3</v>
      </c>
      <c r="I20" s="221"/>
      <c r="J20" s="221"/>
      <c r="K20" s="221"/>
      <c r="L20" s="221"/>
      <c r="M20" s="221"/>
      <c r="N20" s="51"/>
      <c r="T20" s="37"/>
      <c r="U20" s="37"/>
      <c r="V20" s="37"/>
      <c r="W20" s="37"/>
      <c r="X20" s="37"/>
    </row>
    <row r="21" spans="8:24" ht="21" x14ac:dyDescent="0.35">
      <c r="H21" s="37"/>
      <c r="I21" s="37"/>
      <c r="J21" s="37"/>
      <c r="K21" s="37"/>
      <c r="L21" s="37"/>
      <c r="M21" s="37"/>
      <c r="N21" s="37"/>
      <c r="T21" s="222" t="s">
        <v>4</v>
      </c>
      <c r="U21" s="222"/>
      <c r="V21" s="222"/>
      <c r="W21" s="222"/>
      <c r="X21" s="222"/>
    </row>
    <row r="22" spans="8:24" ht="21" x14ac:dyDescent="0.35">
      <c r="H22" s="221" t="s">
        <v>5</v>
      </c>
      <c r="I22" s="221"/>
      <c r="J22" s="221"/>
      <c r="K22" s="221"/>
      <c r="L22" s="221"/>
      <c r="M22" s="37"/>
      <c r="N22" s="37"/>
      <c r="T22" s="222"/>
      <c r="U22" s="222"/>
      <c r="V22" s="222"/>
      <c r="W22" s="222"/>
      <c r="X22" s="222"/>
    </row>
    <row r="23" spans="8:24" ht="21" x14ac:dyDescent="0.35">
      <c r="H23" s="37"/>
      <c r="I23" s="37"/>
      <c r="J23" s="37"/>
      <c r="K23" s="37"/>
      <c r="L23" s="37"/>
      <c r="M23" s="37"/>
      <c r="N23" s="37"/>
      <c r="T23" s="37"/>
      <c r="U23" s="37"/>
      <c r="V23" s="37"/>
      <c r="W23" s="37"/>
      <c r="X23" s="37"/>
    </row>
    <row r="24" spans="8:24" ht="21" x14ac:dyDescent="0.35">
      <c r="H24" s="37"/>
      <c r="I24" s="37"/>
      <c r="J24" s="37"/>
      <c r="K24" s="37"/>
      <c r="L24" s="37"/>
      <c r="M24" s="37"/>
      <c r="N24" s="37"/>
      <c r="T24" s="36" t="s">
        <v>6</v>
      </c>
      <c r="U24" s="37"/>
      <c r="V24" s="37"/>
      <c r="W24" s="37"/>
      <c r="X24" s="37"/>
    </row>
    <row r="33" spans="8:20" ht="21" x14ac:dyDescent="0.35">
      <c r="H33" s="36" t="s">
        <v>7</v>
      </c>
      <c r="I33" s="37"/>
      <c r="J33" s="37"/>
      <c r="K33" s="37"/>
      <c r="L33" s="37"/>
      <c r="M33" s="37"/>
      <c r="N33" s="37"/>
      <c r="T33" s="37"/>
    </row>
    <row r="34" spans="8:20" ht="21" x14ac:dyDescent="0.35">
      <c r="H34" s="37"/>
      <c r="I34" s="37"/>
      <c r="J34" s="37"/>
      <c r="K34" s="37"/>
      <c r="L34" s="37"/>
      <c r="M34" s="37"/>
      <c r="N34" s="37"/>
      <c r="T34" s="37"/>
    </row>
    <row r="35" spans="8:20" ht="21" x14ac:dyDescent="0.35">
      <c r="H35" s="37"/>
      <c r="I35" s="37"/>
      <c r="J35" s="37"/>
      <c r="K35" s="37"/>
      <c r="L35" s="37"/>
      <c r="M35" s="37"/>
      <c r="N35" s="37"/>
      <c r="T35" s="36" t="s">
        <v>8</v>
      </c>
    </row>
    <row r="36" spans="8:20" ht="21" x14ac:dyDescent="0.35">
      <c r="H36" s="221" t="s">
        <v>9</v>
      </c>
      <c r="I36" s="221"/>
      <c r="J36" s="221"/>
      <c r="K36" s="221"/>
      <c r="L36" s="221"/>
      <c r="M36" s="37"/>
      <c r="N36" s="37"/>
      <c r="T36" s="37"/>
    </row>
    <row r="37" spans="8:20" ht="21" x14ac:dyDescent="0.35">
      <c r="H37" s="37"/>
      <c r="I37" s="37"/>
      <c r="J37" s="37"/>
      <c r="K37" s="37"/>
      <c r="L37" s="37"/>
      <c r="M37" s="37"/>
      <c r="N37" s="37"/>
      <c r="T37" s="37"/>
    </row>
    <row r="38" spans="8:20" ht="21" x14ac:dyDescent="0.35">
      <c r="H38" s="37"/>
      <c r="I38" s="37"/>
      <c r="J38" s="37"/>
      <c r="K38" s="37"/>
      <c r="L38" s="37"/>
      <c r="M38" s="37"/>
      <c r="N38" s="37"/>
      <c r="T38" s="37"/>
    </row>
    <row r="39" spans="8:20" ht="21" x14ac:dyDescent="0.35">
      <c r="H39" s="36" t="s">
        <v>10</v>
      </c>
      <c r="I39" s="37"/>
      <c r="J39" s="37"/>
      <c r="K39" s="37"/>
      <c r="L39" s="37"/>
      <c r="M39" s="37"/>
      <c r="N39" s="37"/>
      <c r="T39" s="37"/>
    </row>
    <row r="40" spans="8:20" ht="21" x14ac:dyDescent="0.35">
      <c r="H40" s="37"/>
      <c r="I40" s="37"/>
      <c r="J40" s="37"/>
      <c r="K40" s="37"/>
      <c r="L40" s="37"/>
      <c r="M40" s="37"/>
      <c r="N40" s="37"/>
      <c r="T40" s="37"/>
    </row>
    <row r="41" spans="8:20" ht="21" x14ac:dyDescent="0.35">
      <c r="H41" s="37"/>
      <c r="I41" s="37"/>
      <c r="J41" s="37"/>
      <c r="K41" s="37"/>
      <c r="L41" s="37"/>
      <c r="M41" s="37"/>
      <c r="N41" s="37"/>
      <c r="T41" s="37"/>
    </row>
    <row r="42" spans="8:20" ht="21" x14ac:dyDescent="0.35">
      <c r="H42" s="37"/>
      <c r="I42" s="37"/>
      <c r="J42" s="37"/>
      <c r="K42" s="37"/>
      <c r="L42" s="37"/>
      <c r="M42" s="37"/>
      <c r="N42" s="37"/>
      <c r="T42" s="37"/>
    </row>
    <row r="43" spans="8:20" ht="21" x14ac:dyDescent="0.35">
      <c r="H43" s="37"/>
      <c r="I43" s="37"/>
      <c r="J43" s="37"/>
      <c r="K43" s="37"/>
      <c r="L43" s="37"/>
      <c r="M43" s="37"/>
      <c r="N43" s="37"/>
      <c r="T43" s="37"/>
    </row>
    <row r="44" spans="8:20" ht="21" x14ac:dyDescent="0.35">
      <c r="H44" s="37"/>
      <c r="I44" s="37"/>
      <c r="J44" s="37"/>
      <c r="K44" s="37"/>
      <c r="L44" s="37"/>
      <c r="M44" s="37"/>
      <c r="N44" s="37"/>
      <c r="T44" s="37"/>
    </row>
    <row r="45" spans="8:20" ht="21" x14ac:dyDescent="0.35">
      <c r="H45" s="37"/>
      <c r="I45" s="37"/>
      <c r="J45" s="37"/>
      <c r="K45" s="37"/>
      <c r="L45" s="37"/>
      <c r="M45" s="37"/>
      <c r="N45" s="37"/>
      <c r="T45" s="37"/>
    </row>
    <row r="46" spans="8:20" ht="21" x14ac:dyDescent="0.35">
      <c r="H46" s="36" t="s">
        <v>11</v>
      </c>
      <c r="I46" s="37"/>
      <c r="J46" s="37"/>
      <c r="K46" s="37"/>
      <c r="L46" s="37"/>
      <c r="M46" s="37"/>
      <c r="N46" s="37"/>
      <c r="T46" s="37"/>
    </row>
    <row r="47" spans="8:20" ht="21" x14ac:dyDescent="0.35">
      <c r="H47" s="37"/>
      <c r="I47" s="37"/>
      <c r="J47" s="37"/>
      <c r="K47" s="37"/>
      <c r="L47" s="37"/>
      <c r="M47" s="37"/>
      <c r="N47" s="37"/>
      <c r="T47" s="37"/>
    </row>
    <row r="48" spans="8:20" ht="21" x14ac:dyDescent="0.35">
      <c r="H48" s="36" t="s">
        <v>12</v>
      </c>
      <c r="I48" s="37"/>
      <c r="J48" s="37"/>
      <c r="K48" s="37"/>
      <c r="L48" s="37"/>
      <c r="M48" s="37"/>
      <c r="N48" s="37"/>
      <c r="T48" s="36" t="s">
        <v>13</v>
      </c>
    </row>
    <row r="50" spans="8:8" ht="21" x14ac:dyDescent="0.35">
      <c r="H50" s="36" t="s">
        <v>14</v>
      </c>
    </row>
    <row r="51" spans="8:8" ht="21" x14ac:dyDescent="0.35">
      <c r="H51" s="37"/>
    </row>
    <row r="52" spans="8:8" ht="21" x14ac:dyDescent="0.35">
      <c r="H52" s="36" t="s">
        <v>15</v>
      </c>
    </row>
    <row r="53" spans="8:8" ht="21" x14ac:dyDescent="0.35">
      <c r="H53" s="37"/>
    </row>
    <row r="54" spans="8:8" ht="21" x14ac:dyDescent="0.35">
      <c r="H54" s="36" t="s">
        <v>16</v>
      </c>
    </row>
    <row r="55" spans="8:8" ht="21" x14ac:dyDescent="0.35">
      <c r="H55" s="37"/>
    </row>
    <row r="56" spans="8:8" ht="21" x14ac:dyDescent="0.35">
      <c r="H56" s="36" t="s">
        <v>17</v>
      </c>
    </row>
    <row r="57" spans="8:8" ht="21" x14ac:dyDescent="0.35">
      <c r="H57" s="37"/>
    </row>
    <row r="58" spans="8:8" ht="21" x14ac:dyDescent="0.35">
      <c r="H58" s="36" t="s">
        <v>18</v>
      </c>
    </row>
    <row r="67" spans="8:8" ht="21" x14ac:dyDescent="0.35">
      <c r="H67" s="36" t="s">
        <v>19</v>
      </c>
    </row>
    <row r="85" spans="2:7" x14ac:dyDescent="0.25">
      <c r="B85" s="263" t="s">
        <v>20</v>
      </c>
      <c r="C85" s="263"/>
      <c r="D85" s="263"/>
      <c r="E85" s="263"/>
      <c r="F85" s="263"/>
      <c r="G85" s="263"/>
    </row>
    <row r="86" spans="2:7" x14ac:dyDescent="0.25">
      <c r="B86" s="58" t="s">
        <v>21</v>
      </c>
      <c r="C86" s="58" t="s">
        <v>22</v>
      </c>
      <c r="D86" s="263" t="s">
        <v>23</v>
      </c>
      <c r="E86" s="263"/>
      <c r="F86" s="263"/>
      <c r="G86" s="263"/>
    </row>
    <row r="87" spans="2:7" ht="99" customHeight="1" x14ac:dyDescent="0.25">
      <c r="B87" s="205">
        <v>1</v>
      </c>
      <c r="C87" s="206">
        <v>46167</v>
      </c>
      <c r="D87" s="220" t="s">
        <v>287</v>
      </c>
      <c r="E87" s="220"/>
      <c r="F87" s="220"/>
      <c r="G87" s="220"/>
    </row>
    <row r="88" spans="2:7" ht="55.5" customHeight="1" x14ac:dyDescent="0.25">
      <c r="B88" s="261"/>
      <c r="C88" s="261"/>
      <c r="D88" s="262"/>
      <c r="E88" s="262"/>
      <c r="F88" s="262"/>
      <c r="G88" s="262"/>
    </row>
    <row r="89" spans="2:7" x14ac:dyDescent="0.25">
      <c r="B89" s="261"/>
      <c r="C89" s="261"/>
      <c r="D89" s="262"/>
      <c r="E89" s="262"/>
      <c r="F89" s="262"/>
      <c r="G89" s="262"/>
    </row>
  </sheetData>
  <mergeCells count="11">
    <mergeCell ref="H36:L36"/>
    <mergeCell ref="T21:X22"/>
    <mergeCell ref="H20:M20"/>
    <mergeCell ref="H22:L22"/>
    <mergeCell ref="F4:AB5"/>
    <mergeCell ref="F6:Z6"/>
    <mergeCell ref="B85:G85"/>
    <mergeCell ref="D86:G86"/>
    <mergeCell ref="D87:G87"/>
    <mergeCell ref="D88:G88"/>
    <mergeCell ref="D89:G89"/>
  </mergeCells>
  <dataValidations count="1">
    <dataValidation allowBlank="1" showInputMessage="1" showErrorMessage="1" error="Escriba un texto " promptTitle="Cualquier contenido" sqref="B85:B89" xr:uid="{13248780-F6A1-40F7-9D66-FA96FBD43C6F}"/>
  </dataValidations>
  <hyperlinks>
    <hyperlink ref="H20:M20" location="'1. Gestión Estratégica del TH'!A1" display="Gestión Estratégica de Talento Humano" xr:uid="{D32E5D98-DB72-40C5-A266-28F66CB3F033}"/>
    <hyperlink ref="H22:L22" location="'2. Integridad'!A1" display="Integridad" xr:uid="{A742AB4D-2574-4FB4-A9D1-370BA83568D5}"/>
    <hyperlink ref="H33" location="'3. Planeación Institucional '!A1" display="Planeación Isntitucional " xr:uid="{8A120796-560D-4DD3-9582-64A0FAD35D05}"/>
    <hyperlink ref="H36:L36" location="'4. Gestión presupuestal '!A1" display="Gestión presupuestal  y eficiencia del Gasto Público" xr:uid="{3C3BDED5-7203-44E7-9ABC-4C7A56F298DE}"/>
    <hyperlink ref="H39" location="'5.  Compras y contratación'!A1" display="Compras y Contratación Pública" xr:uid="{29037CD2-8976-4A16-BF51-500B29F0E495}"/>
    <hyperlink ref="H46" location="'6. Fortalecimiento organizacion'!A1" display="Fortalecimiento organizacional y simplificación de proceso " xr:uid="{1C375199-0E66-47BE-BC5D-A4F5E060D1BC}"/>
    <hyperlink ref="H48" location="'7. Gobierno Digital '!A1" display="Gobierno Digital " xr:uid="{CCD869D9-1727-4850-87C1-3B3B948C2CB7}"/>
    <hyperlink ref="H50" location="'8.  Seguridad Digital '!A1" display="Seguridad Digital" xr:uid="{617160D5-8F26-4C38-9A51-6D4DEBF9E540}"/>
    <hyperlink ref="H52" location="'9.  Defensa Jurídica '!A1" display="Defensa Jurídica" xr:uid="{A38D1ABE-7F39-4507-A27B-DDFCA1F1FCBD}"/>
    <hyperlink ref="H54" location="'10.  Mejora normativa '!A1" display="Mejora normativa" xr:uid="{D4297789-4AED-43EF-BE20-6EBED5EDE392}"/>
    <hyperlink ref="H56" location="'11. Participación Ciudadana '!A1" display="Participación ciudadana  en la Gestión Pública" xr:uid="{0FB07359-5F2D-4979-AB38-83C49082D852}"/>
    <hyperlink ref="H58" location="'14. Gestión ambiental - comp. '!A1" display="Componente: Gestión ambiental" xr:uid="{BAA001E2-DA73-4C97-A592-BD0924668DA6}"/>
    <hyperlink ref="T19" location="'16. Gestión Documental '!A1" display="Gestión Documental " xr:uid="{2DFD4A2B-D55D-4612-B758-1B732920B8BB}"/>
    <hyperlink ref="T21:X22" location="'17. Transparencia y acceso inf'!A1" display="Transparencia, acceso a la información pública y lucha contra la corrupción" xr:uid="{8EAE6DE2-D32B-4C59-8107-5875DC7888FF}"/>
    <hyperlink ref="T24" location="'18.  Gestión info estadistica'!A1" display="Gestión de la Información Estadística" xr:uid="{75D0B546-2E30-476F-91D7-B1CF2C674880}"/>
    <hyperlink ref="T35" location="'19.  Gestión conocimiento e inn'!A1" display="Gestión del conocimiento y la innovación" xr:uid="{00199DF2-D5A8-473E-895E-420581C88EF1}"/>
    <hyperlink ref="T48" location="'20. Control Interno '!A1" display="Control Interno" xr:uid="{6562AC6B-3DE4-4C1A-A02C-10B56FBDF64A}"/>
    <hyperlink ref="H67" location="'15. Seguimiento y evaluación'!A1" display="Seguimiento y Evaluación del Desempeño Institucional" xr:uid="{78ED9459-D8F5-4F41-B9B1-682AD119BE79}"/>
    <hyperlink ref="H11" location="'0. Institucionalidad '!A1" display="Institucionalidad " xr:uid="{CD6846CE-E613-46CC-AA24-88222DA652A3}"/>
  </hyperlinks>
  <pageMargins left="0.7" right="0.7" top="0.75" bottom="0.75" header="0.3" footer="0.3"/>
  <pageSetup scale="3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A3171-6ABD-494F-87A8-B9542B8CCB26}">
  <dimension ref="A1:AO12"/>
  <sheetViews>
    <sheetView showGridLines="0" topLeftCell="A5" zoomScale="80" zoomScaleNormal="80" workbookViewId="0">
      <selection activeCell="D8" sqref="D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215"/>
      <c r="B1" s="216" t="s">
        <v>24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</row>
    <row r="2" spans="1:41" ht="27.75" customHeight="1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</row>
    <row r="3" spans="1:41" ht="39.75" customHeight="1" x14ac:dyDescent="0.25">
      <c r="A3" s="215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</row>
    <row r="4" spans="1:41" ht="58.5" customHeight="1" x14ac:dyDescent="0.25">
      <c r="A4" s="218" t="s">
        <v>25</v>
      </c>
      <c r="B4" s="219" t="s">
        <v>26</v>
      </c>
      <c r="C4" s="219" t="s">
        <v>27</v>
      </c>
      <c r="D4" s="219" t="s">
        <v>28</v>
      </c>
      <c r="E4" s="210" t="s">
        <v>29</v>
      </c>
      <c r="F4" s="210" t="s">
        <v>30</v>
      </c>
      <c r="G4" s="210" t="s">
        <v>31</v>
      </c>
      <c r="H4" s="210" t="s">
        <v>32</v>
      </c>
      <c r="I4" s="210" t="s">
        <v>33</v>
      </c>
      <c r="J4" s="210" t="s">
        <v>34</v>
      </c>
      <c r="K4" s="210"/>
      <c r="L4" s="211" t="s">
        <v>35</v>
      </c>
      <c r="M4" s="211"/>
      <c r="N4" s="211"/>
      <c r="O4" s="211"/>
      <c r="P4" s="211"/>
      <c r="Q4" s="212" t="s">
        <v>36</v>
      </c>
      <c r="R4" s="212"/>
      <c r="S4" s="212"/>
      <c r="T4" s="212"/>
      <c r="U4" s="212"/>
      <c r="V4" s="213" t="s">
        <v>37</v>
      </c>
      <c r="W4" s="213"/>
      <c r="X4" s="213"/>
      <c r="Y4" s="213"/>
      <c r="Z4" s="213"/>
      <c r="AA4" s="214" t="s">
        <v>38</v>
      </c>
      <c r="AB4" s="214"/>
      <c r="AC4" s="214"/>
      <c r="AD4" s="214"/>
      <c r="AE4" s="214"/>
      <c r="AF4" s="208" t="s">
        <v>39</v>
      </c>
      <c r="AG4" s="208"/>
      <c r="AH4" s="208"/>
      <c r="AI4" s="208"/>
    </row>
    <row r="5" spans="1:41" ht="82.5" customHeight="1" x14ac:dyDescent="0.25">
      <c r="A5" s="218"/>
      <c r="B5" s="219"/>
      <c r="C5" s="219"/>
      <c r="D5" s="219"/>
      <c r="E5" s="210"/>
      <c r="F5" s="210"/>
      <c r="G5" s="210"/>
      <c r="H5" s="210"/>
      <c r="I5" s="210"/>
      <c r="J5" s="18" t="s">
        <v>40</v>
      </c>
      <c r="K5" s="18" t="s">
        <v>41</v>
      </c>
      <c r="L5" s="53" t="s">
        <v>42</v>
      </c>
      <c r="M5" s="53" t="s">
        <v>43</v>
      </c>
      <c r="N5" s="53" t="s">
        <v>44</v>
      </c>
      <c r="O5" s="53" t="s">
        <v>45</v>
      </c>
      <c r="P5" s="53" t="s">
        <v>46</v>
      </c>
      <c r="Q5" s="54" t="s">
        <v>42</v>
      </c>
      <c r="R5" s="54" t="s">
        <v>43</v>
      </c>
      <c r="S5" s="54" t="s">
        <v>44</v>
      </c>
      <c r="T5" s="54" t="s">
        <v>45</v>
      </c>
      <c r="U5" s="54" t="s">
        <v>46</v>
      </c>
      <c r="V5" s="55" t="s">
        <v>42</v>
      </c>
      <c r="W5" s="55" t="s">
        <v>43</v>
      </c>
      <c r="X5" s="55" t="s">
        <v>44</v>
      </c>
      <c r="Y5" s="55" t="s">
        <v>45</v>
      </c>
      <c r="Z5" s="55" t="s">
        <v>46</v>
      </c>
      <c r="AA5" s="56" t="s">
        <v>42</v>
      </c>
      <c r="AB5" s="56" t="s">
        <v>43</v>
      </c>
      <c r="AC5" s="56" t="s">
        <v>44</v>
      </c>
      <c r="AD5" s="56" t="s">
        <v>45</v>
      </c>
      <c r="AE5" s="56" t="s">
        <v>46</v>
      </c>
      <c r="AF5" s="57" t="s">
        <v>42</v>
      </c>
      <c r="AG5" s="57" t="s">
        <v>43</v>
      </c>
      <c r="AH5" s="57" t="s">
        <v>44</v>
      </c>
      <c r="AI5" s="57" t="s">
        <v>45</v>
      </c>
    </row>
    <row r="6" spans="1:41" ht="60" customHeight="1" x14ac:dyDescent="0.25">
      <c r="A6" s="209" t="s">
        <v>94</v>
      </c>
      <c r="B6" s="66">
        <v>1</v>
      </c>
      <c r="C6" s="67" t="s">
        <v>288</v>
      </c>
      <c r="D6" s="68" t="s">
        <v>186</v>
      </c>
      <c r="E6" s="78">
        <v>0</v>
      </c>
      <c r="F6" s="79">
        <v>1</v>
      </c>
      <c r="G6" s="79">
        <v>0</v>
      </c>
      <c r="H6" s="79">
        <v>0</v>
      </c>
      <c r="I6" s="61">
        <v>1</v>
      </c>
      <c r="J6" s="16" t="s">
        <v>64</v>
      </c>
      <c r="K6" s="16" t="s">
        <v>92</v>
      </c>
      <c r="L6" s="30">
        <f>E6</f>
        <v>0</v>
      </c>
      <c r="M6" s="30"/>
      <c r="N6" s="31" t="e">
        <f>L6/M6</f>
        <v>#DIV/0!</v>
      </c>
      <c r="O6" s="30"/>
      <c r="P6" s="30"/>
      <c r="Q6" s="30">
        <f>F6</f>
        <v>1</v>
      </c>
      <c r="R6" s="30"/>
      <c r="S6" s="31" t="e">
        <f>Q6/R6</f>
        <v>#DIV/0!</v>
      </c>
      <c r="T6" s="30"/>
      <c r="U6" s="30"/>
      <c r="V6" s="30">
        <f>G6</f>
        <v>0</v>
      </c>
      <c r="W6" s="30"/>
      <c r="X6" s="31" t="e">
        <f>V6/W6</f>
        <v>#DIV/0!</v>
      </c>
      <c r="Y6" s="30"/>
      <c r="Z6" s="30"/>
      <c r="AA6" s="30">
        <f>H6</f>
        <v>0</v>
      </c>
      <c r="AB6" s="30"/>
      <c r="AC6" s="31" t="e">
        <f>AA6/AB6</f>
        <v>#DIV/0!</v>
      </c>
      <c r="AD6" s="30"/>
      <c r="AE6" s="30"/>
      <c r="AF6" s="30">
        <f>I6</f>
        <v>1</v>
      </c>
      <c r="AG6" s="30"/>
      <c r="AH6" s="31" t="e">
        <f>AF6/AG6</f>
        <v>#DIV/0!</v>
      </c>
      <c r="AI6" s="30"/>
    </row>
    <row r="7" spans="1:41" ht="65.25" customHeight="1" x14ac:dyDescent="0.25">
      <c r="A7" s="209"/>
      <c r="B7" s="15">
        <v>2</v>
      </c>
      <c r="C7" s="16" t="s">
        <v>95</v>
      </c>
      <c r="D7" s="14" t="s">
        <v>242</v>
      </c>
      <c r="E7" s="44">
        <v>0</v>
      </c>
      <c r="F7" s="45">
        <v>1</v>
      </c>
      <c r="G7" s="45">
        <v>0</v>
      </c>
      <c r="H7" s="45">
        <v>1</v>
      </c>
      <c r="I7" s="42">
        <f>SUM(E7:H7)</f>
        <v>2</v>
      </c>
      <c r="J7" s="16" t="s">
        <v>68</v>
      </c>
      <c r="K7" s="16" t="s">
        <v>92</v>
      </c>
      <c r="L7" s="30">
        <f>E7</f>
        <v>0</v>
      </c>
      <c r="M7" s="32"/>
      <c r="N7" s="31" t="e">
        <f>L7/M7</f>
        <v>#DIV/0!</v>
      </c>
      <c r="O7" s="32"/>
      <c r="P7" s="32"/>
      <c r="Q7" s="30">
        <f>F7</f>
        <v>1</v>
      </c>
      <c r="R7" s="32"/>
      <c r="S7" s="31" t="e">
        <f>Q7/R7</f>
        <v>#DIV/0!</v>
      </c>
      <c r="T7" s="32"/>
      <c r="U7" s="32"/>
      <c r="V7" s="30">
        <f>G7</f>
        <v>0</v>
      </c>
      <c r="W7" s="32"/>
      <c r="X7" s="31" t="e">
        <f>V7/W7</f>
        <v>#DIV/0!</v>
      </c>
      <c r="Y7" s="32"/>
      <c r="Z7" s="32"/>
      <c r="AA7" s="30">
        <f>H7</f>
        <v>1</v>
      </c>
      <c r="AB7" s="30"/>
      <c r="AC7" s="31" t="e">
        <f>AA7/AB7</f>
        <v>#DIV/0!</v>
      </c>
      <c r="AD7" s="30"/>
      <c r="AE7" s="30"/>
      <c r="AF7" s="30">
        <f>I7</f>
        <v>2</v>
      </c>
      <c r="AG7" s="30"/>
      <c r="AH7" s="31" t="e">
        <f>AF7/AG7</f>
        <v>#DIV/0!</v>
      </c>
      <c r="AI7" s="30"/>
    </row>
    <row r="8" spans="1:41" ht="95.25" customHeight="1" x14ac:dyDescent="0.25">
      <c r="A8" s="209"/>
      <c r="B8" s="15">
        <v>3</v>
      </c>
      <c r="C8" s="16" t="s">
        <v>72</v>
      </c>
      <c r="D8" s="14" t="s">
        <v>73</v>
      </c>
      <c r="E8" s="33">
        <v>0</v>
      </c>
      <c r="F8" s="42">
        <v>0</v>
      </c>
      <c r="G8" s="42">
        <v>0</v>
      </c>
      <c r="H8" s="42">
        <v>1</v>
      </c>
      <c r="I8" s="42">
        <v>1</v>
      </c>
      <c r="J8" s="14" t="s">
        <v>74</v>
      </c>
      <c r="K8" s="16" t="s">
        <v>92</v>
      </c>
      <c r="L8" s="30">
        <f>E8</f>
        <v>0</v>
      </c>
      <c r="M8" s="32"/>
      <c r="N8" s="31" t="e">
        <f>L8/M8</f>
        <v>#DIV/0!</v>
      </c>
      <c r="O8" s="32"/>
      <c r="P8" s="32"/>
      <c r="Q8" s="30">
        <f>F8</f>
        <v>0</v>
      </c>
      <c r="R8" s="32"/>
      <c r="S8" s="31" t="e">
        <f>Q8/R8</f>
        <v>#DIV/0!</v>
      </c>
      <c r="T8" s="32"/>
      <c r="U8" s="32"/>
      <c r="V8" s="30">
        <f>G8</f>
        <v>0</v>
      </c>
      <c r="W8" s="32"/>
      <c r="X8" s="31" t="e">
        <f>V8/W8</f>
        <v>#DIV/0!</v>
      </c>
      <c r="Y8" s="32"/>
      <c r="Z8" s="32"/>
      <c r="AA8" s="30">
        <f>H8</f>
        <v>1</v>
      </c>
      <c r="AB8" s="30"/>
      <c r="AC8" s="31" t="e">
        <f>AA8/AB8</f>
        <v>#DIV/0!</v>
      </c>
      <c r="AD8" s="30"/>
      <c r="AE8" s="30"/>
      <c r="AF8" s="30">
        <f>I8</f>
        <v>1</v>
      </c>
      <c r="AG8" s="30"/>
      <c r="AH8" s="31" t="e">
        <f>AF8/AG8</f>
        <v>#DIV/0!</v>
      </c>
      <c r="AI8" s="30"/>
    </row>
    <row r="9" spans="1:41" ht="15.75" customHeight="1" x14ac:dyDescent="0.25">
      <c r="A9" s="11"/>
      <c r="B9" s="13"/>
      <c r="C9" s="12"/>
      <c r="D9" s="12"/>
      <c r="E9" s="1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41" ht="15.75" customHeight="1" x14ac:dyDescent="0.25">
      <c r="A10" s="2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</row>
    <row r="11" spans="1:41" ht="15.75" customHeight="1" x14ac:dyDescent="0.25">
      <c r="A11" s="2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</row>
    <row r="12" spans="1:41" ht="41.25" customHeight="1" x14ac:dyDescent="0.25">
      <c r="M12" s="207"/>
      <c r="N12" s="207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0:AK11"/>
    <mergeCell ref="AL10:AO11"/>
    <mergeCell ref="AF4:AI4"/>
    <mergeCell ref="A6:A8"/>
    <mergeCell ref="B10:C11"/>
    <mergeCell ref="D10:L11"/>
    <mergeCell ref="M10:M12"/>
    <mergeCell ref="N10:N12"/>
    <mergeCell ref="O10:Q11"/>
    <mergeCell ref="R10:V11"/>
    <mergeCell ref="W10:AA11"/>
    <mergeCell ref="AB10:AF11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2DAA7-EB4C-4843-91BA-D649E5463E60}">
  <dimension ref="A1:AO12"/>
  <sheetViews>
    <sheetView showGridLines="0" topLeftCell="H5" zoomScale="80" zoomScaleNormal="80" workbookViewId="0">
      <selection activeCell="N8" sqref="N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215"/>
      <c r="B1" s="216" t="s">
        <v>24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</row>
    <row r="2" spans="1:41" ht="27.75" customHeight="1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</row>
    <row r="3" spans="1:41" ht="39.75" customHeight="1" x14ac:dyDescent="0.25">
      <c r="A3" s="215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</row>
    <row r="4" spans="1:41" ht="58.5" customHeight="1" x14ac:dyDescent="0.25">
      <c r="A4" s="218" t="s">
        <v>25</v>
      </c>
      <c r="B4" s="219" t="s">
        <v>26</v>
      </c>
      <c r="C4" s="219" t="s">
        <v>27</v>
      </c>
      <c r="D4" s="219" t="s">
        <v>28</v>
      </c>
      <c r="E4" s="210" t="s">
        <v>29</v>
      </c>
      <c r="F4" s="210" t="s">
        <v>30</v>
      </c>
      <c r="G4" s="210" t="s">
        <v>31</v>
      </c>
      <c r="H4" s="210" t="s">
        <v>32</v>
      </c>
      <c r="I4" s="210" t="s">
        <v>33</v>
      </c>
      <c r="J4" s="210" t="s">
        <v>34</v>
      </c>
      <c r="K4" s="210"/>
      <c r="L4" s="211" t="s">
        <v>35</v>
      </c>
      <c r="M4" s="211"/>
      <c r="N4" s="211"/>
      <c r="O4" s="211"/>
      <c r="P4" s="211"/>
      <c r="Q4" s="212" t="s">
        <v>36</v>
      </c>
      <c r="R4" s="212"/>
      <c r="S4" s="212"/>
      <c r="T4" s="212"/>
      <c r="U4" s="212"/>
      <c r="V4" s="213" t="s">
        <v>37</v>
      </c>
      <c r="W4" s="213"/>
      <c r="X4" s="213"/>
      <c r="Y4" s="213"/>
      <c r="Z4" s="213"/>
      <c r="AA4" s="214" t="s">
        <v>38</v>
      </c>
      <c r="AB4" s="214"/>
      <c r="AC4" s="214"/>
      <c r="AD4" s="214"/>
      <c r="AE4" s="214"/>
      <c r="AF4" s="208" t="s">
        <v>39</v>
      </c>
      <c r="AG4" s="208"/>
      <c r="AH4" s="208"/>
      <c r="AI4" s="208"/>
    </row>
    <row r="5" spans="1:41" ht="82.5" customHeight="1" x14ac:dyDescent="0.25">
      <c r="A5" s="218"/>
      <c r="B5" s="219"/>
      <c r="C5" s="219"/>
      <c r="D5" s="219"/>
      <c r="E5" s="210"/>
      <c r="F5" s="210"/>
      <c r="G5" s="210"/>
      <c r="H5" s="210"/>
      <c r="I5" s="210"/>
      <c r="J5" s="18" t="s">
        <v>40</v>
      </c>
      <c r="K5" s="18" t="s">
        <v>41</v>
      </c>
      <c r="L5" s="53" t="s">
        <v>42</v>
      </c>
      <c r="M5" s="53" t="s">
        <v>43</v>
      </c>
      <c r="N5" s="53" t="s">
        <v>44</v>
      </c>
      <c r="O5" s="53" t="s">
        <v>45</v>
      </c>
      <c r="P5" s="53" t="s">
        <v>46</v>
      </c>
      <c r="Q5" s="54" t="s">
        <v>42</v>
      </c>
      <c r="R5" s="54" t="s">
        <v>43</v>
      </c>
      <c r="S5" s="54" t="s">
        <v>44</v>
      </c>
      <c r="T5" s="54" t="s">
        <v>45</v>
      </c>
      <c r="U5" s="54" t="s">
        <v>46</v>
      </c>
      <c r="V5" s="55" t="s">
        <v>42</v>
      </c>
      <c r="W5" s="55" t="s">
        <v>43</v>
      </c>
      <c r="X5" s="55" t="s">
        <v>44</v>
      </c>
      <c r="Y5" s="55" t="s">
        <v>45</v>
      </c>
      <c r="Z5" s="55" t="s">
        <v>46</v>
      </c>
      <c r="AA5" s="56" t="s">
        <v>42</v>
      </c>
      <c r="AB5" s="56" t="s">
        <v>43</v>
      </c>
      <c r="AC5" s="56" t="s">
        <v>44</v>
      </c>
      <c r="AD5" s="56" t="s">
        <v>45</v>
      </c>
      <c r="AE5" s="56" t="s">
        <v>46</v>
      </c>
      <c r="AF5" s="57" t="s">
        <v>42</v>
      </c>
      <c r="AG5" s="57" t="s">
        <v>43</v>
      </c>
      <c r="AH5" s="57" t="s">
        <v>44</v>
      </c>
      <c r="AI5" s="57" t="s">
        <v>45</v>
      </c>
    </row>
    <row r="6" spans="1:41" ht="60" customHeight="1" x14ac:dyDescent="0.25">
      <c r="A6" s="209" t="s">
        <v>104</v>
      </c>
      <c r="B6" s="15">
        <v>1</v>
      </c>
      <c r="C6" s="16" t="s">
        <v>210</v>
      </c>
      <c r="D6" s="14" t="s">
        <v>188</v>
      </c>
      <c r="E6" s="44">
        <v>0</v>
      </c>
      <c r="F6" s="45">
        <v>1</v>
      </c>
      <c r="G6" s="45">
        <v>0</v>
      </c>
      <c r="H6" s="45">
        <v>0</v>
      </c>
      <c r="I6" s="42">
        <f>SUM(E6:H6)</f>
        <v>1</v>
      </c>
      <c r="J6" s="16" t="s">
        <v>64</v>
      </c>
      <c r="K6" s="16" t="s">
        <v>105</v>
      </c>
      <c r="L6" s="30">
        <f>E6</f>
        <v>0</v>
      </c>
      <c r="M6" s="30"/>
      <c r="N6" s="31" t="e">
        <f>L6/M6</f>
        <v>#DIV/0!</v>
      </c>
      <c r="O6" s="30"/>
      <c r="P6" s="30"/>
      <c r="Q6" s="30">
        <f>F6</f>
        <v>1</v>
      </c>
      <c r="R6" s="30"/>
      <c r="S6" s="31" t="e">
        <f>Q6/R6</f>
        <v>#DIV/0!</v>
      </c>
      <c r="T6" s="30"/>
      <c r="U6" s="30"/>
      <c r="V6" s="30">
        <f>G6</f>
        <v>0</v>
      </c>
      <c r="W6" s="30"/>
      <c r="X6" s="31" t="e">
        <f>V6/W6</f>
        <v>#DIV/0!</v>
      </c>
      <c r="Y6" s="30"/>
      <c r="Z6" s="30"/>
      <c r="AA6" s="30">
        <f>H6</f>
        <v>0</v>
      </c>
      <c r="AB6" s="30"/>
      <c r="AC6" s="31" t="e">
        <f>AA6/AB6</f>
        <v>#DIV/0!</v>
      </c>
      <c r="AD6" s="30"/>
      <c r="AE6" s="30"/>
      <c r="AF6" s="30">
        <f>I6</f>
        <v>1</v>
      </c>
      <c r="AG6" s="30"/>
      <c r="AH6" s="31" t="e">
        <f>AF6/AG6</f>
        <v>#DIV/0!</v>
      </c>
      <c r="AI6" s="30"/>
    </row>
    <row r="7" spans="1:41" ht="65.25" customHeight="1" x14ac:dyDescent="0.25">
      <c r="A7" s="209"/>
      <c r="B7" s="15">
        <v>2</v>
      </c>
      <c r="C7" s="16" t="s">
        <v>106</v>
      </c>
      <c r="D7" s="14" t="s">
        <v>237</v>
      </c>
      <c r="E7" s="44">
        <v>0</v>
      </c>
      <c r="F7" s="45">
        <v>1</v>
      </c>
      <c r="G7" s="45">
        <v>0</v>
      </c>
      <c r="H7" s="45">
        <v>1</v>
      </c>
      <c r="I7" s="42">
        <f>SUM(E7:H7)</f>
        <v>2</v>
      </c>
      <c r="J7" s="16" t="s">
        <v>68</v>
      </c>
      <c r="K7" s="16" t="s">
        <v>105</v>
      </c>
      <c r="L7" s="30">
        <f>E7</f>
        <v>0</v>
      </c>
      <c r="M7" s="32"/>
      <c r="N7" s="31" t="e">
        <f>L7/M7</f>
        <v>#DIV/0!</v>
      </c>
      <c r="O7" s="32"/>
      <c r="P7" s="32"/>
      <c r="Q7" s="30">
        <f>F7</f>
        <v>1</v>
      </c>
      <c r="R7" s="32"/>
      <c r="S7" s="31" t="e">
        <f>Q7/R7</f>
        <v>#DIV/0!</v>
      </c>
      <c r="T7" s="32"/>
      <c r="U7" s="32"/>
      <c r="V7" s="30">
        <f>G7</f>
        <v>0</v>
      </c>
      <c r="W7" s="32"/>
      <c r="X7" s="31" t="e">
        <f>V7/W7</f>
        <v>#DIV/0!</v>
      </c>
      <c r="Y7" s="32"/>
      <c r="Z7" s="32"/>
      <c r="AA7" s="30">
        <f>H7</f>
        <v>1</v>
      </c>
      <c r="AB7" s="30"/>
      <c r="AC7" s="31" t="e">
        <f>AA7/AB7</f>
        <v>#DIV/0!</v>
      </c>
      <c r="AD7" s="30"/>
      <c r="AE7" s="30"/>
      <c r="AF7" s="30">
        <f>I7</f>
        <v>2</v>
      </c>
      <c r="AG7" s="30"/>
      <c r="AH7" s="31" t="e">
        <f>AF7/AG7</f>
        <v>#DIV/0!</v>
      </c>
      <c r="AI7" s="30"/>
    </row>
    <row r="8" spans="1:41" ht="95.25" customHeight="1" x14ac:dyDescent="0.25">
      <c r="A8" s="209"/>
      <c r="B8" s="15">
        <v>3</v>
      </c>
      <c r="C8" s="16" t="s">
        <v>72</v>
      </c>
      <c r="D8" s="14" t="s">
        <v>73</v>
      </c>
      <c r="E8" s="33">
        <v>0</v>
      </c>
      <c r="F8" s="42">
        <v>0</v>
      </c>
      <c r="G8" s="42">
        <v>0</v>
      </c>
      <c r="H8" s="42">
        <v>1</v>
      </c>
      <c r="I8" s="42">
        <v>1</v>
      </c>
      <c r="J8" s="14" t="s">
        <v>74</v>
      </c>
      <c r="K8" s="16" t="s">
        <v>105</v>
      </c>
      <c r="L8" s="30">
        <f>E8</f>
        <v>0</v>
      </c>
      <c r="M8" s="32"/>
      <c r="N8" s="31" t="e">
        <f>L8/M8</f>
        <v>#DIV/0!</v>
      </c>
      <c r="O8" s="32"/>
      <c r="P8" s="32"/>
      <c r="Q8" s="30">
        <f>F8</f>
        <v>0</v>
      </c>
      <c r="R8" s="32"/>
      <c r="S8" s="31" t="e">
        <f>Q8/R8</f>
        <v>#DIV/0!</v>
      </c>
      <c r="T8" s="32"/>
      <c r="U8" s="32"/>
      <c r="V8" s="30">
        <f>G8</f>
        <v>0</v>
      </c>
      <c r="W8" s="32"/>
      <c r="X8" s="31" t="e">
        <f>V8/W8</f>
        <v>#DIV/0!</v>
      </c>
      <c r="Y8" s="32"/>
      <c r="Z8" s="32"/>
      <c r="AA8" s="30">
        <f>H8</f>
        <v>1</v>
      </c>
      <c r="AB8" s="30"/>
      <c r="AC8" s="31" t="e">
        <f>AA8/AB8</f>
        <v>#DIV/0!</v>
      </c>
      <c r="AD8" s="30"/>
      <c r="AE8" s="30"/>
      <c r="AF8" s="30">
        <f>I8</f>
        <v>1</v>
      </c>
      <c r="AG8" s="30"/>
      <c r="AH8" s="31" t="e">
        <f>AF8/AG8</f>
        <v>#DIV/0!</v>
      </c>
      <c r="AI8" s="30"/>
    </row>
    <row r="9" spans="1:41" ht="15.75" customHeight="1" x14ac:dyDescent="0.25">
      <c r="A9" s="11"/>
      <c r="B9" s="13"/>
      <c r="C9" s="12"/>
      <c r="D9" s="12"/>
      <c r="E9" s="1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41" ht="15.75" customHeight="1" x14ac:dyDescent="0.25">
      <c r="A10" s="2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</row>
    <row r="11" spans="1:41" ht="15.75" customHeight="1" x14ac:dyDescent="0.25">
      <c r="A11" s="2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</row>
    <row r="12" spans="1:41" ht="41.25" customHeight="1" x14ac:dyDescent="0.25">
      <c r="M12" s="207"/>
      <c r="N12" s="207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0:AK11"/>
    <mergeCell ref="AL10:AO11"/>
    <mergeCell ref="AF4:AI4"/>
    <mergeCell ref="A6:A8"/>
    <mergeCell ref="B10:C11"/>
    <mergeCell ref="D10:L11"/>
    <mergeCell ref="M10:M12"/>
    <mergeCell ref="N10:N12"/>
    <mergeCell ref="O10:Q11"/>
    <mergeCell ref="R10:V11"/>
    <mergeCell ref="W10:AA11"/>
    <mergeCell ref="AB10:AF11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65A52-9052-4AE9-9AA5-F51FFD3F8304}">
  <dimension ref="A1:AO13"/>
  <sheetViews>
    <sheetView showGridLines="0" topLeftCell="F5" zoomScale="86" zoomScaleNormal="86" workbookViewId="0">
      <selection activeCell="K8" sqref="K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215"/>
      <c r="B1" s="216" t="s">
        <v>24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</row>
    <row r="2" spans="1:41" ht="27.75" customHeight="1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</row>
    <row r="3" spans="1:41" ht="39.75" customHeight="1" x14ac:dyDescent="0.25">
      <c r="A3" s="215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</row>
    <row r="4" spans="1:41" ht="58.5" customHeight="1" x14ac:dyDescent="0.25">
      <c r="A4" s="218" t="s">
        <v>25</v>
      </c>
      <c r="B4" s="219" t="s">
        <v>26</v>
      </c>
      <c r="C4" s="219" t="s">
        <v>27</v>
      </c>
      <c r="D4" s="219" t="s">
        <v>28</v>
      </c>
      <c r="E4" s="210" t="s">
        <v>29</v>
      </c>
      <c r="F4" s="210" t="s">
        <v>30</v>
      </c>
      <c r="G4" s="210" t="s">
        <v>31</v>
      </c>
      <c r="H4" s="210" t="s">
        <v>32</v>
      </c>
      <c r="I4" s="210" t="s">
        <v>33</v>
      </c>
      <c r="J4" s="210" t="s">
        <v>34</v>
      </c>
      <c r="K4" s="210"/>
      <c r="L4" s="211" t="s">
        <v>35</v>
      </c>
      <c r="M4" s="211"/>
      <c r="N4" s="211"/>
      <c r="O4" s="211"/>
      <c r="P4" s="211"/>
      <c r="Q4" s="212" t="s">
        <v>36</v>
      </c>
      <c r="R4" s="212"/>
      <c r="S4" s="212"/>
      <c r="T4" s="212"/>
      <c r="U4" s="212"/>
      <c r="V4" s="213" t="s">
        <v>37</v>
      </c>
      <c r="W4" s="213"/>
      <c r="X4" s="213"/>
      <c r="Y4" s="213"/>
      <c r="Z4" s="213"/>
      <c r="AA4" s="214" t="s">
        <v>38</v>
      </c>
      <c r="AB4" s="214"/>
      <c r="AC4" s="214"/>
      <c r="AD4" s="214"/>
      <c r="AE4" s="214"/>
      <c r="AF4" s="208" t="s">
        <v>39</v>
      </c>
      <c r="AG4" s="208"/>
      <c r="AH4" s="208"/>
      <c r="AI4" s="208"/>
    </row>
    <row r="5" spans="1:41" ht="82.5" customHeight="1" x14ac:dyDescent="0.25">
      <c r="A5" s="218"/>
      <c r="B5" s="219"/>
      <c r="C5" s="219"/>
      <c r="D5" s="219"/>
      <c r="E5" s="210"/>
      <c r="F5" s="210"/>
      <c r="G5" s="210"/>
      <c r="H5" s="210"/>
      <c r="I5" s="210"/>
      <c r="J5" s="18" t="s">
        <v>40</v>
      </c>
      <c r="K5" s="18" t="s">
        <v>41</v>
      </c>
      <c r="L5" s="53" t="s">
        <v>42</v>
      </c>
      <c r="M5" s="53" t="s">
        <v>43</v>
      </c>
      <c r="N5" s="53" t="s">
        <v>44</v>
      </c>
      <c r="O5" s="53" t="s">
        <v>45</v>
      </c>
      <c r="P5" s="53" t="s">
        <v>46</v>
      </c>
      <c r="Q5" s="54" t="s">
        <v>42</v>
      </c>
      <c r="R5" s="54" t="s">
        <v>43</v>
      </c>
      <c r="S5" s="54" t="s">
        <v>44</v>
      </c>
      <c r="T5" s="54" t="s">
        <v>45</v>
      </c>
      <c r="U5" s="54" t="s">
        <v>46</v>
      </c>
      <c r="V5" s="55" t="s">
        <v>42</v>
      </c>
      <c r="W5" s="55" t="s">
        <v>43</v>
      </c>
      <c r="X5" s="55" t="s">
        <v>44</v>
      </c>
      <c r="Y5" s="55" t="s">
        <v>45</v>
      </c>
      <c r="Z5" s="55" t="s">
        <v>46</v>
      </c>
      <c r="AA5" s="56" t="s">
        <v>42</v>
      </c>
      <c r="AB5" s="56" t="s">
        <v>43</v>
      </c>
      <c r="AC5" s="56" t="s">
        <v>44</v>
      </c>
      <c r="AD5" s="56" t="s">
        <v>45</v>
      </c>
      <c r="AE5" s="56" t="s">
        <v>46</v>
      </c>
      <c r="AF5" s="57" t="s">
        <v>42</v>
      </c>
      <c r="AG5" s="57" t="s">
        <v>43</v>
      </c>
      <c r="AH5" s="57" t="s">
        <v>44</v>
      </c>
      <c r="AI5" s="57" t="s">
        <v>45</v>
      </c>
    </row>
    <row r="6" spans="1:41" s="19" customFormat="1" ht="60" customHeight="1" x14ac:dyDescent="0.25">
      <c r="A6" s="225" t="s">
        <v>107</v>
      </c>
      <c r="B6" s="33">
        <v>1</v>
      </c>
      <c r="C6" s="16" t="s">
        <v>224</v>
      </c>
      <c r="D6" s="16" t="s">
        <v>189</v>
      </c>
      <c r="E6" s="44">
        <v>0</v>
      </c>
      <c r="F6" s="45">
        <v>1</v>
      </c>
      <c r="G6" s="45">
        <v>0</v>
      </c>
      <c r="H6" s="45">
        <v>0</v>
      </c>
      <c r="I6" s="42">
        <f>SUM(E6:H6)</f>
        <v>1</v>
      </c>
      <c r="J6" s="16" t="s">
        <v>64</v>
      </c>
      <c r="K6" s="16" t="s">
        <v>105</v>
      </c>
      <c r="L6" s="30">
        <f>E6</f>
        <v>0</v>
      </c>
      <c r="M6" s="30"/>
      <c r="N6" s="31" t="e">
        <f>L6/M6</f>
        <v>#DIV/0!</v>
      </c>
      <c r="O6" s="30"/>
      <c r="P6" s="30"/>
      <c r="Q6" s="30">
        <f>F6</f>
        <v>1</v>
      </c>
      <c r="R6" s="30"/>
      <c r="S6" s="31" t="e">
        <f>Q6/R6</f>
        <v>#DIV/0!</v>
      </c>
      <c r="T6" s="30"/>
      <c r="U6" s="30"/>
      <c r="V6" s="30">
        <f>G6</f>
        <v>0</v>
      </c>
      <c r="W6" s="30"/>
      <c r="X6" s="31" t="e">
        <f>V6/W6</f>
        <v>#DIV/0!</v>
      </c>
      <c r="Y6" s="30"/>
      <c r="Z6" s="30"/>
      <c r="AA6" s="30">
        <f>H6</f>
        <v>0</v>
      </c>
      <c r="AB6" s="30"/>
      <c r="AC6" s="31" t="e">
        <f>AA6/AB6</f>
        <v>#DIV/0!</v>
      </c>
      <c r="AD6" s="30"/>
      <c r="AE6" s="30"/>
      <c r="AF6" s="30">
        <f>I6</f>
        <v>1</v>
      </c>
      <c r="AG6" s="30"/>
      <c r="AH6" s="31" t="e">
        <f>AF6/AG6</f>
        <v>#DIV/0!</v>
      </c>
      <c r="AI6" s="30"/>
    </row>
    <row r="7" spans="1:41" s="19" customFormat="1" ht="65.25" customHeight="1" x14ac:dyDescent="0.25">
      <c r="A7" s="226"/>
      <c r="B7" s="33">
        <v>2</v>
      </c>
      <c r="C7" s="16" t="s">
        <v>108</v>
      </c>
      <c r="D7" s="16" t="s">
        <v>242</v>
      </c>
      <c r="E7" s="44">
        <v>0</v>
      </c>
      <c r="F7" s="45">
        <v>1</v>
      </c>
      <c r="G7" s="45">
        <v>0</v>
      </c>
      <c r="H7" s="45">
        <v>1</v>
      </c>
      <c r="I7" s="42">
        <f>SUM(E7:H7)</f>
        <v>2</v>
      </c>
      <c r="J7" s="16" t="s">
        <v>68</v>
      </c>
      <c r="K7" s="16" t="s">
        <v>105</v>
      </c>
      <c r="L7" s="30">
        <f>E7</f>
        <v>0</v>
      </c>
      <c r="M7" s="32"/>
      <c r="N7" s="31" t="e">
        <f>L7/M7</f>
        <v>#DIV/0!</v>
      </c>
      <c r="O7" s="32"/>
      <c r="P7" s="32"/>
      <c r="Q7" s="30">
        <f>F7</f>
        <v>1</v>
      </c>
      <c r="R7" s="32"/>
      <c r="S7" s="31" t="e">
        <f>Q7/R7</f>
        <v>#DIV/0!</v>
      </c>
      <c r="T7" s="32"/>
      <c r="U7" s="32"/>
      <c r="V7" s="30">
        <f>G7</f>
        <v>0</v>
      </c>
      <c r="W7" s="32"/>
      <c r="X7" s="31" t="e">
        <f>V7/W7</f>
        <v>#DIV/0!</v>
      </c>
      <c r="Y7" s="32"/>
      <c r="Z7" s="32"/>
      <c r="AA7" s="30">
        <f>H7</f>
        <v>1</v>
      </c>
      <c r="AB7" s="30"/>
      <c r="AC7" s="31" t="e">
        <f>AA7/AB7</f>
        <v>#DIV/0!</v>
      </c>
      <c r="AD7" s="30"/>
      <c r="AE7" s="30"/>
      <c r="AF7" s="30">
        <f>I7</f>
        <v>2</v>
      </c>
      <c r="AG7" s="30"/>
      <c r="AH7" s="31" t="e">
        <f>AF7/AG7</f>
        <v>#DIV/0!</v>
      </c>
      <c r="AI7" s="30"/>
    </row>
    <row r="8" spans="1:41" s="19" customFormat="1" ht="95.25" customHeight="1" x14ac:dyDescent="0.25">
      <c r="A8" s="226"/>
      <c r="B8" s="33">
        <v>3</v>
      </c>
      <c r="C8" s="16" t="s">
        <v>72</v>
      </c>
      <c r="D8" s="16" t="s">
        <v>73</v>
      </c>
      <c r="E8" s="33">
        <v>0</v>
      </c>
      <c r="F8" s="42">
        <v>0</v>
      </c>
      <c r="G8" s="42">
        <v>0</v>
      </c>
      <c r="H8" s="42">
        <v>1</v>
      </c>
      <c r="I8" s="42">
        <v>1</v>
      </c>
      <c r="J8" s="16" t="s">
        <v>74</v>
      </c>
      <c r="K8" s="16" t="s">
        <v>105</v>
      </c>
      <c r="L8" s="30">
        <f t="shared" ref="L8:L9" si="0">E8</f>
        <v>0</v>
      </c>
      <c r="M8" s="32"/>
      <c r="N8" s="31" t="e">
        <f t="shared" ref="N8:N9" si="1">L8/M8</f>
        <v>#DIV/0!</v>
      </c>
      <c r="O8" s="32"/>
      <c r="P8" s="32"/>
      <c r="Q8" s="30">
        <f t="shared" ref="Q8:Q9" si="2">F8</f>
        <v>0</v>
      </c>
      <c r="R8" s="32"/>
      <c r="S8" s="31" t="e">
        <f t="shared" ref="S8:S9" si="3">Q8/R8</f>
        <v>#DIV/0!</v>
      </c>
      <c r="T8" s="32"/>
      <c r="U8" s="32"/>
      <c r="V8" s="30">
        <f t="shared" ref="V8:V9" si="4">G8</f>
        <v>0</v>
      </c>
      <c r="W8" s="32"/>
      <c r="X8" s="31" t="e">
        <f t="shared" ref="X8:X9" si="5">V8/W8</f>
        <v>#DIV/0!</v>
      </c>
      <c r="Y8" s="32"/>
      <c r="Z8" s="32"/>
      <c r="AA8" s="30">
        <f t="shared" ref="AA8:AA9" si="6">H8</f>
        <v>1</v>
      </c>
      <c r="AB8" s="30"/>
      <c r="AC8" s="31" t="e">
        <f t="shared" ref="AC8:AC9" si="7">AA8/AB8</f>
        <v>#DIV/0!</v>
      </c>
      <c r="AD8" s="30"/>
      <c r="AE8" s="30"/>
      <c r="AF8" s="30">
        <f t="shared" ref="AF8:AF9" si="8">I8</f>
        <v>1</v>
      </c>
      <c r="AG8" s="30"/>
      <c r="AH8" s="31" t="e">
        <f t="shared" ref="AH8:AH9" si="9">AF8/AG8</f>
        <v>#DIV/0!</v>
      </c>
      <c r="AI8" s="30"/>
    </row>
    <row r="9" spans="1:41" s="19" customFormat="1" ht="70.5" customHeight="1" x14ac:dyDescent="0.25">
      <c r="A9" s="227"/>
      <c r="B9" s="33">
        <v>4</v>
      </c>
      <c r="C9" s="16" t="s">
        <v>109</v>
      </c>
      <c r="D9" s="16" t="s">
        <v>110</v>
      </c>
      <c r="E9" s="33">
        <v>0</v>
      </c>
      <c r="F9" s="42">
        <v>0</v>
      </c>
      <c r="G9" s="42">
        <v>0</v>
      </c>
      <c r="H9" s="42">
        <v>1</v>
      </c>
      <c r="I9" s="42">
        <v>1</v>
      </c>
      <c r="J9" s="16" t="s">
        <v>111</v>
      </c>
      <c r="K9" s="16" t="s">
        <v>105</v>
      </c>
      <c r="L9" s="30">
        <f t="shared" si="0"/>
        <v>0</v>
      </c>
      <c r="M9" s="32"/>
      <c r="N9" s="31" t="e">
        <f t="shared" si="1"/>
        <v>#DIV/0!</v>
      </c>
      <c r="O9" s="32"/>
      <c r="P9" s="32"/>
      <c r="Q9" s="30">
        <f t="shared" si="2"/>
        <v>0</v>
      </c>
      <c r="R9" s="32"/>
      <c r="S9" s="31" t="e">
        <f t="shared" si="3"/>
        <v>#DIV/0!</v>
      </c>
      <c r="T9" s="32"/>
      <c r="U9" s="32"/>
      <c r="V9" s="30">
        <f t="shared" si="4"/>
        <v>0</v>
      </c>
      <c r="W9" s="32"/>
      <c r="X9" s="31" t="e">
        <f t="shared" si="5"/>
        <v>#DIV/0!</v>
      </c>
      <c r="Y9" s="32"/>
      <c r="Z9" s="32"/>
      <c r="AA9" s="30">
        <f t="shared" si="6"/>
        <v>1</v>
      </c>
      <c r="AB9" s="30"/>
      <c r="AC9" s="31" t="e">
        <f t="shared" si="7"/>
        <v>#DIV/0!</v>
      </c>
      <c r="AD9" s="30"/>
      <c r="AE9" s="30"/>
      <c r="AF9" s="30">
        <f t="shared" si="8"/>
        <v>1</v>
      </c>
      <c r="AG9" s="30"/>
      <c r="AH9" s="31" t="e">
        <f t="shared" si="9"/>
        <v>#DIV/0!</v>
      </c>
      <c r="AI9" s="30"/>
    </row>
    <row r="10" spans="1:41" ht="15.75" customHeight="1" x14ac:dyDescent="0.25">
      <c r="A10" s="11"/>
      <c r="B10" s="13"/>
      <c r="C10" s="12"/>
      <c r="D10" s="12"/>
      <c r="E10" s="1"/>
      <c r="J10" s="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41" ht="15.75" customHeight="1" x14ac:dyDescent="0.25">
      <c r="A11" s="2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</row>
    <row r="12" spans="1:41" ht="15.75" customHeight="1" x14ac:dyDescent="0.25">
      <c r="A12" s="2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</row>
    <row r="13" spans="1:41" ht="41.25" customHeight="1" x14ac:dyDescent="0.25">
      <c r="M13" s="207"/>
      <c r="N13" s="207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1:AK12"/>
    <mergeCell ref="AL11:AO12"/>
    <mergeCell ref="AF4:AI4"/>
    <mergeCell ref="A6:A9"/>
    <mergeCell ref="B11:C12"/>
    <mergeCell ref="D11:L12"/>
    <mergeCell ref="M11:M13"/>
    <mergeCell ref="N11:N13"/>
    <mergeCell ref="O11:Q12"/>
    <mergeCell ref="R11:V12"/>
    <mergeCell ref="W11:AA12"/>
    <mergeCell ref="AB11:AF12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CA1FF-229A-4196-AFA8-B38BC9F68AE0}">
  <dimension ref="A1:AO14"/>
  <sheetViews>
    <sheetView showGridLines="0" topLeftCell="AB6" zoomScale="91" zoomScaleNormal="91" workbookViewId="0">
      <selection activeCell="A6" sqref="A6:AI10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215"/>
      <c r="B1" s="216" t="s">
        <v>24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</row>
    <row r="2" spans="1:41" ht="27.75" customHeight="1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</row>
    <row r="3" spans="1:41" ht="39.75" customHeight="1" x14ac:dyDescent="0.25">
      <c r="A3" s="215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</row>
    <row r="4" spans="1:41" ht="58.5" customHeight="1" x14ac:dyDescent="0.25">
      <c r="A4" s="218" t="s">
        <v>25</v>
      </c>
      <c r="B4" s="219" t="s">
        <v>26</v>
      </c>
      <c r="C4" s="219" t="s">
        <v>27</v>
      </c>
      <c r="D4" s="219" t="s">
        <v>28</v>
      </c>
      <c r="E4" s="210" t="s">
        <v>29</v>
      </c>
      <c r="F4" s="210" t="s">
        <v>30</v>
      </c>
      <c r="G4" s="210" t="s">
        <v>31</v>
      </c>
      <c r="H4" s="210" t="s">
        <v>32</v>
      </c>
      <c r="I4" s="210" t="s">
        <v>33</v>
      </c>
      <c r="J4" s="210" t="s">
        <v>34</v>
      </c>
      <c r="K4" s="210"/>
      <c r="L4" s="211" t="s">
        <v>35</v>
      </c>
      <c r="M4" s="211"/>
      <c r="N4" s="211"/>
      <c r="O4" s="211"/>
      <c r="P4" s="211"/>
      <c r="Q4" s="212" t="s">
        <v>36</v>
      </c>
      <c r="R4" s="212"/>
      <c r="S4" s="212"/>
      <c r="T4" s="212"/>
      <c r="U4" s="212"/>
      <c r="V4" s="213" t="s">
        <v>37</v>
      </c>
      <c r="W4" s="213"/>
      <c r="X4" s="213"/>
      <c r="Y4" s="213"/>
      <c r="Z4" s="213"/>
      <c r="AA4" s="214" t="s">
        <v>38</v>
      </c>
      <c r="AB4" s="214"/>
      <c r="AC4" s="214"/>
      <c r="AD4" s="214"/>
      <c r="AE4" s="214"/>
      <c r="AF4" s="208" t="s">
        <v>39</v>
      </c>
      <c r="AG4" s="208"/>
      <c r="AH4" s="208"/>
      <c r="AI4" s="208"/>
    </row>
    <row r="5" spans="1:41" ht="82.5" customHeight="1" x14ac:dyDescent="0.25">
      <c r="A5" s="218"/>
      <c r="B5" s="219"/>
      <c r="C5" s="219"/>
      <c r="D5" s="219"/>
      <c r="E5" s="210"/>
      <c r="F5" s="210"/>
      <c r="G5" s="210"/>
      <c r="H5" s="210"/>
      <c r="I5" s="210"/>
      <c r="J5" s="18" t="s">
        <v>40</v>
      </c>
      <c r="K5" s="18" t="s">
        <v>41</v>
      </c>
      <c r="L5" s="53" t="s">
        <v>42</v>
      </c>
      <c r="M5" s="53" t="s">
        <v>43</v>
      </c>
      <c r="N5" s="53" t="s">
        <v>44</v>
      </c>
      <c r="O5" s="53" t="s">
        <v>45</v>
      </c>
      <c r="P5" s="53" t="s">
        <v>46</v>
      </c>
      <c r="Q5" s="54" t="s">
        <v>42</v>
      </c>
      <c r="R5" s="54" t="s">
        <v>43</v>
      </c>
      <c r="S5" s="54" t="s">
        <v>44</v>
      </c>
      <c r="T5" s="54" t="s">
        <v>45</v>
      </c>
      <c r="U5" s="54" t="s">
        <v>46</v>
      </c>
      <c r="V5" s="55" t="s">
        <v>42</v>
      </c>
      <c r="W5" s="55" t="s">
        <v>43</v>
      </c>
      <c r="X5" s="55" t="s">
        <v>44</v>
      </c>
      <c r="Y5" s="55" t="s">
        <v>45</v>
      </c>
      <c r="Z5" s="55" t="s">
        <v>46</v>
      </c>
      <c r="AA5" s="56" t="s">
        <v>42</v>
      </c>
      <c r="AB5" s="56" t="s">
        <v>43</v>
      </c>
      <c r="AC5" s="56" t="s">
        <v>44</v>
      </c>
      <c r="AD5" s="56" t="s">
        <v>45</v>
      </c>
      <c r="AE5" s="56" t="s">
        <v>46</v>
      </c>
      <c r="AF5" s="57" t="s">
        <v>42</v>
      </c>
      <c r="AG5" s="57" t="s">
        <v>43</v>
      </c>
      <c r="AH5" s="57" t="s">
        <v>44</v>
      </c>
      <c r="AI5" s="57" t="s">
        <v>45</v>
      </c>
    </row>
    <row r="6" spans="1:41" ht="60" customHeight="1" x14ac:dyDescent="0.25">
      <c r="A6" s="225" t="s">
        <v>112</v>
      </c>
      <c r="B6" s="15">
        <v>1</v>
      </c>
      <c r="C6" s="16" t="s">
        <v>212</v>
      </c>
      <c r="D6" s="14" t="s">
        <v>190</v>
      </c>
      <c r="E6" s="44">
        <v>0</v>
      </c>
      <c r="F6" s="45">
        <v>0</v>
      </c>
      <c r="G6" s="45">
        <v>0</v>
      </c>
      <c r="H6" s="45">
        <v>1</v>
      </c>
      <c r="I6" s="42">
        <f>SUM(E6:H6)</f>
        <v>1</v>
      </c>
      <c r="J6" s="16" t="s">
        <v>64</v>
      </c>
      <c r="K6" s="16" t="s">
        <v>113</v>
      </c>
      <c r="L6" s="30">
        <f>E6</f>
        <v>0</v>
      </c>
      <c r="M6" s="30"/>
      <c r="N6" s="31" t="e">
        <f>L6/M6</f>
        <v>#DIV/0!</v>
      </c>
      <c r="O6" s="30"/>
      <c r="P6" s="30"/>
      <c r="Q6" s="30">
        <f>F6</f>
        <v>0</v>
      </c>
      <c r="R6" s="30"/>
      <c r="S6" s="31" t="e">
        <f>Q6/R6</f>
        <v>#DIV/0!</v>
      </c>
      <c r="T6" s="30"/>
      <c r="U6" s="30"/>
      <c r="V6" s="30">
        <f>G6</f>
        <v>0</v>
      </c>
      <c r="W6" s="30"/>
      <c r="X6" s="31" t="e">
        <f>V6/W6</f>
        <v>#DIV/0!</v>
      </c>
      <c r="Y6" s="30"/>
      <c r="Z6" s="30"/>
      <c r="AA6" s="30">
        <f>H6</f>
        <v>1</v>
      </c>
      <c r="AB6" s="30"/>
      <c r="AC6" s="31" t="e">
        <f>AA6/AB6</f>
        <v>#DIV/0!</v>
      </c>
      <c r="AD6" s="30"/>
      <c r="AE6" s="30"/>
      <c r="AF6" s="30">
        <f>I6</f>
        <v>1</v>
      </c>
      <c r="AG6" s="30"/>
      <c r="AH6" s="31" t="e">
        <f>AF6/AG6</f>
        <v>#DIV/0!</v>
      </c>
      <c r="AI6" s="30"/>
    </row>
    <row r="7" spans="1:41" ht="65.25" customHeight="1" x14ac:dyDescent="0.25">
      <c r="A7" s="226"/>
      <c r="B7" s="15">
        <v>2</v>
      </c>
      <c r="C7" s="16" t="s">
        <v>114</v>
      </c>
      <c r="D7" s="14" t="s">
        <v>242</v>
      </c>
      <c r="E7" s="44">
        <v>0</v>
      </c>
      <c r="F7" s="45">
        <v>1</v>
      </c>
      <c r="G7" s="45">
        <v>0</v>
      </c>
      <c r="H7" s="45">
        <v>1</v>
      </c>
      <c r="I7" s="42">
        <f>SUM(E7:H7)</f>
        <v>2</v>
      </c>
      <c r="J7" s="16" t="s">
        <v>115</v>
      </c>
      <c r="K7" s="16" t="s">
        <v>113</v>
      </c>
      <c r="L7" s="30">
        <f>E7</f>
        <v>0</v>
      </c>
      <c r="M7" s="32"/>
      <c r="N7" s="31" t="e">
        <f>L7/M7</f>
        <v>#DIV/0!</v>
      </c>
      <c r="O7" s="32"/>
      <c r="P7" s="32"/>
      <c r="Q7" s="30">
        <f>F7</f>
        <v>1</v>
      </c>
      <c r="R7" s="32"/>
      <c r="S7" s="31" t="e">
        <f>Q7/R7</f>
        <v>#DIV/0!</v>
      </c>
      <c r="T7" s="32"/>
      <c r="U7" s="32"/>
      <c r="V7" s="30">
        <f>G7</f>
        <v>0</v>
      </c>
      <c r="W7" s="32"/>
      <c r="X7" s="31" t="e">
        <f>V7/W7</f>
        <v>#DIV/0!</v>
      </c>
      <c r="Y7" s="32"/>
      <c r="Z7" s="32"/>
      <c r="AA7" s="30">
        <f>H7</f>
        <v>1</v>
      </c>
      <c r="AB7" s="30"/>
      <c r="AC7" s="31" t="e">
        <f>AA7/AB7</f>
        <v>#DIV/0!</v>
      </c>
      <c r="AD7" s="30"/>
      <c r="AE7" s="30"/>
      <c r="AF7" s="30">
        <f>I7</f>
        <v>2</v>
      </c>
      <c r="AG7" s="30"/>
      <c r="AH7" s="31" t="e">
        <f>AF7/AG7</f>
        <v>#DIV/0!</v>
      </c>
      <c r="AI7" s="30"/>
    </row>
    <row r="8" spans="1:41" ht="95.25" customHeight="1" x14ac:dyDescent="0.25">
      <c r="A8" s="226"/>
      <c r="B8" s="15">
        <v>3</v>
      </c>
      <c r="C8" s="16" t="s">
        <v>116</v>
      </c>
      <c r="D8" s="14" t="s">
        <v>243</v>
      </c>
      <c r="E8" s="44">
        <v>0</v>
      </c>
      <c r="F8" s="45">
        <v>1</v>
      </c>
      <c r="G8" s="45">
        <v>0</v>
      </c>
      <c r="H8" s="45">
        <v>1</v>
      </c>
      <c r="I8" s="42">
        <v>2</v>
      </c>
      <c r="J8" s="16" t="s">
        <v>117</v>
      </c>
      <c r="K8" s="16" t="s">
        <v>118</v>
      </c>
      <c r="L8" s="30">
        <f t="shared" ref="L8:L9" si="0">E8</f>
        <v>0</v>
      </c>
      <c r="M8" s="32"/>
      <c r="N8" s="31" t="e">
        <f t="shared" ref="N8:N9" si="1">L8/M8</f>
        <v>#DIV/0!</v>
      </c>
      <c r="O8" s="32"/>
      <c r="P8" s="32"/>
      <c r="Q8" s="30">
        <f t="shared" ref="Q8:Q9" si="2">F8</f>
        <v>1</v>
      </c>
      <c r="R8" s="32"/>
      <c r="S8" s="31" t="e">
        <f t="shared" ref="S8:S9" si="3">Q8/R8</f>
        <v>#DIV/0!</v>
      </c>
      <c r="T8" s="32"/>
      <c r="U8" s="32"/>
      <c r="V8" s="30">
        <f t="shared" ref="V8:V9" si="4">G8</f>
        <v>0</v>
      </c>
      <c r="W8" s="32"/>
      <c r="X8" s="31" t="e">
        <f t="shared" ref="X8:X9" si="5">V8/W8</f>
        <v>#DIV/0!</v>
      </c>
      <c r="Y8" s="32"/>
      <c r="Z8" s="32"/>
      <c r="AA8" s="30">
        <f t="shared" ref="AA8:AA9" si="6">H8</f>
        <v>1</v>
      </c>
      <c r="AB8" s="30"/>
      <c r="AC8" s="31" t="e">
        <f t="shared" ref="AC8:AC9" si="7">AA8/AB8</f>
        <v>#DIV/0!</v>
      </c>
      <c r="AD8" s="30"/>
      <c r="AE8" s="30"/>
      <c r="AF8" s="30">
        <f t="shared" ref="AF8:AF9" si="8">I8</f>
        <v>2</v>
      </c>
      <c r="AG8" s="30"/>
      <c r="AH8" s="31" t="e">
        <f t="shared" ref="AH8:AH9" si="9">AF8/AG8</f>
        <v>#DIV/0!</v>
      </c>
      <c r="AI8" s="30"/>
    </row>
    <row r="9" spans="1:41" ht="70.5" customHeight="1" x14ac:dyDescent="0.25">
      <c r="A9" s="226"/>
      <c r="B9" s="15">
        <v>4</v>
      </c>
      <c r="C9" s="16" t="s">
        <v>119</v>
      </c>
      <c r="D9" s="14" t="s">
        <v>120</v>
      </c>
      <c r="E9" s="33">
        <v>0</v>
      </c>
      <c r="F9" s="42">
        <v>0</v>
      </c>
      <c r="G9" s="42">
        <v>0</v>
      </c>
      <c r="H9" s="42">
        <v>1</v>
      </c>
      <c r="I9" s="42">
        <v>1</v>
      </c>
      <c r="J9" s="14" t="s">
        <v>120</v>
      </c>
      <c r="K9" s="16" t="s">
        <v>118</v>
      </c>
      <c r="L9" s="30">
        <f t="shared" si="0"/>
        <v>0</v>
      </c>
      <c r="M9" s="32"/>
      <c r="N9" s="31" t="e">
        <f t="shared" si="1"/>
        <v>#DIV/0!</v>
      </c>
      <c r="O9" s="32"/>
      <c r="P9" s="32"/>
      <c r="Q9" s="30">
        <f t="shared" si="2"/>
        <v>0</v>
      </c>
      <c r="R9" s="32"/>
      <c r="S9" s="31" t="e">
        <f t="shared" si="3"/>
        <v>#DIV/0!</v>
      </c>
      <c r="T9" s="32"/>
      <c r="U9" s="32"/>
      <c r="V9" s="30">
        <f t="shared" si="4"/>
        <v>0</v>
      </c>
      <c r="W9" s="32"/>
      <c r="X9" s="31" t="e">
        <f t="shared" si="5"/>
        <v>#DIV/0!</v>
      </c>
      <c r="Y9" s="32"/>
      <c r="Z9" s="32"/>
      <c r="AA9" s="30">
        <f t="shared" si="6"/>
        <v>1</v>
      </c>
      <c r="AB9" s="30"/>
      <c r="AC9" s="31" t="e">
        <f t="shared" si="7"/>
        <v>#DIV/0!</v>
      </c>
      <c r="AD9" s="30"/>
      <c r="AE9" s="30"/>
      <c r="AF9" s="30">
        <f t="shared" si="8"/>
        <v>1</v>
      </c>
      <c r="AG9" s="30"/>
      <c r="AH9" s="31" t="e">
        <f t="shared" si="9"/>
        <v>#DIV/0!</v>
      </c>
      <c r="AI9" s="30"/>
    </row>
    <row r="10" spans="1:41" ht="68.25" customHeight="1" x14ac:dyDescent="0.25">
      <c r="A10" s="227"/>
      <c r="B10" s="15">
        <v>5</v>
      </c>
      <c r="C10" s="16" t="s">
        <v>72</v>
      </c>
      <c r="D10" s="14" t="s">
        <v>73</v>
      </c>
      <c r="E10" s="33">
        <v>0</v>
      </c>
      <c r="F10" s="42">
        <v>0</v>
      </c>
      <c r="G10" s="42">
        <v>0</v>
      </c>
      <c r="H10" s="42">
        <v>1</v>
      </c>
      <c r="I10" s="42">
        <v>1</v>
      </c>
      <c r="J10" s="14" t="s">
        <v>74</v>
      </c>
      <c r="K10" s="16" t="s">
        <v>113</v>
      </c>
      <c r="L10" s="30">
        <f t="shared" ref="L10" si="10">E10</f>
        <v>0</v>
      </c>
      <c r="M10" s="33"/>
      <c r="N10" s="31" t="e">
        <f>L10/M10</f>
        <v>#DIV/0!</v>
      </c>
      <c r="O10" s="33"/>
      <c r="P10" s="33"/>
      <c r="Q10" s="30">
        <f t="shared" ref="Q10" si="11">F10</f>
        <v>0</v>
      </c>
      <c r="R10" s="32"/>
      <c r="S10" s="31" t="e">
        <f t="shared" ref="S10" si="12">Q10/R10</f>
        <v>#DIV/0!</v>
      </c>
      <c r="T10" s="32"/>
      <c r="U10" s="32"/>
      <c r="V10" s="30">
        <f t="shared" ref="V10" si="13">G10</f>
        <v>0</v>
      </c>
      <c r="W10" s="32"/>
      <c r="X10" s="31" t="e">
        <f t="shared" ref="X10" si="14">V10/W10</f>
        <v>#DIV/0!</v>
      </c>
      <c r="Y10" s="32"/>
      <c r="Z10" s="32"/>
      <c r="AA10" s="30">
        <f t="shared" ref="AA10" si="15">H10</f>
        <v>1</v>
      </c>
      <c r="AB10" s="30"/>
      <c r="AC10" s="31" t="e">
        <f t="shared" ref="AC10" si="16">AA10/AB10</f>
        <v>#DIV/0!</v>
      </c>
      <c r="AD10" s="30"/>
      <c r="AE10" s="30"/>
      <c r="AF10" s="30">
        <f t="shared" ref="AF10" si="17">I10</f>
        <v>1</v>
      </c>
      <c r="AG10" s="30"/>
      <c r="AH10" s="31" t="e">
        <f t="shared" ref="AH10" si="18">AF10/AG10</f>
        <v>#DIV/0!</v>
      </c>
      <c r="AI10" s="30"/>
    </row>
    <row r="11" spans="1:41" ht="15.75" customHeight="1" x14ac:dyDescent="0.25">
      <c r="A11" s="11"/>
      <c r="B11" s="13"/>
      <c r="C11" s="12"/>
      <c r="D11" s="12"/>
      <c r="E11" s="1"/>
      <c r="J11" s="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41" ht="15.75" customHeight="1" x14ac:dyDescent="0.25">
      <c r="A12" s="2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</row>
    <row r="13" spans="1:41" ht="15.75" customHeight="1" x14ac:dyDescent="0.25">
      <c r="A13" s="2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</row>
    <row r="14" spans="1:41" ht="41.25" customHeight="1" x14ac:dyDescent="0.25">
      <c r="M14" s="207"/>
      <c r="N14" s="207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6:A10"/>
    <mergeCell ref="AG12:AK13"/>
    <mergeCell ref="AL12:AO13"/>
    <mergeCell ref="AF4:AI4"/>
    <mergeCell ref="B12:C13"/>
    <mergeCell ref="D12:L13"/>
    <mergeCell ref="M12:M14"/>
    <mergeCell ref="N12:N14"/>
    <mergeCell ref="O12:Q13"/>
    <mergeCell ref="R12:V13"/>
    <mergeCell ref="W12:AA13"/>
    <mergeCell ref="AB12:AF13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F52D0-64D7-46F1-8093-2B6F0F05FBF8}">
  <dimension ref="A1:AO12"/>
  <sheetViews>
    <sheetView showGridLines="0" topLeftCell="AB5" zoomScale="89" zoomScaleNormal="89" workbookViewId="0">
      <selection activeCell="A6" sqref="A6:AI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215"/>
      <c r="B1" s="216" t="s">
        <v>24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</row>
    <row r="2" spans="1:41" ht="27.75" customHeight="1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</row>
    <row r="3" spans="1:41" ht="39.75" customHeight="1" x14ac:dyDescent="0.25">
      <c r="A3" s="215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</row>
    <row r="4" spans="1:41" ht="58.5" customHeight="1" x14ac:dyDescent="0.25">
      <c r="A4" s="218" t="s">
        <v>25</v>
      </c>
      <c r="B4" s="219" t="s">
        <v>26</v>
      </c>
      <c r="C4" s="219" t="s">
        <v>27</v>
      </c>
      <c r="D4" s="219" t="s">
        <v>28</v>
      </c>
      <c r="E4" s="210" t="s">
        <v>29</v>
      </c>
      <c r="F4" s="210" t="s">
        <v>30</v>
      </c>
      <c r="G4" s="210" t="s">
        <v>31</v>
      </c>
      <c r="H4" s="210" t="s">
        <v>32</v>
      </c>
      <c r="I4" s="210" t="s">
        <v>33</v>
      </c>
      <c r="J4" s="210" t="s">
        <v>34</v>
      </c>
      <c r="K4" s="210"/>
      <c r="L4" s="211" t="s">
        <v>35</v>
      </c>
      <c r="M4" s="211"/>
      <c r="N4" s="211"/>
      <c r="O4" s="211"/>
      <c r="P4" s="211"/>
      <c r="Q4" s="212" t="s">
        <v>36</v>
      </c>
      <c r="R4" s="212"/>
      <c r="S4" s="212"/>
      <c r="T4" s="212"/>
      <c r="U4" s="212"/>
      <c r="V4" s="213" t="s">
        <v>37</v>
      </c>
      <c r="W4" s="213"/>
      <c r="X4" s="213"/>
      <c r="Y4" s="213"/>
      <c r="Z4" s="213"/>
      <c r="AA4" s="214" t="s">
        <v>38</v>
      </c>
      <c r="AB4" s="214"/>
      <c r="AC4" s="214"/>
      <c r="AD4" s="214"/>
      <c r="AE4" s="214"/>
      <c r="AF4" s="208" t="s">
        <v>39</v>
      </c>
      <c r="AG4" s="208"/>
      <c r="AH4" s="208"/>
      <c r="AI4" s="208"/>
    </row>
    <row r="5" spans="1:41" ht="82.5" customHeight="1" x14ac:dyDescent="0.25">
      <c r="A5" s="218"/>
      <c r="B5" s="219"/>
      <c r="C5" s="219"/>
      <c r="D5" s="219"/>
      <c r="E5" s="210"/>
      <c r="F5" s="210"/>
      <c r="G5" s="210"/>
      <c r="H5" s="210"/>
      <c r="I5" s="210"/>
      <c r="J5" s="18" t="s">
        <v>40</v>
      </c>
      <c r="K5" s="18" t="s">
        <v>41</v>
      </c>
      <c r="L5" s="53" t="s">
        <v>42</v>
      </c>
      <c r="M5" s="53" t="s">
        <v>43</v>
      </c>
      <c r="N5" s="53" t="s">
        <v>44</v>
      </c>
      <c r="O5" s="53" t="s">
        <v>45</v>
      </c>
      <c r="P5" s="53" t="s">
        <v>46</v>
      </c>
      <c r="Q5" s="54" t="s">
        <v>42</v>
      </c>
      <c r="R5" s="54" t="s">
        <v>43</v>
      </c>
      <c r="S5" s="54" t="s">
        <v>44</v>
      </c>
      <c r="T5" s="54" t="s">
        <v>45</v>
      </c>
      <c r="U5" s="54" t="s">
        <v>46</v>
      </c>
      <c r="V5" s="55" t="s">
        <v>42</v>
      </c>
      <c r="W5" s="55" t="s">
        <v>43</v>
      </c>
      <c r="X5" s="55" t="s">
        <v>44</v>
      </c>
      <c r="Y5" s="55" t="s">
        <v>45</v>
      </c>
      <c r="Z5" s="55" t="s">
        <v>46</v>
      </c>
      <c r="AA5" s="56" t="s">
        <v>42</v>
      </c>
      <c r="AB5" s="56" t="s">
        <v>43</v>
      </c>
      <c r="AC5" s="56" t="s">
        <v>44</v>
      </c>
      <c r="AD5" s="56" t="s">
        <v>45</v>
      </c>
      <c r="AE5" s="56" t="s">
        <v>46</v>
      </c>
      <c r="AF5" s="57" t="s">
        <v>42</v>
      </c>
      <c r="AG5" s="57" t="s">
        <v>43</v>
      </c>
      <c r="AH5" s="57" t="s">
        <v>44</v>
      </c>
      <c r="AI5" s="57" t="s">
        <v>45</v>
      </c>
    </row>
    <row r="6" spans="1:41" ht="60" customHeight="1" x14ac:dyDescent="0.25">
      <c r="A6" s="209" t="s">
        <v>121</v>
      </c>
      <c r="B6" s="15">
        <v>1</v>
      </c>
      <c r="C6" s="16" t="s">
        <v>122</v>
      </c>
      <c r="D6" s="14" t="s">
        <v>191</v>
      </c>
      <c r="E6" s="44">
        <v>0</v>
      </c>
      <c r="F6" s="45">
        <v>0</v>
      </c>
      <c r="G6" s="45">
        <v>0</v>
      </c>
      <c r="H6" s="45">
        <v>1</v>
      </c>
      <c r="I6" s="42">
        <f>SUM(E6:H6)</f>
        <v>1</v>
      </c>
      <c r="J6" s="16" t="s">
        <v>64</v>
      </c>
      <c r="K6" s="16" t="s">
        <v>123</v>
      </c>
      <c r="L6" s="30">
        <f>E6</f>
        <v>0</v>
      </c>
      <c r="M6" s="30"/>
      <c r="N6" s="31" t="e">
        <f>L6/M6</f>
        <v>#DIV/0!</v>
      </c>
      <c r="O6" s="30"/>
      <c r="P6" s="30"/>
      <c r="Q6" s="30">
        <f>F6</f>
        <v>0</v>
      </c>
      <c r="R6" s="30"/>
      <c r="S6" s="31" t="e">
        <f>Q6/R6</f>
        <v>#DIV/0!</v>
      </c>
      <c r="T6" s="30"/>
      <c r="U6" s="30"/>
      <c r="V6" s="30">
        <f>G6</f>
        <v>0</v>
      </c>
      <c r="W6" s="30"/>
      <c r="X6" s="31" t="e">
        <f>V6/W6</f>
        <v>#DIV/0!</v>
      </c>
      <c r="Y6" s="30"/>
      <c r="Z6" s="30"/>
      <c r="AA6" s="30">
        <f>H6</f>
        <v>1</v>
      </c>
      <c r="AB6" s="30"/>
      <c r="AC6" s="31" t="e">
        <f>AA6/AB6</f>
        <v>#DIV/0!</v>
      </c>
      <c r="AD6" s="30"/>
      <c r="AE6" s="30"/>
      <c r="AF6" s="30">
        <f>I6</f>
        <v>1</v>
      </c>
      <c r="AG6" s="30"/>
      <c r="AH6" s="31" t="e">
        <f>AF6/AG6</f>
        <v>#DIV/0!</v>
      </c>
      <c r="AI6" s="30"/>
    </row>
    <row r="7" spans="1:41" ht="65.25" customHeight="1" x14ac:dyDescent="0.25">
      <c r="A7" s="209"/>
      <c r="B7" s="15">
        <v>2</v>
      </c>
      <c r="C7" s="16" t="s">
        <v>124</v>
      </c>
      <c r="D7" s="14" t="s">
        <v>242</v>
      </c>
      <c r="E7" s="44">
        <v>0</v>
      </c>
      <c r="F7" s="45">
        <v>1</v>
      </c>
      <c r="G7" s="45">
        <v>0</v>
      </c>
      <c r="H7" s="45">
        <v>1</v>
      </c>
      <c r="I7" s="42">
        <f>SUM(E7:H7)</f>
        <v>2</v>
      </c>
      <c r="J7" s="16" t="s">
        <v>68</v>
      </c>
      <c r="K7" s="16" t="s">
        <v>123</v>
      </c>
      <c r="L7" s="30">
        <f>E7</f>
        <v>0</v>
      </c>
      <c r="M7" s="32"/>
      <c r="N7" s="31" t="e">
        <f>L7/M7</f>
        <v>#DIV/0!</v>
      </c>
      <c r="O7" s="32"/>
      <c r="P7" s="32"/>
      <c r="Q7" s="30">
        <f>F7</f>
        <v>1</v>
      </c>
      <c r="R7" s="32"/>
      <c r="S7" s="31" t="e">
        <f>Q7/R7</f>
        <v>#DIV/0!</v>
      </c>
      <c r="T7" s="32"/>
      <c r="U7" s="32"/>
      <c r="V7" s="30">
        <f>G7</f>
        <v>0</v>
      </c>
      <c r="W7" s="32"/>
      <c r="X7" s="31" t="e">
        <f>V7/W7</f>
        <v>#DIV/0!</v>
      </c>
      <c r="Y7" s="32"/>
      <c r="Z7" s="32"/>
      <c r="AA7" s="30">
        <f>H7</f>
        <v>1</v>
      </c>
      <c r="AB7" s="30"/>
      <c r="AC7" s="31" t="e">
        <f>AA7/AB7</f>
        <v>#DIV/0!</v>
      </c>
      <c r="AD7" s="30"/>
      <c r="AE7" s="30"/>
      <c r="AF7" s="30">
        <f>I7</f>
        <v>2</v>
      </c>
      <c r="AG7" s="30"/>
      <c r="AH7" s="31" t="e">
        <f>AF7/AG7</f>
        <v>#DIV/0!</v>
      </c>
      <c r="AI7" s="30"/>
    </row>
    <row r="8" spans="1:41" ht="95.25" customHeight="1" x14ac:dyDescent="0.25">
      <c r="A8" s="209"/>
      <c r="B8" s="15">
        <v>3</v>
      </c>
      <c r="C8" s="16" t="s">
        <v>72</v>
      </c>
      <c r="D8" s="14" t="s">
        <v>73</v>
      </c>
      <c r="E8" s="33">
        <v>0</v>
      </c>
      <c r="F8" s="42">
        <v>0</v>
      </c>
      <c r="G8" s="45">
        <v>0</v>
      </c>
      <c r="H8" s="45">
        <v>1</v>
      </c>
      <c r="I8" s="42">
        <v>1</v>
      </c>
      <c r="J8" s="14" t="s">
        <v>74</v>
      </c>
      <c r="K8" s="16" t="s">
        <v>123</v>
      </c>
      <c r="L8" s="30">
        <f t="shared" ref="L8" si="0">E8</f>
        <v>0</v>
      </c>
      <c r="M8" s="32"/>
      <c r="N8" s="31" t="e">
        <f t="shared" ref="N8" si="1">L8/M8</f>
        <v>#DIV/0!</v>
      </c>
      <c r="O8" s="32"/>
      <c r="P8" s="32"/>
      <c r="Q8" s="30">
        <f t="shared" ref="Q8" si="2">F8</f>
        <v>0</v>
      </c>
      <c r="R8" s="32"/>
      <c r="S8" s="31" t="e">
        <f t="shared" ref="S8" si="3">Q8/R8</f>
        <v>#DIV/0!</v>
      </c>
      <c r="T8" s="32"/>
      <c r="U8" s="32"/>
      <c r="V8" s="30">
        <f t="shared" ref="V8" si="4">G8</f>
        <v>0</v>
      </c>
      <c r="W8" s="32"/>
      <c r="X8" s="31" t="e">
        <f t="shared" ref="X8" si="5">V8/W8</f>
        <v>#DIV/0!</v>
      </c>
      <c r="Y8" s="32"/>
      <c r="Z8" s="32"/>
      <c r="AA8" s="30">
        <f t="shared" ref="AA8" si="6">H8</f>
        <v>1</v>
      </c>
      <c r="AB8" s="30"/>
      <c r="AC8" s="31" t="e">
        <f t="shared" ref="AC8" si="7">AA8/AB8</f>
        <v>#DIV/0!</v>
      </c>
      <c r="AD8" s="30"/>
      <c r="AE8" s="30"/>
      <c r="AF8" s="30">
        <f t="shared" ref="AF8" si="8">I8</f>
        <v>1</v>
      </c>
      <c r="AG8" s="30"/>
      <c r="AH8" s="31" t="e">
        <f t="shared" ref="AH8" si="9">AF8/AG8</f>
        <v>#DIV/0!</v>
      </c>
      <c r="AI8" s="30"/>
    </row>
    <row r="9" spans="1:41" ht="15.75" customHeight="1" x14ac:dyDescent="0.25">
      <c r="A9" s="11"/>
      <c r="B9" s="13"/>
      <c r="C9" s="12"/>
      <c r="D9" s="12"/>
      <c r="E9" s="1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41" ht="15.75" customHeight="1" x14ac:dyDescent="0.25">
      <c r="A10" s="2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</row>
    <row r="11" spans="1:41" ht="15.75" customHeight="1" x14ac:dyDescent="0.25">
      <c r="A11" s="2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</row>
    <row r="12" spans="1:41" ht="41.25" customHeight="1" x14ac:dyDescent="0.25">
      <c r="M12" s="207"/>
      <c r="N12" s="207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0:AK11"/>
    <mergeCell ref="AL10:AO11"/>
    <mergeCell ref="AF4:AI4"/>
    <mergeCell ref="A6:A8"/>
    <mergeCell ref="B10:C11"/>
    <mergeCell ref="D10:L11"/>
    <mergeCell ref="M10:M12"/>
    <mergeCell ref="N10:N12"/>
    <mergeCell ref="O10:Q11"/>
    <mergeCell ref="R10:V11"/>
    <mergeCell ref="W10:AA11"/>
    <mergeCell ref="AB10:AF11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0DF03-B372-44FD-A072-2197E417B366}">
  <dimension ref="A1:AO12"/>
  <sheetViews>
    <sheetView showGridLines="0" topLeftCell="A5" zoomScale="89" zoomScaleNormal="89" workbookViewId="0">
      <selection activeCell="AI8" sqref="A6:AI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215"/>
      <c r="B1" s="216" t="s">
        <v>24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</row>
    <row r="2" spans="1:41" ht="27.75" customHeight="1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</row>
    <row r="3" spans="1:41" ht="39.75" customHeight="1" x14ac:dyDescent="0.25">
      <c r="A3" s="215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</row>
    <row r="4" spans="1:41" ht="58.5" customHeight="1" x14ac:dyDescent="0.25">
      <c r="A4" s="218" t="s">
        <v>25</v>
      </c>
      <c r="B4" s="219" t="s">
        <v>26</v>
      </c>
      <c r="C4" s="219" t="s">
        <v>27</v>
      </c>
      <c r="D4" s="219" t="s">
        <v>28</v>
      </c>
      <c r="E4" s="210" t="s">
        <v>29</v>
      </c>
      <c r="F4" s="210" t="s">
        <v>30</v>
      </c>
      <c r="G4" s="210" t="s">
        <v>31</v>
      </c>
      <c r="H4" s="210" t="s">
        <v>32</v>
      </c>
      <c r="I4" s="210" t="s">
        <v>33</v>
      </c>
      <c r="J4" s="210" t="s">
        <v>34</v>
      </c>
      <c r="K4" s="210"/>
      <c r="L4" s="211" t="s">
        <v>35</v>
      </c>
      <c r="M4" s="211"/>
      <c r="N4" s="211"/>
      <c r="O4" s="211"/>
      <c r="P4" s="211"/>
      <c r="Q4" s="212" t="s">
        <v>36</v>
      </c>
      <c r="R4" s="212"/>
      <c r="S4" s="212"/>
      <c r="T4" s="212"/>
      <c r="U4" s="212"/>
      <c r="V4" s="213" t="s">
        <v>37</v>
      </c>
      <c r="W4" s="213"/>
      <c r="X4" s="213"/>
      <c r="Y4" s="213"/>
      <c r="Z4" s="213"/>
      <c r="AA4" s="214" t="s">
        <v>38</v>
      </c>
      <c r="AB4" s="214"/>
      <c r="AC4" s="214"/>
      <c r="AD4" s="214"/>
      <c r="AE4" s="214"/>
      <c r="AF4" s="208" t="s">
        <v>39</v>
      </c>
      <c r="AG4" s="208"/>
      <c r="AH4" s="208"/>
      <c r="AI4" s="208"/>
    </row>
    <row r="5" spans="1:41" ht="82.5" customHeight="1" x14ac:dyDescent="0.25">
      <c r="A5" s="218"/>
      <c r="B5" s="219"/>
      <c r="C5" s="219"/>
      <c r="D5" s="219"/>
      <c r="E5" s="210"/>
      <c r="F5" s="210"/>
      <c r="G5" s="210"/>
      <c r="H5" s="210"/>
      <c r="I5" s="210"/>
      <c r="J5" s="18" t="s">
        <v>40</v>
      </c>
      <c r="K5" s="18" t="s">
        <v>41</v>
      </c>
      <c r="L5" s="53" t="s">
        <v>42</v>
      </c>
      <c r="M5" s="53" t="s">
        <v>43</v>
      </c>
      <c r="N5" s="53" t="s">
        <v>44</v>
      </c>
      <c r="O5" s="53" t="s">
        <v>45</v>
      </c>
      <c r="P5" s="53" t="s">
        <v>46</v>
      </c>
      <c r="Q5" s="54" t="s">
        <v>42</v>
      </c>
      <c r="R5" s="54" t="s">
        <v>43</v>
      </c>
      <c r="S5" s="54" t="s">
        <v>44</v>
      </c>
      <c r="T5" s="54" t="s">
        <v>45</v>
      </c>
      <c r="U5" s="54" t="s">
        <v>46</v>
      </c>
      <c r="V5" s="55" t="s">
        <v>42</v>
      </c>
      <c r="W5" s="55" t="s">
        <v>43</v>
      </c>
      <c r="X5" s="55" t="s">
        <v>44</v>
      </c>
      <c r="Y5" s="55" t="s">
        <v>45</v>
      </c>
      <c r="Z5" s="55" t="s">
        <v>46</v>
      </c>
      <c r="AA5" s="56" t="s">
        <v>42</v>
      </c>
      <c r="AB5" s="56" t="s">
        <v>43</v>
      </c>
      <c r="AC5" s="56" t="s">
        <v>44</v>
      </c>
      <c r="AD5" s="56" t="s">
        <v>45</v>
      </c>
      <c r="AE5" s="56" t="s">
        <v>46</v>
      </c>
      <c r="AF5" s="57" t="s">
        <v>42</v>
      </c>
      <c r="AG5" s="57" t="s">
        <v>43</v>
      </c>
      <c r="AH5" s="57" t="s">
        <v>44</v>
      </c>
      <c r="AI5" s="57" t="s">
        <v>45</v>
      </c>
    </row>
    <row r="6" spans="1:41" ht="60" customHeight="1" x14ac:dyDescent="0.25">
      <c r="A6" s="209" t="s">
        <v>126</v>
      </c>
      <c r="B6" s="15">
        <v>1</v>
      </c>
      <c r="C6" s="16" t="s">
        <v>225</v>
      </c>
      <c r="D6" s="14" t="s">
        <v>192</v>
      </c>
      <c r="E6" s="44">
        <v>0</v>
      </c>
      <c r="F6" s="45">
        <v>0</v>
      </c>
      <c r="G6" s="45">
        <v>0</v>
      </c>
      <c r="H6" s="45">
        <v>1</v>
      </c>
      <c r="I6" s="42">
        <f>SUM(E6:H6)</f>
        <v>1</v>
      </c>
      <c r="J6" s="16" t="s">
        <v>64</v>
      </c>
      <c r="K6" s="16" t="s">
        <v>125</v>
      </c>
      <c r="L6" s="30">
        <f>E6</f>
        <v>0</v>
      </c>
      <c r="M6" s="30"/>
      <c r="N6" s="31" t="e">
        <f>L6/M6</f>
        <v>#DIV/0!</v>
      </c>
      <c r="O6" s="30"/>
      <c r="P6" s="30"/>
      <c r="Q6" s="30">
        <f>F6</f>
        <v>0</v>
      </c>
      <c r="R6" s="30"/>
      <c r="S6" s="31" t="e">
        <f>Q6/R6</f>
        <v>#DIV/0!</v>
      </c>
      <c r="T6" s="30"/>
      <c r="U6" s="30"/>
      <c r="V6" s="30">
        <f>G6</f>
        <v>0</v>
      </c>
      <c r="W6" s="30"/>
      <c r="X6" s="31" t="e">
        <f>V6/W6</f>
        <v>#DIV/0!</v>
      </c>
      <c r="Y6" s="30"/>
      <c r="Z6" s="30"/>
      <c r="AA6" s="30">
        <f>H6</f>
        <v>1</v>
      </c>
      <c r="AB6" s="30"/>
      <c r="AC6" s="31" t="e">
        <f>AA6/AB6</f>
        <v>#DIV/0!</v>
      </c>
      <c r="AD6" s="30"/>
      <c r="AE6" s="30"/>
      <c r="AF6" s="30">
        <f>I6</f>
        <v>1</v>
      </c>
      <c r="AG6" s="30"/>
      <c r="AH6" s="31" t="e">
        <f>AF6/AG6</f>
        <v>#DIV/0!</v>
      </c>
      <c r="AI6" s="30"/>
    </row>
    <row r="7" spans="1:41" ht="65.25" customHeight="1" x14ac:dyDescent="0.25">
      <c r="A7" s="209"/>
      <c r="B7" s="15">
        <v>2</v>
      </c>
      <c r="C7" s="16" t="s">
        <v>127</v>
      </c>
      <c r="D7" s="14" t="s">
        <v>242</v>
      </c>
      <c r="E7" s="44">
        <v>0</v>
      </c>
      <c r="F7" s="45">
        <v>1</v>
      </c>
      <c r="G7" s="45">
        <v>0</v>
      </c>
      <c r="H7" s="45">
        <v>1</v>
      </c>
      <c r="I7" s="42">
        <f>SUM(E7:H7)</f>
        <v>2</v>
      </c>
      <c r="J7" s="16" t="s">
        <v>68</v>
      </c>
      <c r="K7" s="16" t="s">
        <v>125</v>
      </c>
      <c r="L7" s="30">
        <f>E7</f>
        <v>0</v>
      </c>
      <c r="M7" s="32"/>
      <c r="N7" s="31" t="e">
        <f>L7/M7</f>
        <v>#DIV/0!</v>
      </c>
      <c r="O7" s="32"/>
      <c r="P7" s="32"/>
      <c r="Q7" s="30">
        <f>F7</f>
        <v>1</v>
      </c>
      <c r="R7" s="32"/>
      <c r="S7" s="31" t="e">
        <f>Q7/R7</f>
        <v>#DIV/0!</v>
      </c>
      <c r="T7" s="32"/>
      <c r="U7" s="32"/>
      <c r="V7" s="30">
        <f>G7</f>
        <v>0</v>
      </c>
      <c r="W7" s="32"/>
      <c r="X7" s="31" t="e">
        <f>V7/W7</f>
        <v>#DIV/0!</v>
      </c>
      <c r="Y7" s="32"/>
      <c r="Z7" s="32"/>
      <c r="AA7" s="30">
        <f>H7</f>
        <v>1</v>
      </c>
      <c r="AB7" s="30"/>
      <c r="AC7" s="31" t="e">
        <f>AA7/AB7</f>
        <v>#DIV/0!</v>
      </c>
      <c r="AD7" s="30"/>
      <c r="AE7" s="30"/>
      <c r="AF7" s="30">
        <f>I7</f>
        <v>2</v>
      </c>
      <c r="AG7" s="30"/>
      <c r="AH7" s="31" t="e">
        <f>AF7/AG7</f>
        <v>#DIV/0!</v>
      </c>
      <c r="AI7" s="30"/>
    </row>
    <row r="8" spans="1:41" ht="95.25" customHeight="1" x14ac:dyDescent="0.25">
      <c r="A8" s="209"/>
      <c r="B8" s="15">
        <v>3</v>
      </c>
      <c r="C8" s="16" t="s">
        <v>72</v>
      </c>
      <c r="D8" s="14" t="s">
        <v>73</v>
      </c>
      <c r="E8" s="33">
        <v>0</v>
      </c>
      <c r="F8" s="42">
        <v>0</v>
      </c>
      <c r="G8" s="45">
        <v>0</v>
      </c>
      <c r="H8" s="45">
        <v>1</v>
      </c>
      <c r="I8" s="42">
        <v>1</v>
      </c>
      <c r="J8" s="14" t="s">
        <v>74</v>
      </c>
      <c r="K8" s="16" t="s">
        <v>125</v>
      </c>
      <c r="L8" s="30">
        <f>E8</f>
        <v>0</v>
      </c>
      <c r="M8" s="32"/>
      <c r="N8" s="31" t="e">
        <f>L8/M8</f>
        <v>#DIV/0!</v>
      </c>
      <c r="O8" s="32"/>
      <c r="P8" s="32"/>
      <c r="Q8" s="30">
        <f>F8</f>
        <v>0</v>
      </c>
      <c r="R8" s="30"/>
      <c r="S8" s="31" t="e">
        <f>Q8/R8</f>
        <v>#DIV/0!</v>
      </c>
      <c r="T8" s="32"/>
      <c r="U8" s="32"/>
      <c r="V8" s="30">
        <f>G8</f>
        <v>0</v>
      </c>
      <c r="W8" s="30"/>
      <c r="X8" s="31" t="e">
        <f>V8/W8</f>
        <v>#DIV/0!</v>
      </c>
      <c r="Y8" s="32"/>
      <c r="Z8" s="32"/>
      <c r="AA8" s="30">
        <f>H8</f>
        <v>1</v>
      </c>
      <c r="AB8" s="30"/>
      <c r="AC8" s="31" t="e">
        <f>AA8/AB8</f>
        <v>#DIV/0!</v>
      </c>
      <c r="AD8" s="30"/>
      <c r="AE8" s="30"/>
      <c r="AF8" s="65">
        <f>I8</f>
        <v>1</v>
      </c>
      <c r="AG8" s="30"/>
      <c r="AH8" s="31" t="e">
        <f>AF8/AG8</f>
        <v>#DIV/0!</v>
      </c>
      <c r="AI8" s="30"/>
    </row>
    <row r="9" spans="1:41" ht="15.75" customHeight="1" x14ac:dyDescent="0.25">
      <c r="A9" s="11"/>
      <c r="B9" s="13"/>
      <c r="C9" s="12"/>
      <c r="D9" s="12"/>
      <c r="E9" s="1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41" ht="15.75" customHeight="1" x14ac:dyDescent="0.25">
      <c r="A10" s="2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</row>
    <row r="11" spans="1:41" ht="15.75" customHeight="1" x14ac:dyDescent="0.25">
      <c r="A11" s="2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</row>
    <row r="12" spans="1:41" ht="41.25" customHeight="1" x14ac:dyDescent="0.25">
      <c r="M12" s="207"/>
      <c r="N12" s="207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0:AK11"/>
    <mergeCell ref="AL10:AO11"/>
    <mergeCell ref="AF4:AI4"/>
    <mergeCell ref="A6:A8"/>
    <mergeCell ref="B10:C11"/>
    <mergeCell ref="D10:L11"/>
    <mergeCell ref="M10:M12"/>
    <mergeCell ref="N10:N12"/>
    <mergeCell ref="O10:Q11"/>
    <mergeCell ref="R10:V11"/>
    <mergeCell ref="W10:AA11"/>
    <mergeCell ref="AB10:AF11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6B89-0C90-4490-B3DD-418217F39349}">
  <dimension ref="A1:AO14"/>
  <sheetViews>
    <sheetView showGridLines="0" topLeftCell="A5" zoomScale="86" zoomScaleNormal="86" workbookViewId="0">
      <selection activeCell="AI10" sqref="A6:AI10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215"/>
      <c r="B1" s="216" t="s">
        <v>24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</row>
    <row r="2" spans="1:41" ht="27.75" customHeight="1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</row>
    <row r="3" spans="1:41" ht="39.75" customHeight="1" x14ac:dyDescent="0.25">
      <c r="A3" s="215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</row>
    <row r="4" spans="1:41" ht="58.5" customHeight="1" x14ac:dyDescent="0.25">
      <c r="A4" s="218" t="s">
        <v>25</v>
      </c>
      <c r="B4" s="219" t="s">
        <v>26</v>
      </c>
      <c r="C4" s="219" t="s">
        <v>27</v>
      </c>
      <c r="D4" s="219" t="s">
        <v>28</v>
      </c>
      <c r="E4" s="210" t="s">
        <v>29</v>
      </c>
      <c r="F4" s="210" t="s">
        <v>30</v>
      </c>
      <c r="G4" s="210" t="s">
        <v>31</v>
      </c>
      <c r="H4" s="210" t="s">
        <v>32</v>
      </c>
      <c r="I4" s="210" t="s">
        <v>33</v>
      </c>
      <c r="J4" s="210" t="s">
        <v>34</v>
      </c>
      <c r="K4" s="210"/>
      <c r="L4" s="211" t="s">
        <v>35</v>
      </c>
      <c r="M4" s="211"/>
      <c r="N4" s="211"/>
      <c r="O4" s="211"/>
      <c r="P4" s="211"/>
      <c r="Q4" s="212" t="s">
        <v>36</v>
      </c>
      <c r="R4" s="212"/>
      <c r="S4" s="212"/>
      <c r="T4" s="212"/>
      <c r="U4" s="212"/>
      <c r="V4" s="213" t="s">
        <v>37</v>
      </c>
      <c r="W4" s="213"/>
      <c r="X4" s="213"/>
      <c r="Y4" s="213"/>
      <c r="Z4" s="213"/>
      <c r="AA4" s="214" t="s">
        <v>38</v>
      </c>
      <c r="AB4" s="214"/>
      <c r="AC4" s="214"/>
      <c r="AD4" s="214"/>
      <c r="AE4" s="214"/>
      <c r="AF4" s="208" t="s">
        <v>39</v>
      </c>
      <c r="AG4" s="208"/>
      <c r="AH4" s="208"/>
      <c r="AI4" s="208"/>
    </row>
    <row r="5" spans="1:41" ht="82.5" customHeight="1" x14ac:dyDescent="0.25">
      <c r="A5" s="218"/>
      <c r="B5" s="219"/>
      <c r="C5" s="219"/>
      <c r="D5" s="219"/>
      <c r="E5" s="210"/>
      <c r="F5" s="210"/>
      <c r="G5" s="210"/>
      <c r="H5" s="210"/>
      <c r="I5" s="210"/>
      <c r="J5" s="18" t="s">
        <v>40</v>
      </c>
      <c r="K5" s="18" t="s">
        <v>41</v>
      </c>
      <c r="L5" s="53" t="s">
        <v>42</v>
      </c>
      <c r="M5" s="53" t="s">
        <v>43</v>
      </c>
      <c r="N5" s="53" t="s">
        <v>44</v>
      </c>
      <c r="O5" s="53" t="s">
        <v>45</v>
      </c>
      <c r="P5" s="53" t="s">
        <v>46</v>
      </c>
      <c r="Q5" s="54" t="s">
        <v>42</v>
      </c>
      <c r="R5" s="54" t="s">
        <v>43</v>
      </c>
      <c r="S5" s="54" t="s">
        <v>44</v>
      </c>
      <c r="T5" s="54" t="s">
        <v>45</v>
      </c>
      <c r="U5" s="54" t="s">
        <v>46</v>
      </c>
      <c r="V5" s="55" t="s">
        <v>42</v>
      </c>
      <c r="W5" s="55" t="s">
        <v>43</v>
      </c>
      <c r="X5" s="55" t="s">
        <v>44</v>
      </c>
      <c r="Y5" s="55" t="s">
        <v>45</v>
      </c>
      <c r="Z5" s="55" t="s">
        <v>46</v>
      </c>
      <c r="AA5" s="56" t="s">
        <v>42</v>
      </c>
      <c r="AB5" s="56" t="s">
        <v>43</v>
      </c>
      <c r="AC5" s="56" t="s">
        <v>44</v>
      </c>
      <c r="AD5" s="56" t="s">
        <v>45</v>
      </c>
      <c r="AE5" s="56" t="s">
        <v>46</v>
      </c>
      <c r="AF5" s="57" t="s">
        <v>42</v>
      </c>
      <c r="AG5" s="57" t="s">
        <v>43</v>
      </c>
      <c r="AH5" s="57" t="s">
        <v>44</v>
      </c>
      <c r="AI5" s="57" t="s">
        <v>45</v>
      </c>
    </row>
    <row r="6" spans="1:41" ht="60" customHeight="1" x14ac:dyDescent="0.25">
      <c r="A6" s="225" t="s">
        <v>128</v>
      </c>
      <c r="B6" s="15">
        <v>1</v>
      </c>
      <c r="C6" s="16" t="s">
        <v>226</v>
      </c>
      <c r="D6" s="14" t="s">
        <v>193</v>
      </c>
      <c r="E6" s="44">
        <v>0</v>
      </c>
      <c r="F6" s="117">
        <v>0</v>
      </c>
      <c r="G6" s="117">
        <v>0</v>
      </c>
      <c r="H6" s="117">
        <v>1</v>
      </c>
      <c r="I6" s="118">
        <f>SUM(E6:H6)</f>
        <v>1</v>
      </c>
      <c r="J6" s="16" t="s">
        <v>64</v>
      </c>
      <c r="K6" s="16" t="s">
        <v>129</v>
      </c>
      <c r="L6" s="30">
        <f>E6</f>
        <v>0</v>
      </c>
      <c r="M6" s="30"/>
      <c r="N6" s="31" t="e">
        <f t="shared" ref="N6:N10" si="0">L6/M6</f>
        <v>#DIV/0!</v>
      </c>
      <c r="O6" s="30"/>
      <c r="P6" s="30"/>
      <c r="Q6" s="30">
        <f>F6</f>
        <v>0</v>
      </c>
      <c r="R6" s="30"/>
      <c r="S6" s="31" t="e">
        <f>Q6/R6</f>
        <v>#DIV/0!</v>
      </c>
      <c r="T6" s="30"/>
      <c r="U6" s="30"/>
      <c r="V6" s="30">
        <f>G6</f>
        <v>0</v>
      </c>
      <c r="W6" s="30"/>
      <c r="X6" s="31" t="e">
        <f>V6/W6</f>
        <v>#DIV/0!</v>
      </c>
      <c r="Y6" s="30"/>
      <c r="Z6" s="30"/>
      <c r="AA6" s="30">
        <f>H6</f>
        <v>1</v>
      </c>
      <c r="AB6" s="30"/>
      <c r="AC6" s="31" t="e">
        <f>AA6/AB6</f>
        <v>#DIV/0!</v>
      </c>
      <c r="AD6" s="30"/>
      <c r="AE6" s="30"/>
      <c r="AF6" s="30">
        <f>I6</f>
        <v>1</v>
      </c>
      <c r="AG6" s="30"/>
      <c r="AH6" s="31" t="e">
        <f t="shared" ref="AH6:AH10" si="1">AF6/AG6</f>
        <v>#DIV/0!</v>
      </c>
      <c r="AI6" s="30"/>
    </row>
    <row r="7" spans="1:41" ht="65.25" customHeight="1" x14ac:dyDescent="0.25">
      <c r="A7" s="226"/>
      <c r="B7" s="15">
        <v>2</v>
      </c>
      <c r="C7" s="16" t="s">
        <v>130</v>
      </c>
      <c r="D7" s="14" t="s">
        <v>242</v>
      </c>
      <c r="E7" s="44">
        <v>0</v>
      </c>
      <c r="F7" s="117">
        <v>1</v>
      </c>
      <c r="G7" s="117">
        <v>0</v>
      </c>
      <c r="H7" s="117">
        <v>1</v>
      </c>
      <c r="I7" s="118">
        <f>SUM(E7:H7)</f>
        <v>2</v>
      </c>
      <c r="J7" s="16" t="s">
        <v>68</v>
      </c>
      <c r="K7" s="16" t="s">
        <v>129</v>
      </c>
      <c r="L7" s="30">
        <f>E7</f>
        <v>0</v>
      </c>
      <c r="M7" s="32"/>
      <c r="N7" s="31" t="e">
        <f t="shared" si="0"/>
        <v>#DIV/0!</v>
      </c>
      <c r="O7" s="32"/>
      <c r="P7" s="32"/>
      <c r="Q7" s="30">
        <f>F7</f>
        <v>1</v>
      </c>
      <c r="R7" s="32"/>
      <c r="S7" s="31" t="e">
        <f>Q7/R7</f>
        <v>#DIV/0!</v>
      </c>
      <c r="T7" s="32"/>
      <c r="U7" s="32"/>
      <c r="V7" s="30">
        <f>G7</f>
        <v>0</v>
      </c>
      <c r="W7" s="32"/>
      <c r="X7" s="31" t="e">
        <f>V7/W7</f>
        <v>#DIV/0!</v>
      </c>
      <c r="Y7" s="32"/>
      <c r="Z7" s="32"/>
      <c r="AA7" s="30">
        <f>H7</f>
        <v>1</v>
      </c>
      <c r="AB7" s="30"/>
      <c r="AC7" s="31" t="e">
        <f>AA7/AB7</f>
        <v>#DIV/0!</v>
      </c>
      <c r="AD7" s="30"/>
      <c r="AE7" s="30"/>
      <c r="AF7" s="30">
        <f>I7</f>
        <v>2</v>
      </c>
      <c r="AG7" s="30"/>
      <c r="AH7" s="31" t="e">
        <f t="shared" si="1"/>
        <v>#DIV/0!</v>
      </c>
      <c r="AI7" s="30"/>
    </row>
    <row r="8" spans="1:41" ht="95.25" customHeight="1" x14ac:dyDescent="0.25">
      <c r="A8" s="226"/>
      <c r="B8" s="15">
        <v>3</v>
      </c>
      <c r="C8" s="16" t="s">
        <v>131</v>
      </c>
      <c r="D8" s="14" t="s">
        <v>244</v>
      </c>
      <c r="E8" s="44">
        <v>0</v>
      </c>
      <c r="F8" s="123">
        <v>0</v>
      </c>
      <c r="G8" s="117">
        <v>0</v>
      </c>
      <c r="H8" s="117">
        <v>1</v>
      </c>
      <c r="I8" s="118">
        <f>SUM(E8:H8)</f>
        <v>1</v>
      </c>
      <c r="J8" s="16" t="s">
        <v>132</v>
      </c>
      <c r="K8" s="27" t="s">
        <v>133</v>
      </c>
      <c r="L8" s="30">
        <f>E8</f>
        <v>0</v>
      </c>
      <c r="M8" s="32"/>
      <c r="N8" s="31" t="e">
        <f t="shared" si="0"/>
        <v>#DIV/0!</v>
      </c>
      <c r="O8" s="32"/>
      <c r="P8" s="32"/>
      <c r="Q8" s="30">
        <f>F8</f>
        <v>0</v>
      </c>
      <c r="R8" s="32"/>
      <c r="S8" s="31" t="e">
        <f>Q8/R8</f>
        <v>#DIV/0!</v>
      </c>
      <c r="T8" s="32"/>
      <c r="U8" s="32"/>
      <c r="V8" s="30">
        <f>G8</f>
        <v>0</v>
      </c>
      <c r="W8" s="32"/>
      <c r="X8" s="31" t="e">
        <f>V8/W8</f>
        <v>#DIV/0!</v>
      </c>
      <c r="Y8" s="32"/>
      <c r="Z8" s="32"/>
      <c r="AA8" s="30">
        <f>H8</f>
        <v>1</v>
      </c>
      <c r="AB8" s="30"/>
      <c r="AC8" s="31" t="e">
        <f>AA8/AB8</f>
        <v>#DIV/0!</v>
      </c>
      <c r="AD8" s="30"/>
      <c r="AE8" s="30"/>
      <c r="AF8" s="30">
        <f>I8</f>
        <v>1</v>
      </c>
      <c r="AG8" s="30"/>
      <c r="AH8" s="31" t="e">
        <f t="shared" si="1"/>
        <v>#DIV/0!</v>
      </c>
      <c r="AI8" s="30"/>
    </row>
    <row r="9" spans="1:41" ht="70.5" customHeight="1" x14ac:dyDescent="0.25">
      <c r="A9" s="226"/>
      <c r="B9" s="15">
        <v>4</v>
      </c>
      <c r="C9" s="16" t="s">
        <v>134</v>
      </c>
      <c r="D9" s="14" t="s">
        <v>245</v>
      </c>
      <c r="E9" s="44">
        <v>0</v>
      </c>
      <c r="F9" s="117">
        <v>0</v>
      </c>
      <c r="G9" s="117">
        <v>0</v>
      </c>
      <c r="H9" s="117">
        <v>1</v>
      </c>
      <c r="I9" s="118">
        <f>SUM(E9:H9)</f>
        <v>1</v>
      </c>
      <c r="J9" s="16" t="s">
        <v>135</v>
      </c>
      <c r="K9" s="27" t="s">
        <v>133</v>
      </c>
      <c r="L9" s="30">
        <f>E9</f>
        <v>0</v>
      </c>
      <c r="M9" s="32"/>
      <c r="N9" s="31" t="e">
        <f t="shared" si="0"/>
        <v>#DIV/0!</v>
      </c>
      <c r="O9" s="32"/>
      <c r="P9" s="32"/>
      <c r="Q9" s="30">
        <f>F9</f>
        <v>0</v>
      </c>
      <c r="R9" s="32"/>
      <c r="S9" s="31" t="e">
        <f>Q9/R9</f>
        <v>#DIV/0!</v>
      </c>
      <c r="T9" s="32"/>
      <c r="U9" s="32"/>
      <c r="V9" s="30">
        <f>G9</f>
        <v>0</v>
      </c>
      <c r="W9" s="32"/>
      <c r="X9" s="31" t="e">
        <f>V9/W9</f>
        <v>#DIV/0!</v>
      </c>
      <c r="Y9" s="32"/>
      <c r="Z9" s="32"/>
      <c r="AA9" s="30">
        <f>H9</f>
        <v>1</v>
      </c>
      <c r="AB9" s="30"/>
      <c r="AC9" s="31" t="e">
        <f>AA9/AB9</f>
        <v>#DIV/0!</v>
      </c>
      <c r="AD9" s="30"/>
      <c r="AE9" s="30"/>
      <c r="AF9" s="30">
        <f>I9</f>
        <v>1</v>
      </c>
      <c r="AG9" s="30"/>
      <c r="AH9" s="31" t="e">
        <f t="shared" si="1"/>
        <v>#DIV/0!</v>
      </c>
      <c r="AI9" s="30"/>
    </row>
    <row r="10" spans="1:41" ht="66" customHeight="1" x14ac:dyDescent="0.25">
      <c r="A10" s="227"/>
      <c r="B10" s="15">
        <v>5</v>
      </c>
      <c r="C10" s="16" t="s">
        <v>72</v>
      </c>
      <c r="D10" s="14" t="s">
        <v>73</v>
      </c>
      <c r="E10" s="32">
        <v>0</v>
      </c>
      <c r="F10" s="118">
        <v>0</v>
      </c>
      <c r="G10" s="118">
        <v>0</v>
      </c>
      <c r="H10" s="118">
        <v>1</v>
      </c>
      <c r="I10" s="118">
        <v>1</v>
      </c>
      <c r="J10" s="14" t="s">
        <v>74</v>
      </c>
      <c r="K10" s="35"/>
      <c r="L10" s="30">
        <f t="shared" ref="L10" si="2">E10</f>
        <v>0</v>
      </c>
      <c r="M10" s="33"/>
      <c r="N10" s="31" t="e">
        <f t="shared" si="0"/>
        <v>#DIV/0!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0">
        <f t="shared" ref="AA10" si="3">H10</f>
        <v>1</v>
      </c>
      <c r="AB10" s="30"/>
      <c r="AC10" s="30"/>
      <c r="AD10" s="30"/>
      <c r="AE10" s="30"/>
      <c r="AF10" s="30">
        <f t="shared" ref="AF10" si="4">I10</f>
        <v>1</v>
      </c>
      <c r="AG10" s="30"/>
      <c r="AH10" s="31" t="e">
        <f t="shared" si="1"/>
        <v>#DIV/0!</v>
      </c>
      <c r="AI10" s="30"/>
    </row>
    <row r="11" spans="1:41" ht="15.75" customHeight="1" x14ac:dyDescent="0.25">
      <c r="A11" s="11"/>
      <c r="B11" s="13"/>
      <c r="C11" s="12"/>
      <c r="D11" s="12"/>
      <c r="E11" s="1"/>
      <c r="J11" s="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41" ht="15.75" customHeight="1" x14ac:dyDescent="0.25">
      <c r="A12" s="2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</row>
    <row r="13" spans="1:41" ht="15.75" customHeight="1" x14ac:dyDescent="0.25">
      <c r="A13" s="2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</row>
    <row r="14" spans="1:41" ht="41.25" customHeight="1" x14ac:dyDescent="0.25">
      <c r="M14" s="207"/>
      <c r="N14" s="207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6:A10"/>
    <mergeCell ref="AG12:AK13"/>
    <mergeCell ref="AL12:AO13"/>
    <mergeCell ref="AF4:AI4"/>
    <mergeCell ref="B12:C13"/>
    <mergeCell ref="D12:L13"/>
    <mergeCell ref="M12:M14"/>
    <mergeCell ref="N12:N14"/>
    <mergeCell ref="O12:Q13"/>
    <mergeCell ref="R12:V13"/>
    <mergeCell ref="W12:AA13"/>
    <mergeCell ref="AB12:AF13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DC3A-564E-4077-9199-DEB5AE53C2F6}">
  <dimension ref="A1:AI14"/>
  <sheetViews>
    <sheetView showGridLines="0" topLeftCell="AA6" workbookViewId="0">
      <selection activeCell="A6" sqref="A6:AI14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35" ht="24" customHeight="1" x14ac:dyDescent="0.25">
      <c r="A1" s="215"/>
      <c r="B1" s="216" t="s">
        <v>24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</row>
    <row r="2" spans="1:35" ht="27.75" customHeight="1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</row>
    <row r="3" spans="1:35" ht="39.75" customHeight="1" x14ac:dyDescent="0.25">
      <c r="A3" s="215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</row>
    <row r="4" spans="1:35" ht="58.5" customHeight="1" x14ac:dyDescent="0.25">
      <c r="A4" s="218" t="s">
        <v>25</v>
      </c>
      <c r="B4" s="219" t="s">
        <v>26</v>
      </c>
      <c r="C4" s="219" t="s">
        <v>27</v>
      </c>
      <c r="D4" s="219" t="s">
        <v>28</v>
      </c>
      <c r="E4" s="210" t="s">
        <v>29</v>
      </c>
      <c r="F4" s="210" t="s">
        <v>30</v>
      </c>
      <c r="G4" s="210" t="s">
        <v>31</v>
      </c>
      <c r="H4" s="210" t="s">
        <v>32</v>
      </c>
      <c r="I4" s="210" t="s">
        <v>33</v>
      </c>
      <c r="J4" s="210" t="s">
        <v>34</v>
      </c>
      <c r="K4" s="210"/>
      <c r="L4" s="211" t="s">
        <v>35</v>
      </c>
      <c r="M4" s="211"/>
      <c r="N4" s="211"/>
      <c r="O4" s="211"/>
      <c r="P4" s="211"/>
      <c r="Q4" s="212" t="s">
        <v>36</v>
      </c>
      <c r="R4" s="212"/>
      <c r="S4" s="212"/>
      <c r="T4" s="212"/>
      <c r="U4" s="212"/>
      <c r="V4" s="213" t="s">
        <v>37</v>
      </c>
      <c r="W4" s="213"/>
      <c r="X4" s="213"/>
      <c r="Y4" s="213"/>
      <c r="Z4" s="213"/>
      <c r="AA4" s="214" t="s">
        <v>38</v>
      </c>
      <c r="AB4" s="214"/>
      <c r="AC4" s="214"/>
      <c r="AD4" s="214"/>
      <c r="AE4" s="214"/>
      <c r="AF4" s="208" t="s">
        <v>39</v>
      </c>
      <c r="AG4" s="208"/>
      <c r="AH4" s="208"/>
      <c r="AI4" s="208"/>
    </row>
    <row r="5" spans="1:35" ht="82.5" customHeight="1" x14ac:dyDescent="0.25">
      <c r="A5" s="218"/>
      <c r="B5" s="219"/>
      <c r="C5" s="219"/>
      <c r="D5" s="219"/>
      <c r="E5" s="210"/>
      <c r="F5" s="210"/>
      <c r="G5" s="210"/>
      <c r="H5" s="210"/>
      <c r="I5" s="210"/>
      <c r="J5" s="18" t="s">
        <v>40</v>
      </c>
      <c r="K5" s="18" t="s">
        <v>41</v>
      </c>
      <c r="L5" s="53" t="s">
        <v>42</v>
      </c>
      <c r="M5" s="53" t="s">
        <v>43</v>
      </c>
      <c r="N5" s="53" t="s">
        <v>44</v>
      </c>
      <c r="O5" s="53" t="s">
        <v>45</v>
      </c>
      <c r="P5" s="53" t="s">
        <v>46</v>
      </c>
      <c r="Q5" s="54" t="s">
        <v>42</v>
      </c>
      <c r="R5" s="54" t="s">
        <v>43</v>
      </c>
      <c r="S5" s="54" t="s">
        <v>44</v>
      </c>
      <c r="T5" s="54" t="s">
        <v>45</v>
      </c>
      <c r="U5" s="54" t="s">
        <v>46</v>
      </c>
      <c r="V5" s="55" t="s">
        <v>42</v>
      </c>
      <c r="W5" s="55" t="s">
        <v>43</v>
      </c>
      <c r="X5" s="55" t="s">
        <v>44</v>
      </c>
      <c r="Y5" s="55" t="s">
        <v>45</v>
      </c>
      <c r="Z5" s="55" t="s">
        <v>46</v>
      </c>
      <c r="AA5" s="56" t="s">
        <v>42</v>
      </c>
      <c r="AB5" s="56" t="s">
        <v>43</v>
      </c>
      <c r="AC5" s="56" t="s">
        <v>44</v>
      </c>
      <c r="AD5" s="56" t="s">
        <v>45</v>
      </c>
      <c r="AE5" s="56" t="s">
        <v>46</v>
      </c>
      <c r="AF5" s="57" t="s">
        <v>42</v>
      </c>
      <c r="AG5" s="57" t="s">
        <v>43</v>
      </c>
      <c r="AH5" s="57" t="s">
        <v>44</v>
      </c>
      <c r="AI5" s="57" t="s">
        <v>45</v>
      </c>
    </row>
    <row r="6" spans="1:35" ht="60" customHeight="1" x14ac:dyDescent="0.25">
      <c r="A6" s="209" t="s">
        <v>136</v>
      </c>
      <c r="B6" s="15">
        <v>1</v>
      </c>
      <c r="C6" s="16" t="s">
        <v>227</v>
      </c>
      <c r="D6" s="14" t="s">
        <v>194</v>
      </c>
      <c r="E6" s="44">
        <v>0</v>
      </c>
      <c r="F6" s="117">
        <v>0</v>
      </c>
      <c r="G6" s="117">
        <v>0</v>
      </c>
      <c r="H6" s="117">
        <v>1</v>
      </c>
      <c r="I6" s="118">
        <f>SUM(E6:H6)</f>
        <v>1</v>
      </c>
      <c r="J6" s="16" t="s">
        <v>64</v>
      </c>
      <c r="K6" s="16" t="s">
        <v>80</v>
      </c>
      <c r="L6" s="30">
        <f>E6</f>
        <v>0</v>
      </c>
      <c r="M6" s="30"/>
      <c r="N6" s="31" t="e">
        <f>L6/M6</f>
        <v>#DIV/0!</v>
      </c>
      <c r="O6" s="30"/>
      <c r="P6" s="30"/>
      <c r="Q6" s="30">
        <f>F6</f>
        <v>0</v>
      </c>
      <c r="R6" s="30"/>
      <c r="S6" s="31" t="e">
        <f>Q6/R6</f>
        <v>#DIV/0!</v>
      </c>
      <c r="T6" s="30"/>
      <c r="U6" s="30"/>
      <c r="V6" s="30">
        <f>G6</f>
        <v>0</v>
      </c>
      <c r="W6" s="30"/>
      <c r="X6" s="31" t="e">
        <f>V6/W6</f>
        <v>#DIV/0!</v>
      </c>
      <c r="Y6" s="30"/>
      <c r="Z6" s="30"/>
      <c r="AA6" s="30">
        <f>H6</f>
        <v>1</v>
      </c>
      <c r="AB6" s="30"/>
      <c r="AC6" s="31" t="e">
        <f>AA6/AB6</f>
        <v>#DIV/0!</v>
      </c>
      <c r="AD6" s="30"/>
      <c r="AE6" s="30"/>
      <c r="AF6" s="30">
        <f>I6</f>
        <v>1</v>
      </c>
      <c r="AG6" s="30"/>
      <c r="AH6" s="31" t="e">
        <f>AF6/AG6</f>
        <v>#DIV/0!</v>
      </c>
      <c r="AI6" s="30"/>
    </row>
    <row r="7" spans="1:35" ht="65.25" customHeight="1" x14ac:dyDescent="0.25">
      <c r="A7" s="209"/>
      <c r="B7" s="15">
        <v>2</v>
      </c>
      <c r="C7" s="16" t="s">
        <v>137</v>
      </c>
      <c r="D7" s="14" t="s">
        <v>242</v>
      </c>
      <c r="E7" s="44">
        <v>0</v>
      </c>
      <c r="F7" s="44">
        <v>1</v>
      </c>
      <c r="G7" s="44">
        <v>0</v>
      </c>
      <c r="H7" s="44">
        <v>1</v>
      </c>
      <c r="I7" s="44">
        <f>SUM(E7:H7)</f>
        <v>2</v>
      </c>
      <c r="J7" s="16" t="s">
        <v>138</v>
      </c>
      <c r="K7" s="16" t="s">
        <v>80</v>
      </c>
      <c r="L7" s="30">
        <f>E7</f>
        <v>0</v>
      </c>
      <c r="M7" s="32"/>
      <c r="N7" s="31" t="e">
        <f>L7/M7</f>
        <v>#DIV/0!</v>
      </c>
      <c r="O7" s="32"/>
      <c r="P7" s="32"/>
      <c r="Q7" s="30">
        <f>F7</f>
        <v>1</v>
      </c>
      <c r="R7" s="32"/>
      <c r="S7" s="31" t="e">
        <f>Q7/R7</f>
        <v>#DIV/0!</v>
      </c>
      <c r="T7" s="32"/>
      <c r="U7" s="32"/>
      <c r="V7" s="30">
        <f>G7</f>
        <v>0</v>
      </c>
      <c r="W7" s="32"/>
      <c r="X7" s="31" t="e">
        <f>V7/W7</f>
        <v>#DIV/0!</v>
      </c>
      <c r="Y7" s="32"/>
      <c r="Z7" s="32"/>
      <c r="AA7" s="30">
        <f>H7</f>
        <v>1</v>
      </c>
      <c r="AB7" s="30"/>
      <c r="AC7" s="31" t="e">
        <f>AA7/AB7</f>
        <v>#DIV/0!</v>
      </c>
      <c r="AD7" s="30"/>
      <c r="AE7" s="30"/>
      <c r="AF7" s="30">
        <f>I7</f>
        <v>2</v>
      </c>
      <c r="AG7" s="30"/>
      <c r="AH7" s="31" t="e">
        <f>AF7/AG7</f>
        <v>#DIV/0!</v>
      </c>
      <c r="AI7" s="30"/>
    </row>
    <row r="8" spans="1:35" ht="69" customHeight="1" x14ac:dyDescent="0.25">
      <c r="A8" s="209"/>
      <c r="B8" s="15">
        <v>3</v>
      </c>
      <c r="C8" s="16" t="s">
        <v>179</v>
      </c>
      <c r="D8" s="14" t="s">
        <v>249</v>
      </c>
      <c r="E8" s="44">
        <v>0</v>
      </c>
      <c r="F8" s="44">
        <v>1</v>
      </c>
      <c r="G8" s="44">
        <v>0</v>
      </c>
      <c r="H8" s="44">
        <v>1</v>
      </c>
      <c r="I8" s="44">
        <f t="shared" ref="I8:I13" si="0">SUM(E8:H8)</f>
        <v>2</v>
      </c>
      <c r="J8" s="16" t="s">
        <v>139</v>
      </c>
      <c r="K8" s="16" t="s">
        <v>80</v>
      </c>
      <c r="L8" s="30">
        <f t="shared" ref="L8:L13" si="1">E8</f>
        <v>0</v>
      </c>
      <c r="M8" s="30"/>
      <c r="N8" s="31" t="e">
        <f t="shared" ref="N8:N13" si="2">L8/M8</f>
        <v>#DIV/0!</v>
      </c>
      <c r="O8" s="30"/>
      <c r="P8" s="30"/>
      <c r="Q8" s="30">
        <f t="shared" ref="Q8:Q13" si="3">F8</f>
        <v>1</v>
      </c>
      <c r="R8" s="30"/>
      <c r="S8" s="31" t="e">
        <f t="shared" ref="S8:S13" si="4">Q8/R8</f>
        <v>#DIV/0!</v>
      </c>
      <c r="T8" s="30"/>
      <c r="U8" s="30"/>
      <c r="V8" s="30">
        <f t="shared" ref="V8:V13" si="5">G8</f>
        <v>0</v>
      </c>
      <c r="W8" s="30"/>
      <c r="X8" s="31" t="e">
        <f t="shared" ref="X8:X13" si="6">V8/W8</f>
        <v>#DIV/0!</v>
      </c>
      <c r="Y8" s="30"/>
      <c r="Z8" s="30"/>
      <c r="AA8" s="30">
        <f t="shared" ref="AA8:AA13" si="7">H8</f>
        <v>1</v>
      </c>
      <c r="AB8" s="30"/>
      <c r="AC8" s="31" t="e">
        <f t="shared" ref="AC8:AC13" si="8">AA8/AB8</f>
        <v>#DIV/0!</v>
      </c>
      <c r="AD8" s="30"/>
      <c r="AE8" s="30"/>
      <c r="AF8" s="30">
        <f t="shared" ref="AF8:AF13" si="9">I8</f>
        <v>2</v>
      </c>
      <c r="AG8" s="30"/>
      <c r="AH8" s="31" t="e">
        <f t="shared" ref="AH8:AH13" si="10">AF8/AG8</f>
        <v>#DIV/0!</v>
      </c>
      <c r="AI8" s="30"/>
    </row>
    <row r="9" spans="1:35" ht="70.5" customHeight="1" x14ac:dyDescent="0.25">
      <c r="A9" s="209"/>
      <c r="B9" s="15">
        <v>4</v>
      </c>
      <c r="C9" s="16" t="s">
        <v>140</v>
      </c>
      <c r="D9" s="14" t="s">
        <v>246</v>
      </c>
      <c r="E9" s="44">
        <v>1</v>
      </c>
      <c r="F9" s="44">
        <v>0</v>
      </c>
      <c r="G9" s="44">
        <v>0</v>
      </c>
      <c r="H9" s="44">
        <v>0</v>
      </c>
      <c r="I9" s="44">
        <f t="shared" si="0"/>
        <v>1</v>
      </c>
      <c r="J9" s="16" t="s">
        <v>141</v>
      </c>
      <c r="K9" s="16" t="s">
        <v>80</v>
      </c>
      <c r="L9" s="30">
        <f t="shared" si="1"/>
        <v>1</v>
      </c>
      <c r="M9" s="32"/>
      <c r="N9" s="31" t="e">
        <f t="shared" si="2"/>
        <v>#DIV/0!</v>
      </c>
      <c r="O9" s="32"/>
      <c r="P9" s="32"/>
      <c r="Q9" s="30">
        <f t="shared" si="3"/>
        <v>0</v>
      </c>
      <c r="R9" s="32"/>
      <c r="S9" s="31" t="e">
        <f t="shared" si="4"/>
        <v>#DIV/0!</v>
      </c>
      <c r="T9" s="32"/>
      <c r="U9" s="32"/>
      <c r="V9" s="30">
        <f t="shared" si="5"/>
        <v>0</v>
      </c>
      <c r="W9" s="32"/>
      <c r="X9" s="31" t="e">
        <f t="shared" si="6"/>
        <v>#DIV/0!</v>
      </c>
      <c r="Y9" s="32"/>
      <c r="Z9" s="32"/>
      <c r="AA9" s="30">
        <f t="shared" si="7"/>
        <v>0</v>
      </c>
      <c r="AB9" s="30"/>
      <c r="AC9" s="31" t="e">
        <f t="shared" si="8"/>
        <v>#DIV/0!</v>
      </c>
      <c r="AD9" s="30"/>
      <c r="AE9" s="30"/>
      <c r="AF9" s="30">
        <f t="shared" si="9"/>
        <v>1</v>
      </c>
      <c r="AG9" s="30"/>
      <c r="AH9" s="31" t="e">
        <f t="shared" si="10"/>
        <v>#DIV/0!</v>
      </c>
      <c r="AI9" s="30"/>
    </row>
    <row r="10" spans="1:35" ht="85.5" customHeight="1" x14ac:dyDescent="0.25">
      <c r="A10" s="209"/>
      <c r="B10" s="15">
        <v>5</v>
      </c>
      <c r="C10" s="16" t="s">
        <v>142</v>
      </c>
      <c r="D10" s="14" t="s">
        <v>143</v>
      </c>
      <c r="E10" s="44">
        <v>1</v>
      </c>
      <c r="F10" s="44">
        <v>1</v>
      </c>
      <c r="G10" s="44">
        <v>1</v>
      </c>
      <c r="H10" s="44">
        <v>1</v>
      </c>
      <c r="I10" s="44">
        <f t="shared" si="0"/>
        <v>4</v>
      </c>
      <c r="J10" s="16" t="s">
        <v>144</v>
      </c>
      <c r="K10" s="16" t="s">
        <v>80</v>
      </c>
      <c r="L10" s="30">
        <f t="shared" si="1"/>
        <v>1</v>
      </c>
      <c r="M10" s="30"/>
      <c r="N10" s="31" t="e">
        <f t="shared" si="2"/>
        <v>#DIV/0!</v>
      </c>
      <c r="O10" s="30"/>
      <c r="P10" s="30"/>
      <c r="Q10" s="30">
        <f t="shared" si="3"/>
        <v>1</v>
      </c>
      <c r="R10" s="30"/>
      <c r="S10" s="31" t="e">
        <f t="shared" si="4"/>
        <v>#DIV/0!</v>
      </c>
      <c r="T10" s="30"/>
      <c r="U10" s="30"/>
      <c r="V10" s="30">
        <f t="shared" si="5"/>
        <v>1</v>
      </c>
      <c r="W10" s="30"/>
      <c r="X10" s="31" t="e">
        <f t="shared" si="6"/>
        <v>#DIV/0!</v>
      </c>
      <c r="Y10" s="30"/>
      <c r="Z10" s="30"/>
      <c r="AA10" s="30">
        <f t="shared" si="7"/>
        <v>1</v>
      </c>
      <c r="AB10" s="30"/>
      <c r="AC10" s="31" t="e">
        <f t="shared" si="8"/>
        <v>#DIV/0!</v>
      </c>
      <c r="AD10" s="30"/>
      <c r="AE10" s="30"/>
      <c r="AF10" s="30">
        <f t="shared" si="9"/>
        <v>4</v>
      </c>
      <c r="AG10" s="30"/>
      <c r="AH10" s="31" t="e">
        <f t="shared" si="10"/>
        <v>#DIV/0!</v>
      </c>
      <c r="AI10" s="30"/>
    </row>
    <row r="11" spans="1:35" ht="57.75" customHeight="1" x14ac:dyDescent="0.25">
      <c r="A11" s="209"/>
      <c r="B11" s="15">
        <v>6</v>
      </c>
      <c r="C11" s="16" t="s">
        <v>145</v>
      </c>
      <c r="D11" s="16" t="s">
        <v>146</v>
      </c>
      <c r="E11" s="44">
        <v>1</v>
      </c>
      <c r="F11" s="44">
        <v>0</v>
      </c>
      <c r="G11" s="44">
        <v>1</v>
      </c>
      <c r="H11" s="44">
        <v>0</v>
      </c>
      <c r="I11" s="44">
        <f t="shared" si="0"/>
        <v>2</v>
      </c>
      <c r="J11" s="16" t="s">
        <v>147</v>
      </c>
      <c r="K11" s="16" t="s">
        <v>80</v>
      </c>
      <c r="L11" s="30">
        <f t="shared" si="1"/>
        <v>1</v>
      </c>
      <c r="M11" s="32"/>
      <c r="N11" s="31" t="e">
        <f t="shared" si="2"/>
        <v>#DIV/0!</v>
      </c>
      <c r="O11" s="32"/>
      <c r="P11" s="32"/>
      <c r="Q11" s="30">
        <f t="shared" si="3"/>
        <v>0</v>
      </c>
      <c r="R11" s="32"/>
      <c r="S11" s="31" t="e">
        <f t="shared" si="4"/>
        <v>#DIV/0!</v>
      </c>
      <c r="T11" s="32"/>
      <c r="U11" s="32"/>
      <c r="V11" s="30">
        <f t="shared" si="5"/>
        <v>1</v>
      </c>
      <c r="W11" s="32"/>
      <c r="X11" s="31" t="e">
        <f t="shared" si="6"/>
        <v>#DIV/0!</v>
      </c>
      <c r="Y11" s="32"/>
      <c r="Z11" s="32"/>
      <c r="AA11" s="30">
        <f t="shared" si="7"/>
        <v>0</v>
      </c>
      <c r="AB11" s="30"/>
      <c r="AC11" s="31" t="e">
        <f t="shared" si="8"/>
        <v>#DIV/0!</v>
      </c>
      <c r="AD11" s="30"/>
      <c r="AE11" s="30"/>
      <c r="AF11" s="30">
        <f t="shared" si="9"/>
        <v>2</v>
      </c>
      <c r="AG11" s="30"/>
      <c r="AH11" s="31" t="e">
        <f t="shared" si="10"/>
        <v>#DIV/0!</v>
      </c>
      <c r="AI11" s="30"/>
    </row>
    <row r="12" spans="1:35" ht="38.25" x14ac:dyDescent="0.25">
      <c r="A12" s="209"/>
      <c r="B12" s="15">
        <v>7</v>
      </c>
      <c r="C12" s="16" t="s">
        <v>180</v>
      </c>
      <c r="D12" s="16" t="s">
        <v>247</v>
      </c>
      <c r="E12" s="44">
        <v>0</v>
      </c>
      <c r="F12" s="44">
        <v>1</v>
      </c>
      <c r="G12" s="44">
        <v>0</v>
      </c>
      <c r="H12" s="44">
        <v>1</v>
      </c>
      <c r="I12" s="44">
        <f t="shared" si="0"/>
        <v>2</v>
      </c>
      <c r="J12" s="16" t="s">
        <v>148</v>
      </c>
      <c r="K12" s="16" t="s">
        <v>80</v>
      </c>
      <c r="L12" s="30">
        <f t="shared" si="1"/>
        <v>0</v>
      </c>
      <c r="M12" s="30"/>
      <c r="N12" s="31" t="e">
        <f t="shared" si="2"/>
        <v>#DIV/0!</v>
      </c>
      <c r="O12" s="30"/>
      <c r="P12" s="30"/>
      <c r="Q12" s="30">
        <f t="shared" si="3"/>
        <v>1</v>
      </c>
      <c r="R12" s="30"/>
      <c r="S12" s="31" t="e">
        <f t="shared" si="4"/>
        <v>#DIV/0!</v>
      </c>
      <c r="T12" s="30"/>
      <c r="U12" s="30"/>
      <c r="V12" s="30">
        <f t="shared" si="5"/>
        <v>0</v>
      </c>
      <c r="W12" s="30"/>
      <c r="X12" s="31" t="e">
        <f t="shared" si="6"/>
        <v>#DIV/0!</v>
      </c>
      <c r="Y12" s="30"/>
      <c r="Z12" s="30"/>
      <c r="AA12" s="30">
        <f t="shared" si="7"/>
        <v>1</v>
      </c>
      <c r="AB12" s="30"/>
      <c r="AC12" s="31" t="e">
        <f t="shared" si="8"/>
        <v>#DIV/0!</v>
      </c>
      <c r="AD12" s="30"/>
      <c r="AE12" s="30"/>
      <c r="AF12" s="30">
        <f t="shared" si="9"/>
        <v>2</v>
      </c>
      <c r="AG12" s="30"/>
      <c r="AH12" s="31" t="e">
        <f t="shared" si="10"/>
        <v>#DIV/0!</v>
      </c>
      <c r="AI12" s="30"/>
    </row>
    <row r="13" spans="1:35" ht="38.25" x14ac:dyDescent="0.25">
      <c r="A13" s="209"/>
      <c r="B13" s="15">
        <v>8</v>
      </c>
      <c r="C13" s="16" t="s">
        <v>149</v>
      </c>
      <c r="D13" s="16" t="s">
        <v>248</v>
      </c>
      <c r="E13" s="44">
        <v>0</v>
      </c>
      <c r="F13" s="44">
        <v>0</v>
      </c>
      <c r="G13" s="44">
        <v>0</v>
      </c>
      <c r="H13" s="44">
        <v>1</v>
      </c>
      <c r="I13" s="44">
        <f t="shared" si="0"/>
        <v>1</v>
      </c>
      <c r="J13" s="16" t="s">
        <v>178</v>
      </c>
      <c r="K13" s="16" t="s">
        <v>80</v>
      </c>
      <c r="L13" s="30">
        <f t="shared" si="1"/>
        <v>0</v>
      </c>
      <c r="M13" s="32"/>
      <c r="N13" s="31" t="e">
        <f t="shared" si="2"/>
        <v>#DIV/0!</v>
      </c>
      <c r="O13" s="32"/>
      <c r="P13" s="32"/>
      <c r="Q13" s="30">
        <f t="shared" si="3"/>
        <v>0</v>
      </c>
      <c r="R13" s="32"/>
      <c r="S13" s="31" t="e">
        <f t="shared" si="4"/>
        <v>#DIV/0!</v>
      </c>
      <c r="T13" s="32"/>
      <c r="U13" s="32"/>
      <c r="V13" s="30">
        <f t="shared" si="5"/>
        <v>0</v>
      </c>
      <c r="W13" s="32"/>
      <c r="X13" s="31" t="e">
        <f t="shared" si="6"/>
        <v>#DIV/0!</v>
      </c>
      <c r="Y13" s="32"/>
      <c r="Z13" s="32"/>
      <c r="AA13" s="30">
        <f t="shared" si="7"/>
        <v>1</v>
      </c>
      <c r="AB13" s="30"/>
      <c r="AC13" s="31" t="e">
        <f t="shared" si="8"/>
        <v>#DIV/0!</v>
      </c>
      <c r="AD13" s="30"/>
      <c r="AE13" s="30"/>
      <c r="AF13" s="30">
        <f t="shared" si="9"/>
        <v>1</v>
      </c>
      <c r="AG13" s="30"/>
      <c r="AH13" s="31" t="e">
        <f t="shared" si="10"/>
        <v>#DIV/0!</v>
      </c>
      <c r="AI13" s="30"/>
    </row>
    <row r="14" spans="1:35" ht="40.5" customHeight="1" x14ac:dyDescent="0.25">
      <c r="A14" s="209"/>
      <c r="B14" s="17">
        <v>9</v>
      </c>
      <c r="C14" s="16" t="s">
        <v>72</v>
      </c>
      <c r="D14" s="14" t="s">
        <v>73</v>
      </c>
      <c r="E14" s="44">
        <v>0</v>
      </c>
      <c r="F14" s="44">
        <v>0</v>
      </c>
      <c r="G14" s="44">
        <v>0</v>
      </c>
      <c r="H14" s="44">
        <v>1</v>
      </c>
      <c r="I14" s="44">
        <v>1</v>
      </c>
      <c r="J14" s="14" t="s">
        <v>74</v>
      </c>
      <c r="K14" s="16" t="s">
        <v>80</v>
      </c>
      <c r="L14" s="30">
        <f t="shared" ref="L14" si="11">E14</f>
        <v>0</v>
      </c>
      <c r="M14" s="32"/>
      <c r="N14" s="31" t="e">
        <f t="shared" ref="N14" si="12">L14/M14</f>
        <v>#DIV/0!</v>
      </c>
      <c r="O14" s="32"/>
      <c r="P14" s="32"/>
      <c r="Q14" s="30">
        <f t="shared" ref="Q14" si="13">F14</f>
        <v>0</v>
      </c>
      <c r="R14" s="32"/>
      <c r="S14" s="31" t="e">
        <f t="shared" ref="S14" si="14">Q14/R14</f>
        <v>#DIV/0!</v>
      </c>
      <c r="T14" s="32"/>
      <c r="U14" s="32"/>
      <c r="V14" s="30">
        <f t="shared" ref="V14" si="15">G14</f>
        <v>0</v>
      </c>
      <c r="W14" s="32"/>
      <c r="X14" s="31" t="e">
        <f t="shared" ref="X14" si="16">V14/W14</f>
        <v>#DIV/0!</v>
      </c>
      <c r="Y14" s="32"/>
      <c r="Z14" s="32"/>
      <c r="AA14" s="30">
        <f t="shared" ref="AA14" si="17">H14</f>
        <v>1</v>
      </c>
      <c r="AB14" s="30"/>
      <c r="AC14" s="31" t="e">
        <f t="shared" ref="AC14" si="18">AA14/AB14</f>
        <v>#DIV/0!</v>
      </c>
      <c r="AD14" s="30"/>
      <c r="AE14" s="30"/>
      <c r="AF14" s="30">
        <f t="shared" ref="AF14" si="19">I14</f>
        <v>1</v>
      </c>
      <c r="AG14" s="30"/>
      <c r="AH14" s="31" t="e">
        <f t="shared" ref="AH14" si="20">AF14/AG14</f>
        <v>#DIV/0!</v>
      </c>
      <c r="AI14" s="30"/>
    </row>
  </sheetData>
  <mergeCells count="18"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6:A14"/>
    <mergeCell ref="AF4:AI4"/>
    <mergeCell ref="I4:I5"/>
    <mergeCell ref="J4:K4"/>
    <mergeCell ref="L4:P4"/>
    <mergeCell ref="Q4:U4"/>
    <mergeCell ref="V4:Z4"/>
    <mergeCell ref="AA4:AE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D1053-05A9-4F6C-81C6-8A45EE639708}">
  <dimension ref="A1:AO12"/>
  <sheetViews>
    <sheetView showGridLines="0" topLeftCell="A5" zoomScale="91" zoomScaleNormal="91" workbookViewId="0">
      <selection activeCell="AI8" sqref="A6:AI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215"/>
      <c r="B1" s="216" t="s">
        <v>24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</row>
    <row r="2" spans="1:41" ht="27.75" customHeight="1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</row>
    <row r="3" spans="1:41" ht="39.75" customHeight="1" x14ac:dyDescent="0.25">
      <c r="A3" s="215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</row>
    <row r="4" spans="1:41" ht="58.5" customHeight="1" x14ac:dyDescent="0.25">
      <c r="A4" s="218" t="s">
        <v>25</v>
      </c>
      <c r="B4" s="219" t="s">
        <v>26</v>
      </c>
      <c r="C4" s="219" t="s">
        <v>27</v>
      </c>
      <c r="D4" s="219" t="s">
        <v>28</v>
      </c>
      <c r="E4" s="210" t="s">
        <v>29</v>
      </c>
      <c r="F4" s="210" t="s">
        <v>30</v>
      </c>
      <c r="G4" s="210" t="s">
        <v>31</v>
      </c>
      <c r="H4" s="210" t="s">
        <v>32</v>
      </c>
      <c r="I4" s="210" t="s">
        <v>33</v>
      </c>
      <c r="J4" s="210" t="s">
        <v>34</v>
      </c>
      <c r="K4" s="210"/>
      <c r="L4" s="211" t="s">
        <v>35</v>
      </c>
      <c r="M4" s="211"/>
      <c r="N4" s="211"/>
      <c r="O4" s="211"/>
      <c r="P4" s="211"/>
      <c r="Q4" s="212" t="s">
        <v>36</v>
      </c>
      <c r="R4" s="212"/>
      <c r="S4" s="212"/>
      <c r="T4" s="212"/>
      <c r="U4" s="212"/>
      <c r="V4" s="213" t="s">
        <v>37</v>
      </c>
      <c r="W4" s="213"/>
      <c r="X4" s="213"/>
      <c r="Y4" s="213"/>
      <c r="Z4" s="213"/>
      <c r="AA4" s="214" t="s">
        <v>38</v>
      </c>
      <c r="AB4" s="214"/>
      <c r="AC4" s="214"/>
      <c r="AD4" s="214"/>
      <c r="AE4" s="214"/>
      <c r="AF4" s="208" t="s">
        <v>39</v>
      </c>
      <c r="AG4" s="208"/>
      <c r="AH4" s="208"/>
      <c r="AI4" s="208"/>
    </row>
    <row r="5" spans="1:41" ht="82.5" customHeight="1" x14ac:dyDescent="0.25">
      <c r="A5" s="218"/>
      <c r="B5" s="219"/>
      <c r="C5" s="219"/>
      <c r="D5" s="219"/>
      <c r="E5" s="210"/>
      <c r="F5" s="210"/>
      <c r="G5" s="210"/>
      <c r="H5" s="210"/>
      <c r="I5" s="210"/>
      <c r="J5" s="18" t="s">
        <v>40</v>
      </c>
      <c r="K5" s="18" t="s">
        <v>41</v>
      </c>
      <c r="L5" s="53" t="s">
        <v>42</v>
      </c>
      <c r="M5" s="53" t="s">
        <v>43</v>
      </c>
      <c r="N5" s="53" t="s">
        <v>44</v>
      </c>
      <c r="O5" s="53" t="s">
        <v>45</v>
      </c>
      <c r="P5" s="53" t="s">
        <v>46</v>
      </c>
      <c r="Q5" s="54" t="s">
        <v>42</v>
      </c>
      <c r="R5" s="54" t="s">
        <v>43</v>
      </c>
      <c r="S5" s="54" t="s">
        <v>44</v>
      </c>
      <c r="T5" s="54" t="s">
        <v>45</v>
      </c>
      <c r="U5" s="54" t="s">
        <v>46</v>
      </c>
      <c r="V5" s="55" t="s">
        <v>42</v>
      </c>
      <c r="W5" s="55" t="s">
        <v>43</v>
      </c>
      <c r="X5" s="55" t="s">
        <v>44</v>
      </c>
      <c r="Y5" s="55" t="s">
        <v>45</v>
      </c>
      <c r="Z5" s="55" t="s">
        <v>46</v>
      </c>
      <c r="AA5" s="56" t="s">
        <v>42</v>
      </c>
      <c r="AB5" s="56" t="s">
        <v>43</v>
      </c>
      <c r="AC5" s="56" t="s">
        <v>44</v>
      </c>
      <c r="AD5" s="56" t="s">
        <v>45</v>
      </c>
      <c r="AE5" s="56" t="s">
        <v>46</v>
      </c>
      <c r="AF5" s="57" t="s">
        <v>42</v>
      </c>
      <c r="AG5" s="57" t="s">
        <v>43</v>
      </c>
      <c r="AH5" s="57" t="s">
        <v>44</v>
      </c>
      <c r="AI5" s="57" t="s">
        <v>45</v>
      </c>
    </row>
    <row r="6" spans="1:41" ht="60" customHeight="1" x14ac:dyDescent="0.25">
      <c r="A6" s="225" t="s">
        <v>150</v>
      </c>
      <c r="B6" s="15">
        <v>1</v>
      </c>
      <c r="C6" s="16" t="s">
        <v>228</v>
      </c>
      <c r="D6" s="14" t="s">
        <v>195</v>
      </c>
      <c r="E6" s="44">
        <v>0</v>
      </c>
      <c r="F6" s="117">
        <v>0</v>
      </c>
      <c r="G6" s="117">
        <v>0</v>
      </c>
      <c r="H6" s="117">
        <v>1</v>
      </c>
      <c r="I6" s="118">
        <f>SUM(E6:H6)</f>
        <v>1</v>
      </c>
      <c r="J6" s="16" t="s">
        <v>64</v>
      </c>
      <c r="K6" s="16" t="s">
        <v>151</v>
      </c>
      <c r="L6" s="30">
        <f>E6</f>
        <v>0</v>
      </c>
      <c r="M6" s="30"/>
      <c r="N6" s="31" t="e">
        <f>L6/M6</f>
        <v>#DIV/0!</v>
      </c>
      <c r="O6" s="30"/>
      <c r="P6" s="30"/>
      <c r="Q6" s="30">
        <f>F6</f>
        <v>0</v>
      </c>
      <c r="R6" s="30"/>
      <c r="S6" s="31" t="e">
        <f>Q6/R6</f>
        <v>#DIV/0!</v>
      </c>
      <c r="T6" s="30"/>
      <c r="U6" s="30"/>
      <c r="V6" s="30">
        <f>G6</f>
        <v>0</v>
      </c>
      <c r="W6" s="30"/>
      <c r="X6" s="31" t="e">
        <f>V6/W6</f>
        <v>#DIV/0!</v>
      </c>
      <c r="Y6" s="30"/>
      <c r="Z6" s="30"/>
      <c r="AA6" s="30">
        <f>H6</f>
        <v>1</v>
      </c>
      <c r="AB6" s="30"/>
      <c r="AC6" s="31" t="e">
        <f>AA6/AB6</f>
        <v>#DIV/0!</v>
      </c>
      <c r="AD6" s="30"/>
      <c r="AE6" s="30"/>
      <c r="AF6" s="30">
        <f>I6</f>
        <v>1</v>
      </c>
      <c r="AG6" s="30"/>
      <c r="AH6" s="31" t="e">
        <f>AF6/AG6</f>
        <v>#DIV/0!</v>
      </c>
      <c r="AI6" s="30"/>
    </row>
    <row r="7" spans="1:41" ht="65.25" customHeight="1" x14ac:dyDescent="0.25">
      <c r="A7" s="226"/>
      <c r="B7" s="15">
        <v>2</v>
      </c>
      <c r="C7" s="16" t="s">
        <v>152</v>
      </c>
      <c r="D7" s="14" t="s">
        <v>250</v>
      </c>
      <c r="E7" s="44">
        <v>0</v>
      </c>
      <c r="F7" s="117">
        <v>1</v>
      </c>
      <c r="G7" s="117">
        <v>0</v>
      </c>
      <c r="H7" s="117">
        <v>1</v>
      </c>
      <c r="I7" s="118">
        <f>SUM(E7:H7)</f>
        <v>2</v>
      </c>
      <c r="J7" s="16" t="s">
        <v>68</v>
      </c>
      <c r="K7" s="16" t="s">
        <v>151</v>
      </c>
      <c r="L7" s="30">
        <f>E7</f>
        <v>0</v>
      </c>
      <c r="M7" s="32"/>
      <c r="N7" s="31" t="e">
        <f>L7/M7</f>
        <v>#DIV/0!</v>
      </c>
      <c r="O7" s="32"/>
      <c r="P7" s="32"/>
      <c r="Q7" s="30">
        <f>F7</f>
        <v>1</v>
      </c>
      <c r="R7" s="32"/>
      <c r="S7" s="31" t="e">
        <f>Q7/R7</f>
        <v>#DIV/0!</v>
      </c>
      <c r="T7" s="32"/>
      <c r="U7" s="32"/>
      <c r="V7" s="30">
        <f>G7</f>
        <v>0</v>
      </c>
      <c r="W7" s="32"/>
      <c r="X7" s="31" t="e">
        <f>V7/W7</f>
        <v>#DIV/0!</v>
      </c>
      <c r="Y7" s="32"/>
      <c r="Z7" s="32"/>
      <c r="AA7" s="30">
        <f>H7</f>
        <v>1</v>
      </c>
      <c r="AB7" s="30"/>
      <c r="AC7" s="31" t="e">
        <f>AA7/AB7</f>
        <v>#DIV/0!</v>
      </c>
      <c r="AD7" s="30"/>
      <c r="AE7" s="30"/>
      <c r="AF7" s="30">
        <f>I7</f>
        <v>2</v>
      </c>
      <c r="AG7" s="30"/>
      <c r="AH7" s="31" t="e">
        <f>AF7/AG7</f>
        <v>#DIV/0!</v>
      </c>
      <c r="AI7" s="30"/>
    </row>
    <row r="8" spans="1:41" ht="95.25" customHeight="1" x14ac:dyDescent="0.25">
      <c r="A8" s="227"/>
      <c r="B8" s="15">
        <v>3</v>
      </c>
      <c r="C8" s="16" t="s">
        <v>72</v>
      </c>
      <c r="D8" s="14" t="s">
        <v>73</v>
      </c>
      <c r="E8" s="32">
        <v>0</v>
      </c>
      <c r="F8" s="118">
        <v>0</v>
      </c>
      <c r="G8" s="118">
        <v>0</v>
      </c>
      <c r="H8" s="118">
        <v>1</v>
      </c>
      <c r="I8" s="118">
        <v>1</v>
      </c>
      <c r="J8" s="14" t="s">
        <v>74</v>
      </c>
      <c r="K8" s="16" t="s">
        <v>151</v>
      </c>
      <c r="L8" s="30">
        <f>E8</f>
        <v>0</v>
      </c>
      <c r="M8" s="32"/>
      <c r="N8" s="31" t="e">
        <f>L8/M8</f>
        <v>#DIV/0!</v>
      </c>
      <c r="O8" s="32"/>
      <c r="P8" s="32"/>
      <c r="Q8" s="30">
        <f>F8</f>
        <v>0</v>
      </c>
      <c r="R8" s="32"/>
      <c r="S8" s="31" t="e">
        <f>Q8/R8</f>
        <v>#DIV/0!</v>
      </c>
      <c r="T8" s="32"/>
      <c r="U8" s="32"/>
      <c r="V8" s="30">
        <f>G8</f>
        <v>0</v>
      </c>
      <c r="W8" s="32"/>
      <c r="X8" s="31" t="e">
        <f>V8/W8</f>
        <v>#DIV/0!</v>
      </c>
      <c r="Y8" s="32"/>
      <c r="Z8" s="32"/>
      <c r="AA8" s="30">
        <f>H8</f>
        <v>1</v>
      </c>
      <c r="AB8" s="30"/>
      <c r="AC8" s="31" t="e">
        <f>AA8/AB8</f>
        <v>#DIV/0!</v>
      </c>
      <c r="AD8" s="30"/>
      <c r="AE8" s="30"/>
      <c r="AF8" s="30">
        <f>I8</f>
        <v>1</v>
      </c>
      <c r="AG8" s="30"/>
      <c r="AH8" s="31" t="e">
        <f>AF8/AG8</f>
        <v>#DIV/0!</v>
      </c>
      <c r="AI8" s="30"/>
    </row>
    <row r="9" spans="1:41" ht="15.75" customHeight="1" x14ac:dyDescent="0.25">
      <c r="A9" s="11"/>
      <c r="B9" s="13"/>
      <c r="C9" s="12"/>
      <c r="D9" s="12"/>
      <c r="E9" s="1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41" ht="15.75" customHeight="1" x14ac:dyDescent="0.25">
      <c r="A10" s="2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</row>
    <row r="11" spans="1:41" ht="15.75" customHeight="1" x14ac:dyDescent="0.25">
      <c r="A11" s="2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</row>
    <row r="12" spans="1:41" ht="41.25" customHeight="1" x14ac:dyDescent="0.25">
      <c r="M12" s="207"/>
      <c r="N12" s="207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0:AK11"/>
    <mergeCell ref="AL10:AO11"/>
    <mergeCell ref="AF4:AI4"/>
    <mergeCell ref="A6:A8"/>
    <mergeCell ref="B10:C11"/>
    <mergeCell ref="D10:L11"/>
    <mergeCell ref="M10:M12"/>
    <mergeCell ref="N10:N12"/>
    <mergeCell ref="O10:Q11"/>
    <mergeCell ref="R10:V11"/>
    <mergeCell ref="W10:AA11"/>
    <mergeCell ref="AB10:AF11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C81D2-88D9-4884-BC15-3DFA36082CFE}">
  <dimension ref="A1:AO15"/>
  <sheetViews>
    <sheetView showGridLines="0" topLeftCell="A9" workbookViewId="0">
      <selection activeCell="AI12" sqref="A6:AI12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215"/>
      <c r="B1" s="216" t="s">
        <v>24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</row>
    <row r="2" spans="1:41" ht="27.75" customHeight="1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</row>
    <row r="3" spans="1:41" ht="39.75" customHeight="1" x14ac:dyDescent="0.25">
      <c r="A3" s="215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</row>
    <row r="4" spans="1:41" ht="58.5" customHeight="1" x14ac:dyDescent="0.25">
      <c r="A4" s="218" t="s">
        <v>25</v>
      </c>
      <c r="B4" s="219" t="s">
        <v>26</v>
      </c>
      <c r="C4" s="219" t="s">
        <v>27</v>
      </c>
      <c r="D4" s="219" t="s">
        <v>28</v>
      </c>
      <c r="E4" s="210" t="s">
        <v>29</v>
      </c>
      <c r="F4" s="210" t="s">
        <v>30</v>
      </c>
      <c r="G4" s="210" t="s">
        <v>31</v>
      </c>
      <c r="H4" s="210" t="s">
        <v>32</v>
      </c>
      <c r="I4" s="210" t="s">
        <v>33</v>
      </c>
      <c r="J4" s="210" t="s">
        <v>34</v>
      </c>
      <c r="K4" s="210"/>
      <c r="L4" s="211" t="s">
        <v>35</v>
      </c>
      <c r="M4" s="211"/>
      <c r="N4" s="211"/>
      <c r="O4" s="211"/>
      <c r="P4" s="211"/>
      <c r="Q4" s="212" t="s">
        <v>36</v>
      </c>
      <c r="R4" s="212"/>
      <c r="S4" s="212"/>
      <c r="T4" s="212"/>
      <c r="U4" s="212"/>
      <c r="V4" s="213" t="s">
        <v>37</v>
      </c>
      <c r="W4" s="213"/>
      <c r="X4" s="213"/>
      <c r="Y4" s="213"/>
      <c r="Z4" s="213"/>
      <c r="AA4" s="214" t="s">
        <v>38</v>
      </c>
      <c r="AB4" s="214"/>
      <c r="AC4" s="214"/>
      <c r="AD4" s="214"/>
      <c r="AE4" s="214"/>
      <c r="AF4" s="208" t="s">
        <v>39</v>
      </c>
      <c r="AG4" s="208"/>
      <c r="AH4" s="208"/>
      <c r="AI4" s="208"/>
    </row>
    <row r="5" spans="1:41" ht="82.5" customHeight="1" x14ac:dyDescent="0.25">
      <c r="A5" s="218"/>
      <c r="B5" s="219"/>
      <c r="C5" s="219"/>
      <c r="D5" s="219"/>
      <c r="E5" s="210"/>
      <c r="F5" s="210"/>
      <c r="G5" s="210"/>
      <c r="H5" s="210"/>
      <c r="I5" s="210"/>
      <c r="J5" s="18" t="s">
        <v>40</v>
      </c>
      <c r="K5" s="18" t="s">
        <v>41</v>
      </c>
      <c r="L5" s="53" t="s">
        <v>42</v>
      </c>
      <c r="M5" s="53" t="s">
        <v>43</v>
      </c>
      <c r="N5" s="53" t="s">
        <v>44</v>
      </c>
      <c r="O5" s="53" t="s">
        <v>45</v>
      </c>
      <c r="P5" s="53" t="s">
        <v>46</v>
      </c>
      <c r="Q5" s="54" t="s">
        <v>42</v>
      </c>
      <c r="R5" s="54" t="s">
        <v>43</v>
      </c>
      <c r="S5" s="54" t="s">
        <v>44</v>
      </c>
      <c r="T5" s="54" t="s">
        <v>45</v>
      </c>
      <c r="U5" s="54" t="s">
        <v>46</v>
      </c>
      <c r="V5" s="55" t="s">
        <v>42</v>
      </c>
      <c r="W5" s="55" t="s">
        <v>43</v>
      </c>
      <c r="X5" s="55" t="s">
        <v>44</v>
      </c>
      <c r="Y5" s="55" t="s">
        <v>45</v>
      </c>
      <c r="Z5" s="55" t="s">
        <v>46</v>
      </c>
      <c r="AA5" s="56" t="s">
        <v>42</v>
      </c>
      <c r="AB5" s="56" t="s">
        <v>43</v>
      </c>
      <c r="AC5" s="56" t="s">
        <v>44</v>
      </c>
      <c r="AD5" s="56" t="s">
        <v>45</v>
      </c>
      <c r="AE5" s="56" t="s">
        <v>46</v>
      </c>
      <c r="AF5" s="57" t="s">
        <v>42</v>
      </c>
      <c r="AG5" s="57" t="s">
        <v>43</v>
      </c>
      <c r="AH5" s="57" t="s">
        <v>44</v>
      </c>
      <c r="AI5" s="57" t="s">
        <v>45</v>
      </c>
    </row>
    <row r="6" spans="1:41" ht="60" customHeight="1" x14ac:dyDescent="0.25">
      <c r="A6" s="225" t="s">
        <v>153</v>
      </c>
      <c r="B6" s="15">
        <v>1</v>
      </c>
      <c r="C6" s="16" t="s">
        <v>229</v>
      </c>
      <c r="D6" s="14" t="s">
        <v>196</v>
      </c>
      <c r="E6" s="44">
        <v>0</v>
      </c>
      <c r="F6" s="117">
        <v>0</v>
      </c>
      <c r="G6" s="117">
        <v>0</v>
      </c>
      <c r="H6" s="117">
        <v>1</v>
      </c>
      <c r="I6" s="118">
        <f>SUM(E6:H6)</f>
        <v>1</v>
      </c>
      <c r="J6" s="16" t="s">
        <v>64</v>
      </c>
      <c r="K6" s="16" t="s">
        <v>154</v>
      </c>
      <c r="L6" s="30">
        <f>E6</f>
        <v>0</v>
      </c>
      <c r="M6" s="30">
        <v>0</v>
      </c>
      <c r="N6" s="31" t="e">
        <f t="shared" ref="N6" si="0">L6/M6</f>
        <v>#DIV/0!</v>
      </c>
      <c r="O6" s="71" t="s">
        <v>169</v>
      </c>
      <c r="P6" s="71" t="s">
        <v>169</v>
      </c>
      <c r="Q6" s="30">
        <f>F6</f>
        <v>0</v>
      </c>
      <c r="R6" s="30"/>
      <c r="S6" s="31" t="e">
        <f>Q6/R6</f>
        <v>#DIV/0!</v>
      </c>
      <c r="T6" s="30"/>
      <c r="U6" s="30"/>
      <c r="V6" s="30">
        <f>G6</f>
        <v>0</v>
      </c>
      <c r="W6" s="30"/>
      <c r="X6" s="31" t="e">
        <f>V6/W6</f>
        <v>#DIV/0!</v>
      </c>
      <c r="Y6" s="30"/>
      <c r="Z6" s="30"/>
      <c r="AA6" s="30">
        <f>H6</f>
        <v>1</v>
      </c>
      <c r="AB6" s="30"/>
      <c r="AC6" s="31" t="e">
        <f>AA6/AB6</f>
        <v>#DIV/0!</v>
      </c>
      <c r="AD6" s="30"/>
      <c r="AE6" s="30"/>
      <c r="AF6" s="30">
        <f>I6</f>
        <v>1</v>
      </c>
      <c r="AG6" s="30"/>
      <c r="AH6" s="31" t="e">
        <f>AF6/AG6</f>
        <v>#DIV/0!</v>
      </c>
      <c r="AI6" s="30"/>
    </row>
    <row r="7" spans="1:41" ht="65.25" customHeight="1" x14ac:dyDescent="0.25">
      <c r="A7" s="226"/>
      <c r="B7" s="15">
        <v>2</v>
      </c>
      <c r="C7" s="16" t="s">
        <v>170</v>
      </c>
      <c r="D7" s="14" t="s">
        <v>251</v>
      </c>
      <c r="E7" s="44">
        <v>0</v>
      </c>
      <c r="F7" s="117">
        <v>1</v>
      </c>
      <c r="G7" s="117">
        <v>0</v>
      </c>
      <c r="H7" s="117">
        <v>1</v>
      </c>
      <c r="I7" s="118">
        <f>SUM(E7:H7)</f>
        <v>2</v>
      </c>
      <c r="J7" s="16" t="s">
        <v>68</v>
      </c>
      <c r="K7" s="16" t="s">
        <v>154</v>
      </c>
      <c r="L7" s="30">
        <f t="shared" ref="L7:L12" si="1">E7</f>
        <v>0</v>
      </c>
      <c r="M7" s="30">
        <v>1</v>
      </c>
      <c r="N7" s="31">
        <f t="shared" ref="N7:N12" si="2">L7/M7</f>
        <v>0</v>
      </c>
      <c r="O7" s="71" t="s">
        <v>169</v>
      </c>
      <c r="P7" s="71" t="s">
        <v>169</v>
      </c>
      <c r="Q7" s="30">
        <f t="shared" ref="Q7:Q12" si="3">F7</f>
        <v>1</v>
      </c>
      <c r="R7" s="30"/>
      <c r="S7" s="31" t="e">
        <f t="shared" ref="S7:S12" si="4">Q7/R7</f>
        <v>#DIV/0!</v>
      </c>
      <c r="T7" s="30"/>
      <c r="U7" s="30"/>
      <c r="V7" s="30">
        <f t="shared" ref="V7:V12" si="5">G7</f>
        <v>0</v>
      </c>
      <c r="W7" s="30"/>
      <c r="X7" s="31" t="e">
        <f t="shared" ref="X7:X12" si="6">V7/W7</f>
        <v>#DIV/0!</v>
      </c>
      <c r="Y7" s="30"/>
      <c r="Z7" s="30"/>
      <c r="AA7" s="30">
        <f t="shared" ref="AA7:AA12" si="7">H7</f>
        <v>1</v>
      </c>
      <c r="AB7" s="30"/>
      <c r="AC7" s="31" t="e">
        <f t="shared" ref="AC7:AC12" si="8">AA7/AB7</f>
        <v>#DIV/0!</v>
      </c>
      <c r="AD7" s="30"/>
      <c r="AE7" s="30"/>
      <c r="AF7" s="30">
        <f t="shared" ref="AF7:AF12" si="9">I7</f>
        <v>2</v>
      </c>
      <c r="AG7" s="30"/>
      <c r="AH7" s="31" t="e">
        <f t="shared" ref="AH7:AH12" si="10">AF7/AG7</f>
        <v>#DIV/0!</v>
      </c>
      <c r="AI7" s="30"/>
    </row>
    <row r="8" spans="1:41" ht="95.25" customHeight="1" x14ac:dyDescent="0.25">
      <c r="A8" s="226"/>
      <c r="B8" s="15">
        <v>3</v>
      </c>
      <c r="C8" s="16" t="s">
        <v>72</v>
      </c>
      <c r="D8" s="14" t="s">
        <v>73</v>
      </c>
      <c r="E8" s="32">
        <v>0</v>
      </c>
      <c r="F8" s="118">
        <v>0</v>
      </c>
      <c r="G8" s="118">
        <v>0</v>
      </c>
      <c r="H8" s="118">
        <v>1</v>
      </c>
      <c r="I8" s="118">
        <v>1</v>
      </c>
      <c r="J8" s="14" t="s">
        <v>74</v>
      </c>
      <c r="K8" s="27" t="s">
        <v>154</v>
      </c>
      <c r="L8" s="30">
        <f t="shared" si="1"/>
        <v>0</v>
      </c>
      <c r="M8" s="30">
        <v>2</v>
      </c>
      <c r="N8" s="31">
        <f t="shared" si="2"/>
        <v>0</v>
      </c>
      <c r="O8" s="71" t="s">
        <v>169</v>
      </c>
      <c r="P8" s="71" t="s">
        <v>169</v>
      </c>
      <c r="Q8" s="30">
        <f t="shared" si="3"/>
        <v>0</v>
      </c>
      <c r="R8" s="30"/>
      <c r="S8" s="31" t="e">
        <f t="shared" si="4"/>
        <v>#DIV/0!</v>
      </c>
      <c r="T8" s="30"/>
      <c r="U8" s="30"/>
      <c r="V8" s="30">
        <f t="shared" si="5"/>
        <v>0</v>
      </c>
      <c r="W8" s="30"/>
      <c r="X8" s="31" t="e">
        <f t="shared" si="6"/>
        <v>#DIV/0!</v>
      </c>
      <c r="Y8" s="30"/>
      <c r="Z8" s="30"/>
      <c r="AA8" s="30">
        <f t="shared" si="7"/>
        <v>1</v>
      </c>
      <c r="AB8" s="30"/>
      <c r="AC8" s="31" t="e">
        <f t="shared" si="8"/>
        <v>#DIV/0!</v>
      </c>
      <c r="AD8" s="30"/>
      <c r="AE8" s="30"/>
      <c r="AF8" s="30">
        <f t="shared" si="9"/>
        <v>1</v>
      </c>
      <c r="AG8" s="30"/>
      <c r="AH8" s="31" t="e">
        <f t="shared" si="10"/>
        <v>#DIV/0!</v>
      </c>
      <c r="AI8" s="30"/>
    </row>
    <row r="9" spans="1:41" ht="36" customHeight="1" x14ac:dyDescent="0.25">
      <c r="A9" s="226"/>
      <c r="B9" s="15">
        <v>4</v>
      </c>
      <c r="C9" s="16" t="s">
        <v>252</v>
      </c>
      <c r="D9" s="14" t="s">
        <v>254</v>
      </c>
      <c r="E9" s="32">
        <v>0</v>
      </c>
      <c r="F9" s="118">
        <v>1</v>
      </c>
      <c r="G9" s="118">
        <v>0</v>
      </c>
      <c r="H9" s="118">
        <v>1</v>
      </c>
      <c r="I9" s="118">
        <v>2</v>
      </c>
      <c r="J9" s="16" t="s">
        <v>171</v>
      </c>
      <c r="K9" s="27" t="s">
        <v>172</v>
      </c>
      <c r="L9" s="30">
        <f t="shared" si="1"/>
        <v>0</v>
      </c>
      <c r="M9" s="30">
        <v>3</v>
      </c>
      <c r="N9" s="31">
        <f t="shared" si="2"/>
        <v>0</v>
      </c>
      <c r="O9" s="71" t="s">
        <v>169</v>
      </c>
      <c r="P9" s="71" t="s">
        <v>169</v>
      </c>
      <c r="Q9" s="30">
        <f t="shared" si="3"/>
        <v>1</v>
      </c>
      <c r="R9" s="30"/>
      <c r="S9" s="31" t="e">
        <f t="shared" si="4"/>
        <v>#DIV/0!</v>
      </c>
      <c r="T9" s="30"/>
      <c r="U9" s="30"/>
      <c r="V9" s="30">
        <f t="shared" si="5"/>
        <v>0</v>
      </c>
      <c r="W9" s="30"/>
      <c r="X9" s="31" t="e">
        <f t="shared" si="6"/>
        <v>#DIV/0!</v>
      </c>
      <c r="Y9" s="30"/>
      <c r="Z9" s="30"/>
      <c r="AA9" s="30">
        <f t="shared" si="7"/>
        <v>1</v>
      </c>
      <c r="AB9" s="30"/>
      <c r="AC9" s="31" t="e">
        <f t="shared" si="8"/>
        <v>#DIV/0!</v>
      </c>
      <c r="AD9" s="30"/>
      <c r="AE9" s="30"/>
      <c r="AF9" s="30">
        <f t="shared" si="9"/>
        <v>2</v>
      </c>
      <c r="AG9" s="30"/>
      <c r="AH9" s="31" t="e">
        <f t="shared" si="10"/>
        <v>#DIV/0!</v>
      </c>
      <c r="AI9" s="30"/>
    </row>
    <row r="10" spans="1:41" ht="70.5" customHeight="1" x14ac:dyDescent="0.25">
      <c r="A10" s="226"/>
      <c r="B10" s="15">
        <v>5</v>
      </c>
      <c r="C10" s="72" t="s">
        <v>173</v>
      </c>
      <c r="D10" s="72" t="s">
        <v>253</v>
      </c>
      <c r="E10" s="32">
        <v>0</v>
      </c>
      <c r="F10" s="118">
        <v>1</v>
      </c>
      <c r="G10" s="118">
        <v>1</v>
      </c>
      <c r="H10" s="118">
        <v>2</v>
      </c>
      <c r="I10" s="118">
        <v>4</v>
      </c>
      <c r="J10" s="73" t="s">
        <v>174</v>
      </c>
      <c r="K10" s="73" t="s">
        <v>175</v>
      </c>
      <c r="L10" s="30">
        <f t="shared" si="1"/>
        <v>0</v>
      </c>
      <c r="M10" s="30">
        <v>4</v>
      </c>
      <c r="N10" s="31">
        <f t="shared" si="2"/>
        <v>0</v>
      </c>
      <c r="O10" s="71" t="s">
        <v>169</v>
      </c>
      <c r="P10" s="71" t="s">
        <v>169</v>
      </c>
      <c r="Q10" s="30">
        <f t="shared" si="3"/>
        <v>1</v>
      </c>
      <c r="R10" s="30"/>
      <c r="S10" s="31" t="e">
        <f t="shared" si="4"/>
        <v>#DIV/0!</v>
      </c>
      <c r="T10" s="30"/>
      <c r="U10" s="30"/>
      <c r="V10" s="30">
        <f t="shared" si="5"/>
        <v>1</v>
      </c>
      <c r="W10" s="30"/>
      <c r="X10" s="31" t="e">
        <f t="shared" si="6"/>
        <v>#DIV/0!</v>
      </c>
      <c r="Y10" s="30"/>
      <c r="Z10" s="30"/>
      <c r="AA10" s="30">
        <f t="shared" si="7"/>
        <v>2</v>
      </c>
      <c r="AB10" s="30"/>
      <c r="AC10" s="31" t="e">
        <f t="shared" si="8"/>
        <v>#DIV/0!</v>
      </c>
      <c r="AD10" s="30"/>
      <c r="AE10" s="30"/>
      <c r="AF10" s="30">
        <f t="shared" si="9"/>
        <v>4</v>
      </c>
      <c r="AG10" s="30"/>
      <c r="AH10" s="31" t="e">
        <f t="shared" si="10"/>
        <v>#DIV/0!</v>
      </c>
      <c r="AI10" s="30"/>
    </row>
    <row r="11" spans="1:41" ht="61.5" customHeight="1" x14ac:dyDescent="0.25">
      <c r="A11" s="227"/>
      <c r="B11" s="15">
        <v>6</v>
      </c>
      <c r="C11" s="72" t="s">
        <v>176</v>
      </c>
      <c r="D11" s="72" t="s">
        <v>255</v>
      </c>
      <c r="E11" s="32">
        <v>0</v>
      </c>
      <c r="F11" s="118">
        <v>10</v>
      </c>
      <c r="G11" s="118">
        <v>10</v>
      </c>
      <c r="H11" s="118">
        <v>0</v>
      </c>
      <c r="I11" s="118">
        <v>20</v>
      </c>
      <c r="J11" s="73" t="s">
        <v>177</v>
      </c>
      <c r="K11" s="74" t="s">
        <v>154</v>
      </c>
      <c r="L11" s="30">
        <f t="shared" si="1"/>
        <v>0</v>
      </c>
      <c r="M11" s="30">
        <v>5</v>
      </c>
      <c r="N11" s="31">
        <f t="shared" si="2"/>
        <v>0</v>
      </c>
      <c r="O11" s="71" t="s">
        <v>169</v>
      </c>
      <c r="P11" s="71" t="s">
        <v>169</v>
      </c>
      <c r="Q11" s="30">
        <f t="shared" si="3"/>
        <v>10</v>
      </c>
      <c r="R11" s="30"/>
      <c r="S11" s="31" t="e">
        <f t="shared" si="4"/>
        <v>#DIV/0!</v>
      </c>
      <c r="T11" s="30"/>
      <c r="U11" s="30"/>
      <c r="V11" s="30">
        <f t="shared" si="5"/>
        <v>10</v>
      </c>
      <c r="W11" s="30"/>
      <c r="X11" s="31" t="e">
        <f t="shared" si="6"/>
        <v>#DIV/0!</v>
      </c>
      <c r="Y11" s="30"/>
      <c r="Z11" s="30"/>
      <c r="AA11" s="30">
        <f t="shared" si="7"/>
        <v>0</v>
      </c>
      <c r="AB11" s="30"/>
      <c r="AC11" s="31" t="e">
        <f t="shared" si="8"/>
        <v>#DIV/0!</v>
      </c>
      <c r="AD11" s="30"/>
      <c r="AE11" s="30"/>
      <c r="AF11" s="30">
        <f t="shared" si="9"/>
        <v>20</v>
      </c>
      <c r="AG11" s="30"/>
      <c r="AH11" s="31" t="e">
        <f t="shared" si="10"/>
        <v>#DIV/0!</v>
      </c>
      <c r="AI11" s="30"/>
    </row>
    <row r="12" spans="1:41" ht="15.75" customHeight="1" x14ac:dyDescent="0.25">
      <c r="A12" s="11"/>
      <c r="B12" s="13"/>
      <c r="C12" s="12"/>
      <c r="D12" s="12"/>
      <c r="E12" s="1"/>
      <c r="J12" s="8"/>
      <c r="K12" s="1"/>
      <c r="L12" s="30">
        <f t="shared" si="1"/>
        <v>0</v>
      </c>
      <c r="M12" s="30">
        <v>8</v>
      </c>
      <c r="N12" s="31">
        <f t="shared" si="2"/>
        <v>0</v>
      </c>
      <c r="O12" s="71" t="s">
        <v>169</v>
      </c>
      <c r="P12" s="71" t="s">
        <v>169</v>
      </c>
      <c r="Q12" s="30">
        <f t="shared" si="3"/>
        <v>0</v>
      </c>
      <c r="R12" s="30"/>
      <c r="S12" s="31" t="e">
        <f t="shared" si="4"/>
        <v>#DIV/0!</v>
      </c>
      <c r="T12" s="30"/>
      <c r="U12" s="30"/>
      <c r="V12" s="30">
        <f t="shared" si="5"/>
        <v>0</v>
      </c>
      <c r="W12" s="30"/>
      <c r="X12" s="31" t="e">
        <f t="shared" si="6"/>
        <v>#DIV/0!</v>
      </c>
      <c r="Y12" s="30"/>
      <c r="Z12" s="30"/>
      <c r="AA12" s="30">
        <f t="shared" si="7"/>
        <v>0</v>
      </c>
      <c r="AB12" s="30"/>
      <c r="AC12" s="31" t="e">
        <f t="shared" si="8"/>
        <v>#DIV/0!</v>
      </c>
      <c r="AD12" s="30"/>
      <c r="AE12" s="30"/>
      <c r="AF12" s="30">
        <f t="shared" si="9"/>
        <v>0</v>
      </c>
      <c r="AG12" s="30"/>
      <c r="AH12" s="31" t="e">
        <f t="shared" si="10"/>
        <v>#DIV/0!</v>
      </c>
      <c r="AI12" s="30"/>
    </row>
    <row r="13" spans="1:41" ht="15.75" customHeight="1" x14ac:dyDescent="0.25">
      <c r="A13" s="2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</row>
    <row r="14" spans="1:41" ht="15.75" customHeight="1" x14ac:dyDescent="0.25">
      <c r="A14" s="2"/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</row>
    <row r="15" spans="1:41" ht="41.25" customHeight="1" x14ac:dyDescent="0.25">
      <c r="M15" s="207"/>
      <c r="N15" s="207"/>
    </row>
  </sheetData>
  <mergeCells count="28">
    <mergeCell ref="A6:A11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3:AK14"/>
    <mergeCell ref="AL13:AO14"/>
    <mergeCell ref="AF4:AI4"/>
    <mergeCell ref="B13:C14"/>
    <mergeCell ref="D13:L14"/>
    <mergeCell ref="M13:M15"/>
    <mergeCell ref="N13:N15"/>
    <mergeCell ref="O13:Q14"/>
    <mergeCell ref="R13:V14"/>
    <mergeCell ref="W13:AA14"/>
    <mergeCell ref="AB13:AF14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020A0-C58F-4964-9842-0C462982B37B}">
  <dimension ref="A1:AO14"/>
  <sheetViews>
    <sheetView showGridLines="0" zoomScale="75" zoomScaleNormal="75" zoomScalePageLayoutView="90" workbookViewId="0">
      <pane xSplit="2" ySplit="5" topLeftCell="C9" activePane="bottomRight" state="frozen"/>
      <selection pane="topRight" activeCell="C1" sqref="C1"/>
      <selection pane="bottomLeft" activeCell="A6" sqref="A6"/>
      <selection pane="bottomRight" activeCell="C10" sqref="C10"/>
    </sheetView>
  </sheetViews>
  <sheetFormatPr baseColWidth="10" defaultColWidth="14.42578125" defaultRowHeight="15" customHeight="1" x14ac:dyDescent="0.25"/>
  <cols>
    <col min="1" max="1" width="42.140625" customWidth="1"/>
    <col min="2" max="2" width="14.425781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215"/>
      <c r="B1" s="216" t="s">
        <v>24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</row>
    <row r="2" spans="1:41" ht="27.75" customHeight="1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</row>
    <row r="3" spans="1:41" ht="39.75" customHeight="1" x14ac:dyDescent="0.25">
      <c r="A3" s="215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</row>
    <row r="4" spans="1:41" ht="58.5" customHeight="1" x14ac:dyDescent="0.25">
      <c r="A4" s="218" t="s">
        <v>25</v>
      </c>
      <c r="B4" s="219" t="s">
        <v>26</v>
      </c>
      <c r="C4" s="219" t="s">
        <v>27</v>
      </c>
      <c r="D4" s="219" t="s">
        <v>28</v>
      </c>
      <c r="E4" s="210" t="s">
        <v>29</v>
      </c>
      <c r="F4" s="210" t="s">
        <v>30</v>
      </c>
      <c r="G4" s="210" t="s">
        <v>31</v>
      </c>
      <c r="H4" s="210" t="s">
        <v>32</v>
      </c>
      <c r="I4" s="210" t="s">
        <v>33</v>
      </c>
      <c r="J4" s="210" t="s">
        <v>34</v>
      </c>
      <c r="K4" s="210"/>
      <c r="L4" s="211" t="s">
        <v>35</v>
      </c>
      <c r="M4" s="211"/>
      <c r="N4" s="211"/>
      <c r="O4" s="211"/>
      <c r="P4" s="211"/>
      <c r="Q4" s="212" t="s">
        <v>36</v>
      </c>
      <c r="R4" s="212"/>
      <c r="S4" s="212"/>
      <c r="T4" s="212"/>
      <c r="U4" s="212"/>
      <c r="V4" s="213" t="s">
        <v>37</v>
      </c>
      <c r="W4" s="213"/>
      <c r="X4" s="213"/>
      <c r="Y4" s="213"/>
      <c r="Z4" s="213"/>
      <c r="AA4" s="214" t="s">
        <v>38</v>
      </c>
      <c r="AB4" s="214"/>
      <c r="AC4" s="214"/>
      <c r="AD4" s="214"/>
      <c r="AE4" s="214"/>
      <c r="AF4" s="208" t="s">
        <v>39</v>
      </c>
      <c r="AG4" s="208"/>
      <c r="AH4" s="208"/>
      <c r="AI4" s="208"/>
    </row>
    <row r="5" spans="1:41" ht="82.5" customHeight="1" x14ac:dyDescent="0.25">
      <c r="A5" s="218"/>
      <c r="B5" s="219"/>
      <c r="C5" s="219"/>
      <c r="D5" s="219"/>
      <c r="E5" s="210"/>
      <c r="F5" s="210"/>
      <c r="G5" s="210"/>
      <c r="H5" s="210"/>
      <c r="I5" s="210"/>
      <c r="J5" s="18" t="s">
        <v>40</v>
      </c>
      <c r="K5" s="18" t="s">
        <v>41</v>
      </c>
      <c r="L5" s="53" t="s">
        <v>42</v>
      </c>
      <c r="M5" s="53" t="s">
        <v>43</v>
      </c>
      <c r="N5" s="53" t="s">
        <v>44</v>
      </c>
      <c r="O5" s="53" t="s">
        <v>45</v>
      </c>
      <c r="P5" s="53" t="s">
        <v>46</v>
      </c>
      <c r="Q5" s="54" t="s">
        <v>42</v>
      </c>
      <c r="R5" s="54" t="s">
        <v>43</v>
      </c>
      <c r="S5" s="54" t="s">
        <v>44</v>
      </c>
      <c r="T5" s="54" t="s">
        <v>45</v>
      </c>
      <c r="U5" s="54" t="s">
        <v>46</v>
      </c>
      <c r="V5" s="55" t="s">
        <v>42</v>
      </c>
      <c r="W5" s="55" t="s">
        <v>43</v>
      </c>
      <c r="X5" s="55" t="s">
        <v>44</v>
      </c>
      <c r="Y5" s="55" t="s">
        <v>45</v>
      </c>
      <c r="Z5" s="55" t="s">
        <v>46</v>
      </c>
      <c r="AA5" s="56" t="s">
        <v>42</v>
      </c>
      <c r="AB5" s="56" t="s">
        <v>43</v>
      </c>
      <c r="AC5" s="56" t="s">
        <v>44</v>
      </c>
      <c r="AD5" s="56" t="s">
        <v>45</v>
      </c>
      <c r="AE5" s="56" t="s">
        <v>46</v>
      </c>
      <c r="AF5" s="57" t="s">
        <v>42</v>
      </c>
      <c r="AG5" s="57" t="s">
        <v>43</v>
      </c>
      <c r="AH5" s="57" t="s">
        <v>44</v>
      </c>
      <c r="AI5" s="57" t="s">
        <v>45</v>
      </c>
    </row>
    <row r="6" spans="1:41" ht="60" customHeight="1" x14ac:dyDescent="0.25">
      <c r="A6" s="225" t="s">
        <v>47</v>
      </c>
      <c r="B6" s="15">
        <v>1</v>
      </c>
      <c r="C6" s="16" t="s">
        <v>264</v>
      </c>
      <c r="D6" s="14" t="s">
        <v>48</v>
      </c>
      <c r="E6" s="44">
        <v>1</v>
      </c>
      <c r="F6" s="45">
        <v>1</v>
      </c>
      <c r="G6" s="45">
        <v>1</v>
      </c>
      <c r="H6" s="45">
        <v>1</v>
      </c>
      <c r="I6" s="42">
        <f>SUM(E6:H6)</f>
        <v>4</v>
      </c>
      <c r="J6" s="16" t="s">
        <v>49</v>
      </c>
      <c r="K6" s="27" t="s">
        <v>50</v>
      </c>
      <c r="L6" s="28">
        <f>E6</f>
        <v>1</v>
      </c>
      <c r="M6" s="28"/>
      <c r="N6" s="29" t="e">
        <f>L6/M6</f>
        <v>#DIV/0!</v>
      </c>
      <c r="O6" s="28"/>
      <c r="P6" s="28"/>
      <c r="Q6" s="28">
        <f>F6</f>
        <v>1</v>
      </c>
      <c r="R6" s="28"/>
      <c r="S6" s="29" t="e">
        <f>Q6/R6</f>
        <v>#DIV/0!</v>
      </c>
      <c r="T6" s="28"/>
      <c r="U6" s="28"/>
      <c r="V6" s="28">
        <f>G6</f>
        <v>1</v>
      </c>
      <c r="W6" s="28"/>
      <c r="X6" s="29" t="e">
        <f>V6/W6</f>
        <v>#DIV/0!</v>
      </c>
      <c r="Y6" s="28"/>
      <c r="Z6" s="28"/>
      <c r="AA6" s="28">
        <f>H6</f>
        <v>1</v>
      </c>
      <c r="AB6" s="28"/>
      <c r="AC6" s="29" t="e">
        <f>AA6/AB6</f>
        <v>#DIV/0!</v>
      </c>
      <c r="AD6" s="28"/>
      <c r="AE6" s="28"/>
      <c r="AF6" s="28">
        <f>I6</f>
        <v>4</v>
      </c>
      <c r="AG6" s="28"/>
      <c r="AH6" s="29" t="e">
        <f>AF6/AG6</f>
        <v>#DIV/0!</v>
      </c>
      <c r="AI6" s="28"/>
    </row>
    <row r="7" spans="1:41" ht="65.25" customHeight="1" x14ac:dyDescent="0.25">
      <c r="A7" s="226"/>
      <c r="B7" s="15">
        <v>2</v>
      </c>
      <c r="C7" s="16" t="s">
        <v>234</v>
      </c>
      <c r="D7" s="14" t="s">
        <v>235</v>
      </c>
      <c r="E7" s="44">
        <v>0</v>
      </c>
      <c r="F7" s="45">
        <v>1</v>
      </c>
      <c r="G7" s="45">
        <v>0</v>
      </c>
      <c r="H7" s="45">
        <v>0</v>
      </c>
      <c r="I7" s="42">
        <f>SUM(E7:H7)</f>
        <v>1</v>
      </c>
      <c r="J7" s="16" t="s">
        <v>51</v>
      </c>
      <c r="K7" s="27" t="s">
        <v>50</v>
      </c>
      <c r="L7" s="28">
        <f t="shared" ref="L7:L10" si="0">E7</f>
        <v>0</v>
      </c>
      <c r="M7" s="28"/>
      <c r="N7" s="29" t="e">
        <f t="shared" ref="N7:N10" si="1">L7/M7</f>
        <v>#DIV/0!</v>
      </c>
      <c r="O7" s="28"/>
      <c r="P7" s="28"/>
      <c r="Q7" s="28">
        <f t="shared" ref="Q7:Q10" si="2">F7</f>
        <v>1</v>
      </c>
      <c r="R7" s="28"/>
      <c r="S7" s="29" t="e">
        <f t="shared" ref="S7:S10" si="3">Q7/R7</f>
        <v>#DIV/0!</v>
      </c>
      <c r="T7" s="28"/>
      <c r="U7" s="28"/>
      <c r="V7" s="28">
        <f t="shared" ref="V7:V10" si="4">G7</f>
        <v>0</v>
      </c>
      <c r="W7" s="28"/>
      <c r="X7" s="29" t="e">
        <f t="shared" ref="X7:X10" si="5">V7/W7</f>
        <v>#DIV/0!</v>
      </c>
      <c r="Y7" s="28"/>
      <c r="Z7" s="28"/>
      <c r="AA7" s="28">
        <f t="shared" ref="AA7:AA10" si="6">H7</f>
        <v>0</v>
      </c>
      <c r="AB7" s="28"/>
      <c r="AC7" s="29" t="e">
        <f t="shared" ref="AC7:AC10" si="7">AA7/AB7</f>
        <v>#DIV/0!</v>
      </c>
      <c r="AD7" s="28"/>
      <c r="AE7" s="28"/>
      <c r="AF7" s="28">
        <f t="shared" ref="AF7:AF10" si="8">I7</f>
        <v>1</v>
      </c>
      <c r="AG7" s="28"/>
      <c r="AH7" s="29" t="e">
        <f t="shared" ref="AH7:AH10" si="9">AF7/AG7</f>
        <v>#DIV/0!</v>
      </c>
      <c r="AI7" s="28"/>
    </row>
    <row r="8" spans="1:41" ht="95.25" customHeight="1" x14ac:dyDescent="0.25">
      <c r="A8" s="226"/>
      <c r="B8" s="15">
        <v>3</v>
      </c>
      <c r="C8" s="16" t="s">
        <v>52</v>
      </c>
      <c r="D8" s="14" t="s">
        <v>236</v>
      </c>
      <c r="E8" s="44">
        <v>0</v>
      </c>
      <c r="F8" s="45">
        <v>1</v>
      </c>
      <c r="G8" s="45">
        <v>0</v>
      </c>
      <c r="H8" s="45">
        <v>0</v>
      </c>
      <c r="I8" s="42">
        <f>SUM(E8:H8)</f>
        <v>1</v>
      </c>
      <c r="J8" s="16" t="s">
        <v>53</v>
      </c>
      <c r="K8" s="27" t="s">
        <v>54</v>
      </c>
      <c r="L8" s="28">
        <f t="shared" si="0"/>
        <v>0</v>
      </c>
      <c r="M8" s="28"/>
      <c r="N8" s="29" t="e">
        <f t="shared" si="1"/>
        <v>#DIV/0!</v>
      </c>
      <c r="O8" s="28"/>
      <c r="P8" s="28"/>
      <c r="Q8" s="28">
        <f t="shared" si="2"/>
        <v>1</v>
      </c>
      <c r="R8" s="28"/>
      <c r="S8" s="29" t="e">
        <f t="shared" si="3"/>
        <v>#DIV/0!</v>
      </c>
      <c r="T8" s="28"/>
      <c r="U8" s="28"/>
      <c r="V8" s="28">
        <f t="shared" si="4"/>
        <v>0</v>
      </c>
      <c r="W8" s="28"/>
      <c r="X8" s="29" t="e">
        <f t="shared" si="5"/>
        <v>#DIV/0!</v>
      </c>
      <c r="Y8" s="28"/>
      <c r="Z8" s="28"/>
      <c r="AA8" s="28">
        <f t="shared" si="6"/>
        <v>0</v>
      </c>
      <c r="AB8" s="28"/>
      <c r="AC8" s="29" t="e">
        <f t="shared" si="7"/>
        <v>#DIV/0!</v>
      </c>
      <c r="AD8" s="28"/>
      <c r="AE8" s="28"/>
      <c r="AF8" s="28">
        <f t="shared" si="8"/>
        <v>1</v>
      </c>
      <c r="AG8" s="28"/>
      <c r="AH8" s="29" t="e">
        <f t="shared" si="9"/>
        <v>#DIV/0!</v>
      </c>
      <c r="AI8" s="28"/>
    </row>
    <row r="9" spans="1:41" ht="70.5" customHeight="1" x14ac:dyDescent="0.25">
      <c r="A9" s="226"/>
      <c r="B9" s="15">
        <v>4</v>
      </c>
      <c r="C9" s="16" t="s">
        <v>55</v>
      </c>
      <c r="D9" s="14" t="s">
        <v>56</v>
      </c>
      <c r="E9" s="33">
        <v>0</v>
      </c>
      <c r="F9" s="42">
        <v>0</v>
      </c>
      <c r="G9" s="42">
        <v>1</v>
      </c>
      <c r="H9" s="42">
        <v>0</v>
      </c>
      <c r="I9" s="42">
        <f>SUM(E9:H9)</f>
        <v>1</v>
      </c>
      <c r="J9" s="16" t="s">
        <v>57</v>
      </c>
      <c r="K9" s="27" t="s">
        <v>58</v>
      </c>
      <c r="L9" s="28">
        <f t="shared" si="0"/>
        <v>0</v>
      </c>
      <c r="M9" s="28"/>
      <c r="N9" s="29" t="e">
        <f t="shared" si="1"/>
        <v>#DIV/0!</v>
      </c>
      <c r="O9" s="28"/>
      <c r="P9" s="28"/>
      <c r="Q9" s="28">
        <f t="shared" si="2"/>
        <v>0</v>
      </c>
      <c r="R9" s="28"/>
      <c r="S9" s="29" t="e">
        <f t="shared" si="3"/>
        <v>#DIV/0!</v>
      </c>
      <c r="T9" s="28"/>
      <c r="U9" s="28"/>
      <c r="V9" s="28">
        <f t="shared" si="4"/>
        <v>1</v>
      </c>
      <c r="W9" s="28"/>
      <c r="X9" s="29" t="e">
        <f t="shared" si="5"/>
        <v>#DIV/0!</v>
      </c>
      <c r="Y9" s="28"/>
      <c r="Z9" s="28"/>
      <c r="AA9" s="28">
        <f t="shared" si="6"/>
        <v>0</v>
      </c>
      <c r="AB9" s="28"/>
      <c r="AC9" s="29" t="e">
        <f t="shared" si="7"/>
        <v>#DIV/0!</v>
      </c>
      <c r="AD9" s="28"/>
      <c r="AE9" s="28"/>
      <c r="AF9" s="28">
        <f t="shared" si="8"/>
        <v>1</v>
      </c>
      <c r="AG9" s="28"/>
      <c r="AH9" s="29" t="e">
        <f t="shared" si="9"/>
        <v>#DIV/0!</v>
      </c>
      <c r="AI9" s="28"/>
    </row>
    <row r="10" spans="1:41" ht="62.25" customHeight="1" x14ac:dyDescent="0.25">
      <c r="A10" s="227"/>
      <c r="B10" s="15">
        <v>5</v>
      </c>
      <c r="C10" s="16" t="s">
        <v>59</v>
      </c>
      <c r="D10" s="14" t="s">
        <v>60</v>
      </c>
      <c r="E10" s="33">
        <v>0</v>
      </c>
      <c r="F10" s="42">
        <v>1</v>
      </c>
      <c r="G10" s="42">
        <v>0</v>
      </c>
      <c r="H10" s="42">
        <v>0</v>
      </c>
      <c r="I10" s="42">
        <f>SUM(E10:H10)</f>
        <v>1</v>
      </c>
      <c r="J10" s="14" t="s">
        <v>61</v>
      </c>
      <c r="K10" s="27" t="s">
        <v>58</v>
      </c>
      <c r="L10" s="28">
        <f t="shared" si="0"/>
        <v>0</v>
      </c>
      <c r="M10" s="28"/>
      <c r="N10" s="29" t="e">
        <f t="shared" si="1"/>
        <v>#DIV/0!</v>
      </c>
      <c r="O10" s="28"/>
      <c r="P10" s="28"/>
      <c r="Q10" s="28">
        <f t="shared" si="2"/>
        <v>1</v>
      </c>
      <c r="R10" s="28"/>
      <c r="S10" s="29" t="e">
        <f t="shared" si="3"/>
        <v>#DIV/0!</v>
      </c>
      <c r="T10" s="28"/>
      <c r="U10" s="28"/>
      <c r="V10" s="28">
        <f t="shared" si="4"/>
        <v>0</v>
      </c>
      <c r="W10" s="28"/>
      <c r="X10" s="29" t="e">
        <f t="shared" si="5"/>
        <v>#DIV/0!</v>
      </c>
      <c r="Y10" s="28"/>
      <c r="Z10" s="28"/>
      <c r="AA10" s="28">
        <f t="shared" si="6"/>
        <v>0</v>
      </c>
      <c r="AB10" s="28"/>
      <c r="AC10" s="29" t="e">
        <f t="shared" si="7"/>
        <v>#DIV/0!</v>
      </c>
      <c r="AD10" s="28"/>
      <c r="AE10" s="28"/>
      <c r="AF10" s="28">
        <f t="shared" si="8"/>
        <v>1</v>
      </c>
      <c r="AG10" s="28"/>
      <c r="AH10" s="29" t="e">
        <f t="shared" si="9"/>
        <v>#DIV/0!</v>
      </c>
      <c r="AI10" s="28"/>
    </row>
    <row r="11" spans="1:41" ht="15.75" customHeight="1" x14ac:dyDescent="0.25">
      <c r="A11" s="11"/>
      <c r="B11" s="13"/>
      <c r="C11" s="12"/>
      <c r="D11" s="12"/>
      <c r="E11" s="1"/>
      <c r="J11" s="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41" ht="15.75" customHeight="1" x14ac:dyDescent="0.25">
      <c r="A12" s="2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</row>
    <row r="13" spans="1:41" ht="15.75" customHeight="1" x14ac:dyDescent="0.25">
      <c r="A13" s="2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</row>
    <row r="14" spans="1:41" ht="41.25" customHeight="1" x14ac:dyDescent="0.25">
      <c r="M14" s="207"/>
      <c r="N14" s="207"/>
    </row>
  </sheetData>
  <mergeCells count="28">
    <mergeCell ref="G4:G5"/>
    <mergeCell ref="F4:F5"/>
    <mergeCell ref="O12:Q13"/>
    <mergeCell ref="M12:M14"/>
    <mergeCell ref="N12:N14"/>
    <mergeCell ref="I4:I5"/>
    <mergeCell ref="H4:H5"/>
    <mergeCell ref="B12:C13"/>
    <mergeCell ref="D12:L13"/>
    <mergeCell ref="R12:V13"/>
    <mergeCell ref="W12:AA13"/>
    <mergeCell ref="AB12:AF13"/>
    <mergeCell ref="A6:A10"/>
    <mergeCell ref="AG12:AK13"/>
    <mergeCell ref="AL12:AO13"/>
    <mergeCell ref="B1:AI3"/>
    <mergeCell ref="E4:E5"/>
    <mergeCell ref="A4:A5"/>
    <mergeCell ref="B4:B5"/>
    <mergeCell ref="C4:C5"/>
    <mergeCell ref="D4:D5"/>
    <mergeCell ref="L4:P4"/>
    <mergeCell ref="Q4:U4"/>
    <mergeCell ref="V4:Z4"/>
    <mergeCell ref="AA4:AE4"/>
    <mergeCell ref="AF4:AI4"/>
    <mergeCell ref="A1:A3"/>
    <mergeCell ref="J4:K4"/>
  </mergeCells>
  <pageMargins left="0.25" right="0.25" top="0.75" bottom="0.75" header="0" footer="0"/>
  <pageSetup paperSize="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02596-3128-42CA-BCC8-E7640D93A41D}">
  <dimension ref="A1:AO17"/>
  <sheetViews>
    <sheetView showGridLines="0" topLeftCell="A5" zoomScale="90" zoomScaleNormal="90" workbookViewId="0">
      <selection activeCell="AI9" sqref="A6:AI9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215"/>
      <c r="B1" s="216" t="s">
        <v>24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</row>
    <row r="2" spans="1:41" ht="27.75" customHeight="1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</row>
    <row r="3" spans="1:41" ht="39.75" customHeight="1" x14ac:dyDescent="0.25">
      <c r="A3" s="215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</row>
    <row r="4" spans="1:41" ht="58.5" customHeight="1" x14ac:dyDescent="0.25">
      <c r="A4" s="218" t="s">
        <v>25</v>
      </c>
      <c r="B4" s="219" t="s">
        <v>26</v>
      </c>
      <c r="C4" s="219" t="s">
        <v>27</v>
      </c>
      <c r="D4" s="219" t="s">
        <v>28</v>
      </c>
      <c r="E4" s="210" t="s">
        <v>29</v>
      </c>
      <c r="F4" s="210" t="s">
        <v>30</v>
      </c>
      <c r="G4" s="210" t="s">
        <v>31</v>
      </c>
      <c r="H4" s="210" t="s">
        <v>32</v>
      </c>
      <c r="I4" s="210" t="s">
        <v>33</v>
      </c>
      <c r="J4" s="210" t="s">
        <v>34</v>
      </c>
      <c r="K4" s="210"/>
      <c r="L4" s="211" t="s">
        <v>35</v>
      </c>
      <c r="M4" s="211"/>
      <c r="N4" s="211"/>
      <c r="O4" s="211"/>
      <c r="P4" s="211"/>
      <c r="Q4" s="212" t="s">
        <v>36</v>
      </c>
      <c r="R4" s="212"/>
      <c r="S4" s="212"/>
      <c r="T4" s="212"/>
      <c r="U4" s="212"/>
      <c r="V4" s="213" t="s">
        <v>37</v>
      </c>
      <c r="W4" s="213"/>
      <c r="X4" s="213"/>
      <c r="Y4" s="213"/>
      <c r="Z4" s="213"/>
      <c r="AA4" s="214" t="s">
        <v>38</v>
      </c>
      <c r="AB4" s="214"/>
      <c r="AC4" s="214"/>
      <c r="AD4" s="214"/>
      <c r="AE4" s="214"/>
      <c r="AF4" s="208" t="s">
        <v>39</v>
      </c>
      <c r="AG4" s="208"/>
      <c r="AH4" s="208"/>
      <c r="AI4" s="208"/>
    </row>
    <row r="5" spans="1:41" ht="82.5" customHeight="1" x14ac:dyDescent="0.25">
      <c r="A5" s="218"/>
      <c r="B5" s="219"/>
      <c r="C5" s="219"/>
      <c r="D5" s="219"/>
      <c r="E5" s="210"/>
      <c r="F5" s="210"/>
      <c r="G5" s="210"/>
      <c r="H5" s="210"/>
      <c r="I5" s="210"/>
      <c r="J5" s="18" t="s">
        <v>40</v>
      </c>
      <c r="K5" s="18" t="s">
        <v>41</v>
      </c>
      <c r="L5" s="53" t="s">
        <v>42</v>
      </c>
      <c r="M5" s="53" t="s">
        <v>43</v>
      </c>
      <c r="N5" s="53" t="s">
        <v>44</v>
      </c>
      <c r="O5" s="53" t="s">
        <v>45</v>
      </c>
      <c r="P5" s="53" t="s">
        <v>46</v>
      </c>
      <c r="Q5" s="54" t="s">
        <v>42</v>
      </c>
      <c r="R5" s="54" t="s">
        <v>43</v>
      </c>
      <c r="S5" s="54" t="s">
        <v>44</v>
      </c>
      <c r="T5" s="54" t="s">
        <v>45</v>
      </c>
      <c r="U5" s="54" t="s">
        <v>46</v>
      </c>
      <c r="V5" s="55" t="s">
        <v>42</v>
      </c>
      <c r="W5" s="55" t="s">
        <v>43</v>
      </c>
      <c r="X5" s="55" t="s">
        <v>44</v>
      </c>
      <c r="Y5" s="55" t="s">
        <v>45</v>
      </c>
      <c r="Z5" s="55" t="s">
        <v>46</v>
      </c>
      <c r="AA5" s="56" t="s">
        <v>42</v>
      </c>
      <c r="AB5" s="56" t="s">
        <v>43</v>
      </c>
      <c r="AC5" s="56" t="s">
        <v>44</v>
      </c>
      <c r="AD5" s="56" t="s">
        <v>45</v>
      </c>
      <c r="AE5" s="56" t="s">
        <v>46</v>
      </c>
      <c r="AF5" s="57" t="s">
        <v>42</v>
      </c>
      <c r="AG5" s="57" t="s">
        <v>43</v>
      </c>
      <c r="AH5" s="57" t="s">
        <v>44</v>
      </c>
      <c r="AI5" s="57" t="s">
        <v>45</v>
      </c>
    </row>
    <row r="6" spans="1:41" ht="60" customHeight="1" x14ac:dyDescent="0.25">
      <c r="A6" s="225" t="s">
        <v>155</v>
      </c>
      <c r="B6" s="15">
        <v>1</v>
      </c>
      <c r="C6" s="16" t="s">
        <v>230</v>
      </c>
      <c r="D6" s="14" t="s">
        <v>197</v>
      </c>
      <c r="E6" s="44">
        <v>0</v>
      </c>
      <c r="F6" s="117">
        <v>0</v>
      </c>
      <c r="G6" s="117">
        <v>0</v>
      </c>
      <c r="H6" s="117">
        <v>1</v>
      </c>
      <c r="I6" s="118">
        <f>SUM(E6:H6)</f>
        <v>1</v>
      </c>
      <c r="J6" s="16" t="s">
        <v>64</v>
      </c>
      <c r="K6" s="16" t="s">
        <v>80</v>
      </c>
      <c r="L6" s="30">
        <f>E6</f>
        <v>0</v>
      </c>
      <c r="M6" s="30"/>
      <c r="N6" s="31" t="e">
        <f>L6/M6</f>
        <v>#DIV/0!</v>
      </c>
      <c r="O6" s="30"/>
      <c r="P6" s="30"/>
      <c r="Q6" s="30">
        <f>F6</f>
        <v>0</v>
      </c>
      <c r="R6" s="30"/>
      <c r="S6" s="31" t="e">
        <f>Q6/R6</f>
        <v>#DIV/0!</v>
      </c>
      <c r="T6" s="30"/>
      <c r="U6" s="30"/>
      <c r="V6" s="30">
        <f>G6</f>
        <v>0</v>
      </c>
      <c r="W6" s="30"/>
      <c r="X6" s="31" t="e">
        <f>V6/W6</f>
        <v>#DIV/0!</v>
      </c>
      <c r="Y6" s="30"/>
      <c r="Z6" s="30"/>
      <c r="AA6" s="30">
        <f>H6</f>
        <v>1</v>
      </c>
      <c r="AB6" s="30"/>
      <c r="AC6" s="31" t="e">
        <f>AA6/AB6</f>
        <v>#DIV/0!</v>
      </c>
      <c r="AD6" s="30"/>
      <c r="AE6" s="30"/>
      <c r="AF6" s="30">
        <f>I6</f>
        <v>1</v>
      </c>
      <c r="AG6" s="30"/>
      <c r="AH6" s="31" t="e">
        <f>AF6/AG6</f>
        <v>#DIV/0!</v>
      </c>
      <c r="AI6" s="30"/>
    </row>
    <row r="7" spans="1:41" ht="65.25" customHeight="1" x14ac:dyDescent="0.25">
      <c r="A7" s="226"/>
      <c r="B7" s="15">
        <v>2</v>
      </c>
      <c r="C7" s="16" t="s">
        <v>156</v>
      </c>
      <c r="D7" s="14" t="s">
        <v>242</v>
      </c>
      <c r="E7" s="44">
        <v>1</v>
      </c>
      <c r="F7" s="117">
        <v>0</v>
      </c>
      <c r="G7" s="117">
        <v>1</v>
      </c>
      <c r="H7" s="117">
        <v>0</v>
      </c>
      <c r="I7" s="118">
        <f>SUM(E7:H7)</f>
        <v>2</v>
      </c>
      <c r="J7" s="16" t="s">
        <v>68</v>
      </c>
      <c r="K7" s="16" t="s">
        <v>80</v>
      </c>
      <c r="L7" s="30">
        <f>E7</f>
        <v>1</v>
      </c>
      <c r="M7" s="32"/>
      <c r="N7" s="31" t="e">
        <f>L7/M7</f>
        <v>#DIV/0!</v>
      </c>
      <c r="O7" s="32"/>
      <c r="P7" s="32"/>
      <c r="Q7" s="30">
        <f>F7</f>
        <v>0</v>
      </c>
      <c r="R7" s="32"/>
      <c r="S7" s="31" t="e">
        <f>Q7/R7</f>
        <v>#DIV/0!</v>
      </c>
      <c r="T7" s="32"/>
      <c r="U7" s="32"/>
      <c r="V7" s="30">
        <f>G7</f>
        <v>1</v>
      </c>
      <c r="W7" s="32"/>
      <c r="X7" s="31" t="e">
        <f>V7/W7</f>
        <v>#DIV/0!</v>
      </c>
      <c r="Y7" s="32"/>
      <c r="Z7" s="32"/>
      <c r="AA7" s="30">
        <f>H7</f>
        <v>0</v>
      </c>
      <c r="AB7" s="30"/>
      <c r="AC7" s="31" t="e">
        <f>AA7/AB7</f>
        <v>#DIV/0!</v>
      </c>
      <c r="AD7" s="30"/>
      <c r="AE7" s="30"/>
      <c r="AF7" s="30">
        <f>I7</f>
        <v>2</v>
      </c>
      <c r="AG7" s="30"/>
      <c r="AH7" s="31" t="e">
        <f>AF7/AG7</f>
        <v>#DIV/0!</v>
      </c>
      <c r="AI7" s="30"/>
    </row>
    <row r="8" spans="1:41" ht="95.25" customHeight="1" x14ac:dyDescent="0.25">
      <c r="A8" s="226"/>
      <c r="B8" s="15">
        <v>3</v>
      </c>
      <c r="C8" s="16" t="s">
        <v>157</v>
      </c>
      <c r="D8" s="14" t="s">
        <v>256</v>
      </c>
      <c r="E8" s="44">
        <v>1</v>
      </c>
      <c r="F8" s="117">
        <v>0</v>
      </c>
      <c r="G8" s="117">
        <v>0</v>
      </c>
      <c r="H8" s="117">
        <v>0</v>
      </c>
      <c r="I8" s="118">
        <f t="shared" ref="I8" si="0">SUM(E8:H8)</f>
        <v>1</v>
      </c>
      <c r="J8" s="16" t="s">
        <v>158</v>
      </c>
      <c r="K8" s="16" t="s">
        <v>80</v>
      </c>
      <c r="L8" s="30">
        <f t="shared" ref="L8:L11" si="1">E8</f>
        <v>1</v>
      </c>
      <c r="M8" s="32"/>
      <c r="N8" s="31" t="e">
        <f t="shared" ref="N8:N11" si="2">L8/M8</f>
        <v>#DIV/0!</v>
      </c>
      <c r="O8" s="32"/>
      <c r="P8" s="32"/>
      <c r="Q8" s="30">
        <f t="shared" ref="Q8:Q11" si="3">F8</f>
        <v>0</v>
      </c>
      <c r="R8" s="32"/>
      <c r="S8" s="31" t="e">
        <f t="shared" ref="S8:S11" si="4">Q8/R8</f>
        <v>#DIV/0!</v>
      </c>
      <c r="T8" s="32"/>
      <c r="U8" s="32"/>
      <c r="V8" s="30">
        <f t="shared" ref="V8:V11" si="5">G8</f>
        <v>0</v>
      </c>
      <c r="W8" s="32"/>
      <c r="X8" s="31" t="e">
        <f t="shared" ref="X8:X11" si="6">V8/W8</f>
        <v>#DIV/0!</v>
      </c>
      <c r="Y8" s="32"/>
      <c r="Z8" s="32"/>
      <c r="AA8" s="30">
        <f t="shared" ref="AA8:AA11" si="7">H8</f>
        <v>0</v>
      </c>
      <c r="AB8" s="30"/>
      <c r="AC8" s="31" t="e">
        <f t="shared" ref="AC8:AC11" si="8">AA8/AB8</f>
        <v>#DIV/0!</v>
      </c>
      <c r="AD8" s="30"/>
      <c r="AE8" s="30"/>
      <c r="AF8" s="30">
        <f t="shared" ref="AF8:AF11" si="9">I8</f>
        <v>1</v>
      </c>
      <c r="AG8" s="30"/>
      <c r="AH8" s="31" t="e">
        <f t="shared" ref="AH8:AH11" si="10">AF8/AG8</f>
        <v>#DIV/0!</v>
      </c>
      <c r="AI8" s="30"/>
    </row>
    <row r="9" spans="1:41" ht="70.5" customHeight="1" x14ac:dyDescent="0.25">
      <c r="A9" s="227"/>
      <c r="B9" s="15">
        <v>4</v>
      </c>
      <c r="C9" s="16" t="s">
        <v>159</v>
      </c>
      <c r="D9" s="14" t="s">
        <v>73</v>
      </c>
      <c r="E9" s="32">
        <v>0</v>
      </c>
      <c r="F9" s="118">
        <v>0</v>
      </c>
      <c r="G9" s="118">
        <v>0</v>
      </c>
      <c r="H9" s="118">
        <v>1</v>
      </c>
      <c r="I9" s="118">
        <v>1</v>
      </c>
      <c r="J9" s="14" t="s">
        <v>74</v>
      </c>
      <c r="K9" s="16" t="s">
        <v>80</v>
      </c>
      <c r="L9" s="30">
        <f t="shared" si="1"/>
        <v>0</v>
      </c>
      <c r="M9" s="32"/>
      <c r="N9" s="31" t="e">
        <f t="shared" si="2"/>
        <v>#DIV/0!</v>
      </c>
      <c r="O9" s="32"/>
      <c r="P9" s="32"/>
      <c r="Q9" s="30">
        <f t="shared" si="3"/>
        <v>0</v>
      </c>
      <c r="R9" s="32"/>
      <c r="S9" s="31" t="e">
        <f t="shared" si="4"/>
        <v>#DIV/0!</v>
      </c>
      <c r="T9" s="32"/>
      <c r="U9" s="32"/>
      <c r="V9" s="30">
        <f t="shared" si="5"/>
        <v>0</v>
      </c>
      <c r="W9" s="32"/>
      <c r="X9" s="31" t="e">
        <f t="shared" si="6"/>
        <v>#DIV/0!</v>
      </c>
      <c r="Y9" s="32"/>
      <c r="Z9" s="32"/>
      <c r="AA9" s="30">
        <f t="shared" si="7"/>
        <v>1</v>
      </c>
      <c r="AB9" s="30"/>
      <c r="AC9" s="31" t="e">
        <f t="shared" si="8"/>
        <v>#DIV/0!</v>
      </c>
      <c r="AD9" s="30"/>
      <c r="AE9" s="30"/>
      <c r="AF9" s="30">
        <f t="shared" si="9"/>
        <v>1</v>
      </c>
      <c r="AG9" s="30"/>
      <c r="AH9" s="31" t="e">
        <f t="shared" si="10"/>
        <v>#DIV/0!</v>
      </c>
      <c r="AI9" s="30"/>
    </row>
    <row r="10" spans="1:41" ht="45.75" hidden="1" customHeight="1" x14ac:dyDescent="0.25">
      <c r="A10" s="21"/>
      <c r="B10" s="15"/>
      <c r="C10" s="23"/>
      <c r="D10" s="24"/>
      <c r="E10" s="20"/>
      <c r="F10" s="10"/>
      <c r="G10" s="10"/>
      <c r="H10" s="10"/>
      <c r="I10" s="10"/>
      <c r="J10" s="34"/>
      <c r="K10" s="35"/>
      <c r="L10" s="30">
        <f t="shared" si="1"/>
        <v>0</v>
      </c>
      <c r="M10" s="32"/>
      <c r="N10" s="31" t="e">
        <f t="shared" si="2"/>
        <v>#DIV/0!</v>
      </c>
      <c r="O10" s="32"/>
      <c r="P10" s="32"/>
      <c r="Q10" s="30">
        <f t="shared" si="3"/>
        <v>0</v>
      </c>
      <c r="R10" s="32"/>
      <c r="S10" s="31" t="e">
        <f t="shared" si="4"/>
        <v>#DIV/0!</v>
      </c>
      <c r="T10" s="32"/>
      <c r="U10" s="32"/>
      <c r="V10" s="30">
        <f t="shared" si="5"/>
        <v>0</v>
      </c>
      <c r="W10" s="32"/>
      <c r="X10" s="31" t="e">
        <f t="shared" si="6"/>
        <v>#DIV/0!</v>
      </c>
      <c r="Y10" s="32"/>
      <c r="Z10" s="32"/>
      <c r="AA10" s="30">
        <f t="shared" si="7"/>
        <v>0</v>
      </c>
      <c r="AB10" s="30"/>
      <c r="AC10" s="31" t="e">
        <f t="shared" si="8"/>
        <v>#DIV/0!</v>
      </c>
      <c r="AD10" s="30"/>
      <c r="AE10" s="30"/>
      <c r="AF10" s="30">
        <f t="shared" si="9"/>
        <v>0</v>
      </c>
      <c r="AG10" s="30"/>
      <c r="AH10" s="31" t="e">
        <f t="shared" si="10"/>
        <v>#DIV/0!</v>
      </c>
      <c r="AI10" s="30"/>
    </row>
    <row r="11" spans="1:41" ht="39" hidden="1" customHeight="1" x14ac:dyDescent="0.25">
      <c r="A11" s="21"/>
      <c r="B11" s="22"/>
      <c r="C11" s="23"/>
      <c r="D11" s="24"/>
      <c r="E11" s="20"/>
      <c r="F11" s="10"/>
      <c r="G11" s="10"/>
      <c r="H11" s="10"/>
      <c r="I11" s="10"/>
      <c r="J11" s="34"/>
      <c r="K11" s="35"/>
      <c r="L11" s="30">
        <f t="shared" si="1"/>
        <v>0</v>
      </c>
      <c r="M11" s="32"/>
      <c r="N11" s="31" t="e">
        <f t="shared" si="2"/>
        <v>#DIV/0!</v>
      </c>
      <c r="O11" s="32"/>
      <c r="P11" s="32"/>
      <c r="Q11" s="30">
        <f t="shared" si="3"/>
        <v>0</v>
      </c>
      <c r="R11" s="32"/>
      <c r="S11" s="31" t="e">
        <f t="shared" si="4"/>
        <v>#DIV/0!</v>
      </c>
      <c r="T11" s="32"/>
      <c r="U11" s="32"/>
      <c r="V11" s="30">
        <f t="shared" si="5"/>
        <v>0</v>
      </c>
      <c r="W11" s="32"/>
      <c r="X11" s="31" t="e">
        <f t="shared" si="6"/>
        <v>#DIV/0!</v>
      </c>
      <c r="Y11" s="32"/>
      <c r="Z11" s="32"/>
      <c r="AA11" s="30">
        <f t="shared" si="7"/>
        <v>0</v>
      </c>
      <c r="AB11" s="30"/>
      <c r="AC11" s="31" t="e">
        <f t="shared" si="8"/>
        <v>#DIV/0!</v>
      </c>
      <c r="AD11" s="30"/>
      <c r="AE11" s="30"/>
      <c r="AF11" s="30">
        <f t="shared" si="9"/>
        <v>0</v>
      </c>
      <c r="AG11" s="30"/>
      <c r="AH11" s="31" t="e">
        <f t="shared" si="10"/>
        <v>#DIV/0!</v>
      </c>
      <c r="AI11" s="30"/>
    </row>
    <row r="12" spans="1:41" ht="35.25" hidden="1" customHeight="1" x14ac:dyDescent="0.25">
      <c r="A12" s="25"/>
      <c r="B12" s="17"/>
      <c r="C12" s="26"/>
      <c r="D12" s="26"/>
      <c r="E12" s="20"/>
      <c r="F12" s="10"/>
      <c r="G12" s="10"/>
      <c r="H12" s="10"/>
      <c r="I12" s="10"/>
      <c r="J12" s="34"/>
      <c r="K12" s="35"/>
      <c r="L12" s="30">
        <f t="shared" ref="L12:L13" si="11">E12</f>
        <v>0</v>
      </c>
      <c r="M12" s="33"/>
      <c r="N12" s="31" t="e">
        <f>L12/M12</f>
        <v>#DIV/0!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0">
        <f t="shared" ref="AA12:AA13" si="12">H12</f>
        <v>0</v>
      </c>
      <c r="AB12" s="30"/>
      <c r="AC12" s="30"/>
      <c r="AD12" s="30"/>
      <c r="AE12" s="30"/>
      <c r="AF12" s="30">
        <f t="shared" ref="AF12:AF13" si="13">I12</f>
        <v>0</v>
      </c>
      <c r="AG12" s="30"/>
      <c r="AH12" s="31" t="e">
        <f>AF12/AG12</f>
        <v>#DIV/0!</v>
      </c>
      <c r="AI12" s="30"/>
    </row>
    <row r="13" spans="1:41" ht="42.75" hidden="1" customHeight="1" x14ac:dyDescent="0.25">
      <c r="A13" s="25"/>
      <c r="B13" s="17"/>
      <c r="C13" s="26"/>
      <c r="D13" s="26"/>
      <c r="E13" s="20"/>
      <c r="F13" s="10"/>
      <c r="G13" s="10"/>
      <c r="H13" s="10"/>
      <c r="I13" s="10"/>
      <c r="J13" s="34"/>
      <c r="K13" s="35"/>
      <c r="L13" s="30">
        <f t="shared" si="11"/>
        <v>0</v>
      </c>
      <c r="M13" s="33"/>
      <c r="N13" s="31" t="e">
        <f>L13/M13</f>
        <v>#DIV/0!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0">
        <f t="shared" si="12"/>
        <v>0</v>
      </c>
      <c r="AB13" s="30"/>
      <c r="AC13" s="30"/>
      <c r="AD13" s="30"/>
      <c r="AE13" s="30"/>
      <c r="AF13" s="30">
        <f t="shared" si="13"/>
        <v>0</v>
      </c>
      <c r="AG13" s="30"/>
      <c r="AH13" s="31" t="e">
        <f>AF13/AG13</f>
        <v>#DIV/0!</v>
      </c>
      <c r="AI13" s="30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</row>
    <row r="16" spans="1:41" ht="15.75" customHeight="1" x14ac:dyDescent="0.25">
      <c r="A16" s="2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</row>
    <row r="17" spans="13:14" ht="41.25" customHeight="1" x14ac:dyDescent="0.25">
      <c r="M17" s="207"/>
      <c r="N17" s="207"/>
    </row>
  </sheetData>
  <mergeCells count="26"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5:AK16"/>
    <mergeCell ref="AL15:AO16"/>
    <mergeCell ref="AF4:AI4"/>
    <mergeCell ref="A6:A9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  <mergeCell ref="V4:Z4"/>
    <mergeCell ref="AA4:AE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A22AC-EA7E-4BAC-9632-0E9313D67B79}">
  <dimension ref="A1:AO17"/>
  <sheetViews>
    <sheetView showGridLines="0" topLeftCell="A5" zoomScale="90" zoomScaleNormal="90" workbookViewId="0">
      <selection activeCell="AI9" sqref="A6:AI9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215"/>
      <c r="B1" s="216" t="s">
        <v>24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</row>
    <row r="2" spans="1:41" ht="27.75" customHeight="1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</row>
    <row r="3" spans="1:41" ht="39.75" customHeight="1" x14ac:dyDescent="0.25">
      <c r="A3" s="215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</row>
    <row r="4" spans="1:41" ht="58.5" customHeight="1" x14ac:dyDescent="0.25">
      <c r="A4" s="218" t="s">
        <v>25</v>
      </c>
      <c r="B4" s="219" t="s">
        <v>26</v>
      </c>
      <c r="C4" s="219" t="s">
        <v>27</v>
      </c>
      <c r="D4" s="219" t="s">
        <v>28</v>
      </c>
      <c r="E4" s="210" t="s">
        <v>29</v>
      </c>
      <c r="F4" s="210" t="s">
        <v>30</v>
      </c>
      <c r="G4" s="210" t="s">
        <v>31</v>
      </c>
      <c r="H4" s="210" t="s">
        <v>32</v>
      </c>
      <c r="I4" s="210" t="s">
        <v>33</v>
      </c>
      <c r="J4" s="210" t="s">
        <v>34</v>
      </c>
      <c r="K4" s="210"/>
      <c r="L4" s="211" t="s">
        <v>35</v>
      </c>
      <c r="M4" s="211"/>
      <c r="N4" s="211"/>
      <c r="O4" s="211"/>
      <c r="P4" s="211"/>
      <c r="Q4" s="212" t="s">
        <v>36</v>
      </c>
      <c r="R4" s="212"/>
      <c r="S4" s="212"/>
      <c r="T4" s="212"/>
      <c r="U4" s="212"/>
      <c r="V4" s="213" t="s">
        <v>37</v>
      </c>
      <c r="W4" s="213"/>
      <c r="X4" s="213"/>
      <c r="Y4" s="213"/>
      <c r="Z4" s="213"/>
      <c r="AA4" s="214" t="s">
        <v>38</v>
      </c>
      <c r="AB4" s="214"/>
      <c r="AC4" s="214"/>
      <c r="AD4" s="214"/>
      <c r="AE4" s="214"/>
      <c r="AF4" s="208" t="s">
        <v>39</v>
      </c>
      <c r="AG4" s="208"/>
      <c r="AH4" s="208"/>
      <c r="AI4" s="208"/>
    </row>
    <row r="5" spans="1:41" ht="82.5" customHeight="1" x14ac:dyDescent="0.25">
      <c r="A5" s="218"/>
      <c r="B5" s="219"/>
      <c r="C5" s="219"/>
      <c r="D5" s="219"/>
      <c r="E5" s="210"/>
      <c r="F5" s="210"/>
      <c r="G5" s="210"/>
      <c r="H5" s="210"/>
      <c r="I5" s="210"/>
      <c r="J5" s="18" t="s">
        <v>40</v>
      </c>
      <c r="K5" s="18" t="s">
        <v>41</v>
      </c>
      <c r="L5" s="53" t="s">
        <v>42</v>
      </c>
      <c r="M5" s="53" t="s">
        <v>43</v>
      </c>
      <c r="N5" s="53" t="s">
        <v>44</v>
      </c>
      <c r="O5" s="53" t="s">
        <v>45</v>
      </c>
      <c r="P5" s="53" t="s">
        <v>46</v>
      </c>
      <c r="Q5" s="54" t="s">
        <v>42</v>
      </c>
      <c r="R5" s="54" t="s">
        <v>43</v>
      </c>
      <c r="S5" s="54" t="s">
        <v>44</v>
      </c>
      <c r="T5" s="54" t="s">
        <v>45</v>
      </c>
      <c r="U5" s="54" t="s">
        <v>46</v>
      </c>
      <c r="V5" s="55" t="s">
        <v>42</v>
      </c>
      <c r="W5" s="55" t="s">
        <v>43</v>
      </c>
      <c r="X5" s="55" t="s">
        <v>44</v>
      </c>
      <c r="Y5" s="55" t="s">
        <v>45</v>
      </c>
      <c r="Z5" s="55" t="s">
        <v>46</v>
      </c>
      <c r="AA5" s="56" t="s">
        <v>42</v>
      </c>
      <c r="AB5" s="56" t="s">
        <v>43</v>
      </c>
      <c r="AC5" s="56" t="s">
        <v>44</v>
      </c>
      <c r="AD5" s="56" t="s">
        <v>45</v>
      </c>
      <c r="AE5" s="56" t="s">
        <v>46</v>
      </c>
      <c r="AF5" s="57" t="s">
        <v>42</v>
      </c>
      <c r="AG5" s="57" t="s">
        <v>43</v>
      </c>
      <c r="AH5" s="57" t="s">
        <v>44</v>
      </c>
      <c r="AI5" s="57" t="s">
        <v>45</v>
      </c>
    </row>
    <row r="6" spans="1:41" ht="60" customHeight="1" x14ac:dyDescent="0.25">
      <c r="A6" s="225" t="s">
        <v>160</v>
      </c>
      <c r="B6" s="15">
        <v>1</v>
      </c>
      <c r="C6" s="16" t="s">
        <v>231</v>
      </c>
      <c r="D6" s="14" t="s">
        <v>257</v>
      </c>
      <c r="E6" s="44">
        <v>0</v>
      </c>
      <c r="F6" s="117">
        <v>0</v>
      </c>
      <c r="G6" s="117">
        <v>0</v>
      </c>
      <c r="H6" s="117">
        <v>1</v>
      </c>
      <c r="I6" s="42">
        <f>SUM(E6:H6)</f>
        <v>1</v>
      </c>
      <c r="J6" s="16" t="s">
        <v>64</v>
      </c>
      <c r="K6" s="16" t="s">
        <v>161</v>
      </c>
      <c r="L6" s="30">
        <f>E6</f>
        <v>0</v>
      </c>
      <c r="M6" s="30"/>
      <c r="N6" s="31" t="e">
        <f>L6/M6</f>
        <v>#DIV/0!</v>
      </c>
      <c r="O6" s="30"/>
      <c r="P6" s="30"/>
      <c r="Q6" s="30">
        <f>F6</f>
        <v>0</v>
      </c>
      <c r="R6" s="30"/>
      <c r="S6" s="31" t="e">
        <f>Q6/R6</f>
        <v>#DIV/0!</v>
      </c>
      <c r="T6" s="30"/>
      <c r="U6" s="30"/>
      <c r="V6" s="30">
        <f>G6</f>
        <v>0</v>
      </c>
      <c r="W6" s="30"/>
      <c r="X6" s="31" t="e">
        <f>V6/W6</f>
        <v>#DIV/0!</v>
      </c>
      <c r="Y6" s="30"/>
      <c r="Z6" s="30"/>
      <c r="AA6" s="30">
        <f>H6</f>
        <v>1</v>
      </c>
      <c r="AB6" s="30"/>
      <c r="AC6" s="31" t="e">
        <f>AA6/AB6</f>
        <v>#DIV/0!</v>
      </c>
      <c r="AD6" s="30"/>
      <c r="AE6" s="30"/>
      <c r="AF6" s="30">
        <f>I6</f>
        <v>1</v>
      </c>
      <c r="AG6" s="30"/>
      <c r="AH6" s="31" t="e">
        <f>AF6/AG6</f>
        <v>#DIV/0!</v>
      </c>
      <c r="AI6" s="30"/>
    </row>
    <row r="7" spans="1:41" ht="65.25" customHeight="1" x14ac:dyDescent="0.25">
      <c r="A7" s="226"/>
      <c r="B7" s="15">
        <v>2</v>
      </c>
      <c r="C7" s="16" t="s">
        <v>162</v>
      </c>
      <c r="D7" s="14" t="s">
        <v>259</v>
      </c>
      <c r="E7" s="44">
        <v>0</v>
      </c>
      <c r="F7" s="117">
        <v>1</v>
      </c>
      <c r="G7" s="117">
        <v>0</v>
      </c>
      <c r="H7" s="117">
        <v>1</v>
      </c>
      <c r="I7" s="42">
        <f>SUM(E7:H7)</f>
        <v>2</v>
      </c>
      <c r="J7" s="16" t="s">
        <v>68</v>
      </c>
      <c r="K7" s="16" t="s">
        <v>161</v>
      </c>
      <c r="L7" s="30">
        <f>E7</f>
        <v>0</v>
      </c>
      <c r="M7" s="32"/>
      <c r="N7" s="31" t="e">
        <f>L7/M7</f>
        <v>#DIV/0!</v>
      </c>
      <c r="O7" s="32"/>
      <c r="P7" s="32"/>
      <c r="Q7" s="30">
        <f>F7</f>
        <v>1</v>
      </c>
      <c r="R7" s="32"/>
      <c r="S7" s="31" t="e">
        <f>Q7/R7</f>
        <v>#DIV/0!</v>
      </c>
      <c r="T7" s="32"/>
      <c r="U7" s="32"/>
      <c r="V7" s="30">
        <f>G7</f>
        <v>0</v>
      </c>
      <c r="W7" s="32"/>
      <c r="X7" s="31" t="e">
        <f>V7/W7</f>
        <v>#DIV/0!</v>
      </c>
      <c r="Y7" s="32"/>
      <c r="Z7" s="32"/>
      <c r="AA7" s="30">
        <f>H7</f>
        <v>1</v>
      </c>
      <c r="AB7" s="30"/>
      <c r="AC7" s="31" t="e">
        <f>AA7/AB7</f>
        <v>#DIV/0!</v>
      </c>
      <c r="AD7" s="30"/>
      <c r="AE7" s="30"/>
      <c r="AF7" s="30">
        <f>I7</f>
        <v>2</v>
      </c>
      <c r="AG7" s="30"/>
      <c r="AH7" s="31" t="e">
        <f>AF7/AG7</f>
        <v>#DIV/0!</v>
      </c>
      <c r="AI7" s="30"/>
    </row>
    <row r="8" spans="1:41" ht="95.25" customHeight="1" x14ac:dyDescent="0.25">
      <c r="A8" s="226"/>
      <c r="B8" s="15">
        <v>3</v>
      </c>
      <c r="C8" s="16" t="s">
        <v>163</v>
      </c>
      <c r="D8" s="14" t="s">
        <v>258</v>
      </c>
      <c r="E8" s="44">
        <v>1</v>
      </c>
      <c r="F8" s="117">
        <v>0</v>
      </c>
      <c r="G8" s="117">
        <v>0</v>
      </c>
      <c r="H8" s="117">
        <v>0</v>
      </c>
      <c r="I8" s="42">
        <f t="shared" ref="I8" si="0">SUM(E8:H8)</f>
        <v>1</v>
      </c>
      <c r="J8" s="16" t="s">
        <v>164</v>
      </c>
      <c r="K8" s="16" t="s">
        <v>161</v>
      </c>
      <c r="L8" s="30">
        <f t="shared" ref="L8" si="1">E8</f>
        <v>1</v>
      </c>
      <c r="M8" s="32"/>
      <c r="N8" s="31" t="e">
        <f t="shared" ref="N8" si="2">L8/M8</f>
        <v>#DIV/0!</v>
      </c>
      <c r="O8" s="32"/>
      <c r="P8" s="32"/>
      <c r="Q8" s="30">
        <f t="shared" ref="Q8" si="3">F8</f>
        <v>0</v>
      </c>
      <c r="R8" s="32"/>
      <c r="S8" s="31" t="e">
        <f t="shared" ref="S8" si="4">Q8/R8</f>
        <v>#DIV/0!</v>
      </c>
      <c r="T8" s="32"/>
      <c r="U8" s="32"/>
      <c r="V8" s="30">
        <f t="shared" ref="V8" si="5">G8</f>
        <v>0</v>
      </c>
      <c r="W8" s="32"/>
      <c r="X8" s="31" t="e">
        <f t="shared" ref="X8" si="6">V8/W8</f>
        <v>#DIV/0!</v>
      </c>
      <c r="Y8" s="32"/>
      <c r="Z8" s="32"/>
      <c r="AA8" s="30">
        <f t="shared" ref="AA8" si="7">H8</f>
        <v>0</v>
      </c>
      <c r="AB8" s="30"/>
      <c r="AC8" s="31" t="e">
        <f t="shared" ref="AC8" si="8">AA8/AB8</f>
        <v>#DIV/0!</v>
      </c>
      <c r="AD8" s="30"/>
      <c r="AE8" s="30"/>
      <c r="AF8" s="30">
        <f t="shared" ref="AF8" si="9">I8</f>
        <v>1</v>
      </c>
      <c r="AG8" s="30"/>
      <c r="AH8" s="31" t="e">
        <f t="shared" ref="AH8" si="10">AF8/AG8</f>
        <v>#DIV/0!</v>
      </c>
      <c r="AI8" s="30"/>
    </row>
    <row r="9" spans="1:41" ht="70.5" customHeight="1" x14ac:dyDescent="0.25">
      <c r="A9" s="227"/>
      <c r="B9" s="15">
        <v>4</v>
      </c>
      <c r="C9" s="16" t="s">
        <v>165</v>
      </c>
      <c r="D9" s="14" t="s">
        <v>73</v>
      </c>
      <c r="E9" s="32">
        <v>0</v>
      </c>
      <c r="F9" s="118">
        <v>0</v>
      </c>
      <c r="G9" s="118">
        <v>0</v>
      </c>
      <c r="H9" s="118">
        <v>1</v>
      </c>
      <c r="I9" s="42">
        <v>1</v>
      </c>
      <c r="J9" s="14" t="s">
        <v>74</v>
      </c>
      <c r="K9" s="16" t="s">
        <v>161</v>
      </c>
      <c r="L9" s="30">
        <f t="shared" ref="L9" si="11">E9</f>
        <v>0</v>
      </c>
      <c r="M9" s="32"/>
      <c r="N9" s="31" t="e">
        <f t="shared" ref="N9" si="12">L9/M9</f>
        <v>#DIV/0!</v>
      </c>
      <c r="O9" s="32"/>
      <c r="P9" s="32"/>
      <c r="Q9" s="30">
        <f t="shared" ref="Q9" si="13">F9</f>
        <v>0</v>
      </c>
      <c r="R9" s="32"/>
      <c r="S9" s="31" t="e">
        <f t="shared" ref="S9" si="14">Q9/R9</f>
        <v>#DIV/0!</v>
      </c>
      <c r="T9" s="32"/>
      <c r="U9" s="32"/>
      <c r="V9" s="30">
        <f t="shared" ref="V9" si="15">G9</f>
        <v>0</v>
      </c>
      <c r="W9" s="32"/>
      <c r="X9" s="31" t="e">
        <f t="shared" ref="X9" si="16">V9/W9</f>
        <v>#DIV/0!</v>
      </c>
      <c r="Y9" s="32"/>
      <c r="Z9" s="32"/>
      <c r="AA9" s="30">
        <f t="shared" ref="AA9" si="17">H9</f>
        <v>1</v>
      </c>
      <c r="AB9" s="30"/>
      <c r="AC9" s="31" t="e">
        <f t="shared" ref="AC9" si="18">AA9/AB9</f>
        <v>#DIV/0!</v>
      </c>
      <c r="AD9" s="30"/>
      <c r="AE9" s="30"/>
      <c r="AF9" s="30">
        <f t="shared" ref="AF9" si="19">I9</f>
        <v>1</v>
      </c>
      <c r="AG9" s="30"/>
      <c r="AH9" s="31" t="e">
        <f t="shared" ref="AH9" si="20">AF9/AG9</f>
        <v>#DIV/0!</v>
      </c>
      <c r="AI9" s="30"/>
    </row>
    <row r="10" spans="1:41" ht="15.75" hidden="1" customHeight="1" x14ac:dyDescent="0.25">
      <c r="A10" s="21"/>
      <c r="B10" s="22"/>
      <c r="C10" s="23"/>
      <c r="D10" s="24"/>
      <c r="E10" s="20"/>
      <c r="F10" s="10"/>
      <c r="G10" s="10"/>
      <c r="H10" s="10"/>
      <c r="I10" s="10"/>
      <c r="J10" s="34"/>
      <c r="K10" s="35"/>
      <c r="L10" s="30">
        <f t="shared" ref="L10:L13" si="21">E10</f>
        <v>0</v>
      </c>
      <c r="M10" s="33"/>
      <c r="N10" s="31" t="e">
        <f>L10/M10</f>
        <v>#DIV/0!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0">
        <f t="shared" ref="AA10:AA13" si="22">H10</f>
        <v>0</v>
      </c>
      <c r="AB10" s="30"/>
      <c r="AC10" s="30"/>
      <c r="AD10" s="30"/>
      <c r="AE10" s="30"/>
      <c r="AF10" s="30">
        <f t="shared" ref="AF10:AF13" si="23">I10</f>
        <v>0</v>
      </c>
      <c r="AG10" s="30"/>
      <c r="AH10" s="31" t="e">
        <f>AF10/AG10</f>
        <v>#DIV/0!</v>
      </c>
      <c r="AI10" s="30"/>
    </row>
    <row r="11" spans="1:41" ht="9.75" hidden="1" customHeight="1" x14ac:dyDescent="0.25">
      <c r="A11" s="21"/>
      <c r="B11" s="22"/>
      <c r="C11" s="23"/>
      <c r="D11" s="24"/>
      <c r="E11" s="20"/>
      <c r="F11" s="10"/>
      <c r="G11" s="10"/>
      <c r="H11" s="10"/>
      <c r="I11" s="10"/>
      <c r="J11" s="34"/>
      <c r="K11" s="35"/>
      <c r="L11" s="30">
        <f t="shared" si="21"/>
        <v>0</v>
      </c>
      <c r="M11" s="33"/>
      <c r="N11" s="31" t="e">
        <f>L11/M11</f>
        <v>#DIV/0!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0">
        <f t="shared" si="22"/>
        <v>0</v>
      </c>
      <c r="AB11" s="30"/>
      <c r="AC11" s="30"/>
      <c r="AD11" s="30"/>
      <c r="AE11" s="30"/>
      <c r="AF11" s="30">
        <f t="shared" si="23"/>
        <v>0</v>
      </c>
      <c r="AG11" s="30"/>
      <c r="AH11" s="31" t="e">
        <f>AF11/AG11</f>
        <v>#DIV/0!</v>
      </c>
      <c r="AI11" s="30"/>
    </row>
    <row r="12" spans="1:41" ht="15.75" hidden="1" customHeight="1" x14ac:dyDescent="0.25">
      <c r="A12" s="25"/>
      <c r="B12" s="17"/>
      <c r="C12" s="26"/>
      <c r="D12" s="26"/>
      <c r="E12" s="20"/>
      <c r="F12" s="10"/>
      <c r="G12" s="10"/>
      <c r="H12" s="10"/>
      <c r="I12" s="10"/>
      <c r="J12" s="34"/>
      <c r="K12" s="35"/>
      <c r="L12" s="30">
        <f t="shared" si="21"/>
        <v>0</v>
      </c>
      <c r="M12" s="33"/>
      <c r="N12" s="31" t="e">
        <f>L12/M12</f>
        <v>#DIV/0!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0">
        <f t="shared" si="22"/>
        <v>0</v>
      </c>
      <c r="AB12" s="30"/>
      <c r="AC12" s="30"/>
      <c r="AD12" s="30"/>
      <c r="AE12" s="30"/>
      <c r="AF12" s="30">
        <f t="shared" si="23"/>
        <v>0</v>
      </c>
      <c r="AG12" s="30"/>
      <c r="AH12" s="31" t="e">
        <f>AF12/AG12</f>
        <v>#DIV/0!</v>
      </c>
      <c r="AI12" s="30"/>
    </row>
    <row r="13" spans="1:41" ht="15.75" hidden="1" customHeight="1" x14ac:dyDescent="0.25">
      <c r="A13" s="25"/>
      <c r="B13" s="17"/>
      <c r="C13" s="26"/>
      <c r="D13" s="26"/>
      <c r="E13" s="20"/>
      <c r="F13" s="10"/>
      <c r="G13" s="10"/>
      <c r="H13" s="10"/>
      <c r="I13" s="10"/>
      <c r="J13" s="34"/>
      <c r="K13" s="35"/>
      <c r="L13" s="30">
        <f t="shared" si="21"/>
        <v>0</v>
      </c>
      <c r="M13" s="33"/>
      <c r="N13" s="31" t="e">
        <f>L13/M13</f>
        <v>#DIV/0!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0">
        <f t="shared" si="22"/>
        <v>0</v>
      </c>
      <c r="AB13" s="30"/>
      <c r="AC13" s="30"/>
      <c r="AD13" s="30"/>
      <c r="AE13" s="30"/>
      <c r="AF13" s="30">
        <f t="shared" si="23"/>
        <v>0</v>
      </c>
      <c r="AG13" s="30"/>
      <c r="AH13" s="31" t="e">
        <f>AF13/AG13</f>
        <v>#DIV/0!</v>
      </c>
      <c r="AI13" s="30"/>
    </row>
    <row r="14" spans="1:41" ht="15.75" customHeight="1" x14ac:dyDescent="0.25">
      <c r="A14" s="11"/>
      <c r="B14" s="13"/>
      <c r="C14" s="12"/>
      <c r="D14" s="12"/>
      <c r="E14" s="1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41" ht="15.75" customHeight="1" x14ac:dyDescent="0.25">
      <c r="A15" s="2"/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</row>
    <row r="16" spans="1:41" ht="15.75" customHeight="1" x14ac:dyDescent="0.25">
      <c r="A16" s="2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</row>
    <row r="17" spans="13:14" ht="41.25" customHeight="1" x14ac:dyDescent="0.25">
      <c r="M17" s="207"/>
      <c r="N17" s="207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5:AK16"/>
    <mergeCell ref="AL15:AO16"/>
    <mergeCell ref="AF4:AI4"/>
    <mergeCell ref="A6:A9"/>
    <mergeCell ref="B15:C16"/>
    <mergeCell ref="D15:L16"/>
    <mergeCell ref="M15:M17"/>
    <mergeCell ref="N15:N17"/>
    <mergeCell ref="O15:Q16"/>
    <mergeCell ref="R15:V16"/>
    <mergeCell ref="W15:AA16"/>
    <mergeCell ref="AB15:AF16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F125-A1FC-4868-92C2-02C5C1B6FD89}">
  <dimension ref="A1:AU25"/>
  <sheetViews>
    <sheetView showGridLines="0" topLeftCell="A4" zoomScale="78" zoomScaleNormal="78" workbookViewId="0">
      <selection activeCell="A4" sqref="A4:C5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7" ht="24" customHeight="1" x14ac:dyDescent="0.25">
      <c r="A1" s="215"/>
      <c r="B1" s="216" t="s">
        <v>24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</row>
    <row r="2" spans="1:47" ht="27.75" customHeight="1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</row>
    <row r="3" spans="1:47" ht="39.75" customHeight="1" x14ac:dyDescent="0.25">
      <c r="A3" s="215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</row>
    <row r="4" spans="1:47" ht="58.5" customHeight="1" x14ac:dyDescent="0.25">
      <c r="A4" s="218" t="s">
        <v>25</v>
      </c>
      <c r="B4" s="219" t="s">
        <v>26</v>
      </c>
      <c r="C4" s="219" t="s">
        <v>27</v>
      </c>
      <c r="D4" s="219" t="s">
        <v>28</v>
      </c>
      <c r="E4" s="210" t="s">
        <v>29</v>
      </c>
      <c r="F4" s="210" t="s">
        <v>30</v>
      </c>
      <c r="G4" s="210" t="s">
        <v>31</v>
      </c>
      <c r="H4" s="210" t="s">
        <v>32</v>
      </c>
      <c r="I4" s="210" t="s">
        <v>33</v>
      </c>
      <c r="J4" s="210" t="s">
        <v>34</v>
      </c>
      <c r="K4" s="210"/>
      <c r="L4" s="211" t="s">
        <v>35</v>
      </c>
      <c r="M4" s="211"/>
      <c r="N4" s="211"/>
      <c r="O4" s="211"/>
      <c r="P4" s="211"/>
      <c r="Q4" s="212" t="s">
        <v>36</v>
      </c>
      <c r="R4" s="212"/>
      <c r="S4" s="212"/>
      <c r="T4" s="212"/>
      <c r="U4" s="212"/>
      <c r="V4" s="213" t="s">
        <v>37</v>
      </c>
      <c r="W4" s="213"/>
      <c r="X4" s="213"/>
      <c r="Y4" s="213"/>
      <c r="Z4" s="213"/>
      <c r="AA4" s="214" t="s">
        <v>38</v>
      </c>
      <c r="AB4" s="214"/>
      <c r="AC4" s="214"/>
      <c r="AD4" s="214"/>
      <c r="AE4" s="214"/>
      <c r="AF4" s="208" t="s">
        <v>39</v>
      </c>
      <c r="AG4" s="208"/>
      <c r="AH4" s="208"/>
      <c r="AI4" s="208"/>
    </row>
    <row r="5" spans="1:47" ht="82.5" customHeight="1" x14ac:dyDescent="0.25">
      <c r="A5" s="218"/>
      <c r="B5" s="219"/>
      <c r="C5" s="219"/>
      <c r="D5" s="219"/>
      <c r="E5" s="210"/>
      <c r="F5" s="210"/>
      <c r="G5" s="210"/>
      <c r="H5" s="210"/>
      <c r="I5" s="210"/>
      <c r="J5" s="18" t="s">
        <v>40</v>
      </c>
      <c r="K5" s="18" t="s">
        <v>41</v>
      </c>
      <c r="L5" s="53" t="s">
        <v>42</v>
      </c>
      <c r="M5" s="53" t="s">
        <v>43</v>
      </c>
      <c r="N5" s="53" t="s">
        <v>44</v>
      </c>
      <c r="O5" s="53" t="s">
        <v>45</v>
      </c>
      <c r="P5" s="53" t="s">
        <v>46</v>
      </c>
      <c r="Q5" s="54" t="s">
        <v>42</v>
      </c>
      <c r="R5" s="54" t="s">
        <v>43</v>
      </c>
      <c r="S5" s="54" t="s">
        <v>44</v>
      </c>
      <c r="T5" s="54" t="s">
        <v>45</v>
      </c>
      <c r="U5" s="54" t="s">
        <v>46</v>
      </c>
      <c r="V5" s="55" t="s">
        <v>42</v>
      </c>
      <c r="W5" s="55" t="s">
        <v>43</v>
      </c>
      <c r="X5" s="55" t="s">
        <v>44</v>
      </c>
      <c r="Y5" s="55" t="s">
        <v>45</v>
      </c>
      <c r="Z5" s="55" t="s">
        <v>46</v>
      </c>
      <c r="AA5" s="56" t="s">
        <v>42</v>
      </c>
      <c r="AB5" s="56" t="s">
        <v>43</v>
      </c>
      <c r="AC5" s="56" t="s">
        <v>44</v>
      </c>
      <c r="AD5" s="56" t="s">
        <v>45</v>
      </c>
      <c r="AE5" s="56" t="s">
        <v>46</v>
      </c>
      <c r="AF5" s="57" t="s">
        <v>42</v>
      </c>
      <c r="AG5" s="57" t="s">
        <v>43</v>
      </c>
      <c r="AH5" s="57" t="s">
        <v>44</v>
      </c>
      <c r="AI5" s="57" t="s">
        <v>45</v>
      </c>
    </row>
    <row r="6" spans="1:47" ht="60" customHeight="1" x14ac:dyDescent="0.25">
      <c r="A6" s="225" t="s">
        <v>262</v>
      </c>
      <c r="B6" s="15">
        <v>1</v>
      </c>
      <c r="C6" s="40" t="s">
        <v>232</v>
      </c>
      <c r="D6" s="122" t="s">
        <v>260</v>
      </c>
      <c r="E6" s="119">
        <v>0</v>
      </c>
      <c r="F6" s="120">
        <v>0</v>
      </c>
      <c r="G6" s="120">
        <v>0</v>
      </c>
      <c r="H6" s="120">
        <v>1</v>
      </c>
      <c r="I6" s="42">
        <f>SUM(E6:H6)</f>
        <v>1</v>
      </c>
      <c r="J6" s="16" t="s">
        <v>64</v>
      </c>
      <c r="K6" s="16" t="s">
        <v>167</v>
      </c>
      <c r="L6" s="30">
        <f>E6</f>
        <v>0</v>
      </c>
      <c r="M6" s="30"/>
      <c r="N6" s="31" t="e">
        <f>L6/M6</f>
        <v>#DIV/0!</v>
      </c>
      <c r="O6" s="30"/>
      <c r="P6" s="30"/>
      <c r="Q6" s="30">
        <f>F6</f>
        <v>0</v>
      </c>
      <c r="R6" s="30"/>
      <c r="S6" s="31" t="e">
        <f>Q6/R6</f>
        <v>#DIV/0!</v>
      </c>
      <c r="T6" s="30"/>
      <c r="U6" s="30"/>
      <c r="V6" s="30">
        <f>G6</f>
        <v>0</v>
      </c>
      <c r="W6" s="30"/>
      <c r="X6" s="31" t="e">
        <f>V6/W6</f>
        <v>#DIV/0!</v>
      </c>
      <c r="Y6" s="30"/>
      <c r="Z6" s="30"/>
      <c r="AA6" s="30">
        <f>H6</f>
        <v>1</v>
      </c>
      <c r="AB6" s="30"/>
      <c r="AC6" s="31" t="e">
        <f>AA6/AB6</f>
        <v>#DIV/0!</v>
      </c>
      <c r="AD6" s="30"/>
      <c r="AE6" s="30"/>
      <c r="AF6" s="30">
        <f>I6</f>
        <v>1</v>
      </c>
      <c r="AG6" s="30"/>
      <c r="AH6" s="31" t="e">
        <f>AF6/AG6</f>
        <v>#DIV/0!</v>
      </c>
      <c r="AI6" s="30"/>
    </row>
    <row r="7" spans="1:47" ht="65.25" customHeight="1" x14ac:dyDescent="0.25">
      <c r="A7" s="226"/>
      <c r="B7" s="15">
        <v>2</v>
      </c>
      <c r="C7" s="40" t="s">
        <v>168</v>
      </c>
      <c r="D7" s="122" t="s">
        <v>261</v>
      </c>
      <c r="E7" s="119">
        <v>0</v>
      </c>
      <c r="F7" s="120">
        <v>1</v>
      </c>
      <c r="G7" s="120">
        <v>0</v>
      </c>
      <c r="H7" s="120">
        <v>1</v>
      </c>
      <c r="I7" s="42">
        <f>SUM(E7:H7)</f>
        <v>2</v>
      </c>
      <c r="J7" s="16" t="s">
        <v>68</v>
      </c>
      <c r="K7" s="16" t="s">
        <v>167</v>
      </c>
      <c r="L7" s="30">
        <f t="shared" ref="L7" si="0">E7</f>
        <v>0</v>
      </c>
      <c r="M7" s="30"/>
      <c r="N7" s="31" t="e">
        <f t="shared" ref="N7" si="1">L7/M7</f>
        <v>#DIV/0!</v>
      </c>
      <c r="O7" s="30"/>
      <c r="P7" s="30"/>
      <c r="Q7" s="30">
        <f t="shared" ref="Q7" si="2">F7</f>
        <v>1</v>
      </c>
      <c r="R7" s="30"/>
      <c r="S7" s="31" t="e">
        <f t="shared" ref="S7" si="3">Q7/R7</f>
        <v>#DIV/0!</v>
      </c>
      <c r="T7" s="30"/>
      <c r="U7" s="30"/>
      <c r="V7" s="30">
        <f t="shared" ref="V7" si="4">G7</f>
        <v>0</v>
      </c>
      <c r="W7" s="30"/>
      <c r="X7" s="31" t="e">
        <f t="shared" ref="X7" si="5">V7/W7</f>
        <v>#DIV/0!</v>
      </c>
      <c r="Y7" s="30"/>
      <c r="Z7" s="30"/>
      <c r="AA7" s="30">
        <f t="shared" ref="AA7" si="6">H7</f>
        <v>1</v>
      </c>
      <c r="AB7" s="30"/>
      <c r="AC7" s="31" t="e">
        <f t="shared" ref="AC7" si="7">AA7/AB7</f>
        <v>#DIV/0!</v>
      </c>
      <c r="AD7" s="30"/>
      <c r="AE7" s="30"/>
      <c r="AF7" s="30">
        <f t="shared" ref="AF7" si="8">I7</f>
        <v>2</v>
      </c>
      <c r="AG7" s="30"/>
      <c r="AH7" s="31" t="e">
        <f t="shared" ref="AH7" si="9">AF7/AG7</f>
        <v>#DIV/0!</v>
      </c>
      <c r="AI7" s="30"/>
    </row>
    <row r="8" spans="1:47" ht="94.5" customHeight="1" x14ac:dyDescent="0.25">
      <c r="A8" s="227"/>
      <c r="B8" s="15">
        <v>3</v>
      </c>
      <c r="C8" s="40" t="s">
        <v>72</v>
      </c>
      <c r="D8" s="122" t="s">
        <v>73</v>
      </c>
      <c r="E8" s="33">
        <v>0</v>
      </c>
      <c r="F8" s="121">
        <v>0</v>
      </c>
      <c r="G8" s="121">
        <v>0</v>
      </c>
      <c r="H8" s="121">
        <v>1</v>
      </c>
      <c r="I8" s="42">
        <v>1</v>
      </c>
      <c r="J8" s="14" t="s">
        <v>74</v>
      </c>
      <c r="K8" s="16" t="s">
        <v>167</v>
      </c>
      <c r="L8" s="30">
        <f t="shared" ref="L8" si="10">E8</f>
        <v>0</v>
      </c>
      <c r="M8" s="33"/>
      <c r="N8" s="31" t="e">
        <f>L8/M8</f>
        <v>#DIV/0!</v>
      </c>
      <c r="O8" s="33"/>
      <c r="P8" s="33"/>
      <c r="Q8" s="30">
        <f t="shared" ref="Q8" si="11">F8</f>
        <v>0</v>
      </c>
      <c r="R8" s="30"/>
      <c r="S8" s="31" t="e">
        <f t="shared" ref="S8" si="12">Q8/R8</f>
        <v>#DIV/0!</v>
      </c>
      <c r="T8" s="30"/>
      <c r="U8" s="30"/>
      <c r="V8" s="30">
        <f t="shared" ref="V8" si="13">G8</f>
        <v>0</v>
      </c>
      <c r="W8" s="30"/>
      <c r="X8" s="31" t="e">
        <f t="shared" ref="X8" si="14">V8/W8</f>
        <v>#DIV/0!</v>
      </c>
      <c r="Y8" s="30"/>
      <c r="Z8" s="30"/>
      <c r="AA8" s="30">
        <f t="shared" ref="AA8" si="15">H8</f>
        <v>1</v>
      </c>
      <c r="AB8" s="30"/>
      <c r="AC8" s="31" t="e">
        <f t="shared" ref="AC8" si="16">AA8/AB8</f>
        <v>#DIV/0!</v>
      </c>
      <c r="AD8" s="30"/>
      <c r="AE8" s="30"/>
      <c r="AF8" s="30">
        <f t="shared" ref="AF8" si="17">I8</f>
        <v>1</v>
      </c>
      <c r="AG8" s="30"/>
      <c r="AH8" s="31" t="e">
        <f t="shared" ref="AH8" si="18">AF8/AG8</f>
        <v>#DIV/0!</v>
      </c>
      <c r="AI8" s="30"/>
    </row>
    <row r="9" spans="1:47" ht="47.25" hidden="1" customHeight="1" x14ac:dyDescent="0.25">
      <c r="A9" s="75"/>
      <c r="B9" s="15"/>
      <c r="C9" s="16"/>
      <c r="D9" s="14"/>
      <c r="E9" s="33"/>
      <c r="F9" s="42"/>
      <c r="G9" s="42"/>
      <c r="H9" s="42"/>
      <c r="I9" s="42"/>
      <c r="J9" s="14"/>
      <c r="K9" s="62"/>
      <c r="L9" s="30"/>
      <c r="M9" s="33"/>
      <c r="N9" s="31"/>
      <c r="O9" s="33"/>
      <c r="P9" s="33"/>
      <c r="Q9" s="30"/>
      <c r="R9" s="30"/>
      <c r="S9" s="31"/>
      <c r="T9" s="30"/>
      <c r="U9" s="30"/>
      <c r="V9" s="30"/>
      <c r="W9" s="30"/>
      <c r="X9" s="31"/>
      <c r="Y9" s="30"/>
      <c r="Z9" s="30"/>
      <c r="AA9" s="30"/>
      <c r="AB9" s="30"/>
      <c r="AC9" s="31"/>
      <c r="AD9" s="30"/>
      <c r="AE9" s="30"/>
      <c r="AF9" s="30"/>
      <c r="AG9" s="30"/>
      <c r="AH9" s="31"/>
      <c r="AI9" s="30"/>
    </row>
    <row r="10" spans="1:47" ht="56.25" hidden="1" customHeight="1" x14ac:dyDescent="0.25">
      <c r="A10" s="75"/>
      <c r="B10" s="15"/>
      <c r="C10" s="16"/>
      <c r="D10" s="14"/>
      <c r="E10" s="33"/>
      <c r="F10" s="42"/>
      <c r="G10" s="42"/>
      <c r="H10" s="42"/>
      <c r="I10" s="42"/>
      <c r="J10" s="14"/>
      <c r="K10" s="62"/>
      <c r="L10" s="30"/>
      <c r="M10" s="33"/>
      <c r="N10" s="31"/>
      <c r="O10" s="33"/>
      <c r="P10" s="33"/>
      <c r="Q10" s="30"/>
      <c r="R10" s="30"/>
      <c r="S10" s="31"/>
      <c r="T10" s="30"/>
      <c r="U10" s="30"/>
      <c r="V10" s="30"/>
      <c r="W10" s="30"/>
      <c r="X10" s="31"/>
      <c r="Y10" s="30"/>
      <c r="Z10" s="30"/>
      <c r="AA10" s="30"/>
      <c r="AB10" s="30"/>
      <c r="AC10" s="31"/>
      <c r="AD10" s="30"/>
      <c r="AE10" s="30"/>
      <c r="AF10" s="30"/>
      <c r="AG10" s="30"/>
      <c r="AH10" s="31"/>
      <c r="AI10" s="30"/>
    </row>
    <row r="11" spans="1:47" ht="57" hidden="1" customHeight="1" x14ac:dyDescent="0.25">
      <c r="A11" s="75"/>
      <c r="B11" s="15"/>
      <c r="C11" s="16"/>
      <c r="D11" s="14"/>
      <c r="E11" s="33"/>
      <c r="F11" s="42"/>
      <c r="G11" s="42"/>
      <c r="H11" s="42"/>
      <c r="I11" s="42"/>
      <c r="J11" s="14"/>
      <c r="K11" s="62"/>
      <c r="L11" s="30"/>
      <c r="M11" s="33"/>
      <c r="N11" s="31"/>
      <c r="O11" s="33"/>
      <c r="P11" s="33"/>
      <c r="Q11" s="30"/>
      <c r="R11" s="30"/>
      <c r="S11" s="31"/>
      <c r="T11" s="30"/>
      <c r="U11" s="30"/>
      <c r="V11" s="30"/>
      <c r="W11" s="30"/>
      <c r="X11" s="31"/>
      <c r="Y11" s="30"/>
      <c r="Z11" s="30"/>
      <c r="AA11" s="30"/>
      <c r="AB11" s="30"/>
      <c r="AC11" s="31"/>
      <c r="AD11" s="30"/>
      <c r="AE11" s="30"/>
      <c r="AF11" s="30"/>
      <c r="AG11" s="30"/>
      <c r="AH11" s="31"/>
      <c r="AI11" s="30"/>
    </row>
    <row r="12" spans="1:47" ht="60" hidden="1" customHeight="1" x14ac:dyDescent="0.25">
      <c r="A12" s="75"/>
      <c r="B12" s="15"/>
      <c r="C12" s="64"/>
      <c r="D12" s="14"/>
      <c r="E12" s="33"/>
      <c r="F12" s="42"/>
      <c r="G12" s="42"/>
      <c r="H12" s="42"/>
      <c r="I12" s="42"/>
      <c r="J12" s="14"/>
      <c r="K12" s="22"/>
      <c r="L12" s="30"/>
      <c r="M12" s="33"/>
      <c r="N12" s="31"/>
      <c r="O12" s="33"/>
      <c r="P12" s="33"/>
      <c r="Q12" s="30"/>
      <c r="R12" s="30"/>
      <c r="S12" s="31"/>
      <c r="T12" s="30"/>
      <c r="U12" s="30"/>
      <c r="V12" s="30"/>
      <c r="W12" s="30"/>
      <c r="X12" s="31"/>
      <c r="Y12" s="30"/>
      <c r="Z12" s="30"/>
      <c r="AA12" s="30"/>
      <c r="AB12" s="30"/>
      <c r="AC12" s="31"/>
      <c r="AD12" s="30"/>
      <c r="AE12" s="30"/>
      <c r="AF12" s="30"/>
      <c r="AG12" s="30"/>
      <c r="AH12" s="31"/>
      <c r="AI12" s="30"/>
    </row>
    <row r="13" spans="1:47" ht="63.75" hidden="1" customHeight="1" x14ac:dyDescent="0.25">
      <c r="A13" s="75"/>
      <c r="B13" s="15"/>
      <c r="C13" s="64"/>
      <c r="D13" s="14"/>
      <c r="E13" s="33"/>
      <c r="F13" s="42"/>
      <c r="G13" s="42"/>
      <c r="H13" s="42"/>
      <c r="I13" s="42"/>
      <c r="J13" s="14"/>
      <c r="K13" s="62"/>
      <c r="L13" s="30"/>
      <c r="M13" s="33"/>
      <c r="N13" s="31"/>
      <c r="O13" s="33"/>
      <c r="P13" s="33"/>
      <c r="Q13" s="30"/>
      <c r="R13" s="30"/>
      <c r="S13" s="31"/>
      <c r="T13" s="30"/>
      <c r="U13" s="30"/>
      <c r="V13" s="30"/>
      <c r="W13" s="30"/>
      <c r="X13" s="31"/>
      <c r="Y13" s="30"/>
      <c r="Z13" s="30"/>
      <c r="AA13" s="30"/>
      <c r="AB13" s="30"/>
      <c r="AC13" s="31"/>
      <c r="AD13" s="30"/>
      <c r="AE13" s="30"/>
      <c r="AF13" s="30"/>
      <c r="AG13" s="30"/>
      <c r="AH13" s="31"/>
      <c r="AI13" s="30"/>
      <c r="AJ13" s="63"/>
      <c r="AK13" s="63"/>
      <c r="AL13" s="207"/>
      <c r="AM13" s="207"/>
      <c r="AN13" s="207"/>
      <c r="AO13" s="207"/>
      <c r="AP13" s="19"/>
      <c r="AQ13" s="19"/>
      <c r="AR13" s="19"/>
      <c r="AS13" s="19"/>
      <c r="AT13" s="19"/>
      <c r="AU13" s="19"/>
    </row>
    <row r="14" spans="1:47" ht="59.25" hidden="1" customHeight="1" x14ac:dyDescent="0.25">
      <c r="A14" s="76"/>
      <c r="B14" s="15"/>
      <c r="C14" s="64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63"/>
      <c r="AK14" s="63"/>
      <c r="AL14" s="207"/>
      <c r="AM14" s="207"/>
      <c r="AN14" s="207"/>
      <c r="AO14" s="207"/>
      <c r="AP14" s="19"/>
      <c r="AQ14" s="19"/>
      <c r="AR14" s="19"/>
      <c r="AS14" s="19"/>
      <c r="AT14" s="19"/>
      <c r="AU14" s="19"/>
    </row>
    <row r="15" spans="1:47" ht="41.25" customHeight="1" x14ac:dyDescent="0.25">
      <c r="A15" s="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63"/>
      <c r="N15" s="63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19"/>
      <c r="AQ15" s="19"/>
      <c r="AR15" s="19"/>
      <c r="AS15" s="19"/>
      <c r="AT15" s="19"/>
      <c r="AU15" s="19"/>
    </row>
    <row r="16" spans="1:47" ht="15.75" customHeight="1" x14ac:dyDescent="0.25">
      <c r="A16" s="2"/>
      <c r="B16" s="3"/>
      <c r="C16" s="5"/>
      <c r="D16" s="4"/>
      <c r="E16" s="1"/>
      <c r="J16" s="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5">
      <c r="A17" s="2"/>
      <c r="B17" s="3"/>
      <c r="C17" s="5"/>
      <c r="D17" s="4"/>
      <c r="E17" s="1"/>
      <c r="J17" s="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5">
      <c r="A18" s="2"/>
      <c r="B18" s="3"/>
      <c r="C18" s="5"/>
      <c r="D18" s="4"/>
      <c r="E18" s="1"/>
      <c r="J18" s="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5">
      <c r="A19" s="2"/>
      <c r="B19" s="3"/>
      <c r="C19" s="5"/>
      <c r="D19" s="4"/>
      <c r="E19" s="1"/>
      <c r="J19" s="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5">
      <c r="A20" s="2"/>
      <c r="B20" s="3"/>
      <c r="C20" s="5"/>
      <c r="D20" s="4"/>
      <c r="E20" s="1"/>
      <c r="J20" s="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25">
      <c r="A21" s="2"/>
      <c r="B21" s="3"/>
      <c r="C21" s="5"/>
      <c r="D21" s="4"/>
      <c r="E21" s="1"/>
      <c r="J21" s="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25">
      <c r="A22" s="2"/>
      <c r="B22" s="3"/>
      <c r="C22" s="5"/>
      <c r="D22" s="4"/>
      <c r="E22" s="1"/>
      <c r="J22" s="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25">
      <c r="A23" s="2"/>
      <c r="B23" s="3"/>
      <c r="C23" s="5"/>
      <c r="D23" s="4"/>
      <c r="E23" s="1"/>
      <c r="J23" s="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25">
      <c r="A24" s="2"/>
      <c r="B24" s="3"/>
      <c r="C24" s="5"/>
      <c r="D24" s="4"/>
      <c r="E24" s="1"/>
      <c r="J24" s="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25">
      <c r="A25" s="2"/>
      <c r="B25" s="3"/>
      <c r="C25" s="5"/>
      <c r="D25" s="4"/>
      <c r="E25" s="1"/>
      <c r="J25" s="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</sheetData>
  <mergeCells count="19"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6:A8"/>
    <mergeCell ref="AL13:AO14"/>
    <mergeCell ref="AF4:AI4"/>
    <mergeCell ref="I4:I5"/>
    <mergeCell ref="J4:K4"/>
    <mergeCell ref="L4:P4"/>
    <mergeCell ref="Q4:U4"/>
    <mergeCell ref="V4:Z4"/>
    <mergeCell ref="AA4:AE4"/>
  </mergeCells>
  <pageMargins left="0.7" right="0.7" top="0.75" bottom="0.75" header="0.3" footer="0.3"/>
  <pageSetup scale="13" orientation="portrait" r:id="rId1"/>
  <colBreaks count="1" manualBreakCount="1">
    <brk id="27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5148E-C158-425B-B641-F513FC5CD114}">
  <dimension ref="A1:I25"/>
  <sheetViews>
    <sheetView workbookViewId="0">
      <selection activeCell="F14" sqref="F14"/>
    </sheetView>
  </sheetViews>
  <sheetFormatPr baseColWidth="10" defaultColWidth="11.42578125" defaultRowHeight="15" x14ac:dyDescent="0.25"/>
  <cols>
    <col min="1" max="1" width="11.42578125" style="83"/>
    <col min="2" max="2" width="13.85546875" style="83" customWidth="1"/>
    <col min="3" max="3" width="30.85546875" style="83" customWidth="1"/>
    <col min="4" max="4" width="35.85546875" style="83" customWidth="1"/>
    <col min="5" max="8" width="11.42578125" style="83"/>
    <col min="9" max="9" width="14.5703125" style="83" customWidth="1"/>
    <col min="10" max="16384" width="11.42578125" style="83"/>
  </cols>
  <sheetData>
    <row r="1" spans="1:9" ht="45.75" customHeight="1" x14ac:dyDescent="0.25">
      <c r="A1" s="253" t="s">
        <v>201</v>
      </c>
      <c r="B1" s="253"/>
      <c r="C1" s="253"/>
      <c r="D1" s="253"/>
      <c r="E1" s="253"/>
      <c r="F1" s="253"/>
      <c r="G1" s="253"/>
      <c r="H1" s="253"/>
      <c r="I1" s="253"/>
    </row>
    <row r="3" spans="1:9" s="85" customFormat="1" ht="45" customHeight="1" x14ac:dyDescent="0.2">
      <c r="A3" s="95" t="s">
        <v>181</v>
      </c>
      <c r="B3" s="95" t="s">
        <v>26</v>
      </c>
      <c r="C3" s="95" t="s">
        <v>27</v>
      </c>
      <c r="D3" s="95" t="s">
        <v>28</v>
      </c>
      <c r="E3" s="96" t="s">
        <v>29</v>
      </c>
      <c r="F3" s="96" t="s">
        <v>30</v>
      </c>
      <c r="G3" s="96" t="s">
        <v>31</v>
      </c>
      <c r="H3" s="96" t="s">
        <v>32</v>
      </c>
      <c r="I3" s="97" t="s">
        <v>33</v>
      </c>
    </row>
    <row r="4" spans="1:9" s="85" customFormat="1" ht="12.75" x14ac:dyDescent="0.2">
      <c r="A4" s="89"/>
      <c r="B4" s="89"/>
      <c r="C4" s="89"/>
      <c r="D4" s="89"/>
      <c r="E4" s="90"/>
      <c r="F4" s="90"/>
      <c r="G4" s="90"/>
      <c r="H4" s="90"/>
      <c r="I4" s="91"/>
    </row>
    <row r="5" spans="1:9" s="85" customFormat="1" ht="63.75" x14ac:dyDescent="0.2">
      <c r="A5" s="98">
        <v>1</v>
      </c>
      <c r="B5" s="99">
        <v>1</v>
      </c>
      <c r="C5" s="100" t="s">
        <v>222</v>
      </c>
      <c r="D5" s="101" t="s">
        <v>233</v>
      </c>
      <c r="E5" s="59">
        <v>0</v>
      </c>
      <c r="F5" s="88">
        <v>1</v>
      </c>
      <c r="G5" s="88">
        <v>0</v>
      </c>
      <c r="H5" s="88">
        <v>0</v>
      </c>
      <c r="I5" s="92">
        <f>F5</f>
        <v>1</v>
      </c>
    </row>
    <row r="6" spans="1:9" s="85" customFormat="1" ht="51" x14ac:dyDescent="0.2">
      <c r="A6" s="98">
        <v>2</v>
      </c>
      <c r="B6" s="102">
        <v>1</v>
      </c>
      <c r="C6" s="103" t="s">
        <v>204</v>
      </c>
      <c r="D6" s="104" t="s">
        <v>182</v>
      </c>
      <c r="E6" s="84">
        <v>0</v>
      </c>
      <c r="F6" s="87">
        <v>1</v>
      </c>
      <c r="G6" s="87">
        <v>0</v>
      </c>
      <c r="H6" s="87">
        <v>0</v>
      </c>
      <c r="I6" s="93">
        <v>1</v>
      </c>
    </row>
    <row r="7" spans="1:9" s="85" customFormat="1" ht="51" x14ac:dyDescent="0.2">
      <c r="A7" s="98">
        <v>3</v>
      </c>
      <c r="B7" s="102">
        <v>1</v>
      </c>
      <c r="C7" s="103" t="s">
        <v>205</v>
      </c>
      <c r="D7" s="103" t="s">
        <v>183</v>
      </c>
      <c r="E7" s="87">
        <v>1</v>
      </c>
      <c r="F7" s="87">
        <v>0</v>
      </c>
      <c r="G7" s="87">
        <v>0</v>
      </c>
      <c r="H7" s="87">
        <v>0</v>
      </c>
      <c r="I7" s="93">
        <v>1</v>
      </c>
    </row>
    <row r="8" spans="1:9" s="85" customFormat="1" ht="63.75" x14ac:dyDescent="0.2">
      <c r="A8" s="98">
        <v>4</v>
      </c>
      <c r="B8" s="102">
        <v>1</v>
      </c>
      <c r="C8" s="103" t="s">
        <v>206</v>
      </c>
      <c r="D8" s="104" t="s">
        <v>184</v>
      </c>
      <c r="E8" s="84">
        <v>0</v>
      </c>
      <c r="F8" s="87">
        <v>1</v>
      </c>
      <c r="G8" s="87">
        <v>0</v>
      </c>
      <c r="H8" s="87">
        <v>0</v>
      </c>
      <c r="I8" s="93">
        <v>1</v>
      </c>
    </row>
    <row r="9" spans="1:9" s="85" customFormat="1" ht="51" x14ac:dyDescent="0.2">
      <c r="A9" s="98">
        <v>5</v>
      </c>
      <c r="B9" s="102">
        <v>1</v>
      </c>
      <c r="C9" s="103" t="s">
        <v>207</v>
      </c>
      <c r="D9" s="104" t="s">
        <v>185</v>
      </c>
      <c r="E9" s="84">
        <v>0</v>
      </c>
      <c r="F9" s="87">
        <v>0</v>
      </c>
      <c r="G9" s="87">
        <v>0</v>
      </c>
      <c r="H9" s="87">
        <v>1</v>
      </c>
      <c r="I9" s="93">
        <v>1</v>
      </c>
    </row>
    <row r="10" spans="1:9" s="85" customFormat="1" ht="51" x14ac:dyDescent="0.2">
      <c r="A10" s="98">
        <v>6</v>
      </c>
      <c r="B10" s="111">
        <v>1</v>
      </c>
      <c r="C10" s="80" t="s">
        <v>289</v>
      </c>
      <c r="D10" s="82" t="s">
        <v>290</v>
      </c>
      <c r="E10" s="78">
        <v>0</v>
      </c>
      <c r="F10" s="112">
        <v>1</v>
      </c>
      <c r="G10" s="112">
        <v>0</v>
      </c>
      <c r="H10" s="112">
        <v>0</v>
      </c>
      <c r="I10" s="113">
        <v>1</v>
      </c>
    </row>
    <row r="11" spans="1:9" s="85" customFormat="1" ht="51" x14ac:dyDescent="0.2">
      <c r="A11" s="98">
        <v>7</v>
      </c>
      <c r="B11" s="102">
        <v>1</v>
      </c>
      <c r="C11" s="103" t="s">
        <v>202</v>
      </c>
      <c r="D11" s="104" t="s">
        <v>186</v>
      </c>
      <c r="E11" s="84">
        <v>0</v>
      </c>
      <c r="F11" s="87">
        <v>1</v>
      </c>
      <c r="G11" s="87">
        <v>0</v>
      </c>
      <c r="H11" s="87">
        <v>0</v>
      </c>
      <c r="I11" s="93">
        <v>1</v>
      </c>
    </row>
    <row r="12" spans="1:9" s="85" customFormat="1" ht="63.75" x14ac:dyDescent="0.2">
      <c r="A12" s="98">
        <v>8</v>
      </c>
      <c r="B12" s="102">
        <v>1</v>
      </c>
      <c r="C12" s="103" t="s">
        <v>209</v>
      </c>
      <c r="D12" s="104" t="s">
        <v>187</v>
      </c>
      <c r="E12" s="84">
        <v>0</v>
      </c>
      <c r="F12" s="87">
        <v>1</v>
      </c>
      <c r="G12" s="87">
        <v>0</v>
      </c>
      <c r="H12" s="87">
        <v>0</v>
      </c>
      <c r="I12" s="93">
        <v>1</v>
      </c>
    </row>
    <row r="13" spans="1:9" s="85" customFormat="1" ht="51" x14ac:dyDescent="0.2">
      <c r="A13" s="98">
        <v>9</v>
      </c>
      <c r="B13" s="102">
        <v>1</v>
      </c>
      <c r="C13" s="103" t="s">
        <v>210</v>
      </c>
      <c r="D13" s="104" t="s">
        <v>188</v>
      </c>
      <c r="E13" s="84">
        <v>0</v>
      </c>
      <c r="F13" s="87">
        <v>1</v>
      </c>
      <c r="G13" s="87">
        <v>0</v>
      </c>
      <c r="H13" s="87">
        <v>0</v>
      </c>
      <c r="I13" s="93">
        <v>1</v>
      </c>
    </row>
    <row r="14" spans="1:9" s="85" customFormat="1" ht="51" x14ac:dyDescent="0.2">
      <c r="A14" s="98">
        <v>10</v>
      </c>
      <c r="B14" s="102">
        <v>1</v>
      </c>
      <c r="C14" s="103" t="s">
        <v>211</v>
      </c>
      <c r="D14" s="104" t="s">
        <v>189</v>
      </c>
      <c r="E14" s="84">
        <v>0</v>
      </c>
      <c r="F14" s="87">
        <v>1</v>
      </c>
      <c r="G14" s="87">
        <v>0</v>
      </c>
      <c r="H14" s="87">
        <v>0</v>
      </c>
      <c r="I14" s="93">
        <v>1</v>
      </c>
    </row>
    <row r="15" spans="1:9" s="85" customFormat="1" ht="63.75" x14ac:dyDescent="0.2">
      <c r="A15" s="98">
        <v>11</v>
      </c>
      <c r="B15" s="102">
        <v>1</v>
      </c>
      <c r="C15" s="103" t="s">
        <v>212</v>
      </c>
      <c r="D15" s="104" t="s">
        <v>190</v>
      </c>
      <c r="E15" s="84">
        <v>0</v>
      </c>
      <c r="F15" s="87">
        <v>0</v>
      </c>
      <c r="G15" s="87">
        <v>0</v>
      </c>
      <c r="H15" s="87">
        <v>1</v>
      </c>
      <c r="I15" s="93">
        <v>1</v>
      </c>
    </row>
    <row r="16" spans="1:9" s="85" customFormat="1" ht="51" x14ac:dyDescent="0.2">
      <c r="A16" s="98">
        <v>12</v>
      </c>
      <c r="B16" s="102">
        <v>1</v>
      </c>
      <c r="C16" s="103" t="s">
        <v>213</v>
      </c>
      <c r="D16" s="104" t="s">
        <v>191</v>
      </c>
      <c r="E16" s="84">
        <v>0</v>
      </c>
      <c r="F16" s="87">
        <v>0</v>
      </c>
      <c r="G16" s="87">
        <v>0</v>
      </c>
      <c r="H16" s="87">
        <v>1</v>
      </c>
      <c r="I16" s="93">
        <v>1</v>
      </c>
    </row>
    <row r="17" spans="1:9" s="85" customFormat="1" ht="51" x14ac:dyDescent="0.2">
      <c r="A17" s="98">
        <v>13</v>
      </c>
      <c r="B17" s="102">
        <v>1</v>
      </c>
      <c r="C17" s="103" t="s">
        <v>214</v>
      </c>
      <c r="D17" s="104" t="s">
        <v>192</v>
      </c>
      <c r="E17" s="84">
        <v>0</v>
      </c>
      <c r="F17" s="87">
        <v>0</v>
      </c>
      <c r="G17" s="87">
        <v>0</v>
      </c>
      <c r="H17" s="87">
        <v>1</v>
      </c>
      <c r="I17" s="93">
        <v>1</v>
      </c>
    </row>
    <row r="18" spans="1:9" s="85" customFormat="1" ht="63.75" x14ac:dyDescent="0.2">
      <c r="A18" s="98">
        <v>14</v>
      </c>
      <c r="B18" s="102">
        <v>1</v>
      </c>
      <c r="C18" s="103" t="s">
        <v>215</v>
      </c>
      <c r="D18" s="104" t="s">
        <v>193</v>
      </c>
      <c r="E18" s="84">
        <v>0</v>
      </c>
      <c r="F18" s="87">
        <v>0</v>
      </c>
      <c r="G18" s="87">
        <v>0</v>
      </c>
      <c r="H18" s="87">
        <v>1</v>
      </c>
      <c r="I18" s="93">
        <v>1</v>
      </c>
    </row>
    <row r="19" spans="1:9" ht="63.75" x14ac:dyDescent="0.25">
      <c r="A19" s="98">
        <v>15</v>
      </c>
      <c r="B19" s="105">
        <v>1</v>
      </c>
      <c r="C19" s="103" t="s">
        <v>216</v>
      </c>
      <c r="D19" s="104" t="s">
        <v>194</v>
      </c>
      <c r="E19" s="84">
        <v>0</v>
      </c>
      <c r="F19" s="87">
        <v>0</v>
      </c>
      <c r="G19" s="87">
        <v>0</v>
      </c>
      <c r="H19" s="87">
        <v>1</v>
      </c>
      <c r="I19" s="94">
        <v>1</v>
      </c>
    </row>
    <row r="20" spans="1:9" ht="51" x14ac:dyDescent="0.25">
      <c r="A20" s="98">
        <v>16</v>
      </c>
      <c r="B20" s="105">
        <v>1</v>
      </c>
      <c r="C20" s="103" t="s">
        <v>218</v>
      </c>
      <c r="D20" s="104" t="s">
        <v>195</v>
      </c>
      <c r="E20" s="84">
        <v>0</v>
      </c>
      <c r="F20" s="87">
        <v>0</v>
      </c>
      <c r="G20" s="87">
        <v>0</v>
      </c>
      <c r="H20" s="87">
        <v>1</v>
      </c>
      <c r="I20" s="94">
        <v>1</v>
      </c>
    </row>
    <row r="21" spans="1:9" ht="76.5" x14ac:dyDescent="0.25">
      <c r="A21" s="98">
        <v>17</v>
      </c>
      <c r="B21" s="105">
        <v>1</v>
      </c>
      <c r="C21" s="103" t="s">
        <v>217</v>
      </c>
      <c r="D21" s="104" t="s">
        <v>196</v>
      </c>
      <c r="E21" s="84">
        <v>0</v>
      </c>
      <c r="F21" s="87">
        <v>0</v>
      </c>
      <c r="G21" s="87">
        <v>0</v>
      </c>
      <c r="H21" s="87">
        <v>1</v>
      </c>
      <c r="I21" s="94">
        <v>1</v>
      </c>
    </row>
    <row r="22" spans="1:9" ht="63.75" x14ac:dyDescent="0.25">
      <c r="A22" s="98">
        <v>18</v>
      </c>
      <c r="B22" s="105">
        <v>1</v>
      </c>
      <c r="C22" s="103" t="s">
        <v>219</v>
      </c>
      <c r="D22" s="104" t="s">
        <v>197</v>
      </c>
      <c r="E22" s="84">
        <v>0</v>
      </c>
      <c r="F22" s="87">
        <v>0</v>
      </c>
      <c r="G22" s="87">
        <v>0</v>
      </c>
      <c r="H22" s="87">
        <v>1</v>
      </c>
      <c r="I22" s="94">
        <v>1</v>
      </c>
    </row>
    <row r="23" spans="1:9" ht="76.5" x14ac:dyDescent="0.25">
      <c r="A23" s="98">
        <v>19</v>
      </c>
      <c r="B23" s="105">
        <v>1</v>
      </c>
      <c r="C23" s="103" t="s">
        <v>220</v>
      </c>
      <c r="D23" s="104" t="s">
        <v>198</v>
      </c>
      <c r="E23" s="84">
        <v>0</v>
      </c>
      <c r="F23" s="87">
        <v>0</v>
      </c>
      <c r="G23" s="87">
        <v>0</v>
      </c>
      <c r="H23" s="87">
        <v>1</v>
      </c>
      <c r="I23" s="94">
        <v>1</v>
      </c>
    </row>
    <row r="24" spans="1:9" ht="51" x14ac:dyDescent="0.25">
      <c r="A24" s="98">
        <v>20</v>
      </c>
      <c r="B24" s="105">
        <v>1</v>
      </c>
      <c r="C24" s="103" t="s">
        <v>221</v>
      </c>
      <c r="D24" s="104" t="s">
        <v>199</v>
      </c>
      <c r="E24" s="84">
        <v>0</v>
      </c>
      <c r="F24" s="87">
        <v>0</v>
      </c>
      <c r="G24" s="87">
        <v>0</v>
      </c>
      <c r="H24" s="87">
        <v>1</v>
      </c>
      <c r="I24" s="94">
        <v>1</v>
      </c>
    </row>
    <row r="25" spans="1:9" x14ac:dyDescent="0.25">
      <c r="A25" s="86" t="s">
        <v>200</v>
      </c>
      <c r="B25" s="107"/>
      <c r="C25" s="108"/>
      <c r="D25" s="109"/>
      <c r="E25" s="116">
        <f>SUBTOTAL(109,Tabla2[I TRI])</f>
        <v>1</v>
      </c>
      <c r="F25" s="114">
        <f>SUBTOTAL(109,Tabla2[II TRI])</f>
        <v>8</v>
      </c>
      <c r="G25" s="110">
        <f>SUBTOTAL(109,Tabla2[III TRI])</f>
        <v>0</v>
      </c>
      <c r="H25" s="115">
        <f>SUBTOTAL(109,Tabla2[IV TRI])</f>
        <v>11</v>
      </c>
      <c r="I25" s="106">
        <f>SUBTOTAL(109,Tabla2[TOTAL PROGRAMACIÓN VIGENCIA])</f>
        <v>20</v>
      </c>
    </row>
  </sheetData>
  <mergeCells count="1">
    <mergeCell ref="A1:I1"/>
  </mergeCells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B12A7-F9AC-432E-8F64-6F90D8594A86}">
  <dimension ref="A1:AJ83"/>
  <sheetViews>
    <sheetView topLeftCell="J78" zoomScaleNormal="100" workbookViewId="0">
      <selection activeCell="L83" sqref="L83"/>
    </sheetView>
  </sheetViews>
  <sheetFormatPr baseColWidth="10" defaultColWidth="23.42578125" defaultRowHeight="15" x14ac:dyDescent="0.25"/>
  <cols>
    <col min="1" max="1" width="53.42578125" style="146" customWidth="1"/>
    <col min="2" max="2" width="0" style="146" hidden="1" customWidth="1"/>
    <col min="3" max="3" width="43.85546875" style="146" customWidth="1"/>
    <col min="4" max="4" width="43.5703125" style="146" customWidth="1"/>
    <col min="5" max="8" width="23.42578125" style="146"/>
    <col min="9" max="9" width="33.5703125" style="146" customWidth="1"/>
    <col min="10" max="31" width="23.42578125" style="146"/>
    <col min="32" max="32" width="33.42578125" style="146" customWidth="1"/>
    <col min="33" max="16384" width="23.42578125" style="146"/>
  </cols>
  <sheetData>
    <row r="1" spans="1:36" ht="60" customHeight="1" x14ac:dyDescent="0.25">
      <c r="A1" s="169" t="s">
        <v>25</v>
      </c>
      <c r="B1" s="169" t="s">
        <v>285</v>
      </c>
      <c r="C1" s="170" t="s">
        <v>26</v>
      </c>
      <c r="D1" s="170" t="s">
        <v>27</v>
      </c>
      <c r="E1" s="170" t="s">
        <v>28</v>
      </c>
      <c r="F1" s="171" t="s">
        <v>29</v>
      </c>
      <c r="G1" s="171" t="s">
        <v>30</v>
      </c>
      <c r="H1" s="171" t="s">
        <v>31</v>
      </c>
      <c r="I1" s="171" t="s">
        <v>32</v>
      </c>
      <c r="J1" s="171" t="s">
        <v>33</v>
      </c>
      <c r="K1" s="172" t="s">
        <v>34</v>
      </c>
      <c r="L1" s="173" t="s">
        <v>265</v>
      </c>
      <c r="M1" s="174" t="s">
        <v>35</v>
      </c>
      <c r="N1" s="175" t="s">
        <v>266</v>
      </c>
      <c r="O1" s="175" t="s">
        <v>267</v>
      </c>
      <c r="P1" s="175" t="s">
        <v>268</v>
      </c>
      <c r="Q1" s="125" t="s">
        <v>269</v>
      </c>
      <c r="R1" s="176" t="s">
        <v>36</v>
      </c>
      <c r="S1" s="177" t="s">
        <v>270</v>
      </c>
      <c r="T1" s="177" t="s">
        <v>271</v>
      </c>
      <c r="U1" s="177" t="s">
        <v>272</v>
      </c>
      <c r="V1" s="126" t="s">
        <v>273</v>
      </c>
      <c r="W1" s="178" t="s">
        <v>37</v>
      </c>
      <c r="X1" s="179" t="s">
        <v>274</v>
      </c>
      <c r="Y1" s="179" t="s">
        <v>275</v>
      </c>
      <c r="Z1" s="179" t="s">
        <v>276</v>
      </c>
      <c r="AA1" s="127" t="s">
        <v>277</v>
      </c>
      <c r="AB1" s="180" t="s">
        <v>38</v>
      </c>
      <c r="AC1" s="181" t="s">
        <v>278</v>
      </c>
      <c r="AD1" s="181" t="s">
        <v>279</v>
      </c>
      <c r="AE1" s="181" t="s">
        <v>280</v>
      </c>
      <c r="AF1" s="128" t="s">
        <v>281</v>
      </c>
      <c r="AG1" s="182" t="s">
        <v>39</v>
      </c>
      <c r="AH1" s="183" t="s">
        <v>282</v>
      </c>
      <c r="AI1" s="183" t="s">
        <v>283</v>
      </c>
      <c r="AJ1" s="129" t="s">
        <v>284</v>
      </c>
    </row>
    <row r="2" spans="1:36" ht="30" x14ac:dyDescent="0.25">
      <c r="A2" s="163"/>
      <c r="B2" s="163"/>
      <c r="C2" s="144"/>
      <c r="D2" s="144"/>
      <c r="E2" s="144"/>
      <c r="F2" s="145"/>
      <c r="G2" s="145"/>
      <c r="H2" s="145"/>
      <c r="I2" s="145"/>
      <c r="J2" s="145"/>
      <c r="K2" s="124" t="s">
        <v>40</v>
      </c>
      <c r="L2" s="124" t="s">
        <v>41</v>
      </c>
      <c r="M2" s="125" t="s">
        <v>42</v>
      </c>
      <c r="N2" s="125" t="s">
        <v>43</v>
      </c>
      <c r="O2" s="125" t="s">
        <v>44</v>
      </c>
      <c r="P2" s="125" t="s">
        <v>45</v>
      </c>
      <c r="Q2" s="125" t="s">
        <v>46</v>
      </c>
      <c r="R2" s="126" t="s">
        <v>42</v>
      </c>
      <c r="S2" s="126" t="s">
        <v>43</v>
      </c>
      <c r="T2" s="126" t="s">
        <v>44</v>
      </c>
      <c r="U2" s="126" t="s">
        <v>45</v>
      </c>
      <c r="V2" s="126" t="s">
        <v>46</v>
      </c>
      <c r="W2" s="127" t="s">
        <v>42</v>
      </c>
      <c r="X2" s="127" t="s">
        <v>43</v>
      </c>
      <c r="Y2" s="127" t="s">
        <v>44</v>
      </c>
      <c r="Z2" s="127" t="s">
        <v>45</v>
      </c>
      <c r="AA2" s="127" t="s">
        <v>46</v>
      </c>
      <c r="AB2" s="128" t="s">
        <v>42</v>
      </c>
      <c r="AC2" s="128" t="s">
        <v>43</v>
      </c>
      <c r="AD2" s="128" t="s">
        <v>44</v>
      </c>
      <c r="AE2" s="128" t="s">
        <v>45</v>
      </c>
      <c r="AF2" s="128" t="s">
        <v>46</v>
      </c>
      <c r="AG2" s="129" t="s">
        <v>42</v>
      </c>
      <c r="AH2" s="129" t="s">
        <v>43</v>
      </c>
      <c r="AI2" s="129" t="s">
        <v>44</v>
      </c>
      <c r="AJ2" s="129" t="s">
        <v>45</v>
      </c>
    </row>
    <row r="3" spans="1:36" ht="60" x14ac:dyDescent="0.25">
      <c r="A3" s="164" t="s">
        <v>47</v>
      </c>
      <c r="B3" s="165">
        <v>1</v>
      </c>
      <c r="C3" s="130">
        <v>1</v>
      </c>
      <c r="D3" s="134" t="s">
        <v>263</v>
      </c>
      <c r="E3" s="140" t="s">
        <v>48</v>
      </c>
      <c r="F3" s="141">
        <v>1</v>
      </c>
      <c r="G3" s="142">
        <v>1</v>
      </c>
      <c r="H3" s="142">
        <v>1</v>
      </c>
      <c r="I3" s="142">
        <v>1</v>
      </c>
      <c r="J3" s="143">
        <v>4</v>
      </c>
      <c r="K3" s="134" t="s">
        <v>49</v>
      </c>
      <c r="L3" s="147" t="s">
        <v>50</v>
      </c>
      <c r="M3" s="130">
        <v>1</v>
      </c>
      <c r="N3" s="130"/>
      <c r="O3" s="148" t="e">
        <v>#DIV/0!</v>
      </c>
      <c r="P3" s="130"/>
      <c r="Q3" s="130"/>
      <c r="R3" s="130">
        <v>1</v>
      </c>
      <c r="S3" s="130"/>
      <c r="T3" s="148" t="e">
        <v>#DIV/0!</v>
      </c>
      <c r="U3" s="130"/>
      <c r="V3" s="130"/>
      <c r="W3" s="130">
        <v>1</v>
      </c>
      <c r="X3" s="130"/>
      <c r="Y3" s="148" t="e">
        <v>#DIV/0!</v>
      </c>
      <c r="Z3" s="130"/>
      <c r="AA3" s="130"/>
      <c r="AB3" s="130">
        <v>1</v>
      </c>
      <c r="AC3" s="130"/>
      <c r="AD3" s="148" t="e">
        <v>#DIV/0!</v>
      </c>
      <c r="AE3" s="130"/>
      <c r="AF3" s="130"/>
      <c r="AG3" s="130">
        <v>4</v>
      </c>
      <c r="AH3" s="130"/>
      <c r="AI3" s="148" t="e">
        <v>#DIV/0!</v>
      </c>
      <c r="AJ3" s="130"/>
    </row>
    <row r="4" spans="1:36" ht="60" x14ac:dyDescent="0.25">
      <c r="A4" s="165"/>
      <c r="B4" s="165">
        <v>2</v>
      </c>
      <c r="C4" s="130">
        <v>2</v>
      </c>
      <c r="D4" s="134" t="s">
        <v>234</v>
      </c>
      <c r="E4" s="140" t="s">
        <v>235</v>
      </c>
      <c r="F4" s="141">
        <v>0</v>
      </c>
      <c r="G4" s="142">
        <v>1</v>
      </c>
      <c r="H4" s="142">
        <v>0</v>
      </c>
      <c r="I4" s="142">
        <v>0</v>
      </c>
      <c r="J4" s="143">
        <v>1</v>
      </c>
      <c r="K4" s="134" t="s">
        <v>51</v>
      </c>
      <c r="L4" s="147" t="s">
        <v>50</v>
      </c>
      <c r="M4" s="130">
        <v>0</v>
      </c>
      <c r="N4" s="130"/>
      <c r="O4" s="148" t="e">
        <v>#DIV/0!</v>
      </c>
      <c r="P4" s="130"/>
      <c r="Q4" s="130"/>
      <c r="R4" s="130">
        <v>1</v>
      </c>
      <c r="S4" s="130"/>
      <c r="T4" s="148" t="e">
        <v>#DIV/0!</v>
      </c>
      <c r="U4" s="130"/>
      <c r="V4" s="130"/>
      <c r="W4" s="130">
        <v>0</v>
      </c>
      <c r="X4" s="130"/>
      <c r="Y4" s="148" t="e">
        <v>#DIV/0!</v>
      </c>
      <c r="Z4" s="130"/>
      <c r="AA4" s="130"/>
      <c r="AB4" s="130">
        <v>0</v>
      </c>
      <c r="AC4" s="130"/>
      <c r="AD4" s="148" t="e">
        <v>#DIV/0!</v>
      </c>
      <c r="AE4" s="130"/>
      <c r="AF4" s="130"/>
      <c r="AG4" s="130">
        <v>1</v>
      </c>
      <c r="AH4" s="130"/>
      <c r="AI4" s="148" t="e">
        <v>#DIV/0!</v>
      </c>
      <c r="AJ4" s="130"/>
    </row>
    <row r="5" spans="1:36" ht="90" x14ac:dyDescent="0.25">
      <c r="A5" s="165"/>
      <c r="B5" s="165">
        <v>3</v>
      </c>
      <c r="C5" s="130">
        <v>3</v>
      </c>
      <c r="D5" s="134" t="s">
        <v>52</v>
      </c>
      <c r="E5" s="140" t="s">
        <v>236</v>
      </c>
      <c r="F5" s="141">
        <v>0</v>
      </c>
      <c r="G5" s="142">
        <v>1</v>
      </c>
      <c r="H5" s="142">
        <v>0</v>
      </c>
      <c r="I5" s="142">
        <v>0</v>
      </c>
      <c r="J5" s="143">
        <v>1</v>
      </c>
      <c r="K5" s="134" t="s">
        <v>53</v>
      </c>
      <c r="L5" s="147" t="s">
        <v>54</v>
      </c>
      <c r="M5" s="130">
        <v>0</v>
      </c>
      <c r="N5" s="130"/>
      <c r="O5" s="148" t="e">
        <v>#DIV/0!</v>
      </c>
      <c r="P5" s="130"/>
      <c r="Q5" s="130"/>
      <c r="R5" s="130">
        <v>1</v>
      </c>
      <c r="S5" s="130"/>
      <c r="T5" s="148" t="e">
        <v>#DIV/0!</v>
      </c>
      <c r="U5" s="130"/>
      <c r="V5" s="130"/>
      <c r="W5" s="130">
        <v>0</v>
      </c>
      <c r="X5" s="130"/>
      <c r="Y5" s="148" t="e">
        <v>#DIV/0!</v>
      </c>
      <c r="Z5" s="130"/>
      <c r="AA5" s="130"/>
      <c r="AB5" s="130">
        <v>0</v>
      </c>
      <c r="AC5" s="130"/>
      <c r="AD5" s="148" t="e">
        <v>#DIV/0!</v>
      </c>
      <c r="AE5" s="130"/>
      <c r="AF5" s="130"/>
      <c r="AG5" s="130">
        <v>1</v>
      </c>
      <c r="AH5" s="130"/>
      <c r="AI5" s="148" t="e">
        <v>#DIV/0!</v>
      </c>
      <c r="AJ5" s="130"/>
    </row>
    <row r="6" spans="1:36" ht="60" x14ac:dyDescent="0.25">
      <c r="A6" s="165"/>
      <c r="B6" s="165">
        <v>4</v>
      </c>
      <c r="C6" s="130">
        <v>4</v>
      </c>
      <c r="D6" s="134" t="s">
        <v>55</v>
      </c>
      <c r="E6" s="140" t="s">
        <v>56</v>
      </c>
      <c r="F6" s="131">
        <v>0</v>
      </c>
      <c r="G6" s="143">
        <v>0</v>
      </c>
      <c r="H6" s="143">
        <v>1</v>
      </c>
      <c r="I6" s="143">
        <v>0</v>
      </c>
      <c r="J6" s="143">
        <v>1</v>
      </c>
      <c r="K6" s="134" t="s">
        <v>57</v>
      </c>
      <c r="L6" s="147" t="s">
        <v>58</v>
      </c>
      <c r="M6" s="130">
        <v>0</v>
      </c>
      <c r="N6" s="130"/>
      <c r="O6" s="148" t="e">
        <v>#DIV/0!</v>
      </c>
      <c r="P6" s="130"/>
      <c r="Q6" s="130"/>
      <c r="R6" s="130">
        <v>0</v>
      </c>
      <c r="S6" s="130"/>
      <c r="T6" s="148" t="e">
        <v>#DIV/0!</v>
      </c>
      <c r="U6" s="130"/>
      <c r="V6" s="130"/>
      <c r="W6" s="130">
        <v>1</v>
      </c>
      <c r="X6" s="130"/>
      <c r="Y6" s="148" t="e">
        <v>#DIV/0!</v>
      </c>
      <c r="Z6" s="130"/>
      <c r="AA6" s="130"/>
      <c r="AB6" s="130">
        <v>0</v>
      </c>
      <c r="AC6" s="130"/>
      <c r="AD6" s="148" t="e">
        <v>#DIV/0!</v>
      </c>
      <c r="AE6" s="130"/>
      <c r="AF6" s="130"/>
      <c r="AG6" s="130">
        <v>1</v>
      </c>
      <c r="AH6" s="130"/>
      <c r="AI6" s="148" t="e">
        <v>#DIV/0!</v>
      </c>
      <c r="AJ6" s="130"/>
    </row>
    <row r="7" spans="1:36" ht="45" x14ac:dyDescent="0.25">
      <c r="A7" s="166"/>
      <c r="B7" s="165">
        <v>5</v>
      </c>
      <c r="C7" s="130">
        <v>5</v>
      </c>
      <c r="D7" s="134" t="s">
        <v>59</v>
      </c>
      <c r="E7" s="140" t="s">
        <v>60</v>
      </c>
      <c r="F7" s="131">
        <v>0</v>
      </c>
      <c r="G7" s="143">
        <v>1</v>
      </c>
      <c r="H7" s="143">
        <v>0</v>
      </c>
      <c r="I7" s="143">
        <v>0</v>
      </c>
      <c r="J7" s="143">
        <v>1</v>
      </c>
      <c r="K7" s="140" t="s">
        <v>61</v>
      </c>
      <c r="L7" s="147" t="s">
        <v>58</v>
      </c>
      <c r="M7" s="130">
        <v>0</v>
      </c>
      <c r="N7" s="130"/>
      <c r="O7" s="148" t="e">
        <v>#DIV/0!</v>
      </c>
      <c r="P7" s="130"/>
      <c r="Q7" s="130"/>
      <c r="R7" s="130">
        <v>1</v>
      </c>
      <c r="S7" s="130"/>
      <c r="T7" s="148" t="e">
        <v>#DIV/0!</v>
      </c>
      <c r="U7" s="130"/>
      <c r="V7" s="130"/>
      <c r="W7" s="130">
        <v>0</v>
      </c>
      <c r="X7" s="130"/>
      <c r="Y7" s="148" t="e">
        <v>#DIV/0!</v>
      </c>
      <c r="Z7" s="130"/>
      <c r="AA7" s="130"/>
      <c r="AB7" s="130">
        <v>0</v>
      </c>
      <c r="AC7" s="130"/>
      <c r="AD7" s="148" t="e">
        <v>#DIV/0!</v>
      </c>
      <c r="AE7" s="130"/>
      <c r="AF7" s="130"/>
      <c r="AG7" s="130">
        <v>1</v>
      </c>
      <c r="AH7" s="130"/>
      <c r="AI7" s="148" t="e">
        <v>#DIV/0!</v>
      </c>
      <c r="AJ7" s="130"/>
    </row>
    <row r="8" spans="1:36" ht="120" x14ac:dyDescent="0.25">
      <c r="A8" s="167" t="s">
        <v>62</v>
      </c>
      <c r="B8" s="165">
        <v>6</v>
      </c>
      <c r="C8" s="132">
        <v>1</v>
      </c>
      <c r="D8" s="133" t="s">
        <v>203</v>
      </c>
      <c r="E8" s="137" t="s">
        <v>63</v>
      </c>
      <c r="F8" s="138">
        <v>0</v>
      </c>
      <c r="G8" s="139">
        <v>1</v>
      </c>
      <c r="H8" s="139">
        <v>0</v>
      </c>
      <c r="I8" s="139">
        <v>0</v>
      </c>
      <c r="J8" s="149">
        <v>1</v>
      </c>
      <c r="K8" s="133" t="s">
        <v>64</v>
      </c>
      <c r="L8" s="133" t="s">
        <v>65</v>
      </c>
      <c r="M8" s="135">
        <v>0</v>
      </c>
      <c r="N8" s="135"/>
      <c r="O8" s="150" t="e">
        <v>#DIV/0!</v>
      </c>
      <c r="P8" s="135"/>
      <c r="Q8" s="135"/>
      <c r="R8" s="135">
        <v>1</v>
      </c>
      <c r="S8" s="135"/>
      <c r="T8" s="150" t="e">
        <v>#DIV/0!</v>
      </c>
      <c r="U8" s="135"/>
      <c r="V8" s="135"/>
      <c r="W8" s="135">
        <v>0</v>
      </c>
      <c r="X8" s="135"/>
      <c r="Y8" s="150" t="e">
        <v>#DIV/0!</v>
      </c>
      <c r="Z8" s="135"/>
      <c r="AA8" s="135"/>
      <c r="AB8" s="135">
        <v>0</v>
      </c>
      <c r="AC8" s="135"/>
      <c r="AD8" s="150" t="e">
        <v>#DIV/0!</v>
      </c>
      <c r="AE8" s="135"/>
      <c r="AF8" s="135"/>
      <c r="AG8" s="135">
        <v>1</v>
      </c>
      <c r="AH8" s="135"/>
      <c r="AI8" s="150" t="e">
        <v>#DIV/0!</v>
      </c>
      <c r="AJ8" s="135"/>
    </row>
    <row r="9" spans="1:36" ht="75" x14ac:dyDescent="0.25">
      <c r="A9" s="165"/>
      <c r="B9" s="165">
        <v>7</v>
      </c>
      <c r="C9" s="130">
        <v>2</v>
      </c>
      <c r="D9" s="134" t="s">
        <v>66</v>
      </c>
      <c r="E9" s="140" t="s">
        <v>67</v>
      </c>
      <c r="F9" s="141">
        <v>0</v>
      </c>
      <c r="G9" s="142">
        <v>1</v>
      </c>
      <c r="H9" s="142">
        <v>0</v>
      </c>
      <c r="I9" s="142">
        <v>1</v>
      </c>
      <c r="J9" s="143">
        <v>2</v>
      </c>
      <c r="K9" s="134" t="s">
        <v>68</v>
      </c>
      <c r="L9" s="134" t="s">
        <v>65</v>
      </c>
      <c r="M9" s="131">
        <v>0</v>
      </c>
      <c r="N9" s="131"/>
      <c r="O9" s="151" t="e">
        <v>#DIV/0!</v>
      </c>
      <c r="P9" s="131"/>
      <c r="Q9" s="131"/>
      <c r="R9" s="131">
        <v>1</v>
      </c>
      <c r="S9" s="131"/>
      <c r="T9" s="151" t="e">
        <v>#DIV/0!</v>
      </c>
      <c r="U9" s="131"/>
      <c r="V9" s="131"/>
      <c r="W9" s="131">
        <v>0</v>
      </c>
      <c r="X9" s="131"/>
      <c r="Y9" s="151" t="e">
        <v>#DIV/0!</v>
      </c>
      <c r="Z9" s="131"/>
      <c r="AA9" s="131"/>
      <c r="AB9" s="131">
        <v>1</v>
      </c>
      <c r="AC9" s="131"/>
      <c r="AD9" s="151" t="e">
        <v>#DIV/0!</v>
      </c>
      <c r="AE9" s="131"/>
      <c r="AF9" s="131"/>
      <c r="AG9" s="131">
        <v>2</v>
      </c>
      <c r="AH9" s="131"/>
      <c r="AI9" s="151" t="e">
        <v>#DIV/0!</v>
      </c>
      <c r="AJ9" s="131"/>
    </row>
    <row r="10" spans="1:36" ht="90" x14ac:dyDescent="0.25">
      <c r="A10" s="165"/>
      <c r="B10" s="165">
        <v>8</v>
      </c>
      <c r="C10" s="130">
        <v>3</v>
      </c>
      <c r="D10" s="147" t="s">
        <v>69</v>
      </c>
      <c r="E10" s="152" t="s">
        <v>70</v>
      </c>
      <c r="F10" s="141">
        <v>0</v>
      </c>
      <c r="G10" s="142">
        <v>1</v>
      </c>
      <c r="H10" s="142">
        <v>0</v>
      </c>
      <c r="I10" s="142">
        <v>0</v>
      </c>
      <c r="J10" s="143">
        <v>1</v>
      </c>
      <c r="K10" s="147" t="s">
        <v>71</v>
      </c>
      <c r="L10" s="147" t="s">
        <v>65</v>
      </c>
      <c r="M10" s="131">
        <v>0</v>
      </c>
      <c r="N10" s="131"/>
      <c r="O10" s="151" t="e">
        <v>#DIV/0!</v>
      </c>
      <c r="P10" s="131"/>
      <c r="Q10" s="131"/>
      <c r="R10" s="131">
        <v>1</v>
      </c>
      <c r="S10" s="131"/>
      <c r="T10" s="151" t="e">
        <v>#DIV/0!</v>
      </c>
      <c r="U10" s="131"/>
      <c r="V10" s="131"/>
      <c r="W10" s="131">
        <v>0</v>
      </c>
      <c r="X10" s="131"/>
      <c r="Y10" s="151" t="e">
        <v>#DIV/0!</v>
      </c>
      <c r="Z10" s="131"/>
      <c r="AA10" s="131"/>
      <c r="AB10" s="131">
        <v>0</v>
      </c>
      <c r="AC10" s="131"/>
      <c r="AD10" s="151" t="e">
        <v>#DIV/0!</v>
      </c>
      <c r="AE10" s="131"/>
      <c r="AF10" s="131"/>
      <c r="AG10" s="131">
        <v>1</v>
      </c>
      <c r="AH10" s="131"/>
      <c r="AI10" s="151" t="e">
        <v>#DIV/0!</v>
      </c>
      <c r="AJ10" s="131"/>
    </row>
    <row r="11" spans="1:36" ht="30" x14ac:dyDescent="0.25">
      <c r="A11" s="166"/>
      <c r="B11" s="165">
        <v>9</v>
      </c>
      <c r="C11" s="130">
        <v>4</v>
      </c>
      <c r="D11" s="134" t="s">
        <v>72</v>
      </c>
      <c r="E11" s="140" t="s">
        <v>73</v>
      </c>
      <c r="F11" s="131">
        <v>0</v>
      </c>
      <c r="G11" s="143">
        <v>0</v>
      </c>
      <c r="H11" s="143">
        <v>0</v>
      </c>
      <c r="I11" s="143">
        <v>1</v>
      </c>
      <c r="J11" s="143">
        <v>1</v>
      </c>
      <c r="K11" s="140" t="s">
        <v>74</v>
      </c>
      <c r="L11" s="147" t="s">
        <v>65</v>
      </c>
      <c r="M11" s="131">
        <v>0</v>
      </c>
      <c r="N11" s="131"/>
      <c r="O11" s="151" t="e">
        <v>#DIV/0!</v>
      </c>
      <c r="P11" s="131"/>
      <c r="Q11" s="131"/>
      <c r="R11" s="131">
        <v>0</v>
      </c>
      <c r="S11" s="131"/>
      <c r="T11" s="151" t="e">
        <v>#DIV/0!</v>
      </c>
      <c r="U11" s="131"/>
      <c r="V11" s="131"/>
      <c r="W11" s="131">
        <v>0</v>
      </c>
      <c r="X11" s="131"/>
      <c r="Y11" s="151" t="e">
        <v>#DIV/0!</v>
      </c>
      <c r="Z11" s="131"/>
      <c r="AA11" s="131"/>
      <c r="AB11" s="131">
        <v>1</v>
      </c>
      <c r="AC11" s="131"/>
      <c r="AD11" s="151" t="e">
        <v>#DIV/0!</v>
      </c>
      <c r="AE11" s="131"/>
      <c r="AF11" s="131"/>
      <c r="AG11" s="131">
        <v>1</v>
      </c>
      <c r="AH11" s="131"/>
      <c r="AI11" s="151" t="e">
        <v>#DIV/0!</v>
      </c>
      <c r="AJ11" s="131"/>
    </row>
    <row r="12" spans="1:36" ht="75" x14ac:dyDescent="0.25">
      <c r="A12" s="167" t="s">
        <v>75</v>
      </c>
      <c r="B12" s="165">
        <v>10</v>
      </c>
      <c r="C12" s="132">
        <v>1</v>
      </c>
      <c r="D12" s="133" t="s">
        <v>204</v>
      </c>
      <c r="E12" s="137" t="s">
        <v>182</v>
      </c>
      <c r="F12" s="138">
        <v>0</v>
      </c>
      <c r="G12" s="139">
        <v>1</v>
      </c>
      <c r="H12" s="139">
        <v>0</v>
      </c>
      <c r="I12" s="139">
        <v>0</v>
      </c>
      <c r="J12" s="149">
        <v>1</v>
      </c>
      <c r="K12" s="133" t="s">
        <v>64</v>
      </c>
      <c r="L12" s="133" t="s">
        <v>65</v>
      </c>
      <c r="M12" s="135">
        <v>0</v>
      </c>
      <c r="N12" s="135"/>
      <c r="O12" s="150" t="e">
        <v>#DIV/0!</v>
      </c>
      <c r="P12" s="135"/>
      <c r="Q12" s="135"/>
      <c r="R12" s="135">
        <v>1</v>
      </c>
      <c r="S12" s="135"/>
      <c r="T12" s="150" t="e">
        <v>#DIV/0!</v>
      </c>
      <c r="U12" s="135"/>
      <c r="V12" s="135"/>
      <c r="W12" s="135">
        <v>0</v>
      </c>
      <c r="X12" s="135"/>
      <c r="Y12" s="150" t="e">
        <v>#DIV/0!</v>
      </c>
      <c r="Z12" s="135"/>
      <c r="AA12" s="135"/>
      <c r="AB12" s="135">
        <v>0</v>
      </c>
      <c r="AC12" s="135"/>
      <c r="AD12" s="150" t="e">
        <v>#DIV/0!</v>
      </c>
      <c r="AE12" s="135"/>
      <c r="AF12" s="135"/>
      <c r="AG12" s="135">
        <v>1</v>
      </c>
      <c r="AH12" s="135"/>
      <c r="AI12" s="150" t="e">
        <v>#DIV/0!</v>
      </c>
      <c r="AJ12" s="135"/>
    </row>
    <row r="13" spans="1:36" ht="75" x14ac:dyDescent="0.25">
      <c r="A13" s="165"/>
      <c r="B13" s="165">
        <v>11</v>
      </c>
      <c r="C13" s="130">
        <v>2</v>
      </c>
      <c r="D13" s="134" t="s">
        <v>76</v>
      </c>
      <c r="E13" s="140" t="s">
        <v>237</v>
      </c>
      <c r="F13" s="141">
        <v>0</v>
      </c>
      <c r="G13" s="142">
        <v>1</v>
      </c>
      <c r="H13" s="142">
        <v>0</v>
      </c>
      <c r="I13" s="142">
        <v>1</v>
      </c>
      <c r="J13" s="143">
        <v>2</v>
      </c>
      <c r="K13" s="134" t="s">
        <v>68</v>
      </c>
      <c r="L13" s="134" t="s">
        <v>65</v>
      </c>
      <c r="M13" s="131">
        <v>0</v>
      </c>
      <c r="N13" s="131"/>
      <c r="O13" s="151" t="e">
        <v>#DIV/0!</v>
      </c>
      <c r="P13" s="131"/>
      <c r="Q13" s="131"/>
      <c r="R13" s="131">
        <v>1</v>
      </c>
      <c r="S13" s="131"/>
      <c r="T13" s="151" t="e">
        <v>#DIV/0!</v>
      </c>
      <c r="U13" s="131"/>
      <c r="V13" s="131"/>
      <c r="W13" s="131">
        <v>0</v>
      </c>
      <c r="X13" s="131"/>
      <c r="Y13" s="151" t="e">
        <v>#DIV/0!</v>
      </c>
      <c r="Z13" s="131"/>
      <c r="AA13" s="131"/>
      <c r="AB13" s="131">
        <v>1</v>
      </c>
      <c r="AC13" s="131"/>
      <c r="AD13" s="151" t="e">
        <v>#DIV/0!</v>
      </c>
      <c r="AE13" s="131"/>
      <c r="AF13" s="131"/>
      <c r="AG13" s="131">
        <v>2</v>
      </c>
      <c r="AH13" s="131"/>
      <c r="AI13" s="151" t="e">
        <v>#DIV/0!</v>
      </c>
      <c r="AJ13" s="131"/>
    </row>
    <row r="14" spans="1:36" ht="75" x14ac:dyDescent="0.25">
      <c r="A14" s="165"/>
      <c r="B14" s="165">
        <v>12</v>
      </c>
      <c r="C14" s="130">
        <v>3</v>
      </c>
      <c r="D14" s="134" t="s">
        <v>77</v>
      </c>
      <c r="E14" s="140" t="s">
        <v>238</v>
      </c>
      <c r="F14" s="141">
        <v>0</v>
      </c>
      <c r="G14" s="142">
        <v>0</v>
      </c>
      <c r="H14" s="142">
        <v>1</v>
      </c>
      <c r="I14" s="142">
        <v>0</v>
      </c>
      <c r="J14" s="143">
        <v>1</v>
      </c>
      <c r="K14" s="140" t="s">
        <v>78</v>
      </c>
      <c r="L14" s="134" t="s">
        <v>65</v>
      </c>
      <c r="M14" s="131">
        <v>0</v>
      </c>
      <c r="N14" s="131"/>
      <c r="O14" s="151" t="e">
        <v>#DIV/0!</v>
      </c>
      <c r="P14" s="131"/>
      <c r="Q14" s="131"/>
      <c r="R14" s="131">
        <v>0</v>
      </c>
      <c r="S14" s="131"/>
      <c r="T14" s="151" t="e">
        <v>#DIV/0!</v>
      </c>
      <c r="U14" s="131"/>
      <c r="V14" s="131"/>
      <c r="W14" s="131">
        <v>1</v>
      </c>
      <c r="X14" s="131"/>
      <c r="Y14" s="151" t="e">
        <v>#DIV/0!</v>
      </c>
      <c r="Z14" s="131"/>
      <c r="AA14" s="131"/>
      <c r="AB14" s="131">
        <v>0</v>
      </c>
      <c r="AC14" s="131"/>
      <c r="AD14" s="151" t="e">
        <v>#DIV/0!</v>
      </c>
      <c r="AE14" s="131"/>
      <c r="AF14" s="131"/>
      <c r="AG14" s="131">
        <v>1</v>
      </c>
      <c r="AH14" s="131"/>
      <c r="AI14" s="151" t="e">
        <v>#DIV/0!</v>
      </c>
      <c r="AJ14" s="131"/>
    </row>
    <row r="15" spans="1:36" ht="30" x14ac:dyDescent="0.25">
      <c r="A15" s="166"/>
      <c r="B15" s="165">
        <v>13</v>
      </c>
      <c r="C15" s="130">
        <v>4</v>
      </c>
      <c r="D15" s="134" t="s">
        <v>72</v>
      </c>
      <c r="E15" s="140" t="s">
        <v>73</v>
      </c>
      <c r="F15" s="131">
        <v>0</v>
      </c>
      <c r="G15" s="143">
        <v>0</v>
      </c>
      <c r="H15" s="143">
        <v>0</v>
      </c>
      <c r="I15" s="143">
        <v>1</v>
      </c>
      <c r="J15" s="143">
        <v>1</v>
      </c>
      <c r="K15" s="140" t="s">
        <v>74</v>
      </c>
      <c r="L15" s="147" t="s">
        <v>65</v>
      </c>
      <c r="M15" s="131">
        <v>0</v>
      </c>
      <c r="N15" s="131"/>
      <c r="O15" s="151" t="e">
        <v>#DIV/0!</v>
      </c>
      <c r="P15" s="131"/>
      <c r="Q15" s="131"/>
      <c r="R15" s="131">
        <v>0</v>
      </c>
      <c r="S15" s="131"/>
      <c r="T15" s="151" t="e">
        <v>#DIV/0!</v>
      </c>
      <c r="U15" s="131"/>
      <c r="V15" s="131"/>
      <c r="W15" s="131">
        <v>0</v>
      </c>
      <c r="X15" s="131"/>
      <c r="Y15" s="151" t="e">
        <v>#DIV/0!</v>
      </c>
      <c r="Z15" s="131"/>
      <c r="AA15" s="131"/>
      <c r="AB15" s="131">
        <v>1</v>
      </c>
      <c r="AC15" s="131"/>
      <c r="AD15" s="151" t="e">
        <v>#DIV/0!</v>
      </c>
      <c r="AE15" s="131"/>
      <c r="AF15" s="131"/>
      <c r="AG15" s="131">
        <v>1</v>
      </c>
      <c r="AH15" s="131"/>
      <c r="AI15" s="151" t="e">
        <v>#DIV/0!</v>
      </c>
      <c r="AJ15" s="131"/>
    </row>
    <row r="16" spans="1:36" ht="75" x14ac:dyDescent="0.25">
      <c r="A16" s="167" t="s">
        <v>79</v>
      </c>
      <c r="B16" s="165">
        <v>14</v>
      </c>
      <c r="C16" s="132">
        <v>1</v>
      </c>
      <c r="D16" s="133" t="s">
        <v>223</v>
      </c>
      <c r="E16" s="133" t="s">
        <v>183</v>
      </c>
      <c r="F16" s="149">
        <v>1</v>
      </c>
      <c r="G16" s="149">
        <v>0</v>
      </c>
      <c r="H16" s="149">
        <v>0</v>
      </c>
      <c r="I16" s="149">
        <v>0</v>
      </c>
      <c r="J16" s="149">
        <v>1</v>
      </c>
      <c r="K16" s="133" t="s">
        <v>64</v>
      </c>
      <c r="L16" s="133" t="s">
        <v>80</v>
      </c>
      <c r="M16" s="135">
        <v>1</v>
      </c>
      <c r="N16" s="135"/>
      <c r="O16" s="150" t="e">
        <v>#DIV/0!</v>
      </c>
      <c r="P16" s="135"/>
      <c r="Q16" s="135"/>
      <c r="R16" s="135">
        <v>0</v>
      </c>
      <c r="S16" s="135"/>
      <c r="T16" s="150" t="e">
        <v>#DIV/0!</v>
      </c>
      <c r="U16" s="135"/>
      <c r="V16" s="135"/>
      <c r="W16" s="135">
        <v>0</v>
      </c>
      <c r="X16" s="135"/>
      <c r="Y16" s="150" t="e">
        <v>#DIV/0!</v>
      </c>
      <c r="Z16" s="135"/>
      <c r="AA16" s="135"/>
      <c r="AB16" s="135">
        <v>0</v>
      </c>
      <c r="AC16" s="135"/>
      <c r="AD16" s="150" t="e">
        <v>#DIV/0!</v>
      </c>
      <c r="AE16" s="135"/>
      <c r="AF16" s="135"/>
      <c r="AG16" s="135">
        <v>1</v>
      </c>
      <c r="AH16" s="135"/>
      <c r="AI16" s="150" t="e">
        <v>#DIV/0!</v>
      </c>
      <c r="AJ16" s="135"/>
    </row>
    <row r="17" spans="1:36" ht="75" x14ac:dyDescent="0.25">
      <c r="A17" s="165"/>
      <c r="B17" s="165">
        <v>15</v>
      </c>
      <c r="C17" s="130">
        <v>2</v>
      </c>
      <c r="D17" s="134" t="s">
        <v>81</v>
      </c>
      <c r="E17" s="134" t="s">
        <v>239</v>
      </c>
      <c r="F17" s="143">
        <v>0</v>
      </c>
      <c r="G17" s="143">
        <v>1</v>
      </c>
      <c r="H17" s="143">
        <v>0</v>
      </c>
      <c r="I17" s="143">
        <v>1</v>
      </c>
      <c r="J17" s="143">
        <v>2</v>
      </c>
      <c r="K17" s="134" t="s">
        <v>68</v>
      </c>
      <c r="L17" s="134" t="s">
        <v>80</v>
      </c>
      <c r="M17" s="131">
        <v>0</v>
      </c>
      <c r="N17" s="131"/>
      <c r="O17" s="151" t="e">
        <v>#DIV/0!</v>
      </c>
      <c r="P17" s="131"/>
      <c r="Q17" s="131"/>
      <c r="R17" s="131">
        <v>1</v>
      </c>
      <c r="S17" s="131"/>
      <c r="T17" s="151" t="e">
        <v>#DIV/0!</v>
      </c>
      <c r="U17" s="131"/>
      <c r="V17" s="131"/>
      <c r="W17" s="131">
        <v>0</v>
      </c>
      <c r="X17" s="131"/>
      <c r="Y17" s="151" t="e">
        <v>#DIV/0!</v>
      </c>
      <c r="Z17" s="131"/>
      <c r="AA17" s="131"/>
      <c r="AB17" s="131">
        <v>1</v>
      </c>
      <c r="AC17" s="131"/>
      <c r="AD17" s="151" t="e">
        <v>#DIV/0!</v>
      </c>
      <c r="AE17" s="131"/>
      <c r="AF17" s="131"/>
      <c r="AG17" s="131">
        <v>2</v>
      </c>
      <c r="AH17" s="131"/>
      <c r="AI17" s="151" t="e">
        <v>#DIV/0!</v>
      </c>
      <c r="AJ17" s="131"/>
    </row>
    <row r="18" spans="1:36" ht="90" x14ac:dyDescent="0.25">
      <c r="A18" s="165"/>
      <c r="B18" s="165">
        <v>16</v>
      </c>
      <c r="C18" s="130">
        <v>3</v>
      </c>
      <c r="D18" s="134" t="s">
        <v>82</v>
      </c>
      <c r="E18" s="134" t="s">
        <v>240</v>
      </c>
      <c r="F18" s="141">
        <v>53</v>
      </c>
      <c r="G18" s="143">
        <v>0</v>
      </c>
      <c r="H18" s="143">
        <v>0</v>
      </c>
      <c r="I18" s="143">
        <v>0</v>
      </c>
      <c r="J18" s="143">
        <v>53</v>
      </c>
      <c r="K18" s="134" t="s">
        <v>83</v>
      </c>
      <c r="L18" s="134" t="s">
        <v>80</v>
      </c>
      <c r="M18" s="131">
        <v>53</v>
      </c>
      <c r="N18" s="131"/>
      <c r="O18" s="151" t="e">
        <v>#DIV/0!</v>
      </c>
      <c r="P18" s="131"/>
      <c r="Q18" s="131"/>
      <c r="R18" s="131">
        <v>0</v>
      </c>
      <c r="S18" s="131"/>
      <c r="T18" s="151" t="e">
        <v>#DIV/0!</v>
      </c>
      <c r="U18" s="131"/>
      <c r="V18" s="131"/>
      <c r="W18" s="131">
        <v>0</v>
      </c>
      <c r="X18" s="131"/>
      <c r="Y18" s="151" t="e">
        <v>#DIV/0!</v>
      </c>
      <c r="Z18" s="131"/>
      <c r="AA18" s="131"/>
      <c r="AB18" s="131">
        <v>0</v>
      </c>
      <c r="AC18" s="131"/>
      <c r="AD18" s="151" t="e">
        <v>#DIV/0!</v>
      </c>
      <c r="AE18" s="131"/>
      <c r="AF18" s="131"/>
      <c r="AG18" s="131">
        <v>53</v>
      </c>
      <c r="AH18" s="131"/>
      <c r="AI18" s="151" t="e">
        <v>#DIV/0!</v>
      </c>
      <c r="AJ18" s="131"/>
    </row>
    <row r="19" spans="1:36" ht="30" x14ac:dyDescent="0.25">
      <c r="A19" s="165"/>
      <c r="B19" s="165">
        <v>17</v>
      </c>
      <c r="C19" s="130">
        <v>4</v>
      </c>
      <c r="D19" s="134" t="s">
        <v>72</v>
      </c>
      <c r="E19" s="134" t="s">
        <v>73</v>
      </c>
      <c r="F19" s="131">
        <v>0</v>
      </c>
      <c r="G19" s="143">
        <v>0</v>
      </c>
      <c r="H19" s="143">
        <v>0</v>
      </c>
      <c r="I19" s="143">
        <v>1</v>
      </c>
      <c r="J19" s="143">
        <v>1</v>
      </c>
      <c r="K19" s="140" t="s">
        <v>74</v>
      </c>
      <c r="L19" s="134" t="s">
        <v>80</v>
      </c>
      <c r="M19" s="131"/>
      <c r="N19" s="131"/>
      <c r="O19" s="151" t="e">
        <v>#DIV/0!</v>
      </c>
      <c r="P19" s="131"/>
      <c r="Q19" s="131"/>
      <c r="R19" s="131">
        <v>0</v>
      </c>
      <c r="S19" s="131"/>
      <c r="T19" s="151" t="e">
        <v>#DIV/0!</v>
      </c>
      <c r="U19" s="131"/>
      <c r="V19" s="131"/>
      <c r="W19" s="131">
        <v>0</v>
      </c>
      <c r="X19" s="131"/>
      <c r="Y19" s="151" t="e">
        <v>#DIV/0!</v>
      </c>
      <c r="Z19" s="131"/>
      <c r="AA19" s="131"/>
      <c r="AB19" s="131">
        <v>1</v>
      </c>
      <c r="AC19" s="131"/>
      <c r="AD19" s="151" t="e">
        <v>#DIV/0!</v>
      </c>
      <c r="AE19" s="131"/>
      <c r="AF19" s="131"/>
      <c r="AG19" s="131">
        <v>1</v>
      </c>
      <c r="AH19" s="131"/>
      <c r="AI19" s="151" t="e">
        <v>#DIV/0!</v>
      </c>
      <c r="AJ19" s="131"/>
    </row>
    <row r="20" spans="1:36" ht="90" x14ac:dyDescent="0.25">
      <c r="A20" s="164" t="s">
        <v>84</v>
      </c>
      <c r="B20" s="165">
        <v>18</v>
      </c>
      <c r="C20" s="132">
        <v>1</v>
      </c>
      <c r="D20" s="133" t="s">
        <v>206</v>
      </c>
      <c r="E20" s="137" t="s">
        <v>241</v>
      </c>
      <c r="F20" s="138">
        <v>0</v>
      </c>
      <c r="G20" s="139">
        <v>1</v>
      </c>
      <c r="H20" s="139">
        <v>0</v>
      </c>
      <c r="I20" s="139">
        <v>0</v>
      </c>
      <c r="J20" s="149">
        <v>1</v>
      </c>
      <c r="K20" s="133" t="s">
        <v>64</v>
      </c>
      <c r="L20" s="133" t="s">
        <v>85</v>
      </c>
      <c r="M20" s="135">
        <v>0</v>
      </c>
      <c r="N20" s="135"/>
      <c r="O20" s="150" t="e">
        <v>#DIV/0!</v>
      </c>
      <c r="P20" s="135"/>
      <c r="Q20" s="135"/>
      <c r="R20" s="135">
        <v>1</v>
      </c>
      <c r="S20" s="135"/>
      <c r="T20" s="150" t="e">
        <v>#DIV/0!</v>
      </c>
      <c r="U20" s="135"/>
      <c r="V20" s="135"/>
      <c r="W20" s="135">
        <v>0</v>
      </c>
      <c r="X20" s="135"/>
      <c r="Y20" s="150" t="e">
        <v>#DIV/0!</v>
      </c>
      <c r="Z20" s="135"/>
      <c r="AA20" s="135"/>
      <c r="AB20" s="135">
        <v>0</v>
      </c>
      <c r="AC20" s="135"/>
      <c r="AD20" s="150" t="e">
        <v>#DIV/0!</v>
      </c>
      <c r="AE20" s="135"/>
      <c r="AF20" s="135"/>
      <c r="AG20" s="135">
        <v>1</v>
      </c>
      <c r="AH20" s="135"/>
      <c r="AI20" s="150" t="e">
        <v>#DIV/0!</v>
      </c>
      <c r="AJ20" s="135"/>
    </row>
    <row r="21" spans="1:36" ht="75" x14ac:dyDescent="0.25">
      <c r="A21" s="165"/>
      <c r="B21" s="165">
        <v>19</v>
      </c>
      <c r="C21" s="130">
        <v>2</v>
      </c>
      <c r="D21" s="134" t="s">
        <v>86</v>
      </c>
      <c r="E21" s="140" t="s">
        <v>242</v>
      </c>
      <c r="F21" s="141">
        <v>0</v>
      </c>
      <c r="G21" s="142">
        <v>1</v>
      </c>
      <c r="H21" s="142">
        <v>0</v>
      </c>
      <c r="I21" s="142">
        <v>1</v>
      </c>
      <c r="J21" s="143">
        <v>2</v>
      </c>
      <c r="K21" s="134" t="s">
        <v>68</v>
      </c>
      <c r="L21" s="134" t="s">
        <v>85</v>
      </c>
      <c r="M21" s="131">
        <v>0</v>
      </c>
      <c r="N21" s="131"/>
      <c r="O21" s="151" t="e">
        <v>#DIV/0!</v>
      </c>
      <c r="P21" s="131"/>
      <c r="Q21" s="131"/>
      <c r="R21" s="131">
        <v>1</v>
      </c>
      <c r="S21" s="131"/>
      <c r="T21" s="151" t="e">
        <v>#DIV/0!</v>
      </c>
      <c r="U21" s="131"/>
      <c r="V21" s="131"/>
      <c r="W21" s="131">
        <v>0</v>
      </c>
      <c r="X21" s="131"/>
      <c r="Y21" s="151" t="e">
        <v>#DIV/0!</v>
      </c>
      <c r="Z21" s="131"/>
      <c r="AA21" s="131"/>
      <c r="AB21" s="131">
        <v>1</v>
      </c>
      <c r="AC21" s="131"/>
      <c r="AD21" s="151" t="e">
        <v>#DIV/0!</v>
      </c>
      <c r="AE21" s="131"/>
      <c r="AF21" s="131"/>
      <c r="AG21" s="131">
        <v>2</v>
      </c>
      <c r="AH21" s="131"/>
      <c r="AI21" s="151" t="e">
        <v>#DIV/0!</v>
      </c>
      <c r="AJ21" s="131"/>
    </row>
    <row r="22" spans="1:36" ht="45" x14ac:dyDescent="0.25">
      <c r="A22" s="165"/>
      <c r="B22" s="165">
        <v>20</v>
      </c>
      <c r="C22" s="130">
        <v>3</v>
      </c>
      <c r="D22" s="134" t="s">
        <v>72</v>
      </c>
      <c r="E22" s="140" t="s">
        <v>73</v>
      </c>
      <c r="F22" s="131">
        <v>0</v>
      </c>
      <c r="G22" s="143">
        <v>0</v>
      </c>
      <c r="H22" s="143">
        <v>0</v>
      </c>
      <c r="I22" s="143">
        <v>1</v>
      </c>
      <c r="J22" s="143">
        <v>1</v>
      </c>
      <c r="K22" s="140" t="s">
        <v>74</v>
      </c>
      <c r="L22" s="134" t="s">
        <v>85</v>
      </c>
      <c r="M22" s="131"/>
      <c r="N22" s="131"/>
      <c r="O22" s="15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51"/>
      <c r="AJ22" s="131"/>
    </row>
    <row r="23" spans="1:36" ht="75" x14ac:dyDescent="0.25">
      <c r="A23" s="164" t="s">
        <v>87</v>
      </c>
      <c r="B23" s="165">
        <v>21</v>
      </c>
      <c r="C23" s="132">
        <v>1</v>
      </c>
      <c r="D23" s="133" t="s">
        <v>207</v>
      </c>
      <c r="E23" s="137" t="s">
        <v>185</v>
      </c>
      <c r="F23" s="138">
        <v>0</v>
      </c>
      <c r="G23" s="139">
        <v>0</v>
      </c>
      <c r="H23" s="139">
        <v>0</v>
      </c>
      <c r="I23" s="139">
        <v>1</v>
      </c>
      <c r="J23" s="149">
        <v>1</v>
      </c>
      <c r="K23" s="133" t="s">
        <v>64</v>
      </c>
      <c r="L23" s="133" t="s">
        <v>88</v>
      </c>
      <c r="M23" s="135">
        <v>0</v>
      </c>
      <c r="N23" s="135"/>
      <c r="O23" s="150" t="e">
        <v>#DIV/0!</v>
      </c>
      <c r="P23" s="135"/>
      <c r="Q23" s="135"/>
      <c r="R23" s="135">
        <v>0</v>
      </c>
      <c r="S23" s="135"/>
      <c r="T23" s="150" t="e">
        <v>#DIV/0!</v>
      </c>
      <c r="U23" s="135"/>
      <c r="V23" s="135"/>
      <c r="W23" s="135">
        <v>0</v>
      </c>
      <c r="X23" s="135"/>
      <c r="Y23" s="150" t="e">
        <v>#DIV/0!</v>
      </c>
      <c r="Z23" s="135"/>
      <c r="AA23" s="135"/>
      <c r="AB23" s="135">
        <v>1</v>
      </c>
      <c r="AC23" s="135"/>
      <c r="AD23" s="150" t="e">
        <v>#DIV/0!</v>
      </c>
      <c r="AE23" s="135"/>
      <c r="AF23" s="135"/>
      <c r="AG23" s="135">
        <v>1</v>
      </c>
      <c r="AH23" s="135"/>
      <c r="AI23" s="150" t="e">
        <v>#DIV/0!</v>
      </c>
      <c r="AJ23" s="135"/>
    </row>
    <row r="24" spans="1:36" ht="75" x14ac:dyDescent="0.25">
      <c r="A24" s="165"/>
      <c r="B24" s="165">
        <v>22</v>
      </c>
      <c r="C24" s="130">
        <v>2</v>
      </c>
      <c r="D24" s="134" t="s">
        <v>89</v>
      </c>
      <c r="E24" s="140" t="s">
        <v>242</v>
      </c>
      <c r="F24" s="141">
        <v>0</v>
      </c>
      <c r="G24" s="142">
        <v>1</v>
      </c>
      <c r="H24" s="142">
        <v>0</v>
      </c>
      <c r="I24" s="142">
        <v>1</v>
      </c>
      <c r="J24" s="143">
        <v>2</v>
      </c>
      <c r="K24" s="134" t="s">
        <v>68</v>
      </c>
      <c r="L24" s="134" t="s">
        <v>88</v>
      </c>
      <c r="M24" s="131">
        <v>0</v>
      </c>
      <c r="N24" s="131"/>
      <c r="O24" s="151" t="e">
        <v>#DIV/0!</v>
      </c>
      <c r="P24" s="131"/>
      <c r="Q24" s="131"/>
      <c r="R24" s="131">
        <v>1</v>
      </c>
      <c r="S24" s="131"/>
      <c r="T24" s="151" t="e">
        <v>#DIV/0!</v>
      </c>
      <c r="U24" s="131"/>
      <c r="V24" s="131"/>
      <c r="W24" s="131">
        <v>0</v>
      </c>
      <c r="X24" s="131"/>
      <c r="Y24" s="151" t="e">
        <v>#DIV/0!</v>
      </c>
      <c r="Z24" s="131"/>
      <c r="AA24" s="131"/>
      <c r="AB24" s="131">
        <v>1</v>
      </c>
      <c r="AC24" s="131"/>
      <c r="AD24" s="151" t="e">
        <v>#DIV/0!</v>
      </c>
      <c r="AE24" s="131"/>
      <c r="AF24" s="131"/>
      <c r="AG24" s="131">
        <v>2</v>
      </c>
      <c r="AH24" s="131"/>
      <c r="AI24" s="151" t="e">
        <v>#DIV/0!</v>
      </c>
      <c r="AJ24" s="131"/>
    </row>
    <row r="25" spans="1:36" ht="30" x14ac:dyDescent="0.25">
      <c r="A25" s="165"/>
      <c r="B25" s="165">
        <v>23</v>
      </c>
      <c r="C25" s="130">
        <v>3</v>
      </c>
      <c r="D25" s="134" t="s">
        <v>90</v>
      </c>
      <c r="E25" s="140" t="s">
        <v>73</v>
      </c>
      <c r="F25" s="131">
        <v>0</v>
      </c>
      <c r="G25" s="143">
        <v>0</v>
      </c>
      <c r="H25" s="143">
        <v>0</v>
      </c>
      <c r="I25" s="143">
        <v>1</v>
      </c>
      <c r="J25" s="143">
        <v>1</v>
      </c>
      <c r="K25" s="140" t="s">
        <v>74</v>
      </c>
      <c r="L25" s="134" t="s">
        <v>88</v>
      </c>
      <c r="M25" s="131">
        <v>0</v>
      </c>
      <c r="N25" s="131"/>
      <c r="O25" s="151" t="e">
        <v>#DIV/0!</v>
      </c>
      <c r="P25" s="131"/>
      <c r="Q25" s="131"/>
      <c r="R25" s="131">
        <v>0</v>
      </c>
      <c r="S25" s="131"/>
      <c r="T25" s="151" t="e">
        <v>#DIV/0!</v>
      </c>
      <c r="U25" s="131"/>
      <c r="V25" s="131"/>
      <c r="W25" s="131">
        <v>0</v>
      </c>
      <c r="X25" s="131"/>
      <c r="Y25" s="151" t="e">
        <v>#DIV/0!</v>
      </c>
      <c r="Z25" s="131"/>
      <c r="AA25" s="131"/>
      <c r="AB25" s="131">
        <v>1</v>
      </c>
      <c r="AC25" s="131"/>
      <c r="AD25" s="151" t="e">
        <v>#DIV/0!</v>
      </c>
      <c r="AE25" s="131"/>
      <c r="AF25" s="131"/>
      <c r="AG25" s="131">
        <v>1</v>
      </c>
      <c r="AH25" s="131"/>
      <c r="AI25" s="151" t="e">
        <v>#DIV/0!</v>
      </c>
      <c r="AJ25" s="131"/>
    </row>
    <row r="26" spans="1:36" ht="120" x14ac:dyDescent="0.25">
      <c r="A26" s="164" t="s">
        <v>96</v>
      </c>
      <c r="B26" s="165">
        <v>24</v>
      </c>
      <c r="C26" s="132">
        <v>1</v>
      </c>
      <c r="D26" s="133" t="s">
        <v>209</v>
      </c>
      <c r="E26" s="137" t="s">
        <v>187</v>
      </c>
      <c r="F26" s="138">
        <v>0</v>
      </c>
      <c r="G26" s="139">
        <v>1</v>
      </c>
      <c r="H26" s="139">
        <v>0</v>
      </c>
      <c r="I26" s="139">
        <v>0</v>
      </c>
      <c r="J26" s="149">
        <v>1</v>
      </c>
      <c r="K26" s="133" t="s">
        <v>64</v>
      </c>
      <c r="L26" s="133" t="s">
        <v>80</v>
      </c>
      <c r="M26" s="135">
        <v>0</v>
      </c>
      <c r="N26" s="135"/>
      <c r="O26" s="150" t="e">
        <v>#DIV/0!</v>
      </c>
      <c r="P26" s="135"/>
      <c r="Q26" s="135"/>
      <c r="R26" s="135">
        <v>1</v>
      </c>
      <c r="S26" s="135"/>
      <c r="T26" s="150" t="e">
        <v>#DIV/0!</v>
      </c>
      <c r="U26" s="135"/>
      <c r="V26" s="135"/>
      <c r="W26" s="135">
        <v>0</v>
      </c>
      <c r="X26" s="135"/>
      <c r="Y26" s="150" t="e">
        <v>#DIV/0!</v>
      </c>
      <c r="Z26" s="135"/>
      <c r="AA26" s="135"/>
      <c r="AB26" s="135">
        <v>0</v>
      </c>
      <c r="AC26" s="135"/>
      <c r="AD26" s="150" t="e">
        <v>#DIV/0!</v>
      </c>
      <c r="AE26" s="135"/>
      <c r="AF26" s="135"/>
      <c r="AG26" s="135">
        <v>1</v>
      </c>
      <c r="AH26" s="135"/>
      <c r="AI26" s="150" t="e">
        <v>#DIV/0!</v>
      </c>
      <c r="AJ26" s="135"/>
    </row>
    <row r="27" spans="1:36" ht="75" x14ac:dyDescent="0.25">
      <c r="A27" s="165"/>
      <c r="B27" s="165">
        <v>25</v>
      </c>
      <c r="C27" s="130">
        <v>2</v>
      </c>
      <c r="D27" s="134" t="s">
        <v>97</v>
      </c>
      <c r="E27" s="140" t="s">
        <v>242</v>
      </c>
      <c r="F27" s="141">
        <v>0</v>
      </c>
      <c r="G27" s="142">
        <v>1</v>
      </c>
      <c r="H27" s="142">
        <v>0</v>
      </c>
      <c r="I27" s="142">
        <v>1</v>
      </c>
      <c r="J27" s="143">
        <v>2</v>
      </c>
      <c r="K27" s="134" t="s">
        <v>68</v>
      </c>
      <c r="L27" s="134" t="s">
        <v>80</v>
      </c>
      <c r="M27" s="131">
        <v>0</v>
      </c>
      <c r="N27" s="131"/>
      <c r="O27" s="151" t="e">
        <v>#DIV/0!</v>
      </c>
      <c r="P27" s="131"/>
      <c r="Q27" s="131"/>
      <c r="R27" s="131">
        <v>1</v>
      </c>
      <c r="S27" s="131"/>
      <c r="T27" s="151" t="e">
        <v>#DIV/0!</v>
      </c>
      <c r="U27" s="131"/>
      <c r="V27" s="131"/>
      <c r="W27" s="131">
        <v>0</v>
      </c>
      <c r="X27" s="131"/>
      <c r="Y27" s="151" t="e">
        <v>#DIV/0!</v>
      </c>
      <c r="Z27" s="131"/>
      <c r="AA27" s="131"/>
      <c r="AB27" s="131">
        <v>1</v>
      </c>
      <c r="AC27" s="131"/>
      <c r="AD27" s="151" t="e">
        <v>#DIV/0!</v>
      </c>
      <c r="AE27" s="131"/>
      <c r="AF27" s="131"/>
      <c r="AG27" s="131">
        <v>2</v>
      </c>
      <c r="AH27" s="131"/>
      <c r="AI27" s="151" t="e">
        <v>#DIV/0!</v>
      </c>
      <c r="AJ27" s="131"/>
    </row>
    <row r="28" spans="1:36" ht="30" x14ac:dyDescent="0.25">
      <c r="A28" s="165"/>
      <c r="B28" s="165">
        <v>26</v>
      </c>
      <c r="C28" s="130">
        <v>3</v>
      </c>
      <c r="D28" s="134" t="s">
        <v>72</v>
      </c>
      <c r="E28" s="140" t="s">
        <v>73</v>
      </c>
      <c r="F28" s="131">
        <v>0</v>
      </c>
      <c r="G28" s="143">
        <v>0</v>
      </c>
      <c r="H28" s="143">
        <v>0</v>
      </c>
      <c r="I28" s="143">
        <v>1</v>
      </c>
      <c r="J28" s="143">
        <v>1</v>
      </c>
      <c r="K28" s="140" t="s">
        <v>74</v>
      </c>
      <c r="L28" s="134" t="s">
        <v>80</v>
      </c>
      <c r="M28" s="131"/>
      <c r="N28" s="131"/>
      <c r="O28" s="15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51"/>
      <c r="AJ28" s="131"/>
    </row>
    <row r="29" spans="1:36" ht="45" x14ac:dyDescent="0.25">
      <c r="A29" s="165"/>
      <c r="B29" s="165">
        <v>27</v>
      </c>
      <c r="C29" s="130">
        <v>4</v>
      </c>
      <c r="D29" s="134" t="s">
        <v>98</v>
      </c>
      <c r="E29" s="140" t="s">
        <v>99</v>
      </c>
      <c r="F29" s="131">
        <v>0</v>
      </c>
      <c r="G29" s="143">
        <v>0</v>
      </c>
      <c r="H29" s="143">
        <v>0</v>
      </c>
      <c r="I29" s="143">
        <v>1</v>
      </c>
      <c r="J29" s="143">
        <v>1</v>
      </c>
      <c r="K29" s="134" t="s">
        <v>100</v>
      </c>
      <c r="L29" s="134" t="s">
        <v>80</v>
      </c>
      <c r="M29" s="131"/>
      <c r="N29" s="131"/>
      <c r="O29" s="15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51"/>
      <c r="AJ29" s="131"/>
    </row>
    <row r="30" spans="1:36" ht="60" x14ac:dyDescent="0.25">
      <c r="A30" s="166"/>
      <c r="B30" s="165">
        <v>28</v>
      </c>
      <c r="C30" s="130">
        <v>5</v>
      </c>
      <c r="D30" s="134" t="s">
        <v>101</v>
      </c>
      <c r="E30" s="140" t="s">
        <v>102</v>
      </c>
      <c r="F30" s="131">
        <v>0</v>
      </c>
      <c r="G30" s="143">
        <v>0</v>
      </c>
      <c r="H30" s="143">
        <v>0</v>
      </c>
      <c r="I30" s="143">
        <v>1</v>
      </c>
      <c r="J30" s="143">
        <v>1</v>
      </c>
      <c r="K30" s="134" t="s">
        <v>103</v>
      </c>
      <c r="L30" s="134" t="s">
        <v>80</v>
      </c>
      <c r="M30" s="131">
        <v>0</v>
      </c>
      <c r="N30" s="131"/>
      <c r="O30" s="151" t="e">
        <v>#DIV/0!</v>
      </c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>
        <v>1</v>
      </c>
      <c r="AC30" s="131"/>
      <c r="AD30" s="131"/>
      <c r="AE30" s="131"/>
      <c r="AF30" s="131"/>
      <c r="AG30" s="131">
        <v>1</v>
      </c>
      <c r="AH30" s="131"/>
      <c r="AI30" s="151" t="e">
        <v>#DIV/0!</v>
      </c>
      <c r="AJ30" s="131"/>
    </row>
    <row r="31" spans="1:36" ht="75" x14ac:dyDescent="0.25">
      <c r="A31" s="168" t="s">
        <v>91</v>
      </c>
      <c r="B31" s="165">
        <v>29</v>
      </c>
      <c r="C31" s="66">
        <v>1</v>
      </c>
      <c r="D31" s="153" t="s">
        <v>208</v>
      </c>
      <c r="E31" s="154" t="s">
        <v>186</v>
      </c>
      <c r="F31" s="155">
        <v>0</v>
      </c>
      <c r="G31" s="156">
        <v>1</v>
      </c>
      <c r="H31" s="156">
        <v>0</v>
      </c>
      <c r="I31" s="156">
        <v>0</v>
      </c>
      <c r="J31" s="157">
        <v>1</v>
      </c>
      <c r="K31" s="158" t="s">
        <v>64</v>
      </c>
      <c r="L31" s="153" t="s">
        <v>92</v>
      </c>
      <c r="M31" s="159">
        <v>0</v>
      </c>
      <c r="N31" s="159"/>
      <c r="O31" s="159" t="e">
        <v>#DIV/0!</v>
      </c>
      <c r="P31" s="159"/>
      <c r="Q31" s="159"/>
      <c r="R31" s="159">
        <v>1</v>
      </c>
      <c r="S31" s="159"/>
      <c r="T31" s="159" t="e">
        <v>#DIV/0!</v>
      </c>
      <c r="U31" s="159"/>
      <c r="V31" s="159"/>
      <c r="W31" s="159">
        <v>0</v>
      </c>
      <c r="X31" s="159"/>
      <c r="Y31" s="159" t="e">
        <v>#DIV/0!</v>
      </c>
      <c r="Z31" s="159"/>
      <c r="AA31" s="159"/>
      <c r="AB31" s="159">
        <v>0</v>
      </c>
      <c r="AC31" s="159"/>
      <c r="AD31" s="159" t="e">
        <v>#DIV/0!</v>
      </c>
      <c r="AE31" s="159"/>
      <c r="AF31" s="159"/>
      <c r="AG31" s="159">
        <v>1</v>
      </c>
      <c r="AH31" s="159"/>
      <c r="AI31" s="159" t="e">
        <v>#DIV/0!</v>
      </c>
      <c r="AJ31" s="159"/>
    </row>
    <row r="32" spans="1:36" ht="75" x14ac:dyDescent="0.25">
      <c r="A32" s="168"/>
      <c r="B32" s="165">
        <v>30</v>
      </c>
      <c r="C32" s="66">
        <v>2</v>
      </c>
      <c r="D32" s="153" t="s">
        <v>93</v>
      </c>
      <c r="E32" s="154" t="s">
        <v>242</v>
      </c>
      <c r="F32" s="155">
        <v>0</v>
      </c>
      <c r="G32" s="156">
        <v>1</v>
      </c>
      <c r="H32" s="156">
        <v>0</v>
      </c>
      <c r="I32" s="156">
        <v>1</v>
      </c>
      <c r="J32" s="157">
        <v>2</v>
      </c>
      <c r="K32" s="158" t="s">
        <v>68</v>
      </c>
      <c r="L32" s="153" t="s">
        <v>92</v>
      </c>
      <c r="M32" s="159">
        <v>0</v>
      </c>
      <c r="N32" s="159"/>
      <c r="O32" s="159" t="e">
        <v>#DIV/0!</v>
      </c>
      <c r="P32" s="159"/>
      <c r="Q32" s="159"/>
      <c r="R32" s="159">
        <v>1</v>
      </c>
      <c r="S32" s="159"/>
      <c r="T32" s="159" t="e">
        <v>#DIV/0!</v>
      </c>
      <c r="U32" s="159"/>
      <c r="V32" s="159"/>
      <c r="W32" s="159">
        <v>0</v>
      </c>
      <c r="X32" s="159"/>
      <c r="Y32" s="159" t="e">
        <v>#DIV/0!</v>
      </c>
      <c r="Z32" s="159"/>
      <c r="AA32" s="159"/>
      <c r="AB32" s="159">
        <v>1</v>
      </c>
      <c r="AC32" s="159"/>
      <c r="AD32" s="159" t="e">
        <v>#DIV/0!</v>
      </c>
      <c r="AE32" s="159"/>
      <c r="AF32" s="159"/>
      <c r="AG32" s="159">
        <v>2</v>
      </c>
      <c r="AH32" s="159"/>
      <c r="AI32" s="159" t="e">
        <v>#DIV/0!</v>
      </c>
      <c r="AJ32" s="159"/>
    </row>
    <row r="33" spans="1:36" ht="30" x14ac:dyDescent="0.25">
      <c r="A33" s="168"/>
      <c r="B33" s="165">
        <v>31</v>
      </c>
      <c r="C33" s="66">
        <v>3</v>
      </c>
      <c r="D33" s="153" t="s">
        <v>72</v>
      </c>
      <c r="E33" s="154" t="s">
        <v>73</v>
      </c>
      <c r="F33" s="81">
        <v>0</v>
      </c>
      <c r="G33" s="157">
        <v>0</v>
      </c>
      <c r="H33" s="157">
        <v>0</v>
      </c>
      <c r="I33" s="157">
        <v>1</v>
      </c>
      <c r="J33" s="157">
        <v>1</v>
      </c>
      <c r="K33" s="160" t="s">
        <v>74</v>
      </c>
      <c r="L33" s="153" t="s">
        <v>92</v>
      </c>
      <c r="M33" s="159">
        <v>1</v>
      </c>
      <c r="N33" s="159"/>
      <c r="O33" s="159" t="e">
        <v>#DIV/0!</v>
      </c>
      <c r="P33" s="159"/>
      <c r="Q33" s="159"/>
      <c r="R33" s="159">
        <v>2</v>
      </c>
      <c r="S33" s="159"/>
      <c r="T33" s="159" t="e">
        <v>#DIV/0!</v>
      </c>
      <c r="U33" s="159"/>
      <c r="V33" s="159"/>
      <c r="W33" s="159">
        <v>1</v>
      </c>
      <c r="X33" s="159"/>
      <c r="Y33" s="159" t="e">
        <v>#DIV/0!</v>
      </c>
      <c r="Z33" s="159"/>
      <c r="AA33" s="159"/>
      <c r="AB33" s="159">
        <v>2</v>
      </c>
      <c r="AC33" s="159"/>
      <c r="AD33" s="159" t="e">
        <v>#DIV/0!</v>
      </c>
      <c r="AE33" s="159"/>
      <c r="AF33" s="159"/>
      <c r="AG33" s="159">
        <v>3</v>
      </c>
      <c r="AH33" s="159"/>
      <c r="AI33" s="159" t="e">
        <v>#DIV/0!</v>
      </c>
      <c r="AJ33" s="159"/>
    </row>
    <row r="34" spans="1:36" ht="75" x14ac:dyDescent="0.25">
      <c r="A34" s="167" t="s">
        <v>94</v>
      </c>
      <c r="B34" s="165">
        <v>32</v>
      </c>
      <c r="C34" s="132">
        <v>1</v>
      </c>
      <c r="D34" s="133" t="s">
        <v>208</v>
      </c>
      <c r="E34" s="137" t="s">
        <v>186</v>
      </c>
      <c r="F34" s="138">
        <v>0</v>
      </c>
      <c r="G34" s="139">
        <v>1</v>
      </c>
      <c r="H34" s="139">
        <v>0</v>
      </c>
      <c r="I34" s="139">
        <v>0</v>
      </c>
      <c r="J34" s="149">
        <v>1</v>
      </c>
      <c r="K34" s="133" t="s">
        <v>64</v>
      </c>
      <c r="L34" s="133" t="s">
        <v>92</v>
      </c>
      <c r="M34" s="135">
        <v>0</v>
      </c>
      <c r="N34" s="135"/>
      <c r="O34" s="150" t="e">
        <v>#DIV/0!</v>
      </c>
      <c r="P34" s="135"/>
      <c r="Q34" s="135"/>
      <c r="R34" s="135">
        <v>1</v>
      </c>
      <c r="S34" s="135"/>
      <c r="T34" s="150" t="e">
        <v>#DIV/0!</v>
      </c>
      <c r="U34" s="135"/>
      <c r="V34" s="135"/>
      <c r="W34" s="135">
        <v>0</v>
      </c>
      <c r="X34" s="135"/>
      <c r="Y34" s="150" t="e">
        <v>#DIV/0!</v>
      </c>
      <c r="Z34" s="135"/>
      <c r="AA34" s="135"/>
      <c r="AB34" s="135">
        <v>0</v>
      </c>
      <c r="AC34" s="135"/>
      <c r="AD34" s="150" t="e">
        <v>#DIV/0!</v>
      </c>
      <c r="AE34" s="135"/>
      <c r="AF34" s="135"/>
      <c r="AG34" s="135">
        <v>1</v>
      </c>
      <c r="AH34" s="135"/>
      <c r="AI34" s="150" t="e">
        <v>#DIV/0!</v>
      </c>
      <c r="AJ34" s="135"/>
    </row>
    <row r="35" spans="1:36" ht="75" x14ac:dyDescent="0.25">
      <c r="A35" s="165"/>
      <c r="B35" s="165">
        <v>33</v>
      </c>
      <c r="C35" s="130">
        <v>2</v>
      </c>
      <c r="D35" s="134" t="s">
        <v>95</v>
      </c>
      <c r="E35" s="140" t="s">
        <v>242</v>
      </c>
      <c r="F35" s="141">
        <v>0</v>
      </c>
      <c r="G35" s="142">
        <v>1</v>
      </c>
      <c r="H35" s="142">
        <v>0</v>
      </c>
      <c r="I35" s="142">
        <v>1</v>
      </c>
      <c r="J35" s="143">
        <v>2</v>
      </c>
      <c r="K35" s="134" t="s">
        <v>68</v>
      </c>
      <c r="L35" s="134" t="s">
        <v>92</v>
      </c>
      <c r="M35" s="131">
        <v>0</v>
      </c>
      <c r="N35" s="131"/>
      <c r="O35" s="151" t="e">
        <v>#DIV/0!</v>
      </c>
      <c r="P35" s="131"/>
      <c r="Q35" s="131"/>
      <c r="R35" s="131">
        <v>1</v>
      </c>
      <c r="S35" s="131"/>
      <c r="T35" s="151" t="e">
        <v>#DIV/0!</v>
      </c>
      <c r="U35" s="131"/>
      <c r="V35" s="131"/>
      <c r="W35" s="131">
        <v>0</v>
      </c>
      <c r="X35" s="131"/>
      <c r="Y35" s="151" t="e">
        <v>#DIV/0!</v>
      </c>
      <c r="Z35" s="131"/>
      <c r="AA35" s="131"/>
      <c r="AB35" s="131">
        <v>1</v>
      </c>
      <c r="AC35" s="131"/>
      <c r="AD35" s="151" t="e">
        <v>#DIV/0!</v>
      </c>
      <c r="AE35" s="131"/>
      <c r="AF35" s="131"/>
      <c r="AG35" s="131">
        <v>2</v>
      </c>
      <c r="AH35" s="131"/>
      <c r="AI35" s="151" t="e">
        <v>#DIV/0!</v>
      </c>
      <c r="AJ35" s="131"/>
    </row>
    <row r="36" spans="1:36" ht="30" x14ac:dyDescent="0.25">
      <c r="A36" s="125"/>
      <c r="B36" s="165">
        <v>34</v>
      </c>
      <c r="C36" s="130">
        <v>3</v>
      </c>
      <c r="D36" s="134" t="s">
        <v>72</v>
      </c>
      <c r="E36" s="140" t="s">
        <v>73</v>
      </c>
      <c r="F36" s="131">
        <v>0</v>
      </c>
      <c r="G36" s="143">
        <v>0</v>
      </c>
      <c r="H36" s="143">
        <v>0</v>
      </c>
      <c r="I36" s="143">
        <v>1</v>
      </c>
      <c r="J36" s="143">
        <v>1</v>
      </c>
      <c r="K36" s="140" t="s">
        <v>74</v>
      </c>
      <c r="L36" s="16" t="s">
        <v>92</v>
      </c>
      <c r="M36" s="131"/>
      <c r="N36" s="131"/>
      <c r="O36" s="15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51"/>
      <c r="AJ36" s="131"/>
    </row>
    <row r="37" spans="1:36" ht="75" x14ac:dyDescent="0.25">
      <c r="A37" s="164" t="s">
        <v>104</v>
      </c>
      <c r="B37" s="165">
        <v>35</v>
      </c>
      <c r="C37" s="132">
        <v>1</v>
      </c>
      <c r="D37" s="133" t="s">
        <v>210</v>
      </c>
      <c r="E37" s="137" t="s">
        <v>188</v>
      </c>
      <c r="F37" s="138">
        <v>0</v>
      </c>
      <c r="G37" s="139">
        <v>1</v>
      </c>
      <c r="H37" s="139">
        <v>0</v>
      </c>
      <c r="I37" s="139">
        <v>0</v>
      </c>
      <c r="J37" s="149">
        <v>1</v>
      </c>
      <c r="K37" s="133" t="s">
        <v>64</v>
      </c>
      <c r="L37" s="133" t="s">
        <v>105</v>
      </c>
      <c r="M37" s="135">
        <v>0</v>
      </c>
      <c r="N37" s="135"/>
      <c r="O37" s="150" t="e">
        <v>#DIV/0!</v>
      </c>
      <c r="P37" s="135"/>
      <c r="Q37" s="135"/>
      <c r="R37" s="135">
        <v>1</v>
      </c>
      <c r="S37" s="135"/>
      <c r="T37" s="150" t="e">
        <v>#DIV/0!</v>
      </c>
      <c r="U37" s="135"/>
      <c r="V37" s="135"/>
      <c r="W37" s="135">
        <v>0</v>
      </c>
      <c r="X37" s="135"/>
      <c r="Y37" s="150" t="e">
        <v>#DIV/0!</v>
      </c>
      <c r="Z37" s="135"/>
      <c r="AA37" s="135"/>
      <c r="AB37" s="135">
        <v>0</v>
      </c>
      <c r="AC37" s="135"/>
      <c r="AD37" s="150" t="e">
        <v>#DIV/0!</v>
      </c>
      <c r="AE37" s="135"/>
      <c r="AF37" s="135"/>
      <c r="AG37" s="135">
        <v>1</v>
      </c>
      <c r="AH37" s="135"/>
      <c r="AI37" s="150" t="e">
        <v>#DIV/0!</v>
      </c>
    </row>
    <row r="38" spans="1:36" ht="75" x14ac:dyDescent="0.25">
      <c r="A38" s="165"/>
      <c r="B38" s="165">
        <v>36</v>
      </c>
      <c r="C38" s="130">
        <v>2</v>
      </c>
      <c r="D38" s="134" t="s">
        <v>106</v>
      </c>
      <c r="E38" s="140" t="s">
        <v>237</v>
      </c>
      <c r="F38" s="141">
        <v>0</v>
      </c>
      <c r="G38" s="142">
        <v>1</v>
      </c>
      <c r="H38" s="142">
        <v>0</v>
      </c>
      <c r="I38" s="142">
        <v>1</v>
      </c>
      <c r="J38" s="143">
        <v>2</v>
      </c>
      <c r="K38" s="134" t="s">
        <v>68</v>
      </c>
      <c r="L38" s="134" t="s">
        <v>105</v>
      </c>
      <c r="M38" s="131">
        <v>0</v>
      </c>
      <c r="N38" s="131"/>
      <c r="O38" s="151" t="e">
        <v>#DIV/0!</v>
      </c>
      <c r="P38" s="131"/>
      <c r="Q38" s="131"/>
      <c r="R38" s="131">
        <v>1</v>
      </c>
      <c r="S38" s="131"/>
      <c r="T38" s="151" t="e">
        <v>#DIV/0!</v>
      </c>
      <c r="U38" s="131"/>
      <c r="V38" s="131"/>
      <c r="W38" s="131">
        <v>0</v>
      </c>
      <c r="X38" s="131"/>
      <c r="Y38" s="151" t="e">
        <v>#DIV/0!</v>
      </c>
      <c r="Z38" s="131"/>
      <c r="AA38" s="131"/>
      <c r="AB38" s="131">
        <v>1</v>
      </c>
      <c r="AC38" s="131"/>
      <c r="AD38" s="151" t="e">
        <v>#DIV/0!</v>
      </c>
      <c r="AE38" s="131"/>
      <c r="AF38" s="131"/>
      <c r="AG38" s="131">
        <v>2</v>
      </c>
      <c r="AH38" s="131"/>
      <c r="AI38" s="151" t="e">
        <v>#DIV/0!</v>
      </c>
    </row>
    <row r="39" spans="1:36" ht="30" x14ac:dyDescent="0.25">
      <c r="A39" s="125"/>
      <c r="B39" s="165">
        <v>37</v>
      </c>
      <c r="C39" s="130">
        <v>3</v>
      </c>
      <c r="D39" s="134" t="s">
        <v>72</v>
      </c>
      <c r="E39" s="140" t="s">
        <v>73</v>
      </c>
      <c r="F39" s="131">
        <v>0</v>
      </c>
      <c r="G39" s="143">
        <v>0</v>
      </c>
      <c r="H39" s="143">
        <v>0</v>
      </c>
      <c r="I39" s="143">
        <v>1</v>
      </c>
      <c r="J39" s="143">
        <v>1</v>
      </c>
      <c r="K39" s="140" t="s">
        <v>74</v>
      </c>
      <c r="L39" s="134" t="s">
        <v>105</v>
      </c>
      <c r="M39" s="131"/>
      <c r="N39" s="131"/>
      <c r="O39" s="15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51"/>
    </row>
    <row r="40" spans="1:36" ht="75" x14ac:dyDescent="0.25">
      <c r="A40" s="164" t="s">
        <v>107</v>
      </c>
      <c r="B40" s="165">
        <v>38</v>
      </c>
      <c r="C40" s="135">
        <v>1</v>
      </c>
      <c r="D40" s="133" t="s">
        <v>224</v>
      </c>
      <c r="E40" s="133" t="s">
        <v>189</v>
      </c>
      <c r="F40" s="138">
        <v>0</v>
      </c>
      <c r="G40" s="139">
        <v>1</v>
      </c>
      <c r="H40" s="139">
        <v>0</v>
      </c>
      <c r="I40" s="139">
        <v>0</v>
      </c>
      <c r="J40" s="149">
        <v>1</v>
      </c>
      <c r="K40" s="133" t="s">
        <v>64</v>
      </c>
      <c r="L40" s="133" t="s">
        <v>105</v>
      </c>
      <c r="M40" s="135">
        <v>0</v>
      </c>
      <c r="N40" s="135"/>
      <c r="O40" s="150" t="e">
        <v>#DIV/0!</v>
      </c>
      <c r="P40" s="135"/>
      <c r="Q40" s="135"/>
      <c r="R40" s="135">
        <v>1</v>
      </c>
      <c r="S40" s="135"/>
      <c r="T40" s="150" t="e">
        <v>#DIV/0!</v>
      </c>
      <c r="U40" s="135"/>
      <c r="V40" s="135"/>
      <c r="W40" s="135">
        <v>0</v>
      </c>
      <c r="X40" s="135"/>
      <c r="Y40" s="150" t="e">
        <v>#DIV/0!</v>
      </c>
      <c r="Z40" s="135"/>
      <c r="AA40" s="135"/>
      <c r="AB40" s="135">
        <v>0</v>
      </c>
      <c r="AC40" s="135"/>
      <c r="AD40" s="150" t="e">
        <v>#DIV/0!</v>
      </c>
      <c r="AE40" s="135"/>
      <c r="AF40" s="135"/>
      <c r="AG40" s="135">
        <v>1</v>
      </c>
      <c r="AH40" s="135"/>
      <c r="AI40" s="150" t="e">
        <v>#DIV/0!</v>
      </c>
      <c r="AJ40" s="135"/>
    </row>
    <row r="41" spans="1:36" ht="75" x14ac:dyDescent="0.25">
      <c r="A41" s="165"/>
      <c r="B41" s="165">
        <v>39</v>
      </c>
      <c r="C41" s="131">
        <v>2</v>
      </c>
      <c r="D41" s="134" t="s">
        <v>108</v>
      </c>
      <c r="E41" s="134" t="s">
        <v>242</v>
      </c>
      <c r="F41" s="141">
        <v>0</v>
      </c>
      <c r="G41" s="142">
        <v>1</v>
      </c>
      <c r="H41" s="142">
        <v>0</v>
      </c>
      <c r="I41" s="142">
        <v>1</v>
      </c>
      <c r="J41" s="143">
        <v>2</v>
      </c>
      <c r="K41" s="134" t="s">
        <v>68</v>
      </c>
      <c r="L41" s="134" t="s">
        <v>105</v>
      </c>
      <c r="M41" s="131">
        <v>0</v>
      </c>
      <c r="N41" s="131"/>
      <c r="O41" s="151" t="e">
        <v>#DIV/0!</v>
      </c>
      <c r="P41" s="131"/>
      <c r="Q41" s="131"/>
      <c r="R41" s="131">
        <v>1</v>
      </c>
      <c r="S41" s="131"/>
      <c r="T41" s="151" t="e">
        <v>#DIV/0!</v>
      </c>
      <c r="U41" s="131"/>
      <c r="V41" s="131"/>
      <c r="W41" s="131">
        <v>0</v>
      </c>
      <c r="X41" s="131"/>
      <c r="Y41" s="151" t="e">
        <v>#DIV/0!</v>
      </c>
      <c r="Z41" s="131"/>
      <c r="AA41" s="131"/>
      <c r="AB41" s="131">
        <v>1</v>
      </c>
      <c r="AC41" s="131"/>
      <c r="AD41" s="151" t="e">
        <v>#DIV/0!</v>
      </c>
      <c r="AE41" s="131"/>
      <c r="AF41" s="131"/>
      <c r="AG41" s="131">
        <v>2</v>
      </c>
      <c r="AH41" s="131"/>
      <c r="AI41" s="151" t="e">
        <v>#DIV/0!</v>
      </c>
      <c r="AJ41" s="131"/>
    </row>
    <row r="42" spans="1:36" ht="30" x14ac:dyDescent="0.25">
      <c r="A42" s="165"/>
      <c r="B42" s="165">
        <v>40</v>
      </c>
      <c r="C42" s="131">
        <v>3</v>
      </c>
      <c r="D42" s="134" t="s">
        <v>72</v>
      </c>
      <c r="E42" s="134" t="s">
        <v>73</v>
      </c>
      <c r="F42" s="131">
        <v>0</v>
      </c>
      <c r="G42" s="143">
        <v>0</v>
      </c>
      <c r="H42" s="142">
        <v>0</v>
      </c>
      <c r="I42" s="142">
        <v>1</v>
      </c>
      <c r="J42" s="143">
        <v>1</v>
      </c>
      <c r="K42" s="134" t="s">
        <v>74</v>
      </c>
      <c r="L42" s="134" t="s">
        <v>105</v>
      </c>
      <c r="M42" s="131">
        <v>0</v>
      </c>
      <c r="N42" s="131"/>
      <c r="O42" s="151" t="e">
        <v>#DIV/0!</v>
      </c>
      <c r="P42" s="131"/>
      <c r="Q42" s="131"/>
      <c r="R42" s="131">
        <v>0</v>
      </c>
      <c r="S42" s="131"/>
      <c r="T42" s="151" t="e">
        <v>#DIV/0!</v>
      </c>
      <c r="U42" s="131"/>
      <c r="V42" s="131"/>
      <c r="W42" s="131">
        <v>1</v>
      </c>
      <c r="X42" s="131"/>
      <c r="Y42" s="151" t="e">
        <v>#DIV/0!</v>
      </c>
      <c r="Z42" s="131"/>
      <c r="AA42" s="131"/>
      <c r="AB42" s="131">
        <v>0</v>
      </c>
      <c r="AC42" s="131"/>
      <c r="AD42" s="151" t="e">
        <v>#DIV/0!</v>
      </c>
      <c r="AE42" s="131"/>
      <c r="AF42" s="131"/>
      <c r="AG42" s="131">
        <v>1</v>
      </c>
      <c r="AH42" s="131"/>
      <c r="AI42" s="151" t="e">
        <v>#DIV/0!</v>
      </c>
      <c r="AJ42" s="131"/>
    </row>
    <row r="43" spans="1:36" ht="45" x14ac:dyDescent="0.25">
      <c r="A43" s="166"/>
      <c r="B43" s="165">
        <v>41</v>
      </c>
      <c r="C43" s="131">
        <v>4</v>
      </c>
      <c r="D43" s="134" t="s">
        <v>109</v>
      </c>
      <c r="E43" s="134" t="s">
        <v>110</v>
      </c>
      <c r="F43" s="131">
        <v>0</v>
      </c>
      <c r="G43" s="143">
        <v>0</v>
      </c>
      <c r="H43" s="143">
        <v>0</v>
      </c>
      <c r="I43" s="143">
        <v>1</v>
      </c>
      <c r="J43" s="143">
        <v>1</v>
      </c>
      <c r="K43" s="134" t="s">
        <v>111</v>
      </c>
      <c r="L43" s="134" t="s">
        <v>105</v>
      </c>
      <c r="M43" s="131">
        <v>0</v>
      </c>
      <c r="N43" s="131"/>
      <c r="O43" s="151" t="e">
        <v>#DIV/0!</v>
      </c>
      <c r="P43" s="131"/>
      <c r="Q43" s="131"/>
      <c r="R43" s="131">
        <v>0</v>
      </c>
      <c r="S43" s="131"/>
      <c r="T43" s="151" t="e">
        <v>#DIV/0!</v>
      </c>
      <c r="U43" s="131"/>
      <c r="V43" s="131"/>
      <c r="W43" s="131">
        <v>0</v>
      </c>
      <c r="X43" s="131"/>
      <c r="Y43" s="151" t="e">
        <v>#DIV/0!</v>
      </c>
      <c r="Z43" s="131"/>
      <c r="AA43" s="131"/>
      <c r="AB43" s="131">
        <v>1</v>
      </c>
      <c r="AC43" s="131"/>
      <c r="AD43" s="151" t="e">
        <v>#DIV/0!</v>
      </c>
      <c r="AE43" s="131"/>
      <c r="AF43" s="131"/>
      <c r="AG43" s="131">
        <v>1</v>
      </c>
      <c r="AH43" s="131"/>
      <c r="AI43" s="151" t="e">
        <v>#DIV/0!</v>
      </c>
      <c r="AJ43" s="131"/>
    </row>
    <row r="44" spans="1:36" ht="90" x14ac:dyDescent="0.25">
      <c r="A44" s="167" t="s">
        <v>112</v>
      </c>
      <c r="B44" s="165">
        <v>42</v>
      </c>
      <c r="C44" s="132">
        <v>1</v>
      </c>
      <c r="D44" s="133" t="s">
        <v>212</v>
      </c>
      <c r="E44" s="137" t="s">
        <v>190</v>
      </c>
      <c r="F44" s="138">
        <v>0</v>
      </c>
      <c r="G44" s="139">
        <v>0</v>
      </c>
      <c r="H44" s="139">
        <v>0</v>
      </c>
      <c r="I44" s="139">
        <v>1</v>
      </c>
      <c r="J44" s="149">
        <v>1</v>
      </c>
      <c r="K44" s="133" t="s">
        <v>64</v>
      </c>
      <c r="L44" s="133" t="s">
        <v>113</v>
      </c>
      <c r="M44" s="135">
        <v>0</v>
      </c>
      <c r="N44" s="135"/>
      <c r="O44" s="150" t="e">
        <v>#DIV/0!</v>
      </c>
      <c r="P44" s="135"/>
      <c r="Q44" s="135"/>
      <c r="R44" s="135">
        <v>0</v>
      </c>
      <c r="S44" s="135"/>
      <c r="T44" s="150" t="e">
        <v>#DIV/0!</v>
      </c>
      <c r="U44" s="135"/>
      <c r="V44" s="135"/>
      <c r="W44" s="135">
        <v>0</v>
      </c>
      <c r="X44" s="135"/>
      <c r="Y44" s="150" t="e">
        <v>#DIV/0!</v>
      </c>
      <c r="Z44" s="135"/>
      <c r="AA44" s="135"/>
      <c r="AB44" s="135">
        <v>1</v>
      </c>
      <c r="AC44" s="135"/>
      <c r="AD44" s="150" t="e">
        <v>#DIV/0!</v>
      </c>
      <c r="AE44" s="135"/>
      <c r="AF44" s="135"/>
      <c r="AG44" s="135">
        <v>1</v>
      </c>
      <c r="AH44" s="135"/>
      <c r="AI44" s="150" t="e">
        <v>#DIV/0!</v>
      </c>
      <c r="AJ44" s="135"/>
    </row>
    <row r="45" spans="1:36" ht="75" x14ac:dyDescent="0.25">
      <c r="A45" s="165"/>
      <c r="B45" s="165">
        <v>43</v>
      </c>
      <c r="C45" s="130">
        <v>2</v>
      </c>
      <c r="D45" s="134" t="s">
        <v>114</v>
      </c>
      <c r="E45" s="140" t="s">
        <v>242</v>
      </c>
      <c r="F45" s="141">
        <v>0</v>
      </c>
      <c r="G45" s="142">
        <v>1</v>
      </c>
      <c r="H45" s="142">
        <v>0</v>
      </c>
      <c r="I45" s="142">
        <v>1</v>
      </c>
      <c r="J45" s="143">
        <v>2</v>
      </c>
      <c r="K45" s="134" t="s">
        <v>115</v>
      </c>
      <c r="L45" s="134" t="s">
        <v>113</v>
      </c>
      <c r="M45" s="131">
        <v>0</v>
      </c>
      <c r="N45" s="131"/>
      <c r="O45" s="151" t="e">
        <v>#DIV/0!</v>
      </c>
      <c r="P45" s="131"/>
      <c r="Q45" s="131"/>
      <c r="R45" s="131">
        <v>1</v>
      </c>
      <c r="S45" s="131"/>
      <c r="T45" s="151" t="e">
        <v>#DIV/0!</v>
      </c>
      <c r="U45" s="131"/>
      <c r="V45" s="131"/>
      <c r="W45" s="131">
        <v>0</v>
      </c>
      <c r="X45" s="131"/>
      <c r="Y45" s="151" t="e">
        <v>#DIV/0!</v>
      </c>
      <c r="Z45" s="131"/>
      <c r="AA45" s="131"/>
      <c r="AB45" s="131">
        <v>1</v>
      </c>
      <c r="AC45" s="131"/>
      <c r="AD45" s="151" t="e">
        <v>#DIV/0!</v>
      </c>
      <c r="AE45" s="131"/>
      <c r="AF45" s="131"/>
      <c r="AG45" s="131">
        <v>2</v>
      </c>
      <c r="AH45" s="131"/>
      <c r="AI45" s="151" t="e">
        <v>#DIV/0!</v>
      </c>
      <c r="AJ45" s="131"/>
    </row>
    <row r="46" spans="1:36" ht="75" x14ac:dyDescent="0.25">
      <c r="A46" s="165"/>
      <c r="B46" s="165">
        <v>44</v>
      </c>
      <c r="C46" s="130">
        <v>3</v>
      </c>
      <c r="D46" s="134" t="s">
        <v>116</v>
      </c>
      <c r="E46" s="140" t="s">
        <v>243</v>
      </c>
      <c r="F46" s="141">
        <v>0</v>
      </c>
      <c r="G46" s="142">
        <v>1</v>
      </c>
      <c r="H46" s="142">
        <v>0</v>
      </c>
      <c r="I46" s="142">
        <v>1</v>
      </c>
      <c r="J46" s="143">
        <v>2</v>
      </c>
      <c r="K46" s="134" t="s">
        <v>117</v>
      </c>
      <c r="L46" s="134" t="s">
        <v>118</v>
      </c>
      <c r="M46" s="131">
        <v>0</v>
      </c>
      <c r="N46" s="131"/>
      <c r="O46" s="151" t="e">
        <v>#DIV/0!</v>
      </c>
      <c r="P46" s="131"/>
      <c r="Q46" s="131"/>
      <c r="R46" s="131">
        <v>1</v>
      </c>
      <c r="S46" s="131"/>
      <c r="T46" s="151" t="e">
        <v>#DIV/0!</v>
      </c>
      <c r="U46" s="131"/>
      <c r="V46" s="131"/>
      <c r="W46" s="131">
        <v>0</v>
      </c>
      <c r="X46" s="131"/>
      <c r="Y46" s="151" t="e">
        <v>#DIV/0!</v>
      </c>
      <c r="Z46" s="131"/>
      <c r="AA46" s="131"/>
      <c r="AB46" s="131">
        <v>1</v>
      </c>
      <c r="AC46" s="131"/>
      <c r="AD46" s="151" t="e">
        <v>#DIV/0!</v>
      </c>
      <c r="AE46" s="131"/>
      <c r="AF46" s="131"/>
      <c r="AG46" s="131">
        <v>2</v>
      </c>
      <c r="AH46" s="131"/>
      <c r="AI46" s="151" t="e">
        <v>#DIV/0!</v>
      </c>
      <c r="AJ46" s="131"/>
    </row>
    <row r="47" spans="1:36" ht="78.75" customHeight="1" x14ac:dyDescent="0.25">
      <c r="A47" s="165"/>
      <c r="B47" s="165">
        <v>45</v>
      </c>
      <c r="C47" s="130">
        <v>4</v>
      </c>
      <c r="D47" s="134" t="s">
        <v>119</v>
      </c>
      <c r="E47" s="140" t="s">
        <v>120</v>
      </c>
      <c r="F47" s="131">
        <v>0</v>
      </c>
      <c r="G47" s="143">
        <v>0</v>
      </c>
      <c r="H47" s="143">
        <v>0</v>
      </c>
      <c r="I47" s="143">
        <v>1</v>
      </c>
      <c r="J47" s="143">
        <v>1</v>
      </c>
      <c r="K47" s="140" t="s">
        <v>120</v>
      </c>
      <c r="L47" s="134" t="s">
        <v>118</v>
      </c>
      <c r="M47" s="131">
        <v>0</v>
      </c>
      <c r="N47" s="131"/>
      <c r="O47" s="151" t="e">
        <v>#DIV/0!</v>
      </c>
      <c r="P47" s="131"/>
      <c r="Q47" s="131"/>
      <c r="R47" s="131">
        <v>0</v>
      </c>
      <c r="S47" s="131"/>
      <c r="T47" s="151" t="e">
        <v>#DIV/0!</v>
      </c>
      <c r="U47" s="131"/>
      <c r="V47" s="131"/>
      <c r="W47" s="131">
        <v>0</v>
      </c>
      <c r="X47" s="131"/>
      <c r="Y47" s="151" t="e">
        <v>#DIV/0!</v>
      </c>
      <c r="Z47" s="131"/>
      <c r="AA47" s="131"/>
      <c r="AB47" s="131">
        <v>1</v>
      </c>
      <c r="AC47" s="131"/>
      <c r="AD47" s="151" t="e">
        <v>#DIV/0!</v>
      </c>
      <c r="AE47" s="131"/>
      <c r="AF47" s="131"/>
      <c r="AG47" s="131">
        <v>1</v>
      </c>
      <c r="AH47" s="131"/>
      <c r="AI47" s="151" t="e">
        <v>#DIV/0!</v>
      </c>
      <c r="AJ47" s="131"/>
    </row>
    <row r="48" spans="1:36" ht="45" x14ac:dyDescent="0.25">
      <c r="A48" s="166"/>
      <c r="B48" s="165">
        <v>46</v>
      </c>
      <c r="C48" s="130">
        <v>5</v>
      </c>
      <c r="D48" s="134" t="s">
        <v>72</v>
      </c>
      <c r="E48" s="140" t="s">
        <v>73</v>
      </c>
      <c r="F48" s="131">
        <v>0</v>
      </c>
      <c r="G48" s="143">
        <v>0</v>
      </c>
      <c r="H48" s="143">
        <v>0</v>
      </c>
      <c r="I48" s="143">
        <v>1</v>
      </c>
      <c r="J48" s="143">
        <v>1</v>
      </c>
      <c r="K48" s="140" t="s">
        <v>74</v>
      </c>
      <c r="L48" s="134" t="s">
        <v>113</v>
      </c>
      <c r="M48" s="131">
        <v>0</v>
      </c>
      <c r="N48" s="131"/>
      <c r="O48" s="151" t="e">
        <v>#DIV/0!</v>
      </c>
      <c r="P48" s="131"/>
      <c r="Q48" s="131"/>
      <c r="R48" s="131">
        <v>0</v>
      </c>
      <c r="S48" s="131"/>
      <c r="T48" s="151" t="e">
        <v>#DIV/0!</v>
      </c>
      <c r="U48" s="131"/>
      <c r="V48" s="131"/>
      <c r="W48" s="131">
        <v>0</v>
      </c>
      <c r="X48" s="131"/>
      <c r="Y48" s="151" t="e">
        <v>#DIV/0!</v>
      </c>
      <c r="Z48" s="131"/>
      <c r="AA48" s="131"/>
      <c r="AB48" s="131">
        <v>1</v>
      </c>
      <c r="AC48" s="131"/>
      <c r="AD48" s="151" t="e">
        <v>#DIV/0!</v>
      </c>
      <c r="AE48" s="131"/>
      <c r="AF48" s="131"/>
      <c r="AG48" s="131">
        <v>1</v>
      </c>
      <c r="AH48" s="131"/>
      <c r="AI48" s="151" t="e">
        <v>#DIV/0!</v>
      </c>
      <c r="AJ48" s="131"/>
    </row>
    <row r="49" spans="1:36" ht="57.75" customHeight="1" x14ac:dyDescent="0.25">
      <c r="A49" s="167" t="s">
        <v>121</v>
      </c>
      <c r="B49" s="165">
        <v>47</v>
      </c>
      <c r="C49" s="132">
        <v>1</v>
      </c>
      <c r="D49" s="133" t="s">
        <v>122</v>
      </c>
      <c r="E49" s="137" t="s">
        <v>191</v>
      </c>
      <c r="F49" s="138">
        <v>0</v>
      </c>
      <c r="G49" s="139">
        <v>0</v>
      </c>
      <c r="H49" s="139">
        <v>0</v>
      </c>
      <c r="I49" s="139">
        <v>1</v>
      </c>
      <c r="J49" s="149">
        <v>1</v>
      </c>
      <c r="K49" s="133" t="s">
        <v>64</v>
      </c>
      <c r="L49" s="133" t="s">
        <v>123</v>
      </c>
      <c r="M49" s="135">
        <v>0</v>
      </c>
      <c r="N49" s="135"/>
      <c r="O49" s="150" t="e">
        <v>#DIV/0!</v>
      </c>
      <c r="P49" s="135"/>
      <c r="Q49" s="135"/>
      <c r="R49" s="135">
        <v>0</v>
      </c>
      <c r="S49" s="135"/>
      <c r="T49" s="150" t="e">
        <v>#DIV/0!</v>
      </c>
      <c r="U49" s="135"/>
      <c r="V49" s="135"/>
      <c r="W49" s="135">
        <v>0</v>
      </c>
      <c r="X49" s="135"/>
      <c r="Y49" s="150" t="e">
        <v>#DIV/0!</v>
      </c>
      <c r="Z49" s="135"/>
      <c r="AA49" s="135"/>
      <c r="AB49" s="135">
        <v>1</v>
      </c>
      <c r="AC49" s="135"/>
      <c r="AD49" s="150" t="e">
        <v>#DIV/0!</v>
      </c>
      <c r="AE49" s="135"/>
      <c r="AF49" s="135"/>
      <c r="AG49" s="135">
        <v>1</v>
      </c>
      <c r="AH49" s="135"/>
      <c r="AI49" s="150" t="e">
        <v>#DIV/0!</v>
      </c>
      <c r="AJ49" s="135"/>
    </row>
    <row r="50" spans="1:36" ht="75" x14ac:dyDescent="0.25">
      <c r="A50" s="165"/>
      <c r="B50" s="165">
        <v>48</v>
      </c>
      <c r="C50" s="130">
        <v>2</v>
      </c>
      <c r="D50" s="134" t="s">
        <v>124</v>
      </c>
      <c r="E50" s="140" t="s">
        <v>242</v>
      </c>
      <c r="F50" s="141">
        <v>0</v>
      </c>
      <c r="G50" s="142">
        <v>1</v>
      </c>
      <c r="H50" s="142">
        <v>0</v>
      </c>
      <c r="I50" s="142">
        <v>1</v>
      </c>
      <c r="J50" s="143">
        <v>2</v>
      </c>
      <c r="K50" s="134" t="s">
        <v>68</v>
      </c>
      <c r="L50" s="134" t="s">
        <v>123</v>
      </c>
      <c r="M50" s="131">
        <v>0</v>
      </c>
      <c r="N50" s="131"/>
      <c r="O50" s="151" t="e">
        <v>#DIV/0!</v>
      </c>
      <c r="P50" s="131"/>
      <c r="Q50" s="131"/>
      <c r="R50" s="131">
        <v>1</v>
      </c>
      <c r="S50" s="131"/>
      <c r="T50" s="151" t="e">
        <v>#DIV/0!</v>
      </c>
      <c r="U50" s="131"/>
      <c r="V50" s="131"/>
      <c r="W50" s="131">
        <v>0</v>
      </c>
      <c r="X50" s="131"/>
      <c r="Y50" s="151" t="e">
        <v>#DIV/0!</v>
      </c>
      <c r="Z50" s="131"/>
      <c r="AA50" s="131"/>
      <c r="AB50" s="131">
        <v>1</v>
      </c>
      <c r="AC50" s="131"/>
      <c r="AD50" s="151" t="e">
        <v>#DIV/0!</v>
      </c>
      <c r="AE50" s="131"/>
      <c r="AF50" s="131"/>
      <c r="AG50" s="131">
        <v>2</v>
      </c>
      <c r="AH50" s="131"/>
      <c r="AI50" s="151" t="e">
        <v>#DIV/0!</v>
      </c>
      <c r="AJ50" s="131"/>
    </row>
    <row r="51" spans="1:36" ht="60" x14ac:dyDescent="0.25">
      <c r="A51" s="125"/>
      <c r="B51" s="165">
        <v>49</v>
      </c>
      <c r="C51" s="130">
        <v>3</v>
      </c>
      <c r="D51" s="134" t="s">
        <v>72</v>
      </c>
      <c r="E51" s="140" t="s">
        <v>73</v>
      </c>
      <c r="F51" s="131">
        <v>0</v>
      </c>
      <c r="G51" s="143">
        <v>0</v>
      </c>
      <c r="H51" s="142">
        <v>0</v>
      </c>
      <c r="I51" s="142">
        <v>1</v>
      </c>
      <c r="J51" s="143">
        <v>1</v>
      </c>
      <c r="K51" s="140" t="s">
        <v>74</v>
      </c>
      <c r="L51" s="134" t="s">
        <v>123</v>
      </c>
      <c r="M51" s="131">
        <v>0</v>
      </c>
      <c r="N51" s="131"/>
      <c r="O51" s="151" t="e">
        <v>#DIV/0!</v>
      </c>
      <c r="P51" s="131"/>
      <c r="Q51" s="131"/>
      <c r="R51" s="131">
        <v>0</v>
      </c>
      <c r="S51" s="131"/>
      <c r="T51" s="151" t="e">
        <v>#DIV/0!</v>
      </c>
      <c r="U51" s="131"/>
      <c r="V51" s="131"/>
      <c r="W51" s="131">
        <v>0</v>
      </c>
      <c r="X51" s="131"/>
      <c r="Y51" s="151" t="e">
        <v>#DIV/0!</v>
      </c>
      <c r="Z51" s="131"/>
      <c r="AA51" s="131"/>
      <c r="AB51" s="131">
        <v>1</v>
      </c>
      <c r="AC51" s="131"/>
      <c r="AD51" s="151" t="e">
        <v>#DIV/0!</v>
      </c>
      <c r="AE51" s="131"/>
      <c r="AF51" s="131"/>
      <c r="AG51" s="131">
        <v>1</v>
      </c>
      <c r="AH51" s="131"/>
      <c r="AI51" s="151" t="e">
        <v>#DIV/0!</v>
      </c>
      <c r="AJ51" s="131"/>
    </row>
    <row r="52" spans="1:36" ht="75" x14ac:dyDescent="0.25">
      <c r="A52" s="164" t="s">
        <v>126</v>
      </c>
      <c r="B52" s="165">
        <v>50</v>
      </c>
      <c r="C52" s="132">
        <v>1</v>
      </c>
      <c r="D52" s="133" t="s">
        <v>225</v>
      </c>
      <c r="E52" s="137" t="s">
        <v>192</v>
      </c>
      <c r="F52" s="138">
        <v>0</v>
      </c>
      <c r="G52" s="139">
        <v>0</v>
      </c>
      <c r="H52" s="139">
        <v>0</v>
      </c>
      <c r="I52" s="139">
        <v>1</v>
      </c>
      <c r="J52" s="149">
        <v>1</v>
      </c>
      <c r="K52" s="133" t="s">
        <v>64</v>
      </c>
      <c r="L52" s="133" t="s">
        <v>125</v>
      </c>
      <c r="M52" s="135">
        <v>0</v>
      </c>
      <c r="N52" s="135"/>
      <c r="O52" s="150" t="e">
        <v>#DIV/0!</v>
      </c>
      <c r="P52" s="135"/>
      <c r="Q52" s="135"/>
      <c r="R52" s="135">
        <v>0</v>
      </c>
      <c r="S52" s="135"/>
      <c r="T52" s="150" t="e">
        <v>#DIV/0!</v>
      </c>
      <c r="U52" s="135"/>
      <c r="V52" s="135"/>
      <c r="W52" s="135">
        <v>0</v>
      </c>
      <c r="X52" s="135"/>
      <c r="Y52" s="150" t="e">
        <v>#DIV/0!</v>
      </c>
      <c r="Z52" s="135"/>
      <c r="AA52" s="135"/>
      <c r="AB52" s="135">
        <v>1</v>
      </c>
      <c r="AC52" s="135"/>
      <c r="AD52" s="150" t="e">
        <v>#DIV/0!</v>
      </c>
      <c r="AE52" s="135"/>
      <c r="AF52" s="135"/>
      <c r="AG52" s="135">
        <v>1</v>
      </c>
      <c r="AH52" s="135"/>
      <c r="AI52" s="150" t="e">
        <v>#DIV/0!</v>
      </c>
      <c r="AJ52" s="135"/>
    </row>
    <row r="53" spans="1:36" ht="75" x14ac:dyDescent="0.25">
      <c r="A53" s="165"/>
      <c r="B53" s="165">
        <v>51</v>
      </c>
      <c r="C53" s="130">
        <v>2</v>
      </c>
      <c r="D53" s="134" t="s">
        <v>127</v>
      </c>
      <c r="E53" s="140" t="s">
        <v>242</v>
      </c>
      <c r="F53" s="141">
        <v>0</v>
      </c>
      <c r="G53" s="142">
        <v>1</v>
      </c>
      <c r="H53" s="142">
        <v>0</v>
      </c>
      <c r="I53" s="142">
        <v>1</v>
      </c>
      <c r="J53" s="143">
        <v>2</v>
      </c>
      <c r="K53" s="134" t="s">
        <v>68</v>
      </c>
      <c r="L53" s="134" t="s">
        <v>125</v>
      </c>
      <c r="M53" s="131">
        <v>0</v>
      </c>
      <c r="N53" s="131"/>
      <c r="O53" s="151" t="e">
        <v>#DIV/0!</v>
      </c>
      <c r="P53" s="131"/>
      <c r="Q53" s="131"/>
      <c r="R53" s="131">
        <v>1</v>
      </c>
      <c r="S53" s="131"/>
      <c r="T53" s="151" t="e">
        <v>#DIV/0!</v>
      </c>
      <c r="U53" s="131"/>
      <c r="V53" s="131"/>
      <c r="W53" s="131">
        <v>0</v>
      </c>
      <c r="X53" s="131"/>
      <c r="Y53" s="151" t="e">
        <v>#DIV/0!</v>
      </c>
      <c r="Z53" s="131"/>
      <c r="AA53" s="131"/>
      <c r="AB53" s="131">
        <v>1</v>
      </c>
      <c r="AC53" s="131"/>
      <c r="AD53" s="151" t="e">
        <v>#DIV/0!</v>
      </c>
      <c r="AE53" s="131"/>
      <c r="AF53" s="131"/>
      <c r="AG53" s="131">
        <v>2</v>
      </c>
      <c r="AH53" s="131"/>
      <c r="AI53" s="151" t="e">
        <v>#DIV/0!</v>
      </c>
      <c r="AJ53" s="131"/>
    </row>
    <row r="54" spans="1:36" ht="45" x14ac:dyDescent="0.25">
      <c r="A54" s="125"/>
      <c r="B54" s="165">
        <v>52</v>
      </c>
      <c r="C54" s="130">
        <v>3</v>
      </c>
      <c r="D54" s="134" t="s">
        <v>72</v>
      </c>
      <c r="E54" s="140" t="s">
        <v>73</v>
      </c>
      <c r="F54" s="131">
        <v>0</v>
      </c>
      <c r="G54" s="143">
        <v>0</v>
      </c>
      <c r="H54" s="142">
        <v>0</v>
      </c>
      <c r="I54" s="142">
        <v>1</v>
      </c>
      <c r="J54" s="143">
        <v>1</v>
      </c>
      <c r="K54" s="140" t="s">
        <v>74</v>
      </c>
      <c r="L54" s="134" t="s">
        <v>125</v>
      </c>
      <c r="M54" s="131">
        <v>0</v>
      </c>
      <c r="N54" s="131"/>
      <c r="O54" s="151" t="e">
        <v>#DIV/0!</v>
      </c>
      <c r="P54" s="131"/>
      <c r="Q54" s="131"/>
      <c r="R54" s="131">
        <v>0</v>
      </c>
      <c r="S54" s="131"/>
      <c r="T54" s="151" t="e">
        <v>#DIV/0!</v>
      </c>
      <c r="U54" s="131"/>
      <c r="V54" s="131"/>
      <c r="W54" s="131">
        <v>0</v>
      </c>
      <c r="X54" s="131"/>
      <c r="Y54" s="151" t="e">
        <v>#DIV/0!</v>
      </c>
      <c r="Z54" s="131"/>
      <c r="AA54" s="131"/>
      <c r="AB54" s="131">
        <v>1</v>
      </c>
      <c r="AC54" s="131"/>
      <c r="AD54" s="151" t="e">
        <v>#DIV/0!</v>
      </c>
      <c r="AE54" s="131"/>
      <c r="AF54" s="131"/>
      <c r="AG54" s="136">
        <v>1</v>
      </c>
      <c r="AH54" s="131"/>
      <c r="AI54" s="151" t="e">
        <v>#DIV/0!</v>
      </c>
      <c r="AJ54" s="131"/>
    </row>
    <row r="55" spans="1:36" ht="75" x14ac:dyDescent="0.25">
      <c r="A55" s="164" t="s">
        <v>128</v>
      </c>
      <c r="B55" s="165">
        <v>53</v>
      </c>
      <c r="C55" s="132">
        <v>1</v>
      </c>
      <c r="D55" s="133" t="s">
        <v>226</v>
      </c>
      <c r="E55" s="137" t="s">
        <v>193</v>
      </c>
      <c r="F55" s="138">
        <v>0</v>
      </c>
      <c r="G55" s="139">
        <v>0</v>
      </c>
      <c r="H55" s="139">
        <v>0</v>
      </c>
      <c r="I55" s="139">
        <v>1</v>
      </c>
      <c r="J55" s="149">
        <v>1</v>
      </c>
      <c r="K55" s="133" t="s">
        <v>64</v>
      </c>
      <c r="L55" s="133" t="s">
        <v>129</v>
      </c>
      <c r="M55" s="135">
        <v>0</v>
      </c>
      <c r="N55" s="135"/>
      <c r="O55" s="150" t="e">
        <v>#DIV/0!</v>
      </c>
      <c r="P55" s="135"/>
      <c r="Q55" s="135"/>
      <c r="R55" s="135">
        <v>0</v>
      </c>
      <c r="S55" s="135"/>
      <c r="T55" s="150" t="e">
        <v>#DIV/0!</v>
      </c>
      <c r="U55" s="135"/>
      <c r="V55" s="135"/>
      <c r="W55" s="135">
        <v>0</v>
      </c>
      <c r="X55" s="135"/>
      <c r="Y55" s="150" t="e">
        <v>#DIV/0!</v>
      </c>
      <c r="Z55" s="135"/>
      <c r="AA55" s="135"/>
      <c r="AB55" s="135">
        <v>1</v>
      </c>
      <c r="AC55" s="135"/>
      <c r="AD55" s="150" t="e">
        <v>#DIV/0!</v>
      </c>
      <c r="AE55" s="135"/>
      <c r="AF55" s="135"/>
      <c r="AG55" s="135">
        <v>1</v>
      </c>
      <c r="AH55" s="135"/>
      <c r="AI55" s="150" t="e">
        <v>#DIV/0!</v>
      </c>
      <c r="AJ55" s="135"/>
    </row>
    <row r="56" spans="1:36" ht="75" x14ac:dyDescent="0.25">
      <c r="A56" s="165"/>
      <c r="B56" s="165">
        <v>54</v>
      </c>
      <c r="C56" s="130">
        <v>2</v>
      </c>
      <c r="D56" s="134" t="s">
        <v>130</v>
      </c>
      <c r="E56" s="140" t="s">
        <v>242</v>
      </c>
      <c r="F56" s="141">
        <v>0</v>
      </c>
      <c r="G56" s="142">
        <v>1</v>
      </c>
      <c r="H56" s="142">
        <v>0</v>
      </c>
      <c r="I56" s="142">
        <v>1</v>
      </c>
      <c r="J56" s="143">
        <v>2</v>
      </c>
      <c r="K56" s="134" t="s">
        <v>68</v>
      </c>
      <c r="L56" s="134" t="s">
        <v>129</v>
      </c>
      <c r="M56" s="131">
        <v>0</v>
      </c>
      <c r="N56" s="131"/>
      <c r="O56" s="151" t="e">
        <v>#DIV/0!</v>
      </c>
      <c r="P56" s="131"/>
      <c r="Q56" s="131"/>
      <c r="R56" s="131">
        <v>1</v>
      </c>
      <c r="S56" s="131"/>
      <c r="T56" s="151" t="e">
        <v>#DIV/0!</v>
      </c>
      <c r="U56" s="131"/>
      <c r="V56" s="131"/>
      <c r="W56" s="131">
        <v>0</v>
      </c>
      <c r="X56" s="131"/>
      <c r="Y56" s="151" t="e">
        <v>#DIV/0!</v>
      </c>
      <c r="Z56" s="131"/>
      <c r="AA56" s="131"/>
      <c r="AB56" s="131">
        <v>1</v>
      </c>
      <c r="AC56" s="131"/>
      <c r="AD56" s="151" t="e">
        <v>#DIV/0!</v>
      </c>
      <c r="AE56" s="131"/>
      <c r="AF56" s="131"/>
      <c r="AG56" s="131">
        <v>2</v>
      </c>
      <c r="AH56" s="131"/>
      <c r="AI56" s="151" t="e">
        <v>#DIV/0!</v>
      </c>
      <c r="AJ56" s="131"/>
    </row>
    <row r="57" spans="1:36" ht="60" x14ac:dyDescent="0.25">
      <c r="A57" s="165"/>
      <c r="B57" s="165">
        <v>55</v>
      </c>
      <c r="C57" s="130">
        <v>3</v>
      </c>
      <c r="D57" s="134" t="s">
        <v>131</v>
      </c>
      <c r="E57" s="140" t="s">
        <v>244</v>
      </c>
      <c r="F57" s="141">
        <v>0</v>
      </c>
      <c r="G57" s="142">
        <v>0</v>
      </c>
      <c r="H57" s="142">
        <v>0</v>
      </c>
      <c r="I57" s="142">
        <v>1</v>
      </c>
      <c r="J57" s="143">
        <v>1</v>
      </c>
      <c r="K57" s="134" t="s">
        <v>132</v>
      </c>
      <c r="L57" s="147" t="s">
        <v>133</v>
      </c>
      <c r="M57" s="131">
        <v>0</v>
      </c>
      <c r="N57" s="131"/>
      <c r="O57" s="151" t="e">
        <v>#DIV/0!</v>
      </c>
      <c r="P57" s="131"/>
      <c r="Q57" s="131"/>
      <c r="R57" s="131">
        <v>0</v>
      </c>
      <c r="S57" s="131"/>
      <c r="T57" s="151" t="e">
        <v>#DIV/0!</v>
      </c>
      <c r="U57" s="131"/>
      <c r="V57" s="131"/>
      <c r="W57" s="131">
        <v>0</v>
      </c>
      <c r="X57" s="131"/>
      <c r="Y57" s="151" t="e">
        <v>#DIV/0!</v>
      </c>
      <c r="Z57" s="131"/>
      <c r="AA57" s="131"/>
      <c r="AB57" s="131">
        <v>1</v>
      </c>
      <c r="AC57" s="131"/>
      <c r="AD57" s="151" t="e">
        <v>#DIV/0!</v>
      </c>
      <c r="AE57" s="131"/>
      <c r="AF57" s="131"/>
      <c r="AG57" s="131">
        <v>1</v>
      </c>
      <c r="AH57" s="131"/>
      <c r="AI57" s="151" t="e">
        <v>#DIV/0!</v>
      </c>
      <c r="AJ57" s="131"/>
    </row>
    <row r="58" spans="1:36" ht="90" x14ac:dyDescent="0.25">
      <c r="A58" s="165"/>
      <c r="B58" s="165">
        <v>56</v>
      </c>
      <c r="C58" s="130">
        <v>4</v>
      </c>
      <c r="D58" s="134" t="s">
        <v>134</v>
      </c>
      <c r="E58" s="140" t="s">
        <v>245</v>
      </c>
      <c r="F58" s="141">
        <v>0</v>
      </c>
      <c r="G58" s="142">
        <v>0</v>
      </c>
      <c r="H58" s="142">
        <v>0</v>
      </c>
      <c r="I58" s="142">
        <v>1</v>
      </c>
      <c r="J58" s="143">
        <v>1</v>
      </c>
      <c r="K58" s="134" t="s">
        <v>135</v>
      </c>
      <c r="L58" s="147" t="s">
        <v>133</v>
      </c>
      <c r="M58" s="131">
        <v>0</v>
      </c>
      <c r="N58" s="131"/>
      <c r="O58" s="151" t="e">
        <v>#DIV/0!</v>
      </c>
      <c r="P58" s="131"/>
      <c r="Q58" s="131"/>
      <c r="R58" s="131">
        <v>0</v>
      </c>
      <c r="S58" s="131"/>
      <c r="T58" s="151" t="e">
        <v>#DIV/0!</v>
      </c>
      <c r="U58" s="131"/>
      <c r="V58" s="131"/>
      <c r="W58" s="131">
        <v>0</v>
      </c>
      <c r="X58" s="131"/>
      <c r="Y58" s="151" t="e">
        <v>#DIV/0!</v>
      </c>
      <c r="Z58" s="131"/>
      <c r="AA58" s="131"/>
      <c r="AB58" s="131">
        <v>1</v>
      </c>
      <c r="AC58" s="131"/>
      <c r="AD58" s="151" t="e">
        <v>#DIV/0!</v>
      </c>
      <c r="AE58" s="131"/>
      <c r="AF58" s="131"/>
      <c r="AG58" s="131">
        <v>1</v>
      </c>
      <c r="AH58" s="131"/>
      <c r="AI58" s="151" t="e">
        <v>#DIV/0!</v>
      </c>
      <c r="AJ58" s="131"/>
    </row>
    <row r="59" spans="1:36" ht="30" x14ac:dyDescent="0.25">
      <c r="A59" s="166"/>
      <c r="B59" s="165">
        <v>57</v>
      </c>
      <c r="C59" s="130">
        <v>5</v>
      </c>
      <c r="D59" s="134" t="s">
        <v>72</v>
      </c>
      <c r="E59" s="140" t="s">
        <v>73</v>
      </c>
      <c r="F59" s="131">
        <v>0</v>
      </c>
      <c r="G59" s="143">
        <v>0</v>
      </c>
      <c r="H59" s="143">
        <v>0</v>
      </c>
      <c r="I59" s="143">
        <v>1</v>
      </c>
      <c r="J59" s="143">
        <v>1</v>
      </c>
      <c r="K59" s="140" t="s">
        <v>74</v>
      </c>
      <c r="L59" s="147" t="s">
        <v>133</v>
      </c>
      <c r="M59" s="131">
        <v>0</v>
      </c>
      <c r="N59" s="131"/>
      <c r="O59" s="151" t="e">
        <v>#DIV/0!</v>
      </c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>
        <v>1</v>
      </c>
      <c r="AC59" s="131"/>
      <c r="AD59" s="131"/>
      <c r="AE59" s="131"/>
      <c r="AF59" s="131"/>
      <c r="AG59" s="131">
        <v>1</v>
      </c>
      <c r="AH59" s="131"/>
      <c r="AI59" s="151" t="e">
        <v>#DIV/0!</v>
      </c>
      <c r="AJ59" s="131"/>
    </row>
    <row r="60" spans="1:36" ht="90" x14ac:dyDescent="0.25">
      <c r="A60" s="168" t="s">
        <v>136</v>
      </c>
      <c r="B60" s="165">
        <v>58</v>
      </c>
      <c r="C60" s="15">
        <v>1</v>
      </c>
      <c r="D60" s="40" t="s">
        <v>227</v>
      </c>
      <c r="E60" s="122" t="s">
        <v>194</v>
      </c>
      <c r="F60" s="119">
        <v>0</v>
      </c>
      <c r="G60" s="120">
        <v>0</v>
      </c>
      <c r="H60" s="120">
        <v>0</v>
      </c>
      <c r="I60" s="120">
        <v>1</v>
      </c>
      <c r="J60" s="121">
        <f>SUM(F60:I60)</f>
        <v>1</v>
      </c>
      <c r="K60" s="40" t="s">
        <v>64</v>
      </c>
      <c r="L60" s="40" t="s">
        <v>80</v>
      </c>
      <c r="M60" s="161">
        <f>F60</f>
        <v>0</v>
      </c>
      <c r="N60" s="161"/>
      <c r="O60" s="162" t="e">
        <f>M60/N60</f>
        <v>#DIV/0!</v>
      </c>
      <c r="P60" s="161"/>
      <c r="Q60" s="161"/>
      <c r="R60" s="161">
        <f>G60</f>
        <v>0</v>
      </c>
      <c r="S60" s="161"/>
      <c r="T60" s="162" t="e">
        <f>R60/S60</f>
        <v>#DIV/0!</v>
      </c>
      <c r="U60" s="161"/>
      <c r="V60" s="161"/>
      <c r="W60" s="161">
        <f>H60</f>
        <v>0</v>
      </c>
      <c r="X60" s="161"/>
      <c r="Y60" s="162" t="e">
        <f>W60/X60</f>
        <v>#DIV/0!</v>
      </c>
      <c r="Z60" s="161"/>
      <c r="AA60" s="161"/>
      <c r="AB60" s="161">
        <f>I60</f>
        <v>1</v>
      </c>
      <c r="AC60" s="161"/>
      <c r="AD60" s="162" t="e">
        <f>AB60/AC60</f>
        <v>#DIV/0!</v>
      </c>
      <c r="AE60" s="161"/>
      <c r="AF60" s="161"/>
      <c r="AG60" s="161">
        <f>J60</f>
        <v>1</v>
      </c>
      <c r="AH60" s="161"/>
      <c r="AI60" s="162" t="e">
        <f>AG60/AH60</f>
        <v>#DIV/0!</v>
      </c>
      <c r="AJ60" s="161"/>
    </row>
    <row r="61" spans="1:36" ht="75" x14ac:dyDescent="0.25">
      <c r="A61" s="168"/>
      <c r="B61" s="165">
        <v>59</v>
      </c>
      <c r="C61" s="15">
        <v>2</v>
      </c>
      <c r="D61" s="40" t="s">
        <v>137</v>
      </c>
      <c r="E61" s="122" t="s">
        <v>242</v>
      </c>
      <c r="F61" s="119">
        <v>0</v>
      </c>
      <c r="G61" s="119">
        <v>1</v>
      </c>
      <c r="H61" s="119">
        <v>0</v>
      </c>
      <c r="I61" s="119">
        <v>1</v>
      </c>
      <c r="J61" s="119">
        <f>SUM(F61:I61)</f>
        <v>2</v>
      </c>
      <c r="K61" s="40" t="s">
        <v>138</v>
      </c>
      <c r="L61" s="40" t="s">
        <v>80</v>
      </c>
      <c r="M61" s="161">
        <f>F61</f>
        <v>0</v>
      </c>
      <c r="N61" s="33"/>
      <c r="O61" s="162" t="e">
        <f>M61/N61</f>
        <v>#DIV/0!</v>
      </c>
      <c r="P61" s="33"/>
      <c r="Q61" s="33"/>
      <c r="R61" s="161">
        <f>G61</f>
        <v>1</v>
      </c>
      <c r="S61" s="33"/>
      <c r="T61" s="162" t="e">
        <f>R61/S61</f>
        <v>#DIV/0!</v>
      </c>
      <c r="U61" s="33"/>
      <c r="V61" s="33"/>
      <c r="W61" s="161">
        <f>H61</f>
        <v>0</v>
      </c>
      <c r="X61" s="33"/>
      <c r="Y61" s="162" t="e">
        <f>W61/X61</f>
        <v>#DIV/0!</v>
      </c>
      <c r="Z61" s="33"/>
      <c r="AA61" s="33"/>
      <c r="AB61" s="161">
        <f>I61</f>
        <v>1</v>
      </c>
      <c r="AC61" s="161"/>
      <c r="AD61" s="162" t="e">
        <f>AB61/AC61</f>
        <v>#DIV/0!</v>
      </c>
      <c r="AE61" s="161"/>
      <c r="AF61" s="161"/>
      <c r="AG61" s="161">
        <f>J61</f>
        <v>2</v>
      </c>
      <c r="AH61" s="161"/>
      <c r="AI61" s="162" t="e">
        <f>AG61/AH61</f>
        <v>#DIV/0!</v>
      </c>
      <c r="AJ61" s="161"/>
    </row>
    <row r="62" spans="1:36" ht="105" x14ac:dyDescent="0.25">
      <c r="A62" s="168"/>
      <c r="B62" s="165">
        <v>60</v>
      </c>
      <c r="C62" s="15">
        <v>3</v>
      </c>
      <c r="D62" s="40" t="s">
        <v>179</v>
      </c>
      <c r="E62" s="122" t="s">
        <v>249</v>
      </c>
      <c r="F62" s="119">
        <v>0</v>
      </c>
      <c r="G62" s="119">
        <v>1</v>
      </c>
      <c r="H62" s="119">
        <v>0</v>
      </c>
      <c r="I62" s="119">
        <v>1</v>
      </c>
      <c r="J62" s="119">
        <f t="shared" ref="J62:J67" si="0">SUM(F62:I62)</f>
        <v>2</v>
      </c>
      <c r="K62" s="40" t="s">
        <v>139</v>
      </c>
      <c r="L62" s="40" t="s">
        <v>80</v>
      </c>
      <c r="M62" s="161">
        <f t="shared" ref="M62:M68" si="1">F62</f>
        <v>0</v>
      </c>
      <c r="N62" s="161"/>
      <c r="O62" s="162" t="e">
        <f t="shared" ref="O62:O68" si="2">M62/N62</f>
        <v>#DIV/0!</v>
      </c>
      <c r="P62" s="161"/>
      <c r="Q62" s="161"/>
      <c r="R62" s="161">
        <f t="shared" ref="R62:R68" si="3">G62</f>
        <v>1</v>
      </c>
      <c r="S62" s="161"/>
      <c r="T62" s="162" t="e">
        <f t="shared" ref="T62:T68" si="4">R62/S62</f>
        <v>#DIV/0!</v>
      </c>
      <c r="U62" s="161"/>
      <c r="V62" s="161"/>
      <c r="W62" s="161">
        <f t="shared" ref="W62:W68" si="5">H62</f>
        <v>0</v>
      </c>
      <c r="X62" s="161"/>
      <c r="Y62" s="162" t="e">
        <f t="shared" ref="Y62:Y68" si="6">W62/X62</f>
        <v>#DIV/0!</v>
      </c>
      <c r="Z62" s="161"/>
      <c r="AA62" s="161"/>
      <c r="AB62" s="161">
        <f t="shared" ref="AB62:AB68" si="7">I62</f>
        <v>1</v>
      </c>
      <c r="AC62" s="161"/>
      <c r="AD62" s="162" t="e">
        <f t="shared" ref="AD62:AD68" si="8">AB62/AC62</f>
        <v>#DIV/0!</v>
      </c>
      <c r="AE62" s="161"/>
      <c r="AF62" s="161"/>
      <c r="AG62" s="161">
        <f t="shared" ref="AG62:AG68" si="9">J62</f>
        <v>2</v>
      </c>
      <c r="AH62" s="161"/>
      <c r="AI62" s="162" t="e">
        <f t="shared" ref="AI62:AI68" si="10">AG62/AH62</f>
        <v>#DIV/0!</v>
      </c>
      <c r="AJ62" s="161"/>
    </row>
    <row r="63" spans="1:36" ht="60" x14ac:dyDescent="0.25">
      <c r="A63" s="168"/>
      <c r="B63" s="165">
        <v>61</v>
      </c>
      <c r="C63" s="15">
        <v>4</v>
      </c>
      <c r="D63" s="40" t="s">
        <v>140</v>
      </c>
      <c r="E63" s="122" t="s">
        <v>246</v>
      </c>
      <c r="F63" s="119">
        <v>1</v>
      </c>
      <c r="G63" s="119">
        <v>0</v>
      </c>
      <c r="H63" s="119">
        <v>0</v>
      </c>
      <c r="I63" s="119">
        <v>0</v>
      </c>
      <c r="J63" s="119">
        <f t="shared" si="0"/>
        <v>1</v>
      </c>
      <c r="K63" s="40" t="s">
        <v>141</v>
      </c>
      <c r="L63" s="40" t="s">
        <v>80</v>
      </c>
      <c r="M63" s="161">
        <f t="shared" si="1"/>
        <v>1</v>
      </c>
      <c r="N63" s="33"/>
      <c r="O63" s="162" t="e">
        <f t="shared" si="2"/>
        <v>#DIV/0!</v>
      </c>
      <c r="P63" s="33"/>
      <c r="Q63" s="33"/>
      <c r="R63" s="161">
        <f t="shared" si="3"/>
        <v>0</v>
      </c>
      <c r="S63" s="33"/>
      <c r="T63" s="162" t="e">
        <f t="shared" si="4"/>
        <v>#DIV/0!</v>
      </c>
      <c r="U63" s="33"/>
      <c r="V63" s="33"/>
      <c r="W63" s="161">
        <f t="shared" si="5"/>
        <v>0</v>
      </c>
      <c r="X63" s="33"/>
      <c r="Y63" s="162" t="e">
        <f t="shared" si="6"/>
        <v>#DIV/0!</v>
      </c>
      <c r="Z63" s="33"/>
      <c r="AA63" s="33"/>
      <c r="AB63" s="161">
        <f t="shared" si="7"/>
        <v>0</v>
      </c>
      <c r="AC63" s="161"/>
      <c r="AD63" s="162" t="e">
        <f t="shared" si="8"/>
        <v>#DIV/0!</v>
      </c>
      <c r="AE63" s="161"/>
      <c r="AF63" s="161"/>
      <c r="AG63" s="161">
        <f t="shared" si="9"/>
        <v>1</v>
      </c>
      <c r="AH63" s="161"/>
      <c r="AI63" s="162" t="e">
        <f t="shared" si="10"/>
        <v>#DIV/0!</v>
      </c>
      <c r="AJ63" s="161"/>
    </row>
    <row r="64" spans="1:36" ht="75" x14ac:dyDescent="0.25">
      <c r="A64" s="168"/>
      <c r="B64" s="165">
        <v>62</v>
      </c>
      <c r="C64" s="15">
        <v>5</v>
      </c>
      <c r="D64" s="40" t="s">
        <v>142</v>
      </c>
      <c r="E64" s="122" t="s">
        <v>143</v>
      </c>
      <c r="F64" s="119">
        <v>1</v>
      </c>
      <c r="G64" s="119">
        <v>1</v>
      </c>
      <c r="H64" s="119">
        <v>1</v>
      </c>
      <c r="I64" s="119">
        <v>1</v>
      </c>
      <c r="J64" s="119">
        <f t="shared" si="0"/>
        <v>4</v>
      </c>
      <c r="K64" s="40" t="s">
        <v>144</v>
      </c>
      <c r="L64" s="40" t="s">
        <v>80</v>
      </c>
      <c r="M64" s="161">
        <f t="shared" si="1"/>
        <v>1</v>
      </c>
      <c r="N64" s="161"/>
      <c r="O64" s="162" t="e">
        <f t="shared" si="2"/>
        <v>#DIV/0!</v>
      </c>
      <c r="P64" s="161"/>
      <c r="Q64" s="161"/>
      <c r="R64" s="161">
        <f t="shared" si="3"/>
        <v>1</v>
      </c>
      <c r="S64" s="161"/>
      <c r="T64" s="162" t="e">
        <f t="shared" si="4"/>
        <v>#DIV/0!</v>
      </c>
      <c r="U64" s="161"/>
      <c r="V64" s="161"/>
      <c r="W64" s="161">
        <f t="shared" si="5"/>
        <v>1</v>
      </c>
      <c r="X64" s="161"/>
      <c r="Y64" s="162" t="e">
        <f t="shared" si="6"/>
        <v>#DIV/0!</v>
      </c>
      <c r="Z64" s="161"/>
      <c r="AA64" s="161"/>
      <c r="AB64" s="161">
        <f t="shared" si="7"/>
        <v>1</v>
      </c>
      <c r="AC64" s="161"/>
      <c r="AD64" s="162" t="e">
        <f t="shared" si="8"/>
        <v>#DIV/0!</v>
      </c>
      <c r="AE64" s="161"/>
      <c r="AF64" s="161"/>
      <c r="AG64" s="161">
        <f t="shared" si="9"/>
        <v>4</v>
      </c>
      <c r="AH64" s="161"/>
      <c r="AI64" s="162" t="e">
        <f t="shared" si="10"/>
        <v>#DIV/0!</v>
      </c>
      <c r="AJ64" s="161"/>
    </row>
    <row r="65" spans="1:36" ht="75" x14ac:dyDescent="0.25">
      <c r="A65" s="168"/>
      <c r="B65" s="165">
        <v>63</v>
      </c>
      <c r="C65" s="15">
        <v>6</v>
      </c>
      <c r="D65" s="40" t="s">
        <v>145</v>
      </c>
      <c r="E65" s="40" t="s">
        <v>146</v>
      </c>
      <c r="F65" s="119">
        <v>1</v>
      </c>
      <c r="G65" s="119">
        <v>0</v>
      </c>
      <c r="H65" s="119">
        <v>1</v>
      </c>
      <c r="I65" s="119">
        <v>0</v>
      </c>
      <c r="J65" s="119">
        <f t="shared" si="0"/>
        <v>2</v>
      </c>
      <c r="K65" s="40" t="s">
        <v>147</v>
      </c>
      <c r="L65" s="40" t="s">
        <v>80</v>
      </c>
      <c r="M65" s="161">
        <f t="shared" si="1"/>
        <v>1</v>
      </c>
      <c r="N65" s="33"/>
      <c r="O65" s="162" t="e">
        <f t="shared" si="2"/>
        <v>#DIV/0!</v>
      </c>
      <c r="P65" s="33"/>
      <c r="Q65" s="33"/>
      <c r="R65" s="161">
        <f t="shared" si="3"/>
        <v>0</v>
      </c>
      <c r="S65" s="33"/>
      <c r="T65" s="162" t="e">
        <f t="shared" si="4"/>
        <v>#DIV/0!</v>
      </c>
      <c r="U65" s="33"/>
      <c r="V65" s="33"/>
      <c r="W65" s="161">
        <f t="shared" si="5"/>
        <v>1</v>
      </c>
      <c r="X65" s="33"/>
      <c r="Y65" s="162" t="e">
        <f t="shared" si="6"/>
        <v>#DIV/0!</v>
      </c>
      <c r="Z65" s="33"/>
      <c r="AA65" s="33"/>
      <c r="AB65" s="161">
        <f t="shared" si="7"/>
        <v>0</v>
      </c>
      <c r="AC65" s="161"/>
      <c r="AD65" s="162" t="e">
        <f t="shared" si="8"/>
        <v>#DIV/0!</v>
      </c>
      <c r="AE65" s="161"/>
      <c r="AF65" s="161"/>
      <c r="AG65" s="161">
        <f t="shared" si="9"/>
        <v>2</v>
      </c>
      <c r="AH65" s="161"/>
      <c r="AI65" s="162" t="e">
        <f t="shared" si="10"/>
        <v>#DIV/0!</v>
      </c>
      <c r="AJ65" s="161"/>
    </row>
    <row r="66" spans="1:36" ht="75" x14ac:dyDescent="0.25">
      <c r="A66" s="168"/>
      <c r="B66" s="165">
        <v>64</v>
      </c>
      <c r="C66" s="15">
        <v>7</v>
      </c>
      <c r="D66" s="40" t="s">
        <v>180</v>
      </c>
      <c r="E66" s="40" t="s">
        <v>247</v>
      </c>
      <c r="F66" s="119">
        <v>0</v>
      </c>
      <c r="G66" s="119">
        <v>1</v>
      </c>
      <c r="H66" s="119">
        <v>0</v>
      </c>
      <c r="I66" s="119">
        <v>1</v>
      </c>
      <c r="J66" s="119">
        <f t="shared" si="0"/>
        <v>2</v>
      </c>
      <c r="K66" s="40" t="s">
        <v>148</v>
      </c>
      <c r="L66" s="40" t="s">
        <v>80</v>
      </c>
      <c r="M66" s="161">
        <f t="shared" si="1"/>
        <v>0</v>
      </c>
      <c r="N66" s="161"/>
      <c r="O66" s="162" t="e">
        <f t="shared" si="2"/>
        <v>#DIV/0!</v>
      </c>
      <c r="P66" s="161"/>
      <c r="Q66" s="161"/>
      <c r="R66" s="161">
        <f t="shared" si="3"/>
        <v>1</v>
      </c>
      <c r="S66" s="161"/>
      <c r="T66" s="162" t="e">
        <f t="shared" si="4"/>
        <v>#DIV/0!</v>
      </c>
      <c r="U66" s="161"/>
      <c r="V66" s="161"/>
      <c r="W66" s="161">
        <f t="shared" si="5"/>
        <v>0</v>
      </c>
      <c r="X66" s="161"/>
      <c r="Y66" s="162" t="e">
        <f t="shared" si="6"/>
        <v>#DIV/0!</v>
      </c>
      <c r="Z66" s="161"/>
      <c r="AA66" s="161"/>
      <c r="AB66" s="161">
        <f t="shared" si="7"/>
        <v>1</v>
      </c>
      <c r="AC66" s="161"/>
      <c r="AD66" s="162" t="e">
        <f t="shared" si="8"/>
        <v>#DIV/0!</v>
      </c>
      <c r="AE66" s="161"/>
      <c r="AF66" s="161"/>
      <c r="AG66" s="161">
        <f t="shared" si="9"/>
        <v>2</v>
      </c>
      <c r="AH66" s="161"/>
      <c r="AI66" s="162" t="e">
        <f t="shared" si="10"/>
        <v>#DIV/0!</v>
      </c>
      <c r="AJ66" s="161"/>
    </row>
    <row r="67" spans="1:36" ht="90" x14ac:dyDescent="0.25">
      <c r="A67" s="168"/>
      <c r="B67" s="165">
        <v>65</v>
      </c>
      <c r="C67" s="15">
        <v>8</v>
      </c>
      <c r="D67" s="40" t="s">
        <v>149</v>
      </c>
      <c r="E67" s="40" t="s">
        <v>248</v>
      </c>
      <c r="F67" s="119">
        <v>0</v>
      </c>
      <c r="G67" s="119">
        <v>0</v>
      </c>
      <c r="H67" s="119">
        <v>0</v>
      </c>
      <c r="I67" s="119">
        <v>1</v>
      </c>
      <c r="J67" s="119">
        <f t="shared" si="0"/>
        <v>1</v>
      </c>
      <c r="K67" s="40" t="s">
        <v>178</v>
      </c>
      <c r="L67" s="40" t="s">
        <v>80</v>
      </c>
      <c r="M67" s="161">
        <f t="shared" si="1"/>
        <v>0</v>
      </c>
      <c r="N67" s="33"/>
      <c r="O67" s="162" t="e">
        <f t="shared" si="2"/>
        <v>#DIV/0!</v>
      </c>
      <c r="P67" s="33"/>
      <c r="Q67" s="33"/>
      <c r="R67" s="161">
        <f t="shared" si="3"/>
        <v>0</v>
      </c>
      <c r="S67" s="33"/>
      <c r="T67" s="162" t="e">
        <f t="shared" si="4"/>
        <v>#DIV/0!</v>
      </c>
      <c r="U67" s="33"/>
      <c r="V67" s="33"/>
      <c r="W67" s="161">
        <f t="shared" si="5"/>
        <v>0</v>
      </c>
      <c r="X67" s="33"/>
      <c r="Y67" s="162" t="e">
        <f t="shared" si="6"/>
        <v>#DIV/0!</v>
      </c>
      <c r="Z67" s="33"/>
      <c r="AA67" s="33"/>
      <c r="AB67" s="161">
        <f t="shared" si="7"/>
        <v>1</v>
      </c>
      <c r="AC67" s="161"/>
      <c r="AD67" s="162" t="e">
        <f t="shared" si="8"/>
        <v>#DIV/0!</v>
      </c>
      <c r="AE67" s="161"/>
      <c r="AF67" s="161"/>
      <c r="AG67" s="161">
        <f t="shared" si="9"/>
        <v>1</v>
      </c>
      <c r="AH67" s="161"/>
      <c r="AI67" s="162" t="e">
        <f t="shared" si="10"/>
        <v>#DIV/0!</v>
      </c>
      <c r="AJ67" s="161"/>
    </row>
    <row r="68" spans="1:36" ht="30" x14ac:dyDescent="0.25">
      <c r="A68" s="168"/>
      <c r="B68" s="165">
        <v>66</v>
      </c>
      <c r="C68" s="17">
        <v>9</v>
      </c>
      <c r="D68" s="40" t="s">
        <v>72</v>
      </c>
      <c r="E68" s="122" t="s">
        <v>73</v>
      </c>
      <c r="F68" s="119">
        <v>0</v>
      </c>
      <c r="G68" s="119">
        <v>0</v>
      </c>
      <c r="H68" s="119">
        <v>0</v>
      </c>
      <c r="I68" s="119">
        <v>1</v>
      </c>
      <c r="J68" s="119">
        <v>1</v>
      </c>
      <c r="K68" s="122" t="s">
        <v>74</v>
      </c>
      <c r="L68" s="40" t="s">
        <v>80</v>
      </c>
      <c r="M68" s="161">
        <f t="shared" si="1"/>
        <v>0</v>
      </c>
      <c r="N68" s="33"/>
      <c r="O68" s="162" t="e">
        <f t="shared" si="2"/>
        <v>#DIV/0!</v>
      </c>
      <c r="P68" s="33"/>
      <c r="Q68" s="33"/>
      <c r="R68" s="161">
        <f t="shared" si="3"/>
        <v>0</v>
      </c>
      <c r="S68" s="33"/>
      <c r="T68" s="162" t="e">
        <f t="shared" si="4"/>
        <v>#DIV/0!</v>
      </c>
      <c r="U68" s="33"/>
      <c r="V68" s="33"/>
      <c r="W68" s="161">
        <f t="shared" si="5"/>
        <v>0</v>
      </c>
      <c r="X68" s="33"/>
      <c r="Y68" s="162" t="e">
        <f t="shared" si="6"/>
        <v>#DIV/0!</v>
      </c>
      <c r="Z68" s="33"/>
      <c r="AA68" s="33"/>
      <c r="AB68" s="161">
        <f t="shared" si="7"/>
        <v>1</v>
      </c>
      <c r="AC68" s="161"/>
      <c r="AD68" s="162" t="e">
        <f t="shared" si="8"/>
        <v>#DIV/0!</v>
      </c>
      <c r="AE68" s="161"/>
      <c r="AF68" s="161"/>
      <c r="AG68" s="161">
        <f t="shared" si="9"/>
        <v>1</v>
      </c>
      <c r="AH68" s="161"/>
      <c r="AI68" s="162" t="e">
        <f t="shared" si="10"/>
        <v>#DIV/0!</v>
      </c>
      <c r="AJ68" s="161"/>
    </row>
    <row r="69" spans="1:36" ht="75" x14ac:dyDescent="0.25">
      <c r="A69" s="164" t="s">
        <v>150</v>
      </c>
      <c r="B69" s="165">
        <v>67</v>
      </c>
      <c r="C69" s="132">
        <v>1</v>
      </c>
      <c r="D69" s="133" t="s">
        <v>228</v>
      </c>
      <c r="E69" s="137" t="s">
        <v>195</v>
      </c>
      <c r="F69" s="138">
        <v>0</v>
      </c>
      <c r="G69" s="139">
        <v>0</v>
      </c>
      <c r="H69" s="139">
        <v>0</v>
      </c>
      <c r="I69" s="139">
        <v>1</v>
      </c>
      <c r="J69" s="149">
        <v>1</v>
      </c>
      <c r="K69" s="133" t="s">
        <v>64</v>
      </c>
      <c r="L69" s="133" t="s">
        <v>151</v>
      </c>
      <c r="M69" s="135">
        <v>0</v>
      </c>
      <c r="N69" s="135"/>
      <c r="O69" s="150" t="e">
        <v>#DIV/0!</v>
      </c>
      <c r="P69" s="135"/>
      <c r="Q69" s="135"/>
      <c r="R69" s="135">
        <v>0</v>
      </c>
      <c r="S69" s="135"/>
      <c r="T69" s="150" t="e">
        <v>#DIV/0!</v>
      </c>
      <c r="U69" s="135"/>
      <c r="V69" s="135"/>
      <c r="W69" s="135">
        <v>0</v>
      </c>
      <c r="X69" s="135"/>
      <c r="Y69" s="150" t="e">
        <v>#DIV/0!</v>
      </c>
      <c r="Z69" s="135"/>
      <c r="AA69" s="135"/>
      <c r="AB69" s="135">
        <v>1</v>
      </c>
      <c r="AC69" s="135"/>
      <c r="AD69" s="150" t="e">
        <v>#DIV/0!</v>
      </c>
      <c r="AE69" s="135"/>
      <c r="AF69" s="135"/>
      <c r="AG69" s="135">
        <v>1</v>
      </c>
      <c r="AH69" s="135"/>
      <c r="AI69" s="150" t="e">
        <v>#DIV/0!</v>
      </c>
      <c r="AJ69" s="135"/>
    </row>
    <row r="70" spans="1:36" ht="75" x14ac:dyDescent="0.25">
      <c r="A70" s="165"/>
      <c r="B70" s="165">
        <v>68</v>
      </c>
      <c r="C70" s="130">
        <v>2</v>
      </c>
      <c r="D70" s="134" t="s">
        <v>152</v>
      </c>
      <c r="E70" s="140" t="s">
        <v>250</v>
      </c>
      <c r="F70" s="141">
        <v>0</v>
      </c>
      <c r="G70" s="142">
        <v>1</v>
      </c>
      <c r="H70" s="142">
        <v>0</v>
      </c>
      <c r="I70" s="142">
        <v>1</v>
      </c>
      <c r="J70" s="143">
        <v>2</v>
      </c>
      <c r="K70" s="134" t="s">
        <v>68</v>
      </c>
      <c r="L70" s="134" t="s">
        <v>151</v>
      </c>
      <c r="M70" s="131">
        <v>0</v>
      </c>
      <c r="N70" s="131"/>
      <c r="O70" s="151" t="e">
        <v>#DIV/0!</v>
      </c>
      <c r="P70" s="131"/>
      <c r="Q70" s="131"/>
      <c r="R70" s="131">
        <v>1</v>
      </c>
      <c r="S70" s="131"/>
      <c r="T70" s="151" t="e">
        <v>#DIV/0!</v>
      </c>
      <c r="U70" s="131"/>
      <c r="V70" s="131"/>
      <c r="W70" s="131">
        <v>0</v>
      </c>
      <c r="X70" s="131"/>
      <c r="Y70" s="151" t="e">
        <v>#DIV/0!</v>
      </c>
      <c r="Z70" s="131"/>
      <c r="AA70" s="131"/>
      <c r="AB70" s="131">
        <v>1</v>
      </c>
      <c r="AC70" s="131"/>
      <c r="AD70" s="151" t="e">
        <v>#DIV/0!</v>
      </c>
      <c r="AE70" s="131"/>
      <c r="AF70" s="131"/>
      <c r="AG70" s="131">
        <v>2</v>
      </c>
      <c r="AH70" s="131"/>
      <c r="AI70" s="151" t="e">
        <v>#DIV/0!</v>
      </c>
      <c r="AJ70" s="131"/>
    </row>
    <row r="71" spans="1:36" ht="30" x14ac:dyDescent="0.25">
      <c r="A71" s="166"/>
      <c r="B71" s="165">
        <v>69</v>
      </c>
      <c r="C71" s="130">
        <v>3</v>
      </c>
      <c r="D71" s="134" t="s">
        <v>72</v>
      </c>
      <c r="E71" s="140" t="s">
        <v>73</v>
      </c>
      <c r="F71" s="131">
        <v>0</v>
      </c>
      <c r="G71" s="143">
        <v>0</v>
      </c>
      <c r="H71" s="143">
        <v>0</v>
      </c>
      <c r="I71" s="143">
        <v>1</v>
      </c>
      <c r="J71" s="143">
        <v>1</v>
      </c>
      <c r="K71" s="140" t="s">
        <v>74</v>
      </c>
      <c r="L71" s="134" t="s">
        <v>151</v>
      </c>
      <c r="M71" s="131">
        <v>0</v>
      </c>
      <c r="N71" s="131"/>
      <c r="O71" s="151" t="e">
        <v>#DIV/0!</v>
      </c>
      <c r="P71" s="131"/>
      <c r="Q71" s="131"/>
      <c r="R71" s="131">
        <v>0</v>
      </c>
      <c r="S71" s="131"/>
      <c r="T71" s="151" t="e">
        <v>#DIV/0!</v>
      </c>
      <c r="U71" s="131"/>
      <c r="V71" s="131"/>
      <c r="W71" s="131">
        <v>0</v>
      </c>
      <c r="X71" s="131"/>
      <c r="Y71" s="151" t="e">
        <v>#DIV/0!</v>
      </c>
      <c r="Z71" s="131"/>
      <c r="AA71" s="131"/>
      <c r="AB71" s="131">
        <v>1</v>
      </c>
      <c r="AC71" s="131"/>
      <c r="AD71" s="151" t="e">
        <v>#DIV/0!</v>
      </c>
      <c r="AE71" s="131"/>
      <c r="AF71" s="131"/>
      <c r="AG71" s="131">
        <v>1</v>
      </c>
      <c r="AH71" s="131"/>
      <c r="AI71" s="151" t="e">
        <v>#DIV/0!</v>
      </c>
      <c r="AJ71" s="131"/>
    </row>
    <row r="72" spans="1:36" ht="75" x14ac:dyDescent="0.25">
      <c r="A72" s="167" t="s">
        <v>155</v>
      </c>
      <c r="B72" s="165">
        <v>70</v>
      </c>
      <c r="C72" s="132">
        <v>1</v>
      </c>
      <c r="D72" s="133" t="s">
        <v>230</v>
      </c>
      <c r="E72" s="137" t="s">
        <v>197</v>
      </c>
      <c r="F72" s="138">
        <v>0</v>
      </c>
      <c r="G72" s="139">
        <v>0</v>
      </c>
      <c r="H72" s="139">
        <v>0</v>
      </c>
      <c r="I72" s="139">
        <v>1</v>
      </c>
      <c r="J72" s="149">
        <v>1</v>
      </c>
      <c r="K72" s="133" t="s">
        <v>64</v>
      </c>
      <c r="L72" s="133" t="s">
        <v>80</v>
      </c>
      <c r="M72" s="135">
        <v>0</v>
      </c>
      <c r="N72" s="135"/>
      <c r="O72" s="150" t="e">
        <v>#DIV/0!</v>
      </c>
      <c r="P72" s="135"/>
      <c r="Q72" s="135"/>
      <c r="R72" s="135">
        <v>0</v>
      </c>
      <c r="S72" s="135"/>
      <c r="T72" s="150" t="e">
        <v>#DIV/0!</v>
      </c>
      <c r="U72" s="135"/>
      <c r="V72" s="135"/>
      <c r="W72" s="135">
        <v>0</v>
      </c>
      <c r="X72" s="135"/>
      <c r="Y72" s="150" t="e">
        <v>#DIV/0!</v>
      </c>
      <c r="Z72" s="135"/>
      <c r="AA72" s="135"/>
      <c r="AB72" s="135">
        <v>1</v>
      </c>
      <c r="AC72" s="135"/>
      <c r="AD72" s="150" t="e">
        <v>#DIV/0!</v>
      </c>
      <c r="AE72" s="135"/>
      <c r="AF72" s="135"/>
      <c r="AG72" s="135">
        <v>1</v>
      </c>
      <c r="AH72" s="135"/>
      <c r="AI72" s="150" t="e">
        <v>#DIV/0!</v>
      </c>
      <c r="AJ72" s="135"/>
    </row>
    <row r="73" spans="1:36" ht="75" x14ac:dyDescent="0.25">
      <c r="A73" s="165"/>
      <c r="B73" s="165">
        <v>71</v>
      </c>
      <c r="C73" s="130">
        <v>2</v>
      </c>
      <c r="D73" s="134" t="s">
        <v>156</v>
      </c>
      <c r="E73" s="140" t="s">
        <v>242</v>
      </c>
      <c r="F73" s="141">
        <v>1</v>
      </c>
      <c r="G73" s="142">
        <v>0</v>
      </c>
      <c r="H73" s="142">
        <v>1</v>
      </c>
      <c r="I73" s="142">
        <v>0</v>
      </c>
      <c r="J73" s="143">
        <v>2</v>
      </c>
      <c r="K73" s="134" t="s">
        <v>68</v>
      </c>
      <c r="L73" s="134" t="s">
        <v>80</v>
      </c>
      <c r="M73" s="131">
        <v>1</v>
      </c>
      <c r="N73" s="131"/>
      <c r="O73" s="151" t="e">
        <v>#DIV/0!</v>
      </c>
      <c r="P73" s="131"/>
      <c r="Q73" s="131"/>
      <c r="R73" s="131">
        <v>0</v>
      </c>
      <c r="S73" s="131"/>
      <c r="T73" s="151" t="e">
        <v>#DIV/0!</v>
      </c>
      <c r="U73" s="131"/>
      <c r="V73" s="131"/>
      <c r="W73" s="131">
        <v>1</v>
      </c>
      <c r="X73" s="131"/>
      <c r="Y73" s="151" t="e">
        <v>#DIV/0!</v>
      </c>
      <c r="Z73" s="131"/>
      <c r="AA73" s="131"/>
      <c r="AB73" s="131">
        <v>0</v>
      </c>
      <c r="AC73" s="131"/>
      <c r="AD73" s="151" t="e">
        <v>#DIV/0!</v>
      </c>
      <c r="AE73" s="131"/>
      <c r="AF73" s="131"/>
      <c r="AG73" s="131">
        <v>2</v>
      </c>
      <c r="AH73" s="131"/>
      <c r="AI73" s="151" t="e">
        <v>#DIV/0!</v>
      </c>
      <c r="AJ73" s="131"/>
    </row>
    <row r="74" spans="1:36" ht="75" x14ac:dyDescent="0.25">
      <c r="A74" s="165"/>
      <c r="B74" s="165">
        <v>72</v>
      </c>
      <c r="C74" s="130">
        <v>3</v>
      </c>
      <c r="D74" s="134" t="s">
        <v>157</v>
      </c>
      <c r="E74" s="140" t="s">
        <v>256</v>
      </c>
      <c r="F74" s="141">
        <v>1</v>
      </c>
      <c r="G74" s="142">
        <v>0</v>
      </c>
      <c r="H74" s="142">
        <v>0</v>
      </c>
      <c r="I74" s="142">
        <v>0</v>
      </c>
      <c r="J74" s="143">
        <v>1</v>
      </c>
      <c r="K74" s="134" t="s">
        <v>158</v>
      </c>
      <c r="L74" s="134" t="s">
        <v>80</v>
      </c>
      <c r="M74" s="131">
        <v>1</v>
      </c>
      <c r="N74" s="131"/>
      <c r="O74" s="151" t="e">
        <v>#DIV/0!</v>
      </c>
      <c r="P74" s="131"/>
      <c r="Q74" s="131"/>
      <c r="R74" s="131">
        <v>0</v>
      </c>
      <c r="S74" s="131"/>
      <c r="T74" s="151" t="e">
        <v>#DIV/0!</v>
      </c>
      <c r="U74" s="131"/>
      <c r="V74" s="131"/>
      <c r="W74" s="131">
        <v>0</v>
      </c>
      <c r="X74" s="131"/>
      <c r="Y74" s="151" t="e">
        <v>#DIV/0!</v>
      </c>
      <c r="Z74" s="131"/>
      <c r="AA74" s="131"/>
      <c r="AB74" s="131">
        <v>0</v>
      </c>
      <c r="AC74" s="131"/>
      <c r="AD74" s="151" t="e">
        <v>#DIV/0!</v>
      </c>
      <c r="AE74" s="131"/>
      <c r="AF74" s="131"/>
      <c r="AG74" s="131">
        <v>1</v>
      </c>
      <c r="AH74" s="131"/>
      <c r="AI74" s="151" t="e">
        <v>#DIV/0!</v>
      </c>
      <c r="AJ74" s="131"/>
    </row>
    <row r="75" spans="1:36" ht="45" x14ac:dyDescent="0.25">
      <c r="A75" s="166"/>
      <c r="B75" s="165">
        <v>73</v>
      </c>
      <c r="C75" s="130">
        <v>4</v>
      </c>
      <c r="D75" s="134" t="s">
        <v>159</v>
      </c>
      <c r="E75" s="140" t="s">
        <v>73</v>
      </c>
      <c r="F75" s="131">
        <v>0</v>
      </c>
      <c r="G75" s="143">
        <v>0</v>
      </c>
      <c r="H75" s="143">
        <v>0</v>
      </c>
      <c r="I75" s="143">
        <v>1</v>
      </c>
      <c r="J75" s="143">
        <v>1</v>
      </c>
      <c r="K75" s="140" t="s">
        <v>74</v>
      </c>
      <c r="L75" s="134" t="s">
        <v>80</v>
      </c>
      <c r="M75" s="131">
        <v>0</v>
      </c>
      <c r="N75" s="131"/>
      <c r="O75" s="151" t="e">
        <v>#DIV/0!</v>
      </c>
      <c r="P75" s="131"/>
      <c r="Q75" s="131"/>
      <c r="R75" s="131">
        <v>0</v>
      </c>
      <c r="S75" s="131"/>
      <c r="T75" s="151" t="e">
        <v>#DIV/0!</v>
      </c>
      <c r="U75" s="131"/>
      <c r="V75" s="131"/>
      <c r="W75" s="131">
        <v>0</v>
      </c>
      <c r="X75" s="131"/>
      <c r="Y75" s="151" t="e">
        <v>#DIV/0!</v>
      </c>
      <c r="Z75" s="131"/>
      <c r="AA75" s="131"/>
      <c r="AB75" s="131">
        <v>1</v>
      </c>
      <c r="AC75" s="131"/>
      <c r="AD75" s="151" t="e">
        <v>#DIV/0!</v>
      </c>
      <c r="AE75" s="131"/>
      <c r="AF75" s="131"/>
      <c r="AG75" s="131">
        <v>1</v>
      </c>
      <c r="AH75" s="131"/>
      <c r="AI75" s="151" t="e">
        <v>#DIV/0!</v>
      </c>
      <c r="AJ75" s="131"/>
    </row>
    <row r="76" spans="1:36" ht="58.5" customHeight="1" x14ac:dyDescent="0.25">
      <c r="A76" s="167" t="s">
        <v>160</v>
      </c>
      <c r="B76" s="165">
        <v>74</v>
      </c>
      <c r="C76" s="132">
        <v>1</v>
      </c>
      <c r="D76" s="133" t="s">
        <v>231</v>
      </c>
      <c r="E76" s="137" t="s">
        <v>257</v>
      </c>
      <c r="F76" s="138">
        <v>0</v>
      </c>
      <c r="G76" s="139">
        <v>0</v>
      </c>
      <c r="H76" s="139">
        <v>0</v>
      </c>
      <c r="I76" s="139">
        <v>1</v>
      </c>
      <c r="J76" s="149">
        <v>1</v>
      </c>
      <c r="K76" s="133" t="s">
        <v>64</v>
      </c>
      <c r="L76" s="133" t="s">
        <v>161</v>
      </c>
      <c r="M76" s="135">
        <v>0</v>
      </c>
      <c r="N76" s="135"/>
      <c r="O76" s="150" t="e">
        <v>#DIV/0!</v>
      </c>
      <c r="P76" s="135"/>
      <c r="Q76" s="135"/>
      <c r="R76" s="135">
        <v>0</v>
      </c>
      <c r="S76" s="135"/>
      <c r="T76" s="150" t="e">
        <v>#DIV/0!</v>
      </c>
      <c r="U76" s="135"/>
      <c r="V76" s="135"/>
      <c r="W76" s="135">
        <v>0</v>
      </c>
      <c r="X76" s="135"/>
      <c r="Y76" s="150" t="e">
        <v>#DIV/0!</v>
      </c>
      <c r="Z76" s="135"/>
      <c r="AA76" s="135"/>
      <c r="AB76" s="135">
        <v>1</v>
      </c>
      <c r="AC76" s="135"/>
      <c r="AD76" s="150" t="e">
        <v>#DIV/0!</v>
      </c>
      <c r="AE76" s="135"/>
      <c r="AF76" s="135"/>
      <c r="AG76" s="135">
        <v>1</v>
      </c>
      <c r="AH76" s="135"/>
      <c r="AI76" s="150" t="e">
        <v>#DIV/0!</v>
      </c>
      <c r="AJ76" s="135"/>
    </row>
    <row r="77" spans="1:36" ht="72.75" customHeight="1" x14ac:dyDescent="0.25">
      <c r="A77" s="165"/>
      <c r="B77" s="165">
        <v>75</v>
      </c>
      <c r="C77" s="130">
        <v>2</v>
      </c>
      <c r="D77" s="134" t="s">
        <v>162</v>
      </c>
      <c r="E77" s="140" t="s">
        <v>259</v>
      </c>
      <c r="F77" s="141">
        <v>0</v>
      </c>
      <c r="G77" s="142">
        <v>1</v>
      </c>
      <c r="H77" s="142">
        <v>0</v>
      </c>
      <c r="I77" s="142">
        <v>1</v>
      </c>
      <c r="J77" s="143">
        <v>2</v>
      </c>
      <c r="K77" s="134" t="s">
        <v>68</v>
      </c>
      <c r="L77" s="134" t="s">
        <v>161</v>
      </c>
      <c r="M77" s="131">
        <v>0</v>
      </c>
      <c r="N77" s="131"/>
      <c r="O77" s="151" t="e">
        <v>#DIV/0!</v>
      </c>
      <c r="P77" s="131"/>
      <c r="Q77" s="131"/>
      <c r="R77" s="131">
        <v>1</v>
      </c>
      <c r="S77" s="131"/>
      <c r="T77" s="151" t="e">
        <v>#DIV/0!</v>
      </c>
      <c r="U77" s="131"/>
      <c r="V77" s="131"/>
      <c r="W77" s="131">
        <v>0</v>
      </c>
      <c r="X77" s="131"/>
      <c r="Y77" s="151" t="e">
        <v>#DIV/0!</v>
      </c>
      <c r="Z77" s="131"/>
      <c r="AA77" s="131"/>
      <c r="AB77" s="131">
        <v>1</v>
      </c>
      <c r="AC77" s="131"/>
      <c r="AD77" s="151" t="e">
        <v>#DIV/0!</v>
      </c>
      <c r="AE77" s="131"/>
      <c r="AF77" s="131"/>
      <c r="AG77" s="131">
        <v>2</v>
      </c>
      <c r="AH77" s="131"/>
      <c r="AI77" s="151" t="e">
        <v>#DIV/0!</v>
      </c>
      <c r="AJ77" s="131"/>
    </row>
    <row r="78" spans="1:36" ht="120" x14ac:dyDescent="0.25">
      <c r="A78" s="165"/>
      <c r="B78" s="165">
        <v>76</v>
      </c>
      <c r="C78" s="130">
        <v>3</v>
      </c>
      <c r="D78" s="134" t="s">
        <v>163</v>
      </c>
      <c r="E78" s="140" t="s">
        <v>258</v>
      </c>
      <c r="F78" s="141">
        <v>1</v>
      </c>
      <c r="G78" s="142">
        <v>0</v>
      </c>
      <c r="H78" s="142">
        <v>0</v>
      </c>
      <c r="I78" s="142">
        <v>0</v>
      </c>
      <c r="J78" s="143">
        <v>1</v>
      </c>
      <c r="K78" s="134" t="s">
        <v>164</v>
      </c>
      <c r="L78" s="134" t="s">
        <v>161</v>
      </c>
      <c r="M78" s="131">
        <v>1</v>
      </c>
      <c r="N78" s="131"/>
      <c r="O78" s="151" t="e">
        <v>#DIV/0!</v>
      </c>
      <c r="P78" s="131"/>
      <c r="Q78" s="131"/>
      <c r="R78" s="131">
        <v>0</v>
      </c>
      <c r="S78" s="131"/>
      <c r="T78" s="151" t="e">
        <v>#DIV/0!</v>
      </c>
      <c r="U78" s="131"/>
      <c r="V78" s="131"/>
      <c r="W78" s="131">
        <v>0</v>
      </c>
      <c r="X78" s="131"/>
      <c r="Y78" s="151" t="e">
        <v>#DIV/0!</v>
      </c>
      <c r="Z78" s="131"/>
      <c r="AA78" s="131"/>
      <c r="AB78" s="131">
        <v>0</v>
      </c>
      <c r="AC78" s="131"/>
      <c r="AD78" s="151" t="e">
        <v>#DIV/0!</v>
      </c>
      <c r="AE78" s="131"/>
      <c r="AF78" s="131"/>
      <c r="AG78" s="131">
        <v>1</v>
      </c>
      <c r="AH78" s="131"/>
      <c r="AI78" s="151" t="e">
        <v>#DIV/0!</v>
      </c>
      <c r="AJ78" s="131"/>
    </row>
    <row r="79" spans="1:36" ht="120" x14ac:dyDescent="0.25">
      <c r="A79" s="166"/>
      <c r="B79" s="165">
        <v>77</v>
      </c>
      <c r="C79" s="130">
        <v>4</v>
      </c>
      <c r="D79" s="134" t="s">
        <v>165</v>
      </c>
      <c r="E79" s="140" t="s">
        <v>73</v>
      </c>
      <c r="F79" s="131">
        <v>0</v>
      </c>
      <c r="G79" s="143">
        <v>0</v>
      </c>
      <c r="H79" s="143">
        <v>0</v>
      </c>
      <c r="I79" s="143">
        <v>1</v>
      </c>
      <c r="J79" s="143">
        <v>1</v>
      </c>
      <c r="K79" s="140" t="s">
        <v>74</v>
      </c>
      <c r="L79" s="134" t="s">
        <v>161</v>
      </c>
      <c r="M79" s="131">
        <v>0</v>
      </c>
      <c r="N79" s="131"/>
      <c r="O79" s="151" t="e">
        <v>#DIV/0!</v>
      </c>
      <c r="P79" s="131"/>
      <c r="Q79" s="131"/>
      <c r="R79" s="131">
        <v>0</v>
      </c>
      <c r="S79" s="131"/>
      <c r="T79" s="151" t="e">
        <v>#DIV/0!</v>
      </c>
      <c r="U79" s="131"/>
      <c r="V79" s="131"/>
      <c r="W79" s="131">
        <v>0</v>
      </c>
      <c r="X79" s="131"/>
      <c r="Y79" s="151" t="e">
        <v>#DIV/0!</v>
      </c>
      <c r="Z79" s="131"/>
      <c r="AA79" s="131"/>
      <c r="AB79" s="131">
        <v>1</v>
      </c>
      <c r="AC79" s="131"/>
      <c r="AD79" s="151" t="e">
        <v>#DIV/0!</v>
      </c>
      <c r="AE79" s="131"/>
      <c r="AF79" s="131"/>
      <c r="AG79" s="131">
        <v>1</v>
      </c>
      <c r="AH79" s="131"/>
      <c r="AI79" s="151" t="e">
        <v>#DIV/0!</v>
      </c>
      <c r="AJ79" s="131"/>
    </row>
    <row r="80" spans="1:36" ht="75" x14ac:dyDescent="0.25">
      <c r="A80" s="167" t="s">
        <v>166</v>
      </c>
      <c r="B80" s="165">
        <v>78</v>
      </c>
      <c r="C80" s="132">
        <v>1</v>
      </c>
      <c r="D80" s="133" t="s">
        <v>232</v>
      </c>
      <c r="E80" s="137" t="s">
        <v>260</v>
      </c>
      <c r="F80" s="138">
        <v>0</v>
      </c>
      <c r="G80" s="139">
        <v>0</v>
      </c>
      <c r="H80" s="139">
        <v>0</v>
      </c>
      <c r="I80" s="139">
        <v>1</v>
      </c>
      <c r="J80" s="149">
        <v>1</v>
      </c>
      <c r="K80" s="133" t="s">
        <v>64</v>
      </c>
      <c r="L80" s="133" t="s">
        <v>167</v>
      </c>
      <c r="M80" s="135">
        <v>0</v>
      </c>
      <c r="N80" s="135"/>
      <c r="O80" s="150" t="e">
        <v>#DIV/0!</v>
      </c>
      <c r="P80" s="135"/>
      <c r="Q80" s="135"/>
      <c r="R80" s="135">
        <v>0</v>
      </c>
      <c r="S80" s="135"/>
      <c r="T80" s="150" t="e">
        <v>#DIV/0!</v>
      </c>
      <c r="U80" s="135"/>
      <c r="V80" s="135"/>
      <c r="W80" s="135">
        <v>0</v>
      </c>
      <c r="X80" s="135"/>
      <c r="Y80" s="150" t="e">
        <v>#DIV/0!</v>
      </c>
      <c r="Z80" s="135"/>
      <c r="AA80" s="135"/>
      <c r="AB80" s="135">
        <v>1</v>
      </c>
      <c r="AC80" s="135"/>
      <c r="AD80" s="150" t="e">
        <v>#DIV/0!</v>
      </c>
      <c r="AE80" s="135"/>
      <c r="AF80" s="135"/>
      <c r="AG80" s="135">
        <v>1</v>
      </c>
      <c r="AH80" s="135"/>
      <c r="AI80" s="150" t="e">
        <v>#DIV/0!</v>
      </c>
      <c r="AJ80" s="135"/>
    </row>
    <row r="81" spans="1:36" ht="75" x14ac:dyDescent="0.25">
      <c r="A81" s="165"/>
      <c r="B81" s="165">
        <v>79</v>
      </c>
      <c r="C81" s="130">
        <v>2</v>
      </c>
      <c r="D81" s="134" t="s">
        <v>168</v>
      </c>
      <c r="E81" s="140" t="s">
        <v>261</v>
      </c>
      <c r="F81" s="141">
        <v>0</v>
      </c>
      <c r="G81" s="142">
        <v>1</v>
      </c>
      <c r="H81" s="142">
        <v>0</v>
      </c>
      <c r="I81" s="142">
        <v>1</v>
      </c>
      <c r="J81" s="143">
        <v>2</v>
      </c>
      <c r="K81" s="134" t="s">
        <v>68</v>
      </c>
      <c r="L81" s="134" t="s">
        <v>167</v>
      </c>
      <c r="M81" s="131">
        <v>0</v>
      </c>
      <c r="N81" s="131"/>
      <c r="O81" s="151" t="e">
        <v>#DIV/0!</v>
      </c>
      <c r="P81" s="131"/>
      <c r="Q81" s="131"/>
      <c r="R81" s="131">
        <v>1</v>
      </c>
      <c r="S81" s="131"/>
      <c r="T81" s="151" t="e">
        <v>#DIV/0!</v>
      </c>
      <c r="U81" s="131"/>
      <c r="V81" s="131"/>
      <c r="W81" s="131">
        <v>0</v>
      </c>
      <c r="X81" s="131"/>
      <c r="Y81" s="151" t="e">
        <v>#DIV/0!</v>
      </c>
      <c r="Z81" s="131"/>
      <c r="AA81" s="131"/>
      <c r="AB81" s="131">
        <v>1</v>
      </c>
      <c r="AC81" s="131"/>
      <c r="AD81" s="151" t="e">
        <v>#DIV/0!</v>
      </c>
      <c r="AE81" s="131"/>
      <c r="AF81" s="131"/>
      <c r="AG81" s="131">
        <v>2</v>
      </c>
      <c r="AH81" s="131"/>
      <c r="AI81" s="151" t="e">
        <v>#DIV/0!</v>
      </c>
      <c r="AJ81" s="131"/>
    </row>
    <row r="82" spans="1:36" ht="45" x14ac:dyDescent="0.25">
      <c r="A82" s="166"/>
      <c r="B82" s="165">
        <v>80</v>
      </c>
      <c r="C82" s="130">
        <v>3</v>
      </c>
      <c r="D82" s="134" t="s">
        <v>72</v>
      </c>
      <c r="E82" s="140" t="s">
        <v>73</v>
      </c>
      <c r="F82" s="131">
        <v>0</v>
      </c>
      <c r="G82" s="143">
        <v>0</v>
      </c>
      <c r="H82" s="143">
        <v>0</v>
      </c>
      <c r="I82" s="143">
        <v>1</v>
      </c>
      <c r="J82" s="143">
        <v>1</v>
      </c>
      <c r="K82" s="140" t="s">
        <v>74</v>
      </c>
      <c r="L82" s="134" t="s">
        <v>167</v>
      </c>
      <c r="M82" s="131">
        <v>0</v>
      </c>
      <c r="N82" s="131"/>
      <c r="O82" s="151" t="e">
        <v>#DIV/0!</v>
      </c>
      <c r="P82" s="131"/>
      <c r="Q82" s="131"/>
      <c r="R82" s="131">
        <v>0</v>
      </c>
      <c r="S82" s="131"/>
      <c r="T82" s="151" t="e">
        <v>#DIV/0!</v>
      </c>
      <c r="U82" s="131"/>
      <c r="V82" s="131"/>
      <c r="W82" s="131">
        <v>0</v>
      </c>
      <c r="X82" s="131"/>
      <c r="Y82" s="151" t="e">
        <v>#DIV/0!</v>
      </c>
      <c r="Z82" s="131"/>
      <c r="AA82" s="131"/>
      <c r="AB82" s="131">
        <v>1</v>
      </c>
      <c r="AC82" s="131"/>
      <c r="AD82" s="151" t="e">
        <v>#DIV/0!</v>
      </c>
      <c r="AE82" s="131"/>
      <c r="AF82" s="131"/>
      <c r="AG82" s="131">
        <v>1</v>
      </c>
      <c r="AH82" s="131"/>
      <c r="AI82" s="151" t="e">
        <v>#DIV/0!</v>
      </c>
      <c r="AJ82" s="131"/>
    </row>
    <row r="83" spans="1:36" x14ac:dyDescent="0.25">
      <c r="A83" s="165" t="s">
        <v>200</v>
      </c>
      <c r="B83" s="165">
        <f>SUBTOTAL(103,Tabla1[Acción])</f>
        <v>80</v>
      </c>
      <c r="C83" s="184">
        <f>SUBTOTAL(103,Tabla1[ Actividad No.])</f>
        <v>80</v>
      </c>
      <c r="D83" s="185"/>
      <c r="E83" s="186"/>
      <c r="F83"/>
      <c r="G83"/>
      <c r="H83"/>
      <c r="I83"/>
      <c r="J83" s="187"/>
      <c r="K83"/>
      <c r="L83" s="185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>
        <f>SUBTOTAL(103,Tabla1[Columna20])</f>
        <v>1</v>
      </c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641C-5B41-4D2E-B2E8-45F8CFD81C5A}">
  <dimension ref="A1:D119"/>
  <sheetViews>
    <sheetView workbookViewId="0">
      <selection activeCell="F2" sqref="F2:G23"/>
    </sheetView>
  </sheetViews>
  <sheetFormatPr baseColWidth="10" defaultRowHeight="15" x14ac:dyDescent="0.25"/>
  <cols>
    <col min="1" max="1" width="26.5703125" customWidth="1"/>
    <col min="3" max="3" width="52.140625" customWidth="1"/>
    <col min="4" max="4" width="17.28515625" customWidth="1"/>
  </cols>
  <sheetData>
    <row r="1" spans="1:4" x14ac:dyDescent="0.25">
      <c r="A1" s="192"/>
      <c r="B1" s="192"/>
      <c r="C1" s="192"/>
      <c r="D1" s="192"/>
    </row>
    <row r="2" spans="1:4" x14ac:dyDescent="0.25">
      <c r="A2" s="257" t="s">
        <v>25</v>
      </c>
      <c r="B2" s="258" t="s">
        <v>26</v>
      </c>
      <c r="C2" s="258" t="s">
        <v>27</v>
      </c>
      <c r="D2" s="259" t="s">
        <v>286</v>
      </c>
    </row>
    <row r="3" spans="1:4" x14ac:dyDescent="0.25">
      <c r="A3" s="257"/>
      <c r="B3" s="258"/>
      <c r="C3" s="258"/>
      <c r="D3" s="260"/>
    </row>
    <row r="4" spans="1:4" x14ac:dyDescent="0.25">
      <c r="A4" s="254" t="s">
        <v>47</v>
      </c>
      <c r="B4" s="105">
        <v>1</v>
      </c>
      <c r="C4" s="193" t="s">
        <v>263</v>
      </c>
      <c r="D4" s="255">
        <v>5</v>
      </c>
    </row>
    <row r="5" spans="1:4" x14ac:dyDescent="0.25">
      <c r="A5" s="254"/>
      <c r="B5" s="189">
        <v>2</v>
      </c>
      <c r="C5" s="193" t="s">
        <v>234</v>
      </c>
      <c r="D5" s="255"/>
    </row>
    <row r="6" spans="1:4" x14ac:dyDescent="0.25">
      <c r="A6" s="254"/>
      <c r="B6" s="105">
        <v>3</v>
      </c>
      <c r="C6" s="193" t="s">
        <v>52</v>
      </c>
      <c r="D6" s="255"/>
    </row>
    <row r="7" spans="1:4" x14ac:dyDescent="0.25">
      <c r="A7" s="254"/>
      <c r="B7" s="189">
        <v>4</v>
      </c>
      <c r="C7" s="193" t="s">
        <v>55</v>
      </c>
      <c r="D7" s="255"/>
    </row>
    <row r="8" spans="1:4" x14ac:dyDescent="0.25">
      <c r="A8" s="254"/>
      <c r="B8" s="105">
        <v>5</v>
      </c>
      <c r="C8" s="193" t="s">
        <v>59</v>
      </c>
      <c r="D8" s="255"/>
    </row>
    <row r="9" spans="1:4" x14ac:dyDescent="0.25">
      <c r="A9" s="254" t="s">
        <v>62</v>
      </c>
      <c r="B9" s="189">
        <v>1</v>
      </c>
      <c r="C9" s="193" t="s">
        <v>203</v>
      </c>
      <c r="D9" s="255">
        <v>4</v>
      </c>
    </row>
    <row r="10" spans="1:4" x14ac:dyDescent="0.25">
      <c r="A10" s="254"/>
      <c r="B10" s="105">
        <v>2</v>
      </c>
      <c r="C10" s="193" t="s">
        <v>66</v>
      </c>
      <c r="D10" s="255"/>
    </row>
    <row r="11" spans="1:4" x14ac:dyDescent="0.25">
      <c r="A11" s="254"/>
      <c r="B11" s="189">
        <v>3</v>
      </c>
      <c r="C11" s="194" t="s">
        <v>69</v>
      </c>
      <c r="D11" s="255"/>
    </row>
    <row r="12" spans="1:4" x14ac:dyDescent="0.25">
      <c r="A12" s="254"/>
      <c r="B12" s="105">
        <v>4</v>
      </c>
      <c r="C12" s="193" t="s">
        <v>72</v>
      </c>
      <c r="D12" s="255"/>
    </row>
    <row r="13" spans="1:4" x14ac:dyDescent="0.25">
      <c r="A13" s="254" t="s">
        <v>75</v>
      </c>
      <c r="B13" s="189">
        <v>1</v>
      </c>
      <c r="C13" s="193" t="s">
        <v>204</v>
      </c>
      <c r="D13" s="255">
        <v>4</v>
      </c>
    </row>
    <row r="14" spans="1:4" x14ac:dyDescent="0.25">
      <c r="A14" s="254"/>
      <c r="B14" s="105">
        <v>2</v>
      </c>
      <c r="C14" s="193" t="s">
        <v>76</v>
      </c>
      <c r="D14" s="255"/>
    </row>
    <row r="15" spans="1:4" x14ac:dyDescent="0.25">
      <c r="A15" s="254"/>
      <c r="B15" s="189">
        <v>3</v>
      </c>
      <c r="C15" s="193" t="s">
        <v>77</v>
      </c>
      <c r="D15" s="255"/>
    </row>
    <row r="16" spans="1:4" x14ac:dyDescent="0.25">
      <c r="A16" s="254"/>
      <c r="B16" s="105">
        <v>4</v>
      </c>
      <c r="C16" s="193" t="s">
        <v>72</v>
      </c>
      <c r="D16" s="255"/>
    </row>
    <row r="17" spans="1:4" x14ac:dyDescent="0.25">
      <c r="A17" s="254" t="s">
        <v>79</v>
      </c>
      <c r="B17" s="189">
        <v>1</v>
      </c>
      <c r="C17" s="193" t="s">
        <v>223</v>
      </c>
      <c r="D17" s="255">
        <v>4</v>
      </c>
    </row>
    <row r="18" spans="1:4" x14ac:dyDescent="0.25">
      <c r="A18" s="254"/>
      <c r="B18" s="105">
        <v>2</v>
      </c>
      <c r="C18" s="193" t="s">
        <v>81</v>
      </c>
      <c r="D18" s="255"/>
    </row>
    <row r="19" spans="1:4" x14ac:dyDescent="0.25">
      <c r="A19" s="254"/>
      <c r="B19" s="189">
        <v>3</v>
      </c>
      <c r="C19" s="193" t="s">
        <v>82</v>
      </c>
      <c r="D19" s="255"/>
    </row>
    <row r="20" spans="1:4" x14ac:dyDescent="0.25">
      <c r="A20" s="254"/>
      <c r="B20" s="105">
        <v>4</v>
      </c>
      <c r="C20" s="193" t="s">
        <v>72</v>
      </c>
      <c r="D20" s="255"/>
    </row>
    <row r="21" spans="1:4" x14ac:dyDescent="0.25">
      <c r="A21" s="254" t="s">
        <v>84</v>
      </c>
      <c r="B21" s="189">
        <v>1</v>
      </c>
      <c r="C21" s="193" t="s">
        <v>206</v>
      </c>
      <c r="D21" s="255">
        <v>3</v>
      </c>
    </row>
    <row r="22" spans="1:4" x14ac:dyDescent="0.25">
      <c r="A22" s="254"/>
      <c r="B22" s="105">
        <v>2</v>
      </c>
      <c r="C22" s="193" t="s">
        <v>86</v>
      </c>
      <c r="D22" s="255"/>
    </row>
    <row r="23" spans="1:4" x14ac:dyDescent="0.25">
      <c r="A23" s="254"/>
      <c r="B23" s="189">
        <v>3</v>
      </c>
      <c r="C23" s="193" t="s">
        <v>72</v>
      </c>
      <c r="D23" s="255"/>
    </row>
    <row r="24" spans="1:4" x14ac:dyDescent="0.25">
      <c r="A24" s="254" t="s">
        <v>87</v>
      </c>
      <c r="B24" s="105">
        <v>1</v>
      </c>
      <c r="C24" s="193" t="s">
        <v>207</v>
      </c>
      <c r="D24" s="255">
        <v>3</v>
      </c>
    </row>
    <row r="25" spans="1:4" x14ac:dyDescent="0.25">
      <c r="A25" s="254"/>
      <c r="B25" s="189">
        <v>2</v>
      </c>
      <c r="C25" s="193" t="s">
        <v>89</v>
      </c>
      <c r="D25" s="255"/>
    </row>
    <row r="26" spans="1:4" x14ac:dyDescent="0.25">
      <c r="A26" s="254"/>
      <c r="B26" s="105">
        <v>3</v>
      </c>
      <c r="C26" s="193" t="s">
        <v>90</v>
      </c>
      <c r="D26" s="255"/>
    </row>
    <row r="27" spans="1:4" x14ac:dyDescent="0.25">
      <c r="A27" s="254" t="s">
        <v>96</v>
      </c>
      <c r="B27" s="189">
        <v>1</v>
      </c>
      <c r="C27" s="193" t="s">
        <v>209</v>
      </c>
      <c r="D27" s="255">
        <v>5</v>
      </c>
    </row>
    <row r="28" spans="1:4" x14ac:dyDescent="0.25">
      <c r="A28" s="254"/>
      <c r="B28" s="105">
        <v>2</v>
      </c>
      <c r="C28" s="193" t="s">
        <v>97</v>
      </c>
      <c r="D28" s="255"/>
    </row>
    <row r="29" spans="1:4" x14ac:dyDescent="0.25">
      <c r="A29" s="254"/>
      <c r="B29" s="189">
        <v>3</v>
      </c>
      <c r="C29" s="193" t="s">
        <v>72</v>
      </c>
      <c r="D29" s="255"/>
    </row>
    <row r="30" spans="1:4" x14ac:dyDescent="0.25">
      <c r="A30" s="254"/>
      <c r="B30" s="105">
        <v>4</v>
      </c>
      <c r="C30" s="193" t="s">
        <v>98</v>
      </c>
      <c r="D30" s="255"/>
    </row>
    <row r="31" spans="1:4" x14ac:dyDescent="0.25">
      <c r="A31" s="254"/>
      <c r="B31" s="189">
        <v>5</v>
      </c>
      <c r="C31" s="193" t="s">
        <v>101</v>
      </c>
      <c r="D31" s="255"/>
    </row>
    <row r="32" spans="1:4" x14ac:dyDescent="0.25">
      <c r="A32" s="256" t="s">
        <v>91</v>
      </c>
      <c r="B32" s="105">
        <v>1</v>
      </c>
      <c r="C32" s="193" t="s">
        <v>208</v>
      </c>
      <c r="D32" s="255">
        <v>3</v>
      </c>
    </row>
    <row r="33" spans="1:4" x14ac:dyDescent="0.25">
      <c r="A33" s="256"/>
      <c r="B33" s="189">
        <v>2</v>
      </c>
      <c r="C33" s="193" t="s">
        <v>93</v>
      </c>
      <c r="D33" s="255"/>
    </row>
    <row r="34" spans="1:4" x14ac:dyDescent="0.25">
      <c r="A34" s="256"/>
      <c r="B34" s="105">
        <v>3</v>
      </c>
      <c r="C34" s="193" t="s">
        <v>72</v>
      </c>
      <c r="D34" s="255"/>
    </row>
    <row r="35" spans="1:4" x14ac:dyDescent="0.25">
      <c r="A35" s="254" t="s">
        <v>94</v>
      </c>
      <c r="B35" s="189">
        <v>1</v>
      </c>
      <c r="C35" s="193" t="s">
        <v>208</v>
      </c>
      <c r="D35" s="255">
        <v>3</v>
      </c>
    </row>
    <row r="36" spans="1:4" x14ac:dyDescent="0.25">
      <c r="A36" s="254"/>
      <c r="B36" s="105">
        <v>2</v>
      </c>
      <c r="C36" s="193" t="s">
        <v>95</v>
      </c>
      <c r="D36" s="255"/>
    </row>
    <row r="37" spans="1:4" x14ac:dyDescent="0.25">
      <c r="A37" s="254"/>
      <c r="B37" s="189">
        <v>3</v>
      </c>
      <c r="C37" s="193" t="s">
        <v>72</v>
      </c>
      <c r="D37" s="255"/>
    </row>
    <row r="38" spans="1:4" x14ac:dyDescent="0.25">
      <c r="A38" s="254" t="s">
        <v>104</v>
      </c>
      <c r="B38" s="105">
        <v>1</v>
      </c>
      <c r="C38" s="193" t="s">
        <v>210</v>
      </c>
      <c r="D38" s="255">
        <v>3</v>
      </c>
    </row>
    <row r="39" spans="1:4" x14ac:dyDescent="0.25">
      <c r="A39" s="254"/>
      <c r="B39" s="189">
        <v>2</v>
      </c>
      <c r="C39" s="193" t="s">
        <v>106</v>
      </c>
      <c r="D39" s="255"/>
    </row>
    <row r="40" spans="1:4" x14ac:dyDescent="0.25">
      <c r="A40" s="254"/>
      <c r="B40" s="105">
        <v>3</v>
      </c>
      <c r="C40" s="193" t="s">
        <v>72</v>
      </c>
      <c r="D40" s="255"/>
    </row>
    <row r="41" spans="1:4" x14ac:dyDescent="0.25">
      <c r="A41" s="254" t="s">
        <v>107</v>
      </c>
      <c r="B41" s="81">
        <v>1</v>
      </c>
      <c r="C41" s="193" t="s">
        <v>224</v>
      </c>
      <c r="D41" s="255">
        <v>4</v>
      </c>
    </row>
    <row r="42" spans="1:4" x14ac:dyDescent="0.25">
      <c r="A42" s="254"/>
      <c r="B42" s="81">
        <v>2</v>
      </c>
      <c r="C42" s="193" t="s">
        <v>108</v>
      </c>
      <c r="D42" s="255"/>
    </row>
    <row r="43" spans="1:4" x14ac:dyDescent="0.25">
      <c r="A43" s="254"/>
      <c r="B43" s="81">
        <v>3</v>
      </c>
      <c r="C43" s="193" t="s">
        <v>72</v>
      </c>
      <c r="D43" s="255"/>
    </row>
    <row r="44" spans="1:4" x14ac:dyDescent="0.25">
      <c r="A44" s="254"/>
      <c r="B44" s="81">
        <v>4</v>
      </c>
      <c r="C44" s="193" t="s">
        <v>109</v>
      </c>
      <c r="D44" s="255"/>
    </row>
    <row r="45" spans="1:4" x14ac:dyDescent="0.25">
      <c r="A45" s="254" t="s">
        <v>112</v>
      </c>
      <c r="B45" s="189">
        <v>1</v>
      </c>
      <c r="C45" s="193" t="s">
        <v>212</v>
      </c>
      <c r="D45" s="255">
        <v>5</v>
      </c>
    </row>
    <row r="46" spans="1:4" x14ac:dyDescent="0.25">
      <c r="A46" s="254"/>
      <c r="B46" s="105">
        <v>2</v>
      </c>
      <c r="C46" s="193" t="s">
        <v>114</v>
      </c>
      <c r="D46" s="255"/>
    </row>
    <row r="47" spans="1:4" x14ac:dyDescent="0.25">
      <c r="A47" s="254"/>
      <c r="B47" s="189">
        <v>3</v>
      </c>
      <c r="C47" s="193" t="s">
        <v>116</v>
      </c>
      <c r="D47" s="255"/>
    </row>
    <row r="48" spans="1:4" x14ac:dyDescent="0.25">
      <c r="A48" s="254"/>
      <c r="B48" s="105">
        <v>4</v>
      </c>
      <c r="C48" s="193" t="s">
        <v>119</v>
      </c>
      <c r="D48" s="255"/>
    </row>
    <row r="49" spans="1:4" x14ac:dyDescent="0.25">
      <c r="A49" s="254"/>
      <c r="B49" s="189">
        <v>5</v>
      </c>
      <c r="C49" s="193" t="s">
        <v>72</v>
      </c>
      <c r="D49" s="255"/>
    </row>
    <row r="50" spans="1:4" x14ac:dyDescent="0.25">
      <c r="A50" s="254" t="s">
        <v>121</v>
      </c>
      <c r="B50" s="105">
        <v>1</v>
      </c>
      <c r="C50" s="193" t="s">
        <v>122</v>
      </c>
      <c r="D50" s="255">
        <v>3</v>
      </c>
    </row>
    <row r="51" spans="1:4" x14ac:dyDescent="0.25">
      <c r="A51" s="254"/>
      <c r="B51" s="189">
        <v>2</v>
      </c>
      <c r="C51" s="193" t="s">
        <v>124</v>
      </c>
      <c r="D51" s="255"/>
    </row>
    <row r="52" spans="1:4" x14ac:dyDescent="0.25">
      <c r="A52" s="254"/>
      <c r="B52" s="105">
        <v>3</v>
      </c>
      <c r="C52" s="193" t="s">
        <v>72</v>
      </c>
      <c r="D52" s="255"/>
    </row>
    <row r="53" spans="1:4" x14ac:dyDescent="0.25">
      <c r="A53" s="254" t="s">
        <v>126</v>
      </c>
      <c r="B53" s="189">
        <v>1</v>
      </c>
      <c r="C53" s="193" t="s">
        <v>225</v>
      </c>
      <c r="D53" s="255">
        <v>3</v>
      </c>
    </row>
    <row r="54" spans="1:4" x14ac:dyDescent="0.25">
      <c r="A54" s="254"/>
      <c r="B54" s="105">
        <v>2</v>
      </c>
      <c r="C54" s="193" t="s">
        <v>127</v>
      </c>
      <c r="D54" s="255"/>
    </row>
    <row r="55" spans="1:4" x14ac:dyDescent="0.25">
      <c r="A55" s="254"/>
      <c r="B55" s="189">
        <v>3</v>
      </c>
      <c r="C55" s="193" t="s">
        <v>72</v>
      </c>
      <c r="D55" s="255"/>
    </row>
    <row r="56" spans="1:4" x14ac:dyDescent="0.25">
      <c r="A56" s="254" t="s">
        <v>128</v>
      </c>
      <c r="B56" s="105">
        <v>1</v>
      </c>
      <c r="C56" s="193" t="s">
        <v>226</v>
      </c>
      <c r="D56" s="255">
        <v>5</v>
      </c>
    </row>
    <row r="57" spans="1:4" x14ac:dyDescent="0.25">
      <c r="A57" s="254"/>
      <c r="B57" s="189">
        <v>2</v>
      </c>
      <c r="C57" s="193" t="s">
        <v>130</v>
      </c>
      <c r="D57" s="255"/>
    </row>
    <row r="58" spans="1:4" x14ac:dyDescent="0.25">
      <c r="A58" s="254"/>
      <c r="B58" s="105">
        <v>3</v>
      </c>
      <c r="C58" s="193" t="s">
        <v>131</v>
      </c>
      <c r="D58" s="255"/>
    </row>
    <row r="59" spans="1:4" x14ac:dyDescent="0.25">
      <c r="A59" s="254"/>
      <c r="B59" s="189">
        <v>4</v>
      </c>
      <c r="C59" s="193" t="s">
        <v>134</v>
      </c>
      <c r="D59" s="255"/>
    </row>
    <row r="60" spans="1:4" x14ac:dyDescent="0.25">
      <c r="A60" s="254"/>
      <c r="B60" s="105">
        <v>5</v>
      </c>
      <c r="C60" s="193" t="s">
        <v>72</v>
      </c>
      <c r="D60" s="255"/>
    </row>
    <row r="61" spans="1:4" x14ac:dyDescent="0.25">
      <c r="A61" s="256" t="s">
        <v>136</v>
      </c>
      <c r="B61" s="190">
        <v>1</v>
      </c>
      <c r="C61" s="195" t="s">
        <v>227</v>
      </c>
      <c r="D61" s="255">
        <v>9</v>
      </c>
    </row>
    <row r="62" spans="1:4" x14ac:dyDescent="0.25">
      <c r="A62" s="256"/>
      <c r="B62" s="33">
        <v>2</v>
      </c>
      <c r="C62" s="195" t="s">
        <v>137</v>
      </c>
      <c r="D62" s="255"/>
    </row>
    <row r="63" spans="1:4" x14ac:dyDescent="0.25">
      <c r="A63" s="256"/>
      <c r="B63" s="190">
        <v>3</v>
      </c>
      <c r="C63" s="195" t="s">
        <v>179</v>
      </c>
      <c r="D63" s="255"/>
    </row>
    <row r="64" spans="1:4" x14ac:dyDescent="0.25">
      <c r="A64" s="256"/>
      <c r="B64" s="33">
        <v>4</v>
      </c>
      <c r="C64" s="195" t="s">
        <v>140</v>
      </c>
      <c r="D64" s="255"/>
    </row>
    <row r="65" spans="1:4" x14ac:dyDescent="0.25">
      <c r="A65" s="256"/>
      <c r="B65" s="190">
        <v>5</v>
      </c>
      <c r="C65" s="195" t="s">
        <v>142</v>
      </c>
      <c r="D65" s="255"/>
    </row>
    <row r="66" spans="1:4" x14ac:dyDescent="0.25">
      <c r="A66" s="256"/>
      <c r="B66" s="33">
        <v>6</v>
      </c>
      <c r="C66" s="195" t="s">
        <v>145</v>
      </c>
      <c r="D66" s="255"/>
    </row>
    <row r="67" spans="1:4" x14ac:dyDescent="0.25">
      <c r="A67" s="256"/>
      <c r="B67" s="190">
        <v>7</v>
      </c>
      <c r="C67" s="195" t="s">
        <v>180</v>
      </c>
      <c r="D67" s="255"/>
    </row>
    <row r="68" spans="1:4" x14ac:dyDescent="0.25">
      <c r="A68" s="256"/>
      <c r="B68" s="33">
        <v>8</v>
      </c>
      <c r="C68" s="195" t="s">
        <v>149</v>
      </c>
      <c r="D68" s="255"/>
    </row>
    <row r="69" spans="1:4" x14ac:dyDescent="0.25">
      <c r="A69" s="256"/>
      <c r="B69" s="196">
        <v>9</v>
      </c>
      <c r="C69" s="195" t="s">
        <v>72</v>
      </c>
      <c r="D69" s="255"/>
    </row>
    <row r="70" spans="1:4" x14ac:dyDescent="0.25">
      <c r="A70" s="254" t="s">
        <v>150</v>
      </c>
      <c r="B70" s="105">
        <v>1</v>
      </c>
      <c r="C70" s="193" t="s">
        <v>228</v>
      </c>
      <c r="D70" s="255">
        <v>3</v>
      </c>
    </row>
    <row r="71" spans="1:4" x14ac:dyDescent="0.25">
      <c r="A71" s="254"/>
      <c r="B71" s="189">
        <v>2</v>
      </c>
      <c r="C71" s="193" t="s">
        <v>152</v>
      </c>
      <c r="D71" s="255"/>
    </row>
    <row r="72" spans="1:4" x14ac:dyDescent="0.25">
      <c r="A72" s="254"/>
      <c r="B72" s="105">
        <v>3</v>
      </c>
      <c r="C72" s="193" t="s">
        <v>72</v>
      </c>
      <c r="D72" s="255"/>
    </row>
    <row r="73" spans="1:4" x14ac:dyDescent="0.25">
      <c r="A73" s="254" t="s">
        <v>155</v>
      </c>
      <c r="B73" s="189">
        <v>1</v>
      </c>
      <c r="C73" s="193" t="s">
        <v>230</v>
      </c>
      <c r="D73" s="255">
        <v>4</v>
      </c>
    </row>
    <row r="74" spans="1:4" x14ac:dyDescent="0.25">
      <c r="A74" s="254"/>
      <c r="B74" s="105">
        <v>2</v>
      </c>
      <c r="C74" s="193" t="s">
        <v>156</v>
      </c>
      <c r="D74" s="255"/>
    </row>
    <row r="75" spans="1:4" x14ac:dyDescent="0.25">
      <c r="A75" s="254"/>
      <c r="B75" s="189">
        <v>3</v>
      </c>
      <c r="C75" s="193" t="s">
        <v>157</v>
      </c>
      <c r="D75" s="255"/>
    </row>
    <row r="76" spans="1:4" x14ac:dyDescent="0.25">
      <c r="A76" s="254"/>
      <c r="B76" s="105">
        <v>4</v>
      </c>
      <c r="C76" s="193" t="s">
        <v>159</v>
      </c>
      <c r="D76" s="255"/>
    </row>
    <row r="77" spans="1:4" x14ac:dyDescent="0.25">
      <c r="A77" s="254" t="s">
        <v>160</v>
      </c>
      <c r="B77" s="189">
        <v>1</v>
      </c>
      <c r="C77" s="193" t="s">
        <v>231</v>
      </c>
      <c r="D77" s="255">
        <v>4</v>
      </c>
    </row>
    <row r="78" spans="1:4" x14ac:dyDescent="0.25">
      <c r="A78" s="254"/>
      <c r="B78" s="105">
        <v>2</v>
      </c>
      <c r="C78" s="193" t="s">
        <v>162</v>
      </c>
      <c r="D78" s="255"/>
    </row>
    <row r="79" spans="1:4" x14ac:dyDescent="0.25">
      <c r="A79" s="254"/>
      <c r="B79" s="189">
        <v>3</v>
      </c>
      <c r="C79" s="193" t="s">
        <v>163</v>
      </c>
      <c r="D79" s="255"/>
    </row>
    <row r="80" spans="1:4" x14ac:dyDescent="0.25">
      <c r="A80" s="254"/>
      <c r="B80" s="105">
        <v>4</v>
      </c>
      <c r="C80" s="193" t="s">
        <v>165</v>
      </c>
      <c r="D80" s="255"/>
    </row>
    <row r="81" spans="1:4" x14ac:dyDescent="0.25">
      <c r="A81" s="254" t="s">
        <v>166</v>
      </c>
      <c r="B81" s="189">
        <v>1</v>
      </c>
      <c r="C81" s="193" t="s">
        <v>232</v>
      </c>
      <c r="D81" s="255">
        <v>3</v>
      </c>
    </row>
    <row r="82" spans="1:4" x14ac:dyDescent="0.25">
      <c r="A82" s="254"/>
      <c r="B82" s="105">
        <v>2</v>
      </c>
      <c r="C82" s="193" t="s">
        <v>168</v>
      </c>
      <c r="D82" s="255"/>
    </row>
    <row r="83" spans="1:4" x14ac:dyDescent="0.25">
      <c r="A83" s="254"/>
      <c r="B83" s="189">
        <v>3</v>
      </c>
      <c r="C83" s="193" t="s">
        <v>72</v>
      </c>
      <c r="D83" s="255"/>
    </row>
    <row r="84" spans="1:4" x14ac:dyDescent="0.25">
      <c r="D84" s="191"/>
    </row>
    <row r="85" spans="1:4" x14ac:dyDescent="0.25">
      <c r="D85" s="191"/>
    </row>
    <row r="86" spans="1:4" x14ac:dyDescent="0.25">
      <c r="D86" s="191"/>
    </row>
    <row r="87" spans="1:4" x14ac:dyDescent="0.25">
      <c r="D87" s="191"/>
    </row>
    <row r="88" spans="1:4" x14ac:dyDescent="0.25">
      <c r="D88" s="191"/>
    </row>
    <row r="89" spans="1:4" x14ac:dyDescent="0.25">
      <c r="D89" s="191"/>
    </row>
    <row r="90" spans="1:4" x14ac:dyDescent="0.25">
      <c r="D90" s="191"/>
    </row>
    <row r="91" spans="1:4" x14ac:dyDescent="0.25">
      <c r="D91" s="191"/>
    </row>
    <row r="92" spans="1:4" x14ac:dyDescent="0.25">
      <c r="D92" s="191"/>
    </row>
    <row r="93" spans="1:4" x14ac:dyDescent="0.25">
      <c r="D93" s="191"/>
    </row>
    <row r="94" spans="1:4" x14ac:dyDescent="0.25">
      <c r="D94" s="191"/>
    </row>
    <row r="95" spans="1:4" x14ac:dyDescent="0.25">
      <c r="D95" s="191"/>
    </row>
    <row r="96" spans="1:4" x14ac:dyDescent="0.25">
      <c r="D96" s="191"/>
    </row>
    <row r="97" spans="4:4" x14ac:dyDescent="0.25">
      <c r="D97" s="191"/>
    </row>
    <row r="98" spans="4:4" x14ac:dyDescent="0.25">
      <c r="D98" s="191"/>
    </row>
    <row r="99" spans="4:4" x14ac:dyDescent="0.25">
      <c r="D99" s="191"/>
    </row>
    <row r="100" spans="4:4" x14ac:dyDescent="0.25">
      <c r="D100" s="191"/>
    </row>
    <row r="101" spans="4:4" x14ac:dyDescent="0.25">
      <c r="D101" s="191"/>
    </row>
    <row r="102" spans="4:4" x14ac:dyDescent="0.25">
      <c r="D102" s="191"/>
    </row>
    <row r="103" spans="4:4" x14ac:dyDescent="0.25">
      <c r="D103" s="191"/>
    </row>
    <row r="104" spans="4:4" x14ac:dyDescent="0.25">
      <c r="D104" s="191"/>
    </row>
    <row r="105" spans="4:4" x14ac:dyDescent="0.25">
      <c r="D105" s="191"/>
    </row>
    <row r="106" spans="4:4" x14ac:dyDescent="0.25">
      <c r="D106" s="191"/>
    </row>
    <row r="107" spans="4:4" x14ac:dyDescent="0.25">
      <c r="D107" s="191"/>
    </row>
    <row r="108" spans="4:4" x14ac:dyDescent="0.25">
      <c r="D108" s="191"/>
    </row>
    <row r="109" spans="4:4" x14ac:dyDescent="0.25">
      <c r="D109" s="191"/>
    </row>
    <row r="110" spans="4:4" x14ac:dyDescent="0.25">
      <c r="D110" s="191"/>
    </row>
    <row r="111" spans="4:4" x14ac:dyDescent="0.25">
      <c r="D111" s="191"/>
    </row>
    <row r="112" spans="4:4" x14ac:dyDescent="0.25">
      <c r="D112" s="191"/>
    </row>
    <row r="113" spans="4:4" x14ac:dyDescent="0.25">
      <c r="D113" s="191"/>
    </row>
    <row r="114" spans="4:4" x14ac:dyDescent="0.25">
      <c r="D114" s="191"/>
    </row>
    <row r="115" spans="4:4" x14ac:dyDescent="0.25">
      <c r="D115" s="191"/>
    </row>
    <row r="116" spans="4:4" x14ac:dyDescent="0.25">
      <c r="D116" s="191"/>
    </row>
    <row r="117" spans="4:4" x14ac:dyDescent="0.25">
      <c r="D117" s="191"/>
    </row>
    <row r="118" spans="4:4" x14ac:dyDescent="0.25">
      <c r="D118" s="191"/>
    </row>
    <row r="119" spans="4:4" x14ac:dyDescent="0.25">
      <c r="D119" s="191"/>
    </row>
  </sheetData>
  <mergeCells count="44">
    <mergeCell ref="A2:A3"/>
    <mergeCell ref="B2:B3"/>
    <mergeCell ref="C2:C3"/>
    <mergeCell ref="D2:D3"/>
    <mergeCell ref="A4:A8"/>
    <mergeCell ref="D4:D8"/>
    <mergeCell ref="A9:A12"/>
    <mergeCell ref="D9:D12"/>
    <mergeCell ref="A13:A16"/>
    <mergeCell ref="D13:D16"/>
    <mergeCell ref="A17:A20"/>
    <mergeCell ref="D17:D20"/>
    <mergeCell ref="A21:A23"/>
    <mergeCell ref="D21:D23"/>
    <mergeCell ref="A24:A26"/>
    <mergeCell ref="D24:D26"/>
    <mergeCell ref="A27:A31"/>
    <mergeCell ref="D27:D31"/>
    <mergeCell ref="A32:A34"/>
    <mergeCell ref="D32:D34"/>
    <mergeCell ref="A35:A37"/>
    <mergeCell ref="D35:D37"/>
    <mergeCell ref="A38:A40"/>
    <mergeCell ref="D38:D40"/>
    <mergeCell ref="A41:A44"/>
    <mergeCell ref="D41:D44"/>
    <mergeCell ref="A45:A49"/>
    <mergeCell ref="D45:D49"/>
    <mergeCell ref="A50:A52"/>
    <mergeCell ref="D50:D52"/>
    <mergeCell ref="A53:A55"/>
    <mergeCell ref="D53:D55"/>
    <mergeCell ref="A56:A60"/>
    <mergeCell ref="D56:D60"/>
    <mergeCell ref="A61:A69"/>
    <mergeCell ref="D61:D69"/>
    <mergeCell ref="A81:A83"/>
    <mergeCell ref="D81:D83"/>
    <mergeCell ref="A70:A72"/>
    <mergeCell ref="D70:D72"/>
    <mergeCell ref="A73:A76"/>
    <mergeCell ref="D73:D76"/>
    <mergeCell ref="A77:A80"/>
    <mergeCell ref="D77:D8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7F8D2-637D-491B-B173-E08B88EDBF36}">
  <dimension ref="A3:B24"/>
  <sheetViews>
    <sheetView topLeftCell="A10" workbookViewId="0">
      <selection activeCell="D26" sqref="D26"/>
    </sheetView>
  </sheetViews>
  <sheetFormatPr baseColWidth="10" defaultRowHeight="15" x14ac:dyDescent="0.25"/>
  <cols>
    <col min="1" max="1" width="35.140625" customWidth="1"/>
    <col min="2" max="2" width="21.42578125" customWidth="1"/>
  </cols>
  <sheetData>
    <row r="3" spans="1:2" ht="30" x14ac:dyDescent="0.25">
      <c r="A3" s="197" t="s">
        <v>25</v>
      </c>
      <c r="B3" s="198" t="s">
        <v>286</v>
      </c>
    </row>
    <row r="4" spans="1:2" x14ac:dyDescent="0.25">
      <c r="A4" s="199" t="s">
        <v>47</v>
      </c>
      <c r="B4" s="200">
        <v>5</v>
      </c>
    </row>
    <row r="5" spans="1:2" ht="30" x14ac:dyDescent="0.25">
      <c r="A5" s="199" t="s">
        <v>62</v>
      </c>
      <c r="B5" s="200">
        <v>4</v>
      </c>
    </row>
    <row r="6" spans="1:2" x14ac:dyDescent="0.25">
      <c r="A6" s="199" t="s">
        <v>75</v>
      </c>
      <c r="B6" s="200">
        <v>4</v>
      </c>
    </row>
    <row r="7" spans="1:2" x14ac:dyDescent="0.25">
      <c r="A7" s="199" t="s">
        <v>79</v>
      </c>
      <c r="B7" s="200">
        <v>4</v>
      </c>
    </row>
    <row r="8" spans="1:2" ht="30" x14ac:dyDescent="0.25">
      <c r="A8" s="199" t="s">
        <v>84</v>
      </c>
      <c r="B8" s="200">
        <v>3</v>
      </c>
    </row>
    <row r="9" spans="1:2" ht="30" x14ac:dyDescent="0.25">
      <c r="A9" s="199" t="s">
        <v>87</v>
      </c>
      <c r="B9" s="200">
        <v>3</v>
      </c>
    </row>
    <row r="10" spans="1:2" ht="45" x14ac:dyDescent="0.25">
      <c r="A10" s="199" t="s">
        <v>96</v>
      </c>
      <c r="B10" s="200">
        <v>5</v>
      </c>
    </row>
    <row r="11" spans="1:2" x14ac:dyDescent="0.25">
      <c r="A11" s="199" t="s">
        <v>91</v>
      </c>
      <c r="B11" s="200">
        <v>3</v>
      </c>
    </row>
    <row r="12" spans="1:2" x14ac:dyDescent="0.25">
      <c r="A12" s="199" t="s">
        <v>94</v>
      </c>
      <c r="B12" s="200">
        <v>3</v>
      </c>
    </row>
    <row r="13" spans="1:2" x14ac:dyDescent="0.25">
      <c r="A13" s="199" t="s">
        <v>104</v>
      </c>
      <c r="B13" s="200">
        <v>3</v>
      </c>
    </row>
    <row r="14" spans="1:2" x14ac:dyDescent="0.25">
      <c r="A14" s="199" t="s">
        <v>107</v>
      </c>
      <c r="B14" s="200">
        <v>4</v>
      </c>
    </row>
    <row r="15" spans="1:2" x14ac:dyDescent="0.25">
      <c r="A15" s="199" t="s">
        <v>112</v>
      </c>
      <c r="B15" s="200">
        <v>5</v>
      </c>
    </row>
    <row r="16" spans="1:2" x14ac:dyDescent="0.25">
      <c r="A16" s="199" t="s">
        <v>121</v>
      </c>
      <c r="B16" s="200">
        <v>3</v>
      </c>
    </row>
    <row r="17" spans="1:2" x14ac:dyDescent="0.25">
      <c r="A17" s="199" t="s">
        <v>126</v>
      </c>
      <c r="B17" s="200">
        <v>3</v>
      </c>
    </row>
    <row r="18" spans="1:2" x14ac:dyDescent="0.25">
      <c r="A18" s="199" t="s">
        <v>128</v>
      </c>
      <c r="B18" s="200">
        <v>5</v>
      </c>
    </row>
    <row r="19" spans="1:2" ht="30" x14ac:dyDescent="0.25">
      <c r="A19" s="199" t="s">
        <v>136</v>
      </c>
      <c r="B19" s="200">
        <v>9</v>
      </c>
    </row>
    <row r="20" spans="1:2" x14ac:dyDescent="0.25">
      <c r="A20" s="199" t="s">
        <v>150</v>
      </c>
      <c r="B20" s="200">
        <v>3</v>
      </c>
    </row>
    <row r="21" spans="1:2" ht="30" x14ac:dyDescent="0.25">
      <c r="A21" s="199" t="s">
        <v>155</v>
      </c>
      <c r="B21" s="200">
        <v>4</v>
      </c>
    </row>
    <row r="22" spans="1:2" ht="30" x14ac:dyDescent="0.25">
      <c r="A22" s="199" t="s">
        <v>160</v>
      </c>
      <c r="B22" s="200">
        <v>4</v>
      </c>
    </row>
    <row r="23" spans="1:2" ht="15.75" thickBot="1" x14ac:dyDescent="0.3">
      <c r="A23" s="201" t="s">
        <v>166</v>
      </c>
      <c r="B23" s="202">
        <v>3</v>
      </c>
    </row>
    <row r="24" spans="1:2" ht="15.75" thickTop="1" x14ac:dyDescent="0.25">
      <c r="A24" s="203" t="s">
        <v>200</v>
      </c>
      <c r="B24" s="204">
        <f>SUBTOTAL(109,Tabla16[No de metas])</f>
        <v>80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97E58-A9F7-4ABD-B75A-EBA6EA92702E}">
  <dimension ref="A1:AO16"/>
  <sheetViews>
    <sheetView showGridLines="0" topLeftCell="A2" zoomScale="70" zoomScaleNormal="70" zoomScalePageLayoutView="90" workbookViewId="0">
      <selection activeCell="A16" sqref="A16"/>
    </sheetView>
  </sheetViews>
  <sheetFormatPr baseColWidth="10" defaultColWidth="14.42578125" defaultRowHeight="15" customHeight="1" x14ac:dyDescent="0.25"/>
  <cols>
    <col min="1" max="1" width="42.140625" customWidth="1"/>
    <col min="2" max="2" width="14.425781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215"/>
      <c r="B1" s="216" t="s">
        <v>24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</row>
    <row r="2" spans="1:41" ht="27.75" customHeight="1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</row>
    <row r="3" spans="1:41" ht="39.75" customHeight="1" x14ac:dyDescent="0.25">
      <c r="A3" s="215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</row>
    <row r="4" spans="1:41" ht="32.25" customHeight="1" x14ac:dyDescent="0.25">
      <c r="A4" s="218" t="s">
        <v>25</v>
      </c>
      <c r="B4" s="219" t="s">
        <v>26</v>
      </c>
      <c r="C4" s="219" t="s">
        <v>27</v>
      </c>
      <c r="D4" s="219" t="s">
        <v>28</v>
      </c>
      <c r="E4" s="210" t="s">
        <v>29</v>
      </c>
      <c r="F4" s="210" t="s">
        <v>30</v>
      </c>
      <c r="G4" s="210" t="s">
        <v>31</v>
      </c>
      <c r="H4" s="210" t="s">
        <v>32</v>
      </c>
      <c r="I4" s="210" t="s">
        <v>33</v>
      </c>
      <c r="J4" s="210" t="s">
        <v>34</v>
      </c>
      <c r="K4" s="210"/>
      <c r="L4" s="211" t="s">
        <v>35</v>
      </c>
      <c r="M4" s="211"/>
      <c r="N4" s="211"/>
      <c r="O4" s="211"/>
      <c r="P4" s="211"/>
      <c r="Q4" s="212" t="s">
        <v>36</v>
      </c>
      <c r="R4" s="212"/>
      <c r="S4" s="212"/>
      <c r="T4" s="212"/>
      <c r="U4" s="212"/>
      <c r="V4" s="213" t="s">
        <v>37</v>
      </c>
      <c r="W4" s="213"/>
      <c r="X4" s="213"/>
      <c r="Y4" s="213"/>
      <c r="Z4" s="213"/>
      <c r="AA4" s="214" t="s">
        <v>38</v>
      </c>
      <c r="AB4" s="214"/>
      <c r="AC4" s="214"/>
      <c r="AD4" s="214"/>
      <c r="AE4" s="214"/>
      <c r="AF4" s="208" t="s">
        <v>39</v>
      </c>
      <c r="AG4" s="208"/>
      <c r="AH4" s="208"/>
      <c r="AI4" s="208"/>
    </row>
    <row r="5" spans="1:41" ht="23.25" customHeight="1" x14ac:dyDescent="0.25">
      <c r="A5" s="218"/>
      <c r="B5" s="219"/>
      <c r="C5" s="219"/>
      <c r="D5" s="219"/>
      <c r="E5" s="210"/>
      <c r="F5" s="210"/>
      <c r="G5" s="210"/>
      <c r="H5" s="210"/>
      <c r="I5" s="210"/>
      <c r="J5" s="18" t="s">
        <v>40</v>
      </c>
      <c r="K5" s="18" t="s">
        <v>41</v>
      </c>
      <c r="L5" s="53" t="s">
        <v>42</v>
      </c>
      <c r="M5" s="53" t="s">
        <v>43</v>
      </c>
      <c r="N5" s="53" t="s">
        <v>44</v>
      </c>
      <c r="O5" s="53" t="s">
        <v>45</v>
      </c>
      <c r="P5" s="53" t="s">
        <v>46</v>
      </c>
      <c r="Q5" s="54" t="s">
        <v>42</v>
      </c>
      <c r="R5" s="54" t="s">
        <v>43</v>
      </c>
      <c r="S5" s="54" t="s">
        <v>44</v>
      </c>
      <c r="T5" s="54" t="s">
        <v>45</v>
      </c>
      <c r="U5" s="54" t="s">
        <v>46</v>
      </c>
      <c r="V5" s="55" t="s">
        <v>42</v>
      </c>
      <c r="W5" s="55" t="s">
        <v>43</v>
      </c>
      <c r="X5" s="55" t="s">
        <v>44</v>
      </c>
      <c r="Y5" s="55" t="s">
        <v>45</v>
      </c>
      <c r="Z5" s="55" t="s">
        <v>46</v>
      </c>
      <c r="AA5" s="56" t="s">
        <v>42</v>
      </c>
      <c r="AB5" s="56" t="s">
        <v>43</v>
      </c>
      <c r="AC5" s="56" t="s">
        <v>44</v>
      </c>
      <c r="AD5" s="56" t="s">
        <v>45</v>
      </c>
      <c r="AE5" s="56" t="s">
        <v>46</v>
      </c>
      <c r="AF5" s="57" t="s">
        <v>42</v>
      </c>
      <c r="AG5" s="57" t="s">
        <v>43</v>
      </c>
      <c r="AH5" s="57" t="s">
        <v>44</v>
      </c>
      <c r="AI5" s="57" t="s">
        <v>45</v>
      </c>
    </row>
    <row r="6" spans="1:41" ht="60" customHeight="1" x14ac:dyDescent="0.25">
      <c r="A6" s="225" t="s">
        <v>62</v>
      </c>
      <c r="B6" s="15">
        <v>1</v>
      </c>
      <c r="C6" s="16" t="s">
        <v>203</v>
      </c>
      <c r="D6" s="14" t="s">
        <v>63</v>
      </c>
      <c r="E6" s="44">
        <v>0</v>
      </c>
      <c r="F6" s="45">
        <v>1</v>
      </c>
      <c r="G6" s="45">
        <v>0</v>
      </c>
      <c r="H6" s="45">
        <v>0</v>
      </c>
      <c r="I6" s="42">
        <f>SUM(E6:H6)</f>
        <v>1</v>
      </c>
      <c r="J6" s="16" t="s">
        <v>64</v>
      </c>
      <c r="K6" s="16" t="s">
        <v>65</v>
      </c>
      <c r="L6" s="30">
        <f>E6</f>
        <v>0</v>
      </c>
      <c r="M6" s="30"/>
      <c r="N6" s="31" t="e">
        <f>L6/M6</f>
        <v>#DIV/0!</v>
      </c>
      <c r="O6" s="30"/>
      <c r="P6" s="30"/>
      <c r="Q6" s="30">
        <f>F6</f>
        <v>1</v>
      </c>
      <c r="R6" s="30"/>
      <c r="S6" s="31" t="e">
        <f>Q6/R6</f>
        <v>#DIV/0!</v>
      </c>
      <c r="T6" s="30"/>
      <c r="U6" s="30"/>
      <c r="V6" s="30">
        <f>G6</f>
        <v>0</v>
      </c>
      <c r="W6" s="30"/>
      <c r="X6" s="31" t="e">
        <f>V6/W6</f>
        <v>#DIV/0!</v>
      </c>
      <c r="Y6" s="30"/>
      <c r="Z6" s="30"/>
      <c r="AA6" s="30">
        <f>H6</f>
        <v>0</v>
      </c>
      <c r="AB6" s="30"/>
      <c r="AC6" s="31" t="e">
        <f>AA6/AB6</f>
        <v>#DIV/0!</v>
      </c>
      <c r="AD6" s="30"/>
      <c r="AE6" s="30"/>
      <c r="AF6" s="30">
        <f>I6</f>
        <v>1</v>
      </c>
      <c r="AG6" s="30"/>
      <c r="AH6" s="31" t="e">
        <f>AF6/AG6</f>
        <v>#DIV/0!</v>
      </c>
      <c r="AI6" s="30"/>
    </row>
    <row r="7" spans="1:41" ht="65.25" customHeight="1" x14ac:dyDescent="0.25">
      <c r="A7" s="226"/>
      <c r="B7" s="15">
        <v>2</v>
      </c>
      <c r="C7" s="16" t="s">
        <v>66</v>
      </c>
      <c r="D7" s="14" t="s">
        <v>67</v>
      </c>
      <c r="E7" s="44">
        <v>0</v>
      </c>
      <c r="F7" s="45">
        <v>1</v>
      </c>
      <c r="G7" s="45">
        <v>0</v>
      </c>
      <c r="H7" s="45">
        <v>1</v>
      </c>
      <c r="I7" s="42">
        <f>SUM(E7:H7)</f>
        <v>2</v>
      </c>
      <c r="J7" s="16" t="s">
        <v>68</v>
      </c>
      <c r="K7" s="16" t="s">
        <v>65</v>
      </c>
      <c r="L7" s="30">
        <f t="shared" ref="L7:L12" si="0">E7</f>
        <v>0</v>
      </c>
      <c r="M7" s="32"/>
      <c r="N7" s="31" t="e">
        <f t="shared" ref="N7:N12" si="1">L7/M7</f>
        <v>#DIV/0!</v>
      </c>
      <c r="O7" s="32"/>
      <c r="P7" s="32"/>
      <c r="Q7" s="30">
        <f t="shared" ref="Q7:Q12" si="2">F7</f>
        <v>1</v>
      </c>
      <c r="R7" s="32"/>
      <c r="S7" s="31" t="e">
        <f t="shared" ref="S7:S12" si="3">Q7/R7</f>
        <v>#DIV/0!</v>
      </c>
      <c r="T7" s="32"/>
      <c r="U7" s="32"/>
      <c r="V7" s="30">
        <f t="shared" ref="V7:V13" si="4">G7</f>
        <v>0</v>
      </c>
      <c r="W7" s="32"/>
      <c r="X7" s="31" t="e">
        <f t="shared" ref="X7:X12" si="5">V7/W7</f>
        <v>#DIV/0!</v>
      </c>
      <c r="Y7" s="32"/>
      <c r="Z7" s="32"/>
      <c r="AA7" s="30">
        <f>H7</f>
        <v>1</v>
      </c>
      <c r="AB7" s="30"/>
      <c r="AC7" s="31" t="e">
        <f t="shared" ref="AC7:AC12" si="6">AA7/AB7</f>
        <v>#DIV/0!</v>
      </c>
      <c r="AD7" s="30"/>
      <c r="AE7" s="30"/>
      <c r="AF7" s="30">
        <f t="shared" ref="AF7:AF12" si="7">I7</f>
        <v>2</v>
      </c>
      <c r="AG7" s="30"/>
      <c r="AH7" s="31" t="e">
        <f t="shared" ref="AH7:AH12" si="8">AF7/AG7</f>
        <v>#DIV/0!</v>
      </c>
      <c r="AI7" s="30"/>
    </row>
    <row r="8" spans="1:41" ht="95.25" customHeight="1" x14ac:dyDescent="0.25">
      <c r="A8" s="226"/>
      <c r="B8" s="46">
        <v>3</v>
      </c>
      <c r="C8" s="47" t="s">
        <v>69</v>
      </c>
      <c r="D8" s="48" t="s">
        <v>70</v>
      </c>
      <c r="E8" s="59">
        <v>0</v>
      </c>
      <c r="F8" s="60">
        <v>1</v>
      </c>
      <c r="G8" s="60">
        <v>0</v>
      </c>
      <c r="H8" s="60">
        <v>0</v>
      </c>
      <c r="I8" s="61">
        <v>1</v>
      </c>
      <c r="J8" s="49" t="s">
        <v>71</v>
      </c>
      <c r="K8" s="47" t="s">
        <v>65</v>
      </c>
      <c r="L8" s="30">
        <f t="shared" si="0"/>
        <v>0</v>
      </c>
      <c r="M8" s="32"/>
      <c r="N8" s="31" t="e">
        <f t="shared" si="1"/>
        <v>#DIV/0!</v>
      </c>
      <c r="O8" s="32"/>
      <c r="P8" s="32"/>
      <c r="Q8" s="30">
        <f t="shared" si="2"/>
        <v>1</v>
      </c>
      <c r="R8" s="32"/>
      <c r="S8" s="31" t="e">
        <f t="shared" si="3"/>
        <v>#DIV/0!</v>
      </c>
      <c r="T8" s="32"/>
      <c r="U8" s="32"/>
      <c r="V8" s="30">
        <f t="shared" si="4"/>
        <v>0</v>
      </c>
      <c r="W8" s="32"/>
      <c r="X8" s="31" t="e">
        <f t="shared" si="5"/>
        <v>#DIV/0!</v>
      </c>
      <c r="Y8" s="32"/>
      <c r="Z8" s="32"/>
      <c r="AA8" s="30">
        <f>H8</f>
        <v>0</v>
      </c>
      <c r="AB8" s="30"/>
      <c r="AC8" s="31" t="e">
        <f t="shared" si="6"/>
        <v>#DIV/0!</v>
      </c>
      <c r="AD8" s="30"/>
      <c r="AE8" s="30"/>
      <c r="AF8" s="30">
        <f t="shared" si="7"/>
        <v>1</v>
      </c>
      <c r="AG8" s="30"/>
      <c r="AH8" s="31" t="e">
        <f t="shared" si="8"/>
        <v>#DIV/0!</v>
      </c>
      <c r="AI8" s="30"/>
    </row>
    <row r="9" spans="1:41" ht="70.5" customHeight="1" x14ac:dyDescent="0.25">
      <c r="A9" s="227"/>
      <c r="B9" s="15">
        <v>4</v>
      </c>
      <c r="C9" s="16" t="s">
        <v>72</v>
      </c>
      <c r="D9" s="14" t="s">
        <v>73</v>
      </c>
      <c r="E9" s="33">
        <v>0</v>
      </c>
      <c r="F9" s="42">
        <v>0</v>
      </c>
      <c r="G9" s="42">
        <v>0</v>
      </c>
      <c r="H9" s="42">
        <v>1</v>
      </c>
      <c r="I9" s="42">
        <v>1</v>
      </c>
      <c r="J9" s="14" t="s">
        <v>74</v>
      </c>
      <c r="K9" s="47" t="s">
        <v>65</v>
      </c>
      <c r="L9" s="30">
        <f t="shared" si="0"/>
        <v>0</v>
      </c>
      <c r="M9" s="33"/>
      <c r="N9" s="31" t="e">
        <f t="shared" si="1"/>
        <v>#DIV/0!</v>
      </c>
      <c r="O9" s="33"/>
      <c r="P9" s="33"/>
      <c r="Q9" s="30">
        <f t="shared" si="2"/>
        <v>0</v>
      </c>
      <c r="R9" s="33"/>
      <c r="S9" s="31" t="e">
        <f t="shared" si="3"/>
        <v>#DIV/0!</v>
      </c>
      <c r="T9" s="33"/>
      <c r="U9" s="33"/>
      <c r="V9" s="30">
        <f t="shared" si="4"/>
        <v>0</v>
      </c>
      <c r="W9" s="33"/>
      <c r="X9" s="31" t="e">
        <f t="shared" si="5"/>
        <v>#DIV/0!</v>
      </c>
      <c r="Y9" s="33"/>
      <c r="Z9" s="33"/>
      <c r="AA9" s="30">
        <f>H9</f>
        <v>1</v>
      </c>
      <c r="AB9" s="30"/>
      <c r="AC9" s="31" t="e">
        <f t="shared" si="6"/>
        <v>#DIV/0!</v>
      </c>
      <c r="AD9" s="30"/>
      <c r="AE9" s="30"/>
      <c r="AF9" s="30">
        <f t="shared" si="7"/>
        <v>1</v>
      </c>
      <c r="AG9" s="30"/>
      <c r="AH9" s="31" t="e">
        <f t="shared" si="8"/>
        <v>#DIV/0!</v>
      </c>
      <c r="AI9" s="30"/>
    </row>
    <row r="10" spans="1:41" ht="9.75" hidden="1" customHeight="1" x14ac:dyDescent="0.25">
      <c r="A10" s="21"/>
      <c r="B10" s="22"/>
      <c r="C10" s="23"/>
      <c r="D10" s="24"/>
      <c r="E10" s="20"/>
      <c r="F10" s="10"/>
      <c r="G10" s="10"/>
      <c r="H10" s="10"/>
      <c r="I10" s="10"/>
      <c r="J10" s="34"/>
      <c r="K10" s="35"/>
      <c r="L10" s="30">
        <f t="shared" si="0"/>
        <v>0</v>
      </c>
      <c r="M10" s="33"/>
      <c r="N10" s="31" t="e">
        <f t="shared" si="1"/>
        <v>#DIV/0!</v>
      </c>
      <c r="O10" s="33"/>
      <c r="P10" s="33"/>
      <c r="Q10" s="30">
        <f t="shared" si="2"/>
        <v>0</v>
      </c>
      <c r="R10" s="33"/>
      <c r="S10" s="31" t="e">
        <f t="shared" si="3"/>
        <v>#DIV/0!</v>
      </c>
      <c r="T10" s="33"/>
      <c r="U10" s="33"/>
      <c r="V10" s="30">
        <f t="shared" si="4"/>
        <v>0</v>
      </c>
      <c r="W10" s="33"/>
      <c r="X10" s="31" t="e">
        <f t="shared" si="5"/>
        <v>#DIV/0!</v>
      </c>
      <c r="Y10" s="33"/>
      <c r="Z10" s="33"/>
      <c r="AA10" s="30">
        <f t="shared" ref="AA10:AA12" si="9">H10</f>
        <v>0</v>
      </c>
      <c r="AB10" s="30"/>
      <c r="AC10" s="31" t="e">
        <f t="shared" si="6"/>
        <v>#DIV/0!</v>
      </c>
      <c r="AD10" s="30"/>
      <c r="AE10" s="30"/>
      <c r="AF10" s="30">
        <f t="shared" si="7"/>
        <v>0</v>
      </c>
      <c r="AG10" s="30"/>
      <c r="AH10" s="31" t="e">
        <f t="shared" si="8"/>
        <v>#DIV/0!</v>
      </c>
      <c r="AI10" s="30"/>
    </row>
    <row r="11" spans="1:41" ht="15.75" hidden="1" customHeight="1" x14ac:dyDescent="0.25">
      <c r="A11" s="25"/>
      <c r="B11" s="17"/>
      <c r="C11" s="26"/>
      <c r="D11" s="26"/>
      <c r="E11" s="20"/>
      <c r="F11" s="10"/>
      <c r="G11" s="10"/>
      <c r="H11" s="10"/>
      <c r="I11" s="10"/>
      <c r="J11" s="34"/>
      <c r="K11" s="35"/>
      <c r="L11" s="30">
        <f t="shared" si="0"/>
        <v>0</v>
      </c>
      <c r="M11" s="33"/>
      <c r="N11" s="31" t="e">
        <f t="shared" si="1"/>
        <v>#DIV/0!</v>
      </c>
      <c r="O11" s="33"/>
      <c r="P11" s="33"/>
      <c r="Q11" s="30">
        <f t="shared" si="2"/>
        <v>0</v>
      </c>
      <c r="R11" s="33"/>
      <c r="S11" s="31" t="e">
        <f t="shared" si="3"/>
        <v>#DIV/0!</v>
      </c>
      <c r="T11" s="33"/>
      <c r="U11" s="33"/>
      <c r="V11" s="30">
        <f t="shared" si="4"/>
        <v>0</v>
      </c>
      <c r="W11" s="33"/>
      <c r="X11" s="31" t="e">
        <f t="shared" si="5"/>
        <v>#DIV/0!</v>
      </c>
      <c r="Y11" s="33"/>
      <c r="Z11" s="33"/>
      <c r="AA11" s="30">
        <f t="shared" si="9"/>
        <v>0</v>
      </c>
      <c r="AB11" s="30"/>
      <c r="AC11" s="31" t="e">
        <f t="shared" si="6"/>
        <v>#DIV/0!</v>
      </c>
      <c r="AD11" s="30"/>
      <c r="AE11" s="30"/>
      <c r="AF11" s="30">
        <f t="shared" si="7"/>
        <v>0</v>
      </c>
      <c r="AG11" s="30"/>
      <c r="AH11" s="31" t="e">
        <f t="shared" si="8"/>
        <v>#DIV/0!</v>
      </c>
      <c r="AI11" s="30"/>
    </row>
    <row r="12" spans="1:41" ht="15.75" hidden="1" customHeight="1" x14ac:dyDescent="0.25">
      <c r="A12" s="25"/>
      <c r="B12" s="17"/>
      <c r="C12" s="26"/>
      <c r="D12" s="26"/>
      <c r="E12" s="20"/>
      <c r="F12" s="10"/>
      <c r="G12" s="10"/>
      <c r="H12" s="10"/>
      <c r="I12" s="10"/>
      <c r="J12" s="34"/>
      <c r="K12" s="35"/>
      <c r="L12" s="30">
        <f t="shared" si="0"/>
        <v>0</v>
      </c>
      <c r="M12" s="33"/>
      <c r="N12" s="31" t="e">
        <f t="shared" si="1"/>
        <v>#DIV/0!</v>
      </c>
      <c r="O12" s="33"/>
      <c r="P12" s="33"/>
      <c r="Q12" s="30">
        <f t="shared" si="2"/>
        <v>0</v>
      </c>
      <c r="R12" s="33"/>
      <c r="S12" s="31" t="e">
        <f t="shared" si="3"/>
        <v>#DIV/0!</v>
      </c>
      <c r="T12" s="33"/>
      <c r="U12" s="33"/>
      <c r="V12" s="30">
        <f t="shared" si="4"/>
        <v>0</v>
      </c>
      <c r="W12" s="33"/>
      <c r="X12" s="31" t="e">
        <f t="shared" si="5"/>
        <v>#DIV/0!</v>
      </c>
      <c r="Y12" s="33"/>
      <c r="Z12" s="33"/>
      <c r="AA12" s="30">
        <f t="shared" si="9"/>
        <v>0</v>
      </c>
      <c r="AB12" s="30"/>
      <c r="AC12" s="31" t="e">
        <f t="shared" si="6"/>
        <v>#DIV/0!</v>
      </c>
      <c r="AD12" s="30"/>
      <c r="AE12" s="30"/>
      <c r="AF12" s="30">
        <f t="shared" si="7"/>
        <v>0</v>
      </c>
      <c r="AG12" s="30"/>
      <c r="AH12" s="31" t="e">
        <f t="shared" si="8"/>
        <v>#DIV/0!</v>
      </c>
      <c r="AI12" s="30"/>
    </row>
    <row r="13" spans="1:41" ht="15.75" customHeight="1" x14ac:dyDescent="0.25">
      <c r="A13" s="11"/>
      <c r="B13" s="13"/>
      <c r="C13" s="12"/>
      <c r="D13" s="12"/>
      <c r="E13" s="1"/>
      <c r="J13" s="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30">
        <f t="shared" si="4"/>
        <v>0</v>
      </c>
      <c r="W13" s="1"/>
      <c r="X13" s="1"/>
      <c r="Y13" s="1"/>
      <c r="Z13" s="1"/>
      <c r="AA13" s="1"/>
    </row>
    <row r="14" spans="1:41" ht="15.75" customHeight="1" x14ac:dyDescent="0.25">
      <c r="A14" s="2"/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</row>
    <row r="15" spans="1:41" ht="15.75" customHeight="1" x14ac:dyDescent="0.25">
      <c r="A15" s="2"/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</row>
    <row r="16" spans="1:41" ht="41.25" customHeight="1" x14ac:dyDescent="0.25">
      <c r="M16" s="207"/>
      <c r="N16" s="207"/>
    </row>
  </sheetData>
  <mergeCells count="28">
    <mergeCell ref="B1:AI3"/>
    <mergeCell ref="A4:A5"/>
    <mergeCell ref="B4:B5"/>
    <mergeCell ref="C4:C5"/>
    <mergeCell ref="D4:D5"/>
    <mergeCell ref="E4:E5"/>
    <mergeCell ref="A1:A3"/>
    <mergeCell ref="Q4:U4"/>
    <mergeCell ref="V4:Z4"/>
    <mergeCell ref="AA4:AE4"/>
    <mergeCell ref="AF4:AI4"/>
    <mergeCell ref="J4:K4"/>
    <mergeCell ref="L4:P4"/>
    <mergeCell ref="B14:C15"/>
    <mergeCell ref="D14:L15"/>
    <mergeCell ref="M14:M16"/>
    <mergeCell ref="N14:N16"/>
    <mergeCell ref="O14:Q15"/>
    <mergeCell ref="A6:A9"/>
    <mergeCell ref="F4:F5"/>
    <mergeCell ref="G4:G5"/>
    <mergeCell ref="H4:H5"/>
    <mergeCell ref="I4:I5"/>
    <mergeCell ref="R14:V15"/>
    <mergeCell ref="W14:AA15"/>
    <mergeCell ref="AB14:AF15"/>
    <mergeCell ref="AG14:AK15"/>
    <mergeCell ref="AL14:AO15"/>
  </mergeCells>
  <pageMargins left="0.25" right="0.25" top="0.75" bottom="0.75" header="0" footer="0"/>
  <pageSetup paperSize="5" orientation="landscape" r:id="rId1"/>
  <rowBreaks count="2" manualBreakCount="2">
    <brk id="31" man="1"/>
    <brk id="6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DBEF1-26C7-41E4-9F53-4DDCE11FCCA6}">
  <dimension ref="A1:AO13"/>
  <sheetViews>
    <sheetView showGridLines="0" topLeftCell="Z5" zoomScale="73" zoomScaleNormal="73" workbookViewId="0">
      <selection activeCell="AD8" sqref="AD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215"/>
      <c r="B1" s="216" t="s">
        <v>24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</row>
    <row r="2" spans="1:41" ht="27.75" customHeight="1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</row>
    <row r="3" spans="1:41" ht="39.75" customHeight="1" x14ac:dyDescent="0.25">
      <c r="A3" s="215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</row>
    <row r="4" spans="1:41" ht="58.5" customHeight="1" x14ac:dyDescent="0.25">
      <c r="A4" s="218" t="s">
        <v>25</v>
      </c>
      <c r="B4" s="219" t="s">
        <v>26</v>
      </c>
      <c r="C4" s="219" t="s">
        <v>27</v>
      </c>
      <c r="D4" s="219" t="s">
        <v>28</v>
      </c>
      <c r="E4" s="210" t="s">
        <v>29</v>
      </c>
      <c r="F4" s="210" t="s">
        <v>30</v>
      </c>
      <c r="G4" s="210" t="s">
        <v>31</v>
      </c>
      <c r="H4" s="210" t="s">
        <v>32</v>
      </c>
      <c r="I4" s="210" t="s">
        <v>33</v>
      </c>
      <c r="J4" s="210" t="s">
        <v>34</v>
      </c>
      <c r="K4" s="210"/>
      <c r="L4" s="211" t="s">
        <v>35</v>
      </c>
      <c r="M4" s="211"/>
      <c r="N4" s="211"/>
      <c r="O4" s="211"/>
      <c r="P4" s="211"/>
      <c r="Q4" s="212" t="s">
        <v>36</v>
      </c>
      <c r="R4" s="212"/>
      <c r="S4" s="212"/>
      <c r="T4" s="212"/>
      <c r="U4" s="212"/>
      <c r="V4" s="213" t="s">
        <v>37</v>
      </c>
      <c r="W4" s="213"/>
      <c r="X4" s="213"/>
      <c r="Y4" s="213"/>
      <c r="Z4" s="213"/>
      <c r="AA4" s="214" t="s">
        <v>38</v>
      </c>
      <c r="AB4" s="214"/>
      <c r="AC4" s="214"/>
      <c r="AD4" s="214"/>
      <c r="AE4" s="214"/>
      <c r="AF4" s="208" t="s">
        <v>39</v>
      </c>
      <c r="AG4" s="208"/>
      <c r="AH4" s="208"/>
      <c r="AI4" s="208"/>
    </row>
    <row r="5" spans="1:41" ht="82.5" customHeight="1" x14ac:dyDescent="0.25">
      <c r="A5" s="218"/>
      <c r="B5" s="219"/>
      <c r="C5" s="219"/>
      <c r="D5" s="219"/>
      <c r="E5" s="210"/>
      <c r="F5" s="210"/>
      <c r="G5" s="210"/>
      <c r="H5" s="210"/>
      <c r="I5" s="210"/>
      <c r="J5" s="18" t="s">
        <v>40</v>
      </c>
      <c r="K5" s="18" t="s">
        <v>41</v>
      </c>
      <c r="L5" s="53" t="s">
        <v>42</v>
      </c>
      <c r="M5" s="53" t="s">
        <v>43</v>
      </c>
      <c r="N5" s="53" t="s">
        <v>44</v>
      </c>
      <c r="O5" s="53" t="s">
        <v>45</v>
      </c>
      <c r="P5" s="53" t="s">
        <v>46</v>
      </c>
      <c r="Q5" s="54" t="s">
        <v>42</v>
      </c>
      <c r="R5" s="54" t="s">
        <v>43</v>
      </c>
      <c r="S5" s="54" t="s">
        <v>44</v>
      </c>
      <c r="T5" s="54" t="s">
        <v>45</v>
      </c>
      <c r="U5" s="54" t="s">
        <v>46</v>
      </c>
      <c r="V5" s="55" t="s">
        <v>42</v>
      </c>
      <c r="W5" s="55" t="s">
        <v>43</v>
      </c>
      <c r="X5" s="55" t="s">
        <v>44</v>
      </c>
      <c r="Y5" s="55" t="s">
        <v>45</v>
      </c>
      <c r="Z5" s="55" t="s">
        <v>46</v>
      </c>
      <c r="AA5" s="56" t="s">
        <v>42</v>
      </c>
      <c r="AB5" s="56" t="s">
        <v>43</v>
      </c>
      <c r="AC5" s="56" t="s">
        <v>44</v>
      </c>
      <c r="AD5" s="56" t="s">
        <v>45</v>
      </c>
      <c r="AE5" s="56" t="s">
        <v>46</v>
      </c>
      <c r="AF5" s="57" t="s">
        <v>42</v>
      </c>
      <c r="AG5" s="57" t="s">
        <v>43</v>
      </c>
      <c r="AH5" s="57" t="s">
        <v>44</v>
      </c>
      <c r="AI5" s="57" t="s">
        <v>45</v>
      </c>
    </row>
    <row r="6" spans="1:41" ht="60" customHeight="1" x14ac:dyDescent="0.25">
      <c r="A6" s="225" t="s">
        <v>75</v>
      </c>
      <c r="B6" s="15">
        <v>1</v>
      </c>
      <c r="C6" s="16" t="s">
        <v>204</v>
      </c>
      <c r="D6" s="14" t="s">
        <v>182</v>
      </c>
      <c r="E6" s="44">
        <v>0</v>
      </c>
      <c r="F6" s="45">
        <v>1</v>
      </c>
      <c r="G6" s="45">
        <v>0</v>
      </c>
      <c r="H6" s="45">
        <v>0</v>
      </c>
      <c r="I6" s="42">
        <f>SUM(E6:H6)</f>
        <v>1</v>
      </c>
      <c r="J6" s="16" t="s">
        <v>64</v>
      </c>
      <c r="K6" s="16" t="s">
        <v>65</v>
      </c>
      <c r="L6" s="30">
        <f>E6</f>
        <v>0</v>
      </c>
      <c r="M6" s="30"/>
      <c r="N6" s="31" t="e">
        <f>L6/M6</f>
        <v>#DIV/0!</v>
      </c>
      <c r="O6" s="30"/>
      <c r="P6" s="30"/>
      <c r="Q6" s="30">
        <f>F6</f>
        <v>1</v>
      </c>
      <c r="R6" s="30"/>
      <c r="S6" s="31" t="e">
        <f>Q6/R6</f>
        <v>#DIV/0!</v>
      </c>
      <c r="T6" s="30"/>
      <c r="U6" s="30"/>
      <c r="V6" s="30">
        <f>G6</f>
        <v>0</v>
      </c>
      <c r="W6" s="30"/>
      <c r="X6" s="31" t="e">
        <f>V6/W6</f>
        <v>#DIV/0!</v>
      </c>
      <c r="Y6" s="30"/>
      <c r="Z6" s="30"/>
      <c r="AA6" s="30">
        <f>H6</f>
        <v>0</v>
      </c>
      <c r="AB6" s="30"/>
      <c r="AC6" s="31" t="e">
        <f>AA6/AB6</f>
        <v>#DIV/0!</v>
      </c>
      <c r="AD6" s="30"/>
      <c r="AE6" s="30"/>
      <c r="AF6" s="30">
        <f>I6</f>
        <v>1</v>
      </c>
      <c r="AG6" s="30"/>
      <c r="AH6" s="31" t="e">
        <f>AF6/AG6</f>
        <v>#DIV/0!</v>
      </c>
      <c r="AI6" s="30"/>
    </row>
    <row r="7" spans="1:41" ht="65.25" customHeight="1" x14ac:dyDescent="0.25">
      <c r="A7" s="226"/>
      <c r="B7" s="15">
        <v>2</v>
      </c>
      <c r="C7" s="16" t="s">
        <v>76</v>
      </c>
      <c r="D7" s="14" t="s">
        <v>237</v>
      </c>
      <c r="E7" s="44">
        <v>0</v>
      </c>
      <c r="F7" s="45">
        <v>1</v>
      </c>
      <c r="G7" s="45">
        <v>0</v>
      </c>
      <c r="H7" s="45">
        <v>1</v>
      </c>
      <c r="I7" s="42">
        <f>SUM(E7:H7)</f>
        <v>2</v>
      </c>
      <c r="J7" s="16" t="s">
        <v>68</v>
      </c>
      <c r="K7" s="16" t="s">
        <v>65</v>
      </c>
      <c r="L7" s="30">
        <f>E7</f>
        <v>0</v>
      </c>
      <c r="M7" s="32"/>
      <c r="N7" s="31" t="e">
        <f>L7/M7</f>
        <v>#DIV/0!</v>
      </c>
      <c r="O7" s="32"/>
      <c r="P7" s="32"/>
      <c r="Q7" s="30">
        <f>F7</f>
        <v>1</v>
      </c>
      <c r="R7" s="32"/>
      <c r="S7" s="31" t="e">
        <f>Q7/R7</f>
        <v>#DIV/0!</v>
      </c>
      <c r="T7" s="32"/>
      <c r="U7" s="32"/>
      <c r="V7" s="30">
        <f>G7</f>
        <v>0</v>
      </c>
      <c r="W7" s="32"/>
      <c r="X7" s="31" t="e">
        <f>V7/W7</f>
        <v>#DIV/0!</v>
      </c>
      <c r="Y7" s="32"/>
      <c r="Z7" s="32"/>
      <c r="AA7" s="30">
        <f>H7</f>
        <v>1</v>
      </c>
      <c r="AB7" s="30"/>
      <c r="AC7" s="31" t="e">
        <f>AA7/AB7</f>
        <v>#DIV/0!</v>
      </c>
      <c r="AD7" s="30"/>
      <c r="AE7" s="30"/>
      <c r="AF7" s="30">
        <f>I7</f>
        <v>2</v>
      </c>
      <c r="AG7" s="30"/>
      <c r="AH7" s="31" t="e">
        <f>AF7/AG7</f>
        <v>#DIV/0!</v>
      </c>
      <c r="AI7" s="30"/>
    </row>
    <row r="8" spans="1:41" ht="95.25" customHeight="1" x14ac:dyDescent="0.25">
      <c r="A8" s="226"/>
      <c r="B8" s="15">
        <v>3</v>
      </c>
      <c r="C8" s="16" t="s">
        <v>77</v>
      </c>
      <c r="D8" s="14" t="s">
        <v>238</v>
      </c>
      <c r="E8" s="44">
        <v>0</v>
      </c>
      <c r="F8" s="45">
        <v>0</v>
      </c>
      <c r="G8" s="45">
        <v>1</v>
      </c>
      <c r="H8" s="45">
        <v>0</v>
      </c>
      <c r="I8" s="42">
        <f>SUM(E8:H8)</f>
        <v>1</v>
      </c>
      <c r="J8" s="14" t="s">
        <v>78</v>
      </c>
      <c r="K8" s="16" t="s">
        <v>65</v>
      </c>
      <c r="L8" s="30">
        <f t="shared" ref="L8:L9" si="0">E8</f>
        <v>0</v>
      </c>
      <c r="M8" s="30"/>
      <c r="N8" s="31" t="e">
        <f t="shared" ref="N8:N9" si="1">L8/M8</f>
        <v>#DIV/0!</v>
      </c>
      <c r="O8" s="30"/>
      <c r="P8" s="30"/>
      <c r="Q8" s="30">
        <f t="shared" ref="Q8:Q9" si="2">F8</f>
        <v>0</v>
      </c>
      <c r="R8" s="30"/>
      <c r="S8" s="31" t="e">
        <f t="shared" ref="S8:S9" si="3">Q8/R8</f>
        <v>#DIV/0!</v>
      </c>
      <c r="T8" s="30"/>
      <c r="U8" s="30"/>
      <c r="V8" s="30">
        <f t="shared" ref="V8:V9" si="4">G8</f>
        <v>1</v>
      </c>
      <c r="W8" s="30"/>
      <c r="X8" s="31" t="e">
        <f t="shared" ref="X8:X9" si="5">V8/W8</f>
        <v>#DIV/0!</v>
      </c>
      <c r="Y8" s="30"/>
      <c r="Z8" s="30"/>
      <c r="AA8" s="30">
        <f t="shared" ref="AA8:AA9" si="6">H8</f>
        <v>0</v>
      </c>
      <c r="AB8" s="30"/>
      <c r="AC8" s="31" t="e">
        <f t="shared" ref="AC8:AC9" si="7">AA8/AB8</f>
        <v>#DIV/0!</v>
      </c>
      <c r="AD8" s="30"/>
      <c r="AE8" s="30"/>
      <c r="AF8" s="30">
        <f t="shared" ref="AF8:AF9" si="8">I8</f>
        <v>1</v>
      </c>
      <c r="AG8" s="30"/>
      <c r="AH8" s="31" t="e">
        <f t="shared" ref="AH8:AH9" si="9">AF8/AG8</f>
        <v>#DIV/0!</v>
      </c>
      <c r="AI8" s="30"/>
    </row>
    <row r="9" spans="1:41" ht="60.75" customHeight="1" x14ac:dyDescent="0.25">
      <c r="A9" s="227"/>
      <c r="B9" s="15">
        <v>4</v>
      </c>
      <c r="C9" s="16" t="s">
        <v>72</v>
      </c>
      <c r="D9" s="14" t="s">
        <v>73</v>
      </c>
      <c r="E9" s="33">
        <v>0</v>
      </c>
      <c r="F9" s="42">
        <v>0</v>
      </c>
      <c r="G9" s="42">
        <v>0</v>
      </c>
      <c r="H9" s="42">
        <v>1</v>
      </c>
      <c r="I9" s="42">
        <v>1</v>
      </c>
      <c r="J9" s="14" t="s">
        <v>74</v>
      </c>
      <c r="K9" s="47" t="s">
        <v>65</v>
      </c>
      <c r="L9" s="30">
        <f t="shared" si="0"/>
        <v>0</v>
      </c>
      <c r="M9" s="30"/>
      <c r="N9" s="31" t="e">
        <f t="shared" si="1"/>
        <v>#DIV/0!</v>
      </c>
      <c r="O9" s="30"/>
      <c r="P9" s="30"/>
      <c r="Q9" s="30">
        <f t="shared" si="2"/>
        <v>0</v>
      </c>
      <c r="R9" s="30"/>
      <c r="S9" s="31" t="e">
        <f t="shared" si="3"/>
        <v>#DIV/0!</v>
      </c>
      <c r="T9" s="30"/>
      <c r="U9" s="30"/>
      <c r="V9" s="30">
        <f t="shared" si="4"/>
        <v>0</v>
      </c>
      <c r="W9" s="30"/>
      <c r="X9" s="31" t="e">
        <f t="shared" si="5"/>
        <v>#DIV/0!</v>
      </c>
      <c r="Y9" s="30"/>
      <c r="Z9" s="30"/>
      <c r="AA9" s="30">
        <f t="shared" si="6"/>
        <v>1</v>
      </c>
      <c r="AB9" s="30"/>
      <c r="AC9" s="31" t="e">
        <f t="shared" si="7"/>
        <v>#DIV/0!</v>
      </c>
      <c r="AD9" s="30"/>
      <c r="AE9" s="30"/>
      <c r="AF9" s="30">
        <f t="shared" si="8"/>
        <v>1</v>
      </c>
      <c r="AG9" s="30"/>
      <c r="AH9" s="31" t="e">
        <f t="shared" si="9"/>
        <v>#DIV/0!</v>
      </c>
      <c r="AI9" s="30"/>
    </row>
    <row r="10" spans="1:41" ht="15.75" customHeight="1" x14ac:dyDescent="0.25">
      <c r="A10" s="11"/>
      <c r="B10" s="13"/>
      <c r="C10" s="12"/>
      <c r="D10" s="12"/>
      <c r="E10" s="1"/>
      <c r="J10" s="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41" ht="15.75" customHeight="1" x14ac:dyDescent="0.25">
      <c r="A11" s="2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</row>
    <row r="12" spans="1:41" ht="15.75" customHeight="1" x14ac:dyDescent="0.25">
      <c r="A12" s="2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</row>
    <row r="13" spans="1:41" ht="41.25" customHeight="1" x14ac:dyDescent="0.25">
      <c r="M13" s="207"/>
      <c r="N13" s="207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6:A9"/>
    <mergeCell ref="AG11:AK12"/>
    <mergeCell ref="AL11:AO12"/>
    <mergeCell ref="AF4:AI4"/>
    <mergeCell ref="B11:C12"/>
    <mergeCell ref="D11:L12"/>
    <mergeCell ref="M11:M13"/>
    <mergeCell ref="N11:N13"/>
    <mergeCell ref="O11:Q12"/>
    <mergeCell ref="R11:V12"/>
    <mergeCell ref="W11:AA12"/>
    <mergeCell ref="AB11:AF12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3916E-F446-4171-ABC5-B13F43F71FF6}">
  <dimension ref="A1:AO13"/>
  <sheetViews>
    <sheetView showGridLines="0" topLeftCell="Z7" zoomScale="70" zoomScaleNormal="70" zoomScalePageLayoutView="90" workbookViewId="0">
      <selection activeCell="A6" sqref="A6:AI9"/>
    </sheetView>
  </sheetViews>
  <sheetFormatPr baseColWidth="10" defaultColWidth="14.42578125" defaultRowHeight="15.75" x14ac:dyDescent="0.25"/>
  <cols>
    <col min="1" max="1" width="42.140625" customWidth="1"/>
    <col min="3" max="3" width="65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215"/>
      <c r="B1" s="216" t="s">
        <v>24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</row>
    <row r="2" spans="1:41" ht="27.75" customHeight="1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</row>
    <row r="3" spans="1:41" ht="39.75" customHeight="1" x14ac:dyDescent="0.25">
      <c r="A3" s="215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</row>
    <row r="4" spans="1:41" ht="58.5" customHeight="1" x14ac:dyDescent="0.25">
      <c r="A4" s="218" t="s">
        <v>25</v>
      </c>
      <c r="B4" s="219" t="s">
        <v>26</v>
      </c>
      <c r="C4" s="219" t="s">
        <v>27</v>
      </c>
      <c r="D4" s="219" t="s">
        <v>28</v>
      </c>
      <c r="E4" s="210" t="s">
        <v>29</v>
      </c>
      <c r="F4" s="210" t="s">
        <v>30</v>
      </c>
      <c r="G4" s="210" t="s">
        <v>31</v>
      </c>
      <c r="H4" s="210" t="s">
        <v>32</v>
      </c>
      <c r="I4" s="210" t="s">
        <v>33</v>
      </c>
      <c r="J4" s="210" t="s">
        <v>34</v>
      </c>
      <c r="K4" s="210"/>
      <c r="L4" s="211" t="s">
        <v>35</v>
      </c>
      <c r="M4" s="211"/>
      <c r="N4" s="211"/>
      <c r="O4" s="211"/>
      <c r="P4" s="211"/>
      <c r="Q4" s="212" t="s">
        <v>36</v>
      </c>
      <c r="R4" s="212"/>
      <c r="S4" s="212"/>
      <c r="T4" s="212"/>
      <c r="U4" s="212"/>
      <c r="V4" s="213" t="s">
        <v>37</v>
      </c>
      <c r="W4" s="213"/>
      <c r="X4" s="213"/>
      <c r="Y4" s="213"/>
      <c r="Z4" s="213"/>
      <c r="AA4" s="214" t="s">
        <v>38</v>
      </c>
      <c r="AB4" s="214"/>
      <c r="AC4" s="214"/>
      <c r="AD4" s="214"/>
      <c r="AE4" s="214"/>
      <c r="AF4" s="208" t="s">
        <v>39</v>
      </c>
      <c r="AG4" s="208"/>
      <c r="AH4" s="208"/>
      <c r="AI4" s="208"/>
    </row>
    <row r="5" spans="1:41" ht="82.5" customHeight="1" x14ac:dyDescent="0.25">
      <c r="A5" s="218"/>
      <c r="B5" s="219"/>
      <c r="C5" s="219"/>
      <c r="D5" s="219"/>
      <c r="E5" s="210"/>
      <c r="F5" s="210"/>
      <c r="G5" s="210"/>
      <c r="H5" s="210"/>
      <c r="I5" s="210"/>
      <c r="J5" s="18" t="s">
        <v>40</v>
      </c>
      <c r="K5" s="18" t="s">
        <v>41</v>
      </c>
      <c r="L5" s="53" t="s">
        <v>42</v>
      </c>
      <c r="M5" s="53" t="s">
        <v>43</v>
      </c>
      <c r="N5" s="53" t="s">
        <v>44</v>
      </c>
      <c r="O5" s="53" t="s">
        <v>45</v>
      </c>
      <c r="P5" s="53" t="s">
        <v>46</v>
      </c>
      <c r="Q5" s="54" t="s">
        <v>42</v>
      </c>
      <c r="R5" s="54" t="s">
        <v>43</v>
      </c>
      <c r="S5" s="54" t="s">
        <v>44</v>
      </c>
      <c r="T5" s="54" t="s">
        <v>45</v>
      </c>
      <c r="U5" s="54" t="s">
        <v>46</v>
      </c>
      <c r="V5" s="55" t="s">
        <v>42</v>
      </c>
      <c r="W5" s="55" t="s">
        <v>43</v>
      </c>
      <c r="X5" s="55" t="s">
        <v>44</v>
      </c>
      <c r="Y5" s="55" t="s">
        <v>45</v>
      </c>
      <c r="Z5" s="55" t="s">
        <v>46</v>
      </c>
      <c r="AA5" s="56" t="s">
        <v>42</v>
      </c>
      <c r="AB5" s="56" t="s">
        <v>43</v>
      </c>
      <c r="AC5" s="56" t="s">
        <v>44</v>
      </c>
      <c r="AD5" s="56" t="s">
        <v>45</v>
      </c>
      <c r="AE5" s="56" t="s">
        <v>46</v>
      </c>
      <c r="AF5" s="57" t="s">
        <v>42</v>
      </c>
      <c r="AG5" s="57" t="s">
        <v>43</v>
      </c>
      <c r="AH5" s="57" t="s">
        <v>44</v>
      </c>
      <c r="AI5" s="57" t="s">
        <v>45</v>
      </c>
    </row>
    <row r="6" spans="1:41" ht="60" customHeight="1" x14ac:dyDescent="0.25">
      <c r="A6" s="225" t="s">
        <v>79</v>
      </c>
      <c r="B6" s="38">
        <v>1</v>
      </c>
      <c r="C6" s="41" t="s">
        <v>223</v>
      </c>
      <c r="D6" s="39" t="s">
        <v>183</v>
      </c>
      <c r="E6" s="42">
        <v>1</v>
      </c>
      <c r="F6" s="42">
        <v>0</v>
      </c>
      <c r="G6" s="42">
        <v>0</v>
      </c>
      <c r="H6" s="42">
        <v>0</v>
      </c>
      <c r="I6" s="42">
        <f>SUM(E6:H6)</f>
        <v>1</v>
      </c>
      <c r="J6" s="40" t="s">
        <v>64</v>
      </c>
      <c r="K6" s="40" t="s">
        <v>80</v>
      </c>
      <c r="L6" s="30">
        <f>E6</f>
        <v>1</v>
      </c>
      <c r="M6" s="30"/>
      <c r="N6" s="31" t="e">
        <f>L6/M6</f>
        <v>#DIV/0!</v>
      </c>
      <c r="O6" s="30"/>
      <c r="P6" s="30"/>
      <c r="Q6" s="30">
        <f>F6</f>
        <v>0</v>
      </c>
      <c r="R6" s="30"/>
      <c r="S6" s="31" t="e">
        <f>Q6/R6</f>
        <v>#DIV/0!</v>
      </c>
      <c r="T6" s="30"/>
      <c r="U6" s="30"/>
      <c r="V6" s="30">
        <f>G6</f>
        <v>0</v>
      </c>
      <c r="W6" s="30"/>
      <c r="X6" s="31" t="e">
        <f>V6/W6</f>
        <v>#DIV/0!</v>
      </c>
      <c r="Y6" s="30"/>
      <c r="Z6" s="30"/>
      <c r="AA6" s="30">
        <f>H6</f>
        <v>0</v>
      </c>
      <c r="AB6" s="30"/>
      <c r="AC6" s="31" t="e">
        <f>AA6/AB6</f>
        <v>#DIV/0!</v>
      </c>
      <c r="AD6" s="30"/>
      <c r="AE6" s="30"/>
      <c r="AF6" s="30">
        <f>I6</f>
        <v>1</v>
      </c>
      <c r="AG6" s="30"/>
      <c r="AH6" s="31" t="e">
        <f>AF6/AG6</f>
        <v>#DIV/0!</v>
      </c>
      <c r="AI6" s="30"/>
    </row>
    <row r="7" spans="1:41" ht="65.25" customHeight="1" x14ac:dyDescent="0.25">
      <c r="A7" s="226"/>
      <c r="B7" s="38">
        <v>2</v>
      </c>
      <c r="C7" s="39" t="s">
        <v>81</v>
      </c>
      <c r="D7" s="39" t="s">
        <v>239</v>
      </c>
      <c r="E7" s="42">
        <v>0</v>
      </c>
      <c r="F7" s="42">
        <v>1</v>
      </c>
      <c r="G7" s="42">
        <v>0</v>
      </c>
      <c r="H7" s="42">
        <v>1</v>
      </c>
      <c r="I7" s="42">
        <f t="shared" ref="I7:I8" si="0">SUM(E7:H7)</f>
        <v>2</v>
      </c>
      <c r="J7" s="40" t="s">
        <v>68</v>
      </c>
      <c r="K7" s="40" t="s">
        <v>80</v>
      </c>
      <c r="L7" s="30">
        <f t="shared" ref="L7:L8" si="1">E7</f>
        <v>0</v>
      </c>
      <c r="M7" s="30"/>
      <c r="N7" s="31" t="e">
        <f t="shared" ref="N7:N9" si="2">L7/M7</f>
        <v>#DIV/0!</v>
      </c>
      <c r="O7" s="30"/>
      <c r="P7" s="30"/>
      <c r="Q7" s="30">
        <f t="shared" ref="Q7:Q9" si="3">F7</f>
        <v>1</v>
      </c>
      <c r="R7" s="30"/>
      <c r="S7" s="31" t="e">
        <f t="shared" ref="S7:S9" si="4">Q7/R7</f>
        <v>#DIV/0!</v>
      </c>
      <c r="T7" s="30"/>
      <c r="U7" s="30"/>
      <c r="V7" s="30">
        <f t="shared" ref="V7:V9" si="5">G7</f>
        <v>0</v>
      </c>
      <c r="W7" s="30"/>
      <c r="X7" s="31" t="e">
        <f t="shared" ref="X7:X9" si="6">V7/W7</f>
        <v>#DIV/0!</v>
      </c>
      <c r="Y7" s="30"/>
      <c r="Z7" s="30"/>
      <c r="AA7" s="30">
        <f t="shared" ref="AA7:AA9" si="7">H7</f>
        <v>1</v>
      </c>
      <c r="AB7" s="30"/>
      <c r="AC7" s="31" t="e">
        <f t="shared" ref="AC7:AC9" si="8">AA7/AB7</f>
        <v>#DIV/0!</v>
      </c>
      <c r="AD7" s="30"/>
      <c r="AE7" s="30"/>
      <c r="AF7" s="30">
        <f t="shared" ref="AF7:AF9" si="9">I7</f>
        <v>2</v>
      </c>
      <c r="AG7" s="30"/>
      <c r="AH7" s="31" t="e">
        <f t="shared" ref="AH7:AH9" si="10">AF7/AG7</f>
        <v>#DIV/0!</v>
      </c>
      <c r="AI7" s="30"/>
    </row>
    <row r="8" spans="1:41" ht="95.25" customHeight="1" x14ac:dyDescent="0.25">
      <c r="A8" s="226"/>
      <c r="B8" s="38">
        <v>3</v>
      </c>
      <c r="C8" s="41" t="s">
        <v>82</v>
      </c>
      <c r="D8" s="39" t="s">
        <v>240</v>
      </c>
      <c r="E8" s="43">
        <v>53</v>
      </c>
      <c r="F8" s="42">
        <v>0</v>
      </c>
      <c r="G8" s="42">
        <v>0</v>
      </c>
      <c r="H8" s="42">
        <v>0</v>
      </c>
      <c r="I8" s="42">
        <f t="shared" si="0"/>
        <v>53</v>
      </c>
      <c r="J8" s="40" t="s">
        <v>83</v>
      </c>
      <c r="K8" s="40" t="s">
        <v>80</v>
      </c>
      <c r="L8" s="30">
        <f t="shared" si="1"/>
        <v>53</v>
      </c>
      <c r="M8" s="30"/>
      <c r="N8" s="31" t="e">
        <f t="shared" si="2"/>
        <v>#DIV/0!</v>
      </c>
      <c r="O8" s="30"/>
      <c r="P8" s="30"/>
      <c r="Q8" s="30">
        <f t="shared" si="3"/>
        <v>0</v>
      </c>
      <c r="R8" s="30"/>
      <c r="S8" s="31" t="e">
        <f t="shared" si="4"/>
        <v>#DIV/0!</v>
      </c>
      <c r="T8" s="30"/>
      <c r="U8" s="30"/>
      <c r="V8" s="30">
        <f t="shared" si="5"/>
        <v>0</v>
      </c>
      <c r="W8" s="30"/>
      <c r="X8" s="31" t="e">
        <f t="shared" si="6"/>
        <v>#DIV/0!</v>
      </c>
      <c r="Y8" s="30"/>
      <c r="Z8" s="30"/>
      <c r="AA8" s="30">
        <f t="shared" si="7"/>
        <v>0</v>
      </c>
      <c r="AB8" s="30"/>
      <c r="AC8" s="31" t="e">
        <f t="shared" si="8"/>
        <v>#DIV/0!</v>
      </c>
      <c r="AD8" s="30"/>
      <c r="AE8" s="30"/>
      <c r="AF8" s="30">
        <f t="shared" si="9"/>
        <v>53</v>
      </c>
      <c r="AG8" s="30"/>
      <c r="AH8" s="31" t="e">
        <f t="shared" si="10"/>
        <v>#DIV/0!</v>
      </c>
      <c r="AI8" s="30"/>
    </row>
    <row r="9" spans="1:41" ht="70.5" customHeight="1" x14ac:dyDescent="0.25">
      <c r="A9" s="226"/>
      <c r="B9" s="38">
        <v>4</v>
      </c>
      <c r="C9" s="16" t="s">
        <v>72</v>
      </c>
      <c r="D9" s="14" t="s">
        <v>73</v>
      </c>
      <c r="E9" s="33">
        <v>0</v>
      </c>
      <c r="F9" s="42">
        <v>0</v>
      </c>
      <c r="G9" s="42">
        <v>0</v>
      </c>
      <c r="H9" s="42">
        <v>1</v>
      </c>
      <c r="I9" s="42">
        <v>1</v>
      </c>
      <c r="J9" s="14" t="s">
        <v>74</v>
      </c>
      <c r="K9" s="40" t="s">
        <v>80</v>
      </c>
      <c r="L9" s="30"/>
      <c r="M9" s="30"/>
      <c r="N9" s="31" t="e">
        <f t="shared" si="2"/>
        <v>#DIV/0!</v>
      </c>
      <c r="O9" s="30"/>
      <c r="P9" s="30"/>
      <c r="Q9" s="30">
        <f t="shared" si="3"/>
        <v>0</v>
      </c>
      <c r="R9" s="30"/>
      <c r="S9" s="31" t="e">
        <f t="shared" si="4"/>
        <v>#DIV/0!</v>
      </c>
      <c r="T9" s="30"/>
      <c r="U9" s="30"/>
      <c r="V9" s="30">
        <f t="shared" si="5"/>
        <v>0</v>
      </c>
      <c r="W9" s="30"/>
      <c r="X9" s="31" t="e">
        <f t="shared" si="6"/>
        <v>#DIV/0!</v>
      </c>
      <c r="Y9" s="30"/>
      <c r="Z9" s="30"/>
      <c r="AA9" s="30">
        <f t="shared" si="7"/>
        <v>1</v>
      </c>
      <c r="AB9" s="30"/>
      <c r="AC9" s="31" t="e">
        <f t="shared" si="8"/>
        <v>#DIV/0!</v>
      </c>
      <c r="AD9" s="30"/>
      <c r="AE9" s="30"/>
      <c r="AF9" s="30">
        <f t="shared" si="9"/>
        <v>1</v>
      </c>
      <c r="AG9" s="30"/>
      <c r="AH9" s="31" t="e">
        <f t="shared" si="10"/>
        <v>#DIV/0!</v>
      </c>
      <c r="AI9" s="30"/>
    </row>
    <row r="10" spans="1:41" ht="15.75" customHeight="1" x14ac:dyDescent="0.25">
      <c r="A10" s="11"/>
      <c r="B10" s="13"/>
      <c r="C10" s="12"/>
      <c r="D10" s="12"/>
      <c r="E10" s="1"/>
      <c r="J10" s="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41" ht="15.75" customHeight="1" x14ac:dyDescent="0.25">
      <c r="A11" s="2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</row>
    <row r="12" spans="1:41" ht="15.75" customHeight="1" x14ac:dyDescent="0.25">
      <c r="A12" s="2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</row>
    <row r="13" spans="1:41" ht="41.25" customHeight="1" x14ac:dyDescent="0.25">
      <c r="M13" s="207"/>
      <c r="N13" s="207"/>
    </row>
  </sheetData>
  <mergeCells count="28">
    <mergeCell ref="B1:AI3"/>
    <mergeCell ref="A4:A5"/>
    <mergeCell ref="B4:B5"/>
    <mergeCell ref="C4:C5"/>
    <mergeCell ref="D4:D5"/>
    <mergeCell ref="E4:E5"/>
    <mergeCell ref="A1:A3"/>
    <mergeCell ref="Q4:U4"/>
    <mergeCell ref="V4:Z4"/>
    <mergeCell ref="AA4:AE4"/>
    <mergeCell ref="AF4:AI4"/>
    <mergeCell ref="J4:K4"/>
    <mergeCell ref="L4:P4"/>
    <mergeCell ref="F4:F5"/>
    <mergeCell ref="G4:G5"/>
    <mergeCell ref="H4:H5"/>
    <mergeCell ref="AG11:AK12"/>
    <mergeCell ref="AL11:AO12"/>
    <mergeCell ref="I4:I5"/>
    <mergeCell ref="A6:A9"/>
    <mergeCell ref="R11:V12"/>
    <mergeCell ref="W11:AA12"/>
    <mergeCell ref="AB11:AF12"/>
    <mergeCell ref="B11:C12"/>
    <mergeCell ref="D11:L12"/>
    <mergeCell ref="M11:M13"/>
    <mergeCell ref="N11:N13"/>
    <mergeCell ref="O11:Q12"/>
  </mergeCells>
  <pageMargins left="0.25" right="0.25" top="0.75" bottom="0.75" header="0" footer="0"/>
  <pageSetup paperSize="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DF1D-8126-416A-B2BB-FA2A63E45F07}">
  <dimension ref="A1:AO12"/>
  <sheetViews>
    <sheetView showGridLines="0" topLeftCell="X1" zoomScale="70" zoomScaleNormal="70" zoomScalePageLayoutView="90" workbookViewId="0">
      <selection activeCell="L7" sqref="L7:AI8"/>
    </sheetView>
  </sheetViews>
  <sheetFormatPr baseColWidth="10" defaultColWidth="14.42578125" defaultRowHeight="15.75" x14ac:dyDescent="0.25"/>
  <cols>
    <col min="1" max="1" width="21.57031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30.710937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215"/>
      <c r="B1" s="216" t="s">
        <v>24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</row>
    <row r="2" spans="1:41" ht="27.75" customHeight="1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</row>
    <row r="3" spans="1:41" ht="39.75" customHeight="1" x14ac:dyDescent="0.25">
      <c r="A3" s="215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</row>
    <row r="4" spans="1:41" ht="58.5" customHeight="1" x14ac:dyDescent="0.25">
      <c r="A4" s="218" t="s">
        <v>25</v>
      </c>
      <c r="B4" s="219" t="s">
        <v>26</v>
      </c>
      <c r="C4" s="219" t="s">
        <v>27</v>
      </c>
      <c r="D4" s="219" t="s">
        <v>28</v>
      </c>
      <c r="E4" s="210" t="s">
        <v>29</v>
      </c>
      <c r="F4" s="210" t="s">
        <v>30</v>
      </c>
      <c r="G4" s="210" t="s">
        <v>31</v>
      </c>
      <c r="H4" s="210" t="s">
        <v>32</v>
      </c>
      <c r="I4" s="210" t="s">
        <v>33</v>
      </c>
      <c r="J4" s="210" t="s">
        <v>34</v>
      </c>
      <c r="K4" s="210"/>
      <c r="L4" s="211" t="s">
        <v>35</v>
      </c>
      <c r="M4" s="211"/>
      <c r="N4" s="211"/>
      <c r="O4" s="211"/>
      <c r="P4" s="211"/>
      <c r="Q4" s="212" t="s">
        <v>36</v>
      </c>
      <c r="R4" s="212"/>
      <c r="S4" s="212"/>
      <c r="T4" s="212"/>
      <c r="U4" s="212"/>
      <c r="V4" s="213" t="s">
        <v>37</v>
      </c>
      <c r="W4" s="213"/>
      <c r="X4" s="213"/>
      <c r="Y4" s="213"/>
      <c r="Z4" s="213"/>
      <c r="AA4" s="214" t="s">
        <v>38</v>
      </c>
      <c r="AB4" s="214"/>
      <c r="AC4" s="214"/>
      <c r="AD4" s="214"/>
      <c r="AE4" s="214"/>
      <c r="AF4" s="208" t="s">
        <v>39</v>
      </c>
      <c r="AG4" s="208"/>
      <c r="AH4" s="208"/>
      <c r="AI4" s="208"/>
    </row>
    <row r="5" spans="1:41" ht="82.5" customHeight="1" x14ac:dyDescent="0.25">
      <c r="A5" s="218"/>
      <c r="B5" s="219"/>
      <c r="C5" s="219"/>
      <c r="D5" s="219"/>
      <c r="E5" s="210"/>
      <c r="F5" s="210"/>
      <c r="G5" s="210"/>
      <c r="H5" s="210"/>
      <c r="I5" s="210"/>
      <c r="J5" s="18" t="s">
        <v>40</v>
      </c>
      <c r="K5" s="18" t="s">
        <v>41</v>
      </c>
      <c r="L5" s="53" t="s">
        <v>42</v>
      </c>
      <c r="M5" s="53" t="s">
        <v>43</v>
      </c>
      <c r="N5" s="53" t="s">
        <v>44</v>
      </c>
      <c r="O5" s="53" t="s">
        <v>45</v>
      </c>
      <c r="P5" s="53" t="s">
        <v>46</v>
      </c>
      <c r="Q5" s="54" t="s">
        <v>42</v>
      </c>
      <c r="R5" s="54" t="s">
        <v>43</v>
      </c>
      <c r="S5" s="54" t="s">
        <v>44</v>
      </c>
      <c r="T5" s="54" t="s">
        <v>45</v>
      </c>
      <c r="U5" s="54" t="s">
        <v>46</v>
      </c>
      <c r="V5" s="55" t="s">
        <v>42</v>
      </c>
      <c r="W5" s="55" t="s">
        <v>43</v>
      </c>
      <c r="X5" s="55" t="s">
        <v>44</v>
      </c>
      <c r="Y5" s="55" t="s">
        <v>45</v>
      </c>
      <c r="Z5" s="55" t="s">
        <v>46</v>
      </c>
      <c r="AA5" s="56" t="s">
        <v>42</v>
      </c>
      <c r="AB5" s="56" t="s">
        <v>43</v>
      </c>
      <c r="AC5" s="56" t="s">
        <v>44</v>
      </c>
      <c r="AD5" s="56" t="s">
        <v>45</v>
      </c>
      <c r="AE5" s="56" t="s">
        <v>46</v>
      </c>
      <c r="AF5" s="57" t="s">
        <v>42</v>
      </c>
      <c r="AG5" s="57" t="s">
        <v>43</v>
      </c>
      <c r="AH5" s="57" t="s">
        <v>44</v>
      </c>
      <c r="AI5" s="57" t="s">
        <v>45</v>
      </c>
    </row>
    <row r="6" spans="1:41" ht="60" customHeight="1" x14ac:dyDescent="0.25">
      <c r="A6" s="225" t="s">
        <v>84</v>
      </c>
      <c r="B6" s="15">
        <v>1</v>
      </c>
      <c r="C6" s="16" t="s">
        <v>206</v>
      </c>
      <c r="D6" s="14" t="s">
        <v>241</v>
      </c>
      <c r="E6" s="44">
        <v>0</v>
      </c>
      <c r="F6" s="45">
        <v>1</v>
      </c>
      <c r="G6" s="45">
        <v>0</v>
      </c>
      <c r="H6" s="45">
        <v>0</v>
      </c>
      <c r="I6" s="42">
        <f>SUM(E6:H6)</f>
        <v>1</v>
      </c>
      <c r="J6" s="16" t="s">
        <v>64</v>
      </c>
      <c r="K6" s="16" t="s">
        <v>85</v>
      </c>
      <c r="L6" s="30">
        <f>E6</f>
        <v>0</v>
      </c>
      <c r="M6" s="30"/>
      <c r="N6" s="31" t="e">
        <f>L6/M6</f>
        <v>#DIV/0!</v>
      </c>
      <c r="O6" s="30"/>
      <c r="P6" s="30"/>
      <c r="Q6" s="30">
        <f>F6</f>
        <v>1</v>
      </c>
      <c r="R6" s="30"/>
      <c r="S6" s="31" t="e">
        <f>Q6/R6</f>
        <v>#DIV/0!</v>
      </c>
      <c r="T6" s="30"/>
      <c r="U6" s="30"/>
      <c r="V6" s="30">
        <f>G6</f>
        <v>0</v>
      </c>
      <c r="W6" s="30"/>
      <c r="X6" s="31" t="e">
        <f>V6/W6</f>
        <v>#DIV/0!</v>
      </c>
      <c r="Y6" s="30"/>
      <c r="Z6" s="30"/>
      <c r="AA6" s="30">
        <f>H6</f>
        <v>0</v>
      </c>
      <c r="AB6" s="30"/>
      <c r="AC6" s="31" t="e">
        <f>AA6/AB6</f>
        <v>#DIV/0!</v>
      </c>
      <c r="AD6" s="30"/>
      <c r="AE6" s="30"/>
      <c r="AF6" s="30">
        <f>I6</f>
        <v>1</v>
      </c>
      <c r="AG6" s="30"/>
      <c r="AH6" s="31" t="e">
        <f>AF6/AG6</f>
        <v>#DIV/0!</v>
      </c>
      <c r="AI6" s="30"/>
    </row>
    <row r="7" spans="1:41" ht="65.25" customHeight="1" x14ac:dyDescent="0.25">
      <c r="A7" s="226"/>
      <c r="B7" s="15">
        <v>2</v>
      </c>
      <c r="C7" s="16" t="s">
        <v>86</v>
      </c>
      <c r="D7" s="14" t="s">
        <v>242</v>
      </c>
      <c r="E7" s="44">
        <v>0</v>
      </c>
      <c r="F7" s="45">
        <v>1</v>
      </c>
      <c r="G7" s="45">
        <v>0</v>
      </c>
      <c r="H7" s="45">
        <v>1</v>
      </c>
      <c r="I7" s="42">
        <f>SUM(E7:H7)</f>
        <v>2</v>
      </c>
      <c r="J7" s="16" t="s">
        <v>68</v>
      </c>
      <c r="K7" s="16" t="s">
        <v>85</v>
      </c>
      <c r="L7" s="30">
        <f>E7</f>
        <v>0</v>
      </c>
      <c r="M7" s="32"/>
      <c r="N7" s="31" t="e">
        <f>L7/M7</f>
        <v>#DIV/0!</v>
      </c>
      <c r="O7" s="32"/>
      <c r="P7" s="32"/>
      <c r="Q7" s="30">
        <f>F7</f>
        <v>1</v>
      </c>
      <c r="R7" s="32"/>
      <c r="S7" s="31" t="e">
        <f>Q7/R7</f>
        <v>#DIV/0!</v>
      </c>
      <c r="T7" s="32"/>
      <c r="U7" s="32"/>
      <c r="V7" s="30">
        <f>G7</f>
        <v>0</v>
      </c>
      <c r="W7" s="32"/>
      <c r="X7" s="31" t="e">
        <f>V7/W7</f>
        <v>#DIV/0!</v>
      </c>
      <c r="Y7" s="32"/>
      <c r="Z7" s="32"/>
      <c r="AA7" s="30">
        <f>H7</f>
        <v>1</v>
      </c>
      <c r="AB7" s="30"/>
      <c r="AC7" s="31" t="e">
        <f>AA7/AB7</f>
        <v>#DIV/0!</v>
      </c>
      <c r="AD7" s="30"/>
      <c r="AE7" s="30"/>
      <c r="AF7" s="30">
        <f>I7</f>
        <v>2</v>
      </c>
      <c r="AG7" s="30"/>
      <c r="AH7" s="31" t="e">
        <f>AF7/AG7</f>
        <v>#DIV/0!</v>
      </c>
      <c r="AI7" s="30"/>
    </row>
    <row r="8" spans="1:41" ht="95.25" customHeight="1" x14ac:dyDescent="0.25">
      <c r="A8" s="226"/>
      <c r="B8" s="15">
        <v>3</v>
      </c>
      <c r="C8" s="16" t="s">
        <v>72</v>
      </c>
      <c r="D8" s="14" t="s">
        <v>73</v>
      </c>
      <c r="E8" s="33">
        <v>0</v>
      </c>
      <c r="F8" s="42">
        <v>0</v>
      </c>
      <c r="G8" s="42">
        <v>0</v>
      </c>
      <c r="H8" s="42">
        <v>1</v>
      </c>
      <c r="I8" s="42">
        <v>1</v>
      </c>
      <c r="J8" s="14" t="s">
        <v>74</v>
      </c>
      <c r="K8" s="16" t="s">
        <v>85</v>
      </c>
      <c r="L8" s="30">
        <f>E8</f>
        <v>0</v>
      </c>
      <c r="M8" s="32"/>
      <c r="N8" s="31" t="e">
        <f>L8/M8</f>
        <v>#DIV/0!</v>
      </c>
      <c r="O8" s="32"/>
      <c r="P8" s="32"/>
      <c r="Q8" s="30">
        <f>F8</f>
        <v>0</v>
      </c>
      <c r="R8" s="32"/>
      <c r="S8" s="31" t="e">
        <f>Q8/R8</f>
        <v>#DIV/0!</v>
      </c>
      <c r="T8" s="32"/>
      <c r="U8" s="32"/>
      <c r="V8" s="30">
        <f>G8</f>
        <v>0</v>
      </c>
      <c r="W8" s="32"/>
      <c r="X8" s="31" t="e">
        <f>V8/W8</f>
        <v>#DIV/0!</v>
      </c>
      <c r="Y8" s="32"/>
      <c r="Z8" s="32"/>
      <c r="AA8" s="30">
        <f>H8</f>
        <v>1</v>
      </c>
      <c r="AB8" s="30"/>
      <c r="AC8" s="31" t="e">
        <f>AA8/AB8</f>
        <v>#DIV/0!</v>
      </c>
      <c r="AD8" s="30"/>
      <c r="AE8" s="30"/>
      <c r="AF8" s="30">
        <f>I8</f>
        <v>1</v>
      </c>
      <c r="AG8" s="30"/>
      <c r="AH8" s="31" t="e">
        <f>AF8/AG8</f>
        <v>#DIV/0!</v>
      </c>
      <c r="AI8" s="30"/>
    </row>
    <row r="9" spans="1:41" ht="15.75" customHeight="1" x14ac:dyDescent="0.25">
      <c r="A9" s="11"/>
      <c r="B9" s="13"/>
      <c r="C9" s="12"/>
      <c r="D9" s="12"/>
      <c r="E9" s="1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41" ht="15.75" customHeight="1" x14ac:dyDescent="0.25">
      <c r="A10" s="2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</row>
    <row r="11" spans="1:41" ht="15.75" customHeight="1" x14ac:dyDescent="0.25">
      <c r="A11" s="2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</row>
    <row r="12" spans="1:41" ht="41.25" customHeight="1" x14ac:dyDescent="0.25">
      <c r="M12" s="207"/>
      <c r="N12" s="207"/>
    </row>
  </sheetData>
  <mergeCells count="28">
    <mergeCell ref="B1:AI3"/>
    <mergeCell ref="A4:A5"/>
    <mergeCell ref="B4:B5"/>
    <mergeCell ref="C4:C5"/>
    <mergeCell ref="D4:D5"/>
    <mergeCell ref="E4:E5"/>
    <mergeCell ref="F4:F5"/>
    <mergeCell ref="A1:A3"/>
    <mergeCell ref="O10:Q11"/>
    <mergeCell ref="R10:V11"/>
    <mergeCell ref="G4:G5"/>
    <mergeCell ref="H4:H5"/>
    <mergeCell ref="I4:I5"/>
    <mergeCell ref="J4:K4"/>
    <mergeCell ref="L4:P4"/>
    <mergeCell ref="Q4:U4"/>
    <mergeCell ref="A6:A8"/>
    <mergeCell ref="B10:C11"/>
    <mergeCell ref="D10:L11"/>
    <mergeCell ref="M10:M12"/>
    <mergeCell ref="N10:N12"/>
    <mergeCell ref="W10:AA11"/>
    <mergeCell ref="AB10:AF11"/>
    <mergeCell ref="AG10:AK11"/>
    <mergeCell ref="AL10:AO11"/>
    <mergeCell ref="V4:Z4"/>
    <mergeCell ref="AA4:AE4"/>
    <mergeCell ref="AF4:AI4"/>
  </mergeCells>
  <pageMargins left="0.25" right="0.25" top="0.75" bottom="0.75" header="0" footer="0"/>
  <pageSetup paperSize="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38B0-E362-4C02-B730-261180B72C15}">
  <dimension ref="A1:AO12"/>
  <sheetViews>
    <sheetView showGridLines="0" topLeftCell="Z2" zoomScale="69" zoomScaleNormal="69" workbookViewId="0">
      <selection activeCell="A6" sqref="A6:AI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215"/>
      <c r="B1" s="216" t="s">
        <v>24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</row>
    <row r="2" spans="1:41" ht="27.75" customHeight="1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</row>
    <row r="3" spans="1:41" ht="39.75" customHeight="1" x14ac:dyDescent="0.25">
      <c r="A3" s="215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</row>
    <row r="4" spans="1:41" ht="58.5" customHeight="1" x14ac:dyDescent="0.25">
      <c r="A4" s="218" t="s">
        <v>25</v>
      </c>
      <c r="B4" s="219" t="s">
        <v>26</v>
      </c>
      <c r="C4" s="219" t="s">
        <v>27</v>
      </c>
      <c r="D4" s="219" t="s">
        <v>28</v>
      </c>
      <c r="E4" s="210" t="s">
        <v>29</v>
      </c>
      <c r="F4" s="210" t="s">
        <v>30</v>
      </c>
      <c r="G4" s="210" t="s">
        <v>31</v>
      </c>
      <c r="H4" s="210" t="s">
        <v>32</v>
      </c>
      <c r="I4" s="210" t="s">
        <v>33</v>
      </c>
      <c r="J4" s="210" t="s">
        <v>34</v>
      </c>
      <c r="K4" s="210"/>
      <c r="L4" s="211" t="s">
        <v>35</v>
      </c>
      <c r="M4" s="211"/>
      <c r="N4" s="211"/>
      <c r="O4" s="211"/>
      <c r="P4" s="211"/>
      <c r="Q4" s="212" t="s">
        <v>36</v>
      </c>
      <c r="R4" s="212"/>
      <c r="S4" s="212"/>
      <c r="T4" s="212"/>
      <c r="U4" s="212"/>
      <c r="V4" s="213" t="s">
        <v>37</v>
      </c>
      <c r="W4" s="213"/>
      <c r="X4" s="213"/>
      <c r="Y4" s="213"/>
      <c r="Z4" s="213"/>
      <c r="AA4" s="214" t="s">
        <v>38</v>
      </c>
      <c r="AB4" s="214"/>
      <c r="AC4" s="214"/>
      <c r="AD4" s="214"/>
      <c r="AE4" s="214"/>
      <c r="AF4" s="208" t="s">
        <v>39</v>
      </c>
      <c r="AG4" s="208"/>
      <c r="AH4" s="208"/>
      <c r="AI4" s="208"/>
    </row>
    <row r="5" spans="1:41" ht="82.5" customHeight="1" x14ac:dyDescent="0.25">
      <c r="A5" s="218"/>
      <c r="B5" s="219"/>
      <c r="C5" s="219"/>
      <c r="D5" s="219"/>
      <c r="E5" s="210"/>
      <c r="F5" s="210"/>
      <c r="G5" s="210"/>
      <c r="H5" s="210"/>
      <c r="I5" s="210"/>
      <c r="J5" s="18" t="s">
        <v>40</v>
      </c>
      <c r="K5" s="18" t="s">
        <v>41</v>
      </c>
      <c r="L5" s="53" t="s">
        <v>42</v>
      </c>
      <c r="M5" s="53" t="s">
        <v>43</v>
      </c>
      <c r="N5" s="53" t="s">
        <v>44</v>
      </c>
      <c r="O5" s="53" t="s">
        <v>45</v>
      </c>
      <c r="P5" s="53" t="s">
        <v>46</v>
      </c>
      <c r="Q5" s="54" t="s">
        <v>42</v>
      </c>
      <c r="R5" s="54" t="s">
        <v>43</v>
      </c>
      <c r="S5" s="54" t="s">
        <v>44</v>
      </c>
      <c r="T5" s="54" t="s">
        <v>45</v>
      </c>
      <c r="U5" s="54" t="s">
        <v>46</v>
      </c>
      <c r="V5" s="55" t="s">
        <v>42</v>
      </c>
      <c r="W5" s="55" t="s">
        <v>43</v>
      </c>
      <c r="X5" s="55" t="s">
        <v>44</v>
      </c>
      <c r="Y5" s="55" t="s">
        <v>45</v>
      </c>
      <c r="Z5" s="55" t="s">
        <v>46</v>
      </c>
      <c r="AA5" s="56" t="s">
        <v>42</v>
      </c>
      <c r="AB5" s="56" t="s">
        <v>43</v>
      </c>
      <c r="AC5" s="56" t="s">
        <v>44</v>
      </c>
      <c r="AD5" s="56" t="s">
        <v>45</v>
      </c>
      <c r="AE5" s="56" t="s">
        <v>46</v>
      </c>
      <c r="AF5" s="57" t="s">
        <v>42</v>
      </c>
      <c r="AG5" s="57" t="s">
        <v>43</v>
      </c>
      <c r="AH5" s="57" t="s">
        <v>44</v>
      </c>
      <c r="AI5" s="57" t="s">
        <v>45</v>
      </c>
    </row>
    <row r="6" spans="1:41" ht="60" customHeight="1" x14ac:dyDescent="0.25">
      <c r="A6" s="225" t="s">
        <v>87</v>
      </c>
      <c r="B6" s="15">
        <v>1</v>
      </c>
      <c r="C6" s="16" t="s">
        <v>207</v>
      </c>
      <c r="D6" s="14" t="s">
        <v>185</v>
      </c>
      <c r="E6" s="44">
        <v>0</v>
      </c>
      <c r="F6" s="45">
        <v>0</v>
      </c>
      <c r="G6" s="45">
        <v>0</v>
      </c>
      <c r="H6" s="45">
        <v>1</v>
      </c>
      <c r="I6" s="42">
        <f>SUM(E6:H6)</f>
        <v>1</v>
      </c>
      <c r="J6" s="16" t="s">
        <v>64</v>
      </c>
      <c r="K6" s="16" t="s">
        <v>88</v>
      </c>
      <c r="L6" s="30">
        <f>E6</f>
        <v>0</v>
      </c>
      <c r="M6" s="30"/>
      <c r="N6" s="31" t="e">
        <f t="shared" ref="N6:N8" si="0">L6/M6</f>
        <v>#DIV/0!</v>
      </c>
      <c r="O6" s="30"/>
      <c r="P6" s="30"/>
      <c r="Q6" s="30">
        <f>F6</f>
        <v>0</v>
      </c>
      <c r="R6" s="30"/>
      <c r="S6" s="31" t="e">
        <f>Q6/R6</f>
        <v>#DIV/0!</v>
      </c>
      <c r="T6" s="30"/>
      <c r="U6" s="30"/>
      <c r="V6" s="30">
        <f>G6</f>
        <v>0</v>
      </c>
      <c r="W6" s="30"/>
      <c r="X6" s="31" t="e">
        <f>V6/W6</f>
        <v>#DIV/0!</v>
      </c>
      <c r="Y6" s="30"/>
      <c r="Z6" s="30"/>
      <c r="AA6" s="30">
        <f>H6</f>
        <v>1</v>
      </c>
      <c r="AB6" s="30"/>
      <c r="AC6" s="31" t="e">
        <f>AA6/AB6</f>
        <v>#DIV/0!</v>
      </c>
      <c r="AD6" s="30"/>
      <c r="AE6" s="30"/>
      <c r="AF6" s="30">
        <f>I6</f>
        <v>1</v>
      </c>
      <c r="AG6" s="30"/>
      <c r="AH6" s="31" t="e">
        <f t="shared" ref="AH6:AH8" si="1">AF6/AG6</f>
        <v>#DIV/0!</v>
      </c>
      <c r="AI6" s="30"/>
    </row>
    <row r="7" spans="1:41" ht="65.25" customHeight="1" x14ac:dyDescent="0.25">
      <c r="A7" s="226"/>
      <c r="B7" s="15">
        <v>2</v>
      </c>
      <c r="C7" s="16" t="s">
        <v>89</v>
      </c>
      <c r="D7" s="14" t="s">
        <v>242</v>
      </c>
      <c r="E7" s="44">
        <v>0</v>
      </c>
      <c r="F7" s="45">
        <v>1</v>
      </c>
      <c r="G7" s="45">
        <v>0</v>
      </c>
      <c r="H7" s="45">
        <v>1</v>
      </c>
      <c r="I7" s="42">
        <f>SUM(E7:H7)</f>
        <v>2</v>
      </c>
      <c r="J7" s="16" t="s">
        <v>68</v>
      </c>
      <c r="K7" s="16" t="s">
        <v>88</v>
      </c>
      <c r="L7" s="30">
        <f>E7</f>
        <v>0</v>
      </c>
      <c r="M7" s="32"/>
      <c r="N7" s="31" t="e">
        <f t="shared" si="0"/>
        <v>#DIV/0!</v>
      </c>
      <c r="O7" s="32"/>
      <c r="P7" s="32"/>
      <c r="Q7" s="30">
        <f>F7</f>
        <v>1</v>
      </c>
      <c r="R7" s="32"/>
      <c r="S7" s="31" t="e">
        <f>Q7/R7</f>
        <v>#DIV/0!</v>
      </c>
      <c r="T7" s="32"/>
      <c r="U7" s="32"/>
      <c r="V7" s="30">
        <f>G7</f>
        <v>0</v>
      </c>
      <c r="W7" s="32"/>
      <c r="X7" s="31" t="e">
        <f>V7/W7</f>
        <v>#DIV/0!</v>
      </c>
      <c r="Y7" s="32"/>
      <c r="Z7" s="32"/>
      <c r="AA7" s="30">
        <f>H7</f>
        <v>1</v>
      </c>
      <c r="AB7" s="30"/>
      <c r="AC7" s="31" t="e">
        <f>AA7/AB7</f>
        <v>#DIV/0!</v>
      </c>
      <c r="AD7" s="30"/>
      <c r="AE7" s="30"/>
      <c r="AF7" s="30">
        <f>I7</f>
        <v>2</v>
      </c>
      <c r="AG7" s="30"/>
      <c r="AH7" s="31" t="e">
        <f t="shared" si="1"/>
        <v>#DIV/0!</v>
      </c>
      <c r="AI7" s="30"/>
    </row>
    <row r="8" spans="1:41" ht="95.25" customHeight="1" x14ac:dyDescent="0.25">
      <c r="A8" s="226"/>
      <c r="B8" s="15">
        <v>3</v>
      </c>
      <c r="C8" s="16" t="s">
        <v>90</v>
      </c>
      <c r="D8" s="14" t="s">
        <v>73</v>
      </c>
      <c r="E8" s="33">
        <v>0</v>
      </c>
      <c r="F8" s="42">
        <v>0</v>
      </c>
      <c r="G8" s="42">
        <v>0</v>
      </c>
      <c r="H8" s="42">
        <v>1</v>
      </c>
      <c r="I8" s="42">
        <v>1</v>
      </c>
      <c r="J8" s="14" t="s">
        <v>74</v>
      </c>
      <c r="K8" s="16" t="s">
        <v>88</v>
      </c>
      <c r="L8" s="30">
        <f>E8</f>
        <v>0</v>
      </c>
      <c r="M8" s="32"/>
      <c r="N8" s="31" t="e">
        <f t="shared" si="0"/>
        <v>#DIV/0!</v>
      </c>
      <c r="O8" s="32"/>
      <c r="P8" s="32"/>
      <c r="Q8" s="30">
        <f>F8</f>
        <v>0</v>
      </c>
      <c r="R8" s="32"/>
      <c r="S8" s="31" t="e">
        <f>Q8/R8</f>
        <v>#DIV/0!</v>
      </c>
      <c r="T8" s="32"/>
      <c r="U8" s="32"/>
      <c r="V8" s="30">
        <f>G8</f>
        <v>0</v>
      </c>
      <c r="W8" s="32"/>
      <c r="X8" s="31" t="e">
        <f>V8/W8</f>
        <v>#DIV/0!</v>
      </c>
      <c r="Y8" s="32"/>
      <c r="Z8" s="32"/>
      <c r="AA8" s="30">
        <f>H8</f>
        <v>1</v>
      </c>
      <c r="AB8" s="30"/>
      <c r="AC8" s="31" t="e">
        <f>AA8/AB8</f>
        <v>#DIV/0!</v>
      </c>
      <c r="AD8" s="30"/>
      <c r="AE8" s="30"/>
      <c r="AF8" s="30">
        <f>I8</f>
        <v>1</v>
      </c>
      <c r="AG8" s="30"/>
      <c r="AH8" s="31" t="e">
        <f t="shared" si="1"/>
        <v>#DIV/0!</v>
      </c>
      <c r="AI8" s="30"/>
    </row>
    <row r="9" spans="1:41" ht="15.75" customHeight="1" x14ac:dyDescent="0.25">
      <c r="A9" s="11"/>
      <c r="B9" s="13"/>
      <c r="C9" s="12"/>
      <c r="D9" s="12"/>
      <c r="E9" s="1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41" ht="15.75" customHeight="1" x14ac:dyDescent="0.25">
      <c r="A10" s="2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</row>
    <row r="11" spans="1:41" ht="15.75" customHeight="1" x14ac:dyDescent="0.25">
      <c r="A11" s="2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</row>
    <row r="12" spans="1:41" ht="41.25" customHeight="1" x14ac:dyDescent="0.25">
      <c r="M12" s="207"/>
      <c r="N12" s="207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0:AK11"/>
    <mergeCell ref="AL10:AO11"/>
    <mergeCell ref="AF4:AI4"/>
    <mergeCell ref="A6:A8"/>
    <mergeCell ref="B10:C11"/>
    <mergeCell ref="D10:L11"/>
    <mergeCell ref="M10:M12"/>
    <mergeCell ref="N10:N12"/>
    <mergeCell ref="O10:Q11"/>
    <mergeCell ref="R10:V11"/>
    <mergeCell ref="W10:AA11"/>
    <mergeCell ref="AB10:AF11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8B147-FBC3-4774-BD76-779ED08D0DA2}">
  <dimension ref="A1:AO14"/>
  <sheetViews>
    <sheetView showGridLines="0" topLeftCell="AD5" zoomScale="73" zoomScaleNormal="73" workbookViewId="0">
      <selection activeCell="AK9" sqref="AK9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215"/>
      <c r="B1" s="216" t="s">
        <v>24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</row>
    <row r="2" spans="1:41" ht="27.75" customHeight="1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</row>
    <row r="3" spans="1:41" ht="39.75" customHeight="1" x14ac:dyDescent="0.25">
      <c r="A3" s="240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</row>
    <row r="4" spans="1:41" ht="58.5" customHeight="1" x14ac:dyDescent="0.25">
      <c r="A4" s="241" t="s">
        <v>25</v>
      </c>
      <c r="B4" s="243" t="s">
        <v>26</v>
      </c>
      <c r="C4" s="243" t="s">
        <v>27</v>
      </c>
      <c r="D4" s="243" t="s">
        <v>28</v>
      </c>
      <c r="E4" s="228" t="s">
        <v>29</v>
      </c>
      <c r="F4" s="228" t="s">
        <v>30</v>
      </c>
      <c r="G4" s="228" t="s">
        <v>31</v>
      </c>
      <c r="H4" s="228" t="s">
        <v>32</v>
      </c>
      <c r="I4" s="228" t="s">
        <v>33</v>
      </c>
      <c r="J4" s="251" t="s">
        <v>34</v>
      </c>
      <c r="K4" s="252"/>
      <c r="L4" s="248" t="s">
        <v>35</v>
      </c>
      <c r="M4" s="249"/>
      <c r="N4" s="249"/>
      <c r="O4" s="249"/>
      <c r="P4" s="250"/>
      <c r="Q4" s="245" t="s">
        <v>36</v>
      </c>
      <c r="R4" s="246"/>
      <c r="S4" s="246"/>
      <c r="T4" s="246"/>
      <c r="U4" s="247"/>
      <c r="V4" s="234" t="s">
        <v>37</v>
      </c>
      <c r="W4" s="235"/>
      <c r="X4" s="235"/>
      <c r="Y4" s="235"/>
      <c r="Z4" s="236"/>
      <c r="AA4" s="237" t="s">
        <v>38</v>
      </c>
      <c r="AB4" s="238"/>
      <c r="AC4" s="238"/>
      <c r="AD4" s="238"/>
      <c r="AE4" s="239"/>
      <c r="AF4" s="230" t="s">
        <v>39</v>
      </c>
      <c r="AG4" s="231"/>
      <c r="AH4" s="231"/>
      <c r="AI4" s="232"/>
    </row>
    <row r="5" spans="1:41" ht="82.5" customHeight="1" x14ac:dyDescent="0.25">
      <c r="A5" s="242"/>
      <c r="B5" s="244"/>
      <c r="C5" s="244"/>
      <c r="D5" s="244"/>
      <c r="E5" s="229"/>
      <c r="F5" s="229"/>
      <c r="G5" s="229"/>
      <c r="H5" s="229"/>
      <c r="I5" s="229"/>
      <c r="J5" s="18" t="s">
        <v>40</v>
      </c>
      <c r="K5" s="18" t="s">
        <v>41</v>
      </c>
      <c r="L5" s="53" t="s">
        <v>42</v>
      </c>
      <c r="M5" s="53" t="s">
        <v>43</v>
      </c>
      <c r="N5" s="53" t="s">
        <v>44</v>
      </c>
      <c r="O5" s="53" t="s">
        <v>45</v>
      </c>
      <c r="P5" s="53" t="s">
        <v>46</v>
      </c>
      <c r="Q5" s="54" t="s">
        <v>42</v>
      </c>
      <c r="R5" s="54" t="s">
        <v>43</v>
      </c>
      <c r="S5" s="54" t="s">
        <v>44</v>
      </c>
      <c r="T5" s="54" t="s">
        <v>45</v>
      </c>
      <c r="U5" s="54" t="s">
        <v>46</v>
      </c>
      <c r="V5" s="55" t="s">
        <v>42</v>
      </c>
      <c r="W5" s="55" t="s">
        <v>43</v>
      </c>
      <c r="X5" s="55" t="s">
        <v>44</v>
      </c>
      <c r="Y5" s="55" t="s">
        <v>45</v>
      </c>
      <c r="Z5" s="55" t="s">
        <v>46</v>
      </c>
      <c r="AA5" s="56" t="s">
        <v>42</v>
      </c>
      <c r="AB5" s="56" t="s">
        <v>43</v>
      </c>
      <c r="AC5" s="56" t="s">
        <v>44</v>
      </c>
      <c r="AD5" s="56" t="s">
        <v>45</v>
      </c>
      <c r="AE5" s="56" t="s">
        <v>46</v>
      </c>
      <c r="AF5" s="57" t="s">
        <v>42</v>
      </c>
      <c r="AG5" s="57" t="s">
        <v>43</v>
      </c>
      <c r="AH5" s="57" t="s">
        <v>44</v>
      </c>
      <c r="AI5" s="57" t="s">
        <v>45</v>
      </c>
    </row>
    <row r="6" spans="1:41" ht="60" customHeight="1" x14ac:dyDescent="0.25">
      <c r="A6" s="225" t="s">
        <v>96</v>
      </c>
      <c r="B6" s="15">
        <v>1</v>
      </c>
      <c r="C6" s="16" t="s">
        <v>209</v>
      </c>
      <c r="D6" s="14" t="s">
        <v>187</v>
      </c>
      <c r="E6" s="44">
        <v>0</v>
      </c>
      <c r="F6" s="45">
        <v>1</v>
      </c>
      <c r="G6" s="45">
        <v>0</v>
      </c>
      <c r="H6" s="45">
        <v>0</v>
      </c>
      <c r="I6" s="42">
        <f>SUM(E6:H6)</f>
        <v>1</v>
      </c>
      <c r="J6" s="16" t="s">
        <v>64</v>
      </c>
      <c r="K6" s="16" t="s">
        <v>80</v>
      </c>
      <c r="L6" s="30">
        <f>E6</f>
        <v>0</v>
      </c>
      <c r="M6" s="30"/>
      <c r="N6" s="31" t="e">
        <f>L6/M6</f>
        <v>#DIV/0!</v>
      </c>
      <c r="O6" s="30"/>
      <c r="P6" s="30"/>
      <c r="Q6" s="30">
        <f>F6</f>
        <v>1</v>
      </c>
      <c r="R6" s="30"/>
      <c r="S6" s="31" t="e">
        <f>Q6/R6</f>
        <v>#DIV/0!</v>
      </c>
      <c r="T6" s="30"/>
      <c r="U6" s="30"/>
      <c r="V6" s="30">
        <f>G6</f>
        <v>0</v>
      </c>
      <c r="W6" s="30"/>
      <c r="X6" s="31" t="e">
        <f>V6/W6</f>
        <v>#DIV/0!</v>
      </c>
      <c r="Y6" s="30"/>
      <c r="Z6" s="30"/>
      <c r="AA6" s="30">
        <f>H6</f>
        <v>0</v>
      </c>
      <c r="AB6" s="30"/>
      <c r="AC6" s="31" t="e">
        <f>AA6/AB6</f>
        <v>#DIV/0!</v>
      </c>
      <c r="AD6" s="30"/>
      <c r="AE6" s="30"/>
      <c r="AF6" s="30">
        <f>I6</f>
        <v>1</v>
      </c>
      <c r="AG6" s="30"/>
      <c r="AH6" s="31" t="e">
        <f>AF6/AG6</f>
        <v>#DIV/0!</v>
      </c>
      <c r="AI6" s="30"/>
    </row>
    <row r="7" spans="1:41" ht="65.25" customHeight="1" x14ac:dyDescent="0.25">
      <c r="A7" s="226"/>
      <c r="B7" s="15">
        <v>2</v>
      </c>
      <c r="C7" s="16" t="s">
        <v>97</v>
      </c>
      <c r="D7" s="14" t="s">
        <v>242</v>
      </c>
      <c r="E7" s="44">
        <v>0</v>
      </c>
      <c r="F7" s="45">
        <v>1</v>
      </c>
      <c r="G7" s="45">
        <v>0</v>
      </c>
      <c r="H7" s="45">
        <v>1</v>
      </c>
      <c r="I7" s="42">
        <f>SUM(E7:H7)</f>
        <v>2</v>
      </c>
      <c r="J7" s="16" t="s">
        <v>68</v>
      </c>
      <c r="K7" s="16" t="s">
        <v>80</v>
      </c>
      <c r="L7" s="30">
        <f>E7</f>
        <v>0</v>
      </c>
      <c r="M7" s="32"/>
      <c r="N7" s="31" t="e">
        <f>L7/M7</f>
        <v>#DIV/0!</v>
      </c>
      <c r="O7" s="32"/>
      <c r="P7" s="32"/>
      <c r="Q7" s="30">
        <f>F7</f>
        <v>1</v>
      </c>
      <c r="R7" s="32"/>
      <c r="S7" s="31" t="e">
        <f>Q7/R7</f>
        <v>#DIV/0!</v>
      </c>
      <c r="T7" s="32"/>
      <c r="U7" s="32"/>
      <c r="V7" s="30">
        <f>G7</f>
        <v>0</v>
      </c>
      <c r="W7" s="32"/>
      <c r="X7" s="31" t="e">
        <f>V7/W7</f>
        <v>#DIV/0!</v>
      </c>
      <c r="Y7" s="32"/>
      <c r="Z7" s="32"/>
      <c r="AA7" s="30">
        <f>H7</f>
        <v>1</v>
      </c>
      <c r="AB7" s="30"/>
      <c r="AC7" s="31" t="e">
        <f>AA7/AB7</f>
        <v>#DIV/0!</v>
      </c>
      <c r="AD7" s="30"/>
      <c r="AE7" s="30"/>
      <c r="AF7" s="30">
        <f>I7</f>
        <v>2</v>
      </c>
      <c r="AG7" s="30"/>
      <c r="AH7" s="31" t="e">
        <f>AF7/AG7</f>
        <v>#DIV/0!</v>
      </c>
      <c r="AI7" s="30"/>
    </row>
    <row r="8" spans="1:41" ht="95.25" customHeight="1" x14ac:dyDescent="0.25">
      <c r="A8" s="226"/>
      <c r="B8" s="15">
        <v>3</v>
      </c>
      <c r="C8" s="16" t="s">
        <v>72</v>
      </c>
      <c r="D8" s="14" t="s">
        <v>73</v>
      </c>
      <c r="E8" s="33">
        <v>0</v>
      </c>
      <c r="F8" s="42">
        <v>0</v>
      </c>
      <c r="G8" s="42">
        <v>0</v>
      </c>
      <c r="H8" s="42">
        <v>1</v>
      </c>
      <c r="I8" s="42">
        <v>1</v>
      </c>
      <c r="J8" s="14" t="s">
        <v>74</v>
      </c>
      <c r="K8" s="16" t="s">
        <v>80</v>
      </c>
      <c r="L8" s="30">
        <f t="shared" ref="L8:L9" si="0">E8</f>
        <v>0</v>
      </c>
      <c r="M8" s="32"/>
      <c r="N8" s="31" t="e">
        <f t="shared" ref="N8:N9" si="1">L8/M8</f>
        <v>#DIV/0!</v>
      </c>
      <c r="O8" s="32"/>
      <c r="P8" s="32"/>
      <c r="Q8" s="30">
        <f t="shared" ref="Q8:Q9" si="2">F8</f>
        <v>0</v>
      </c>
      <c r="R8" s="32"/>
      <c r="S8" s="31" t="e">
        <f t="shared" ref="S8:S9" si="3">Q8/R8</f>
        <v>#DIV/0!</v>
      </c>
      <c r="T8" s="32"/>
      <c r="U8" s="32"/>
      <c r="V8" s="30">
        <f t="shared" ref="V8:V9" si="4">G8</f>
        <v>0</v>
      </c>
      <c r="W8" s="32"/>
      <c r="X8" s="31" t="e">
        <f t="shared" ref="X8:X9" si="5">V8/W8</f>
        <v>#DIV/0!</v>
      </c>
      <c r="Y8" s="32"/>
      <c r="Z8" s="32"/>
      <c r="AA8" s="30">
        <f t="shared" ref="AA8:AA9" si="6">H8</f>
        <v>1</v>
      </c>
      <c r="AB8" s="30"/>
      <c r="AC8" s="31" t="e">
        <f t="shared" ref="AC8:AC9" si="7">AA8/AB8</f>
        <v>#DIV/0!</v>
      </c>
      <c r="AD8" s="30"/>
      <c r="AE8" s="30"/>
      <c r="AF8" s="30">
        <f t="shared" ref="AF8:AF9" si="8">I8</f>
        <v>1</v>
      </c>
      <c r="AG8" s="30"/>
      <c r="AH8" s="31" t="e">
        <f t="shared" ref="AH8:AH9" si="9">AF8/AG8</f>
        <v>#DIV/0!</v>
      </c>
      <c r="AI8" s="30"/>
    </row>
    <row r="9" spans="1:41" ht="70.5" customHeight="1" x14ac:dyDescent="0.25">
      <c r="A9" s="226"/>
      <c r="B9" s="15">
        <v>4</v>
      </c>
      <c r="C9" s="16" t="s">
        <v>98</v>
      </c>
      <c r="D9" s="14" t="s">
        <v>99</v>
      </c>
      <c r="E9" s="33">
        <v>0</v>
      </c>
      <c r="F9" s="42">
        <v>0</v>
      </c>
      <c r="G9" s="42">
        <v>0</v>
      </c>
      <c r="H9" s="42">
        <v>1</v>
      </c>
      <c r="I9" s="42">
        <v>1</v>
      </c>
      <c r="J9" s="16" t="s">
        <v>100</v>
      </c>
      <c r="K9" s="16" t="s">
        <v>80</v>
      </c>
      <c r="L9" s="30">
        <f t="shared" si="0"/>
        <v>0</v>
      </c>
      <c r="M9" s="32"/>
      <c r="N9" s="31" t="e">
        <f t="shared" si="1"/>
        <v>#DIV/0!</v>
      </c>
      <c r="O9" s="32"/>
      <c r="P9" s="32"/>
      <c r="Q9" s="30">
        <f t="shared" si="2"/>
        <v>0</v>
      </c>
      <c r="R9" s="32"/>
      <c r="S9" s="31" t="e">
        <f t="shared" si="3"/>
        <v>#DIV/0!</v>
      </c>
      <c r="T9" s="32"/>
      <c r="U9" s="32"/>
      <c r="V9" s="30">
        <f t="shared" si="4"/>
        <v>0</v>
      </c>
      <c r="W9" s="32"/>
      <c r="X9" s="31" t="e">
        <f t="shared" si="5"/>
        <v>#DIV/0!</v>
      </c>
      <c r="Y9" s="32"/>
      <c r="Z9" s="32"/>
      <c r="AA9" s="30">
        <f t="shared" si="6"/>
        <v>1</v>
      </c>
      <c r="AB9" s="30"/>
      <c r="AC9" s="31" t="e">
        <f t="shared" si="7"/>
        <v>#DIV/0!</v>
      </c>
      <c r="AD9" s="30"/>
      <c r="AE9" s="30"/>
      <c r="AF9" s="30">
        <f t="shared" si="8"/>
        <v>1</v>
      </c>
      <c r="AG9" s="30"/>
      <c r="AH9" s="31" t="e">
        <f t="shared" si="9"/>
        <v>#DIV/0!</v>
      </c>
      <c r="AI9" s="30"/>
    </row>
    <row r="10" spans="1:41" ht="43.5" customHeight="1" x14ac:dyDescent="0.25">
      <c r="A10" s="227"/>
      <c r="B10" s="15">
        <v>5</v>
      </c>
      <c r="C10" s="16" t="s">
        <v>101</v>
      </c>
      <c r="D10" s="14" t="s">
        <v>102</v>
      </c>
      <c r="E10" s="33">
        <v>0</v>
      </c>
      <c r="F10" s="42">
        <v>0</v>
      </c>
      <c r="G10" s="42">
        <v>0</v>
      </c>
      <c r="H10" s="42">
        <v>1</v>
      </c>
      <c r="I10" s="42">
        <v>1</v>
      </c>
      <c r="J10" s="16" t="s">
        <v>103</v>
      </c>
      <c r="K10" s="16" t="s">
        <v>80</v>
      </c>
      <c r="L10" s="30">
        <f t="shared" ref="L10" si="10">E10</f>
        <v>0</v>
      </c>
      <c r="M10" s="33"/>
      <c r="N10" s="31" t="e">
        <f>L10/M10</f>
        <v>#DIV/0!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0">
        <f t="shared" ref="AA10" si="11">H10</f>
        <v>1</v>
      </c>
      <c r="AB10" s="30"/>
      <c r="AC10" s="30"/>
      <c r="AD10" s="30"/>
      <c r="AE10" s="30"/>
      <c r="AF10" s="30">
        <f t="shared" ref="AF10" si="12">I10</f>
        <v>1</v>
      </c>
      <c r="AG10" s="30"/>
      <c r="AH10" s="31" t="e">
        <f>AF10/AG10</f>
        <v>#DIV/0!</v>
      </c>
      <c r="AI10" s="30"/>
    </row>
    <row r="11" spans="1:41" ht="15.75" customHeight="1" x14ac:dyDescent="0.25">
      <c r="A11" s="11"/>
      <c r="B11" s="13"/>
      <c r="C11" s="12"/>
      <c r="D11" s="12"/>
      <c r="E11" s="1"/>
      <c r="J11" s="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41" ht="15.75" customHeight="1" x14ac:dyDescent="0.25">
      <c r="A12" s="2"/>
      <c r="B12" s="233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</row>
    <row r="13" spans="1:41" ht="15.75" customHeight="1" x14ac:dyDescent="0.25">
      <c r="A13" s="2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</row>
    <row r="14" spans="1:41" ht="41.25" customHeight="1" x14ac:dyDescent="0.25">
      <c r="M14" s="207"/>
      <c r="N14" s="207"/>
    </row>
  </sheetData>
  <mergeCells count="28">
    <mergeCell ref="A6:A10"/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Q4:U4"/>
    <mergeCell ref="L4:P4"/>
    <mergeCell ref="J4:K4"/>
    <mergeCell ref="I4:I5"/>
    <mergeCell ref="AF4:AI4"/>
    <mergeCell ref="AG12:AK13"/>
    <mergeCell ref="AL12:AO13"/>
    <mergeCell ref="B12:C13"/>
    <mergeCell ref="D12:L13"/>
    <mergeCell ref="M12:M14"/>
    <mergeCell ref="N12:N14"/>
    <mergeCell ref="O12:Q13"/>
    <mergeCell ref="R12:V13"/>
    <mergeCell ref="W12:AA13"/>
    <mergeCell ref="AB12:AF1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A8994-2FAA-488C-B23D-D71BF29CA82A}">
  <dimension ref="A1:AO12"/>
  <sheetViews>
    <sheetView showGridLines="0" topLeftCell="Z5" zoomScale="91" zoomScaleNormal="91" workbookViewId="0">
      <selection activeCell="A6" sqref="A6:AI8"/>
    </sheetView>
  </sheetViews>
  <sheetFormatPr baseColWidth="10" defaultColWidth="14.42578125" defaultRowHeight="15.75" x14ac:dyDescent="0.25"/>
  <cols>
    <col min="1" max="1" width="42.140625" customWidth="1"/>
    <col min="3" max="3" width="52.28515625" style="6" customWidth="1"/>
    <col min="4" max="4" width="48.42578125" customWidth="1"/>
    <col min="5" max="5" width="15.140625" customWidth="1"/>
    <col min="6" max="6" width="18" style="7" customWidth="1"/>
    <col min="7" max="8" width="19.7109375" style="7" customWidth="1"/>
    <col min="9" max="9" width="24.85546875" style="7" customWidth="1"/>
    <col min="10" max="10" width="40.5703125" style="9" customWidth="1"/>
    <col min="11" max="11" width="38.42578125" customWidth="1"/>
    <col min="12" max="12" width="19.85546875" customWidth="1"/>
    <col min="13" max="14" width="21.42578125" customWidth="1"/>
    <col min="15" max="15" width="19.140625" customWidth="1"/>
    <col min="16" max="16" width="24.28515625" customWidth="1"/>
    <col min="17" max="27" width="23.28515625" customWidth="1"/>
    <col min="33" max="34" width="22.42578125" customWidth="1"/>
    <col min="35" max="35" width="24.42578125" customWidth="1"/>
  </cols>
  <sheetData>
    <row r="1" spans="1:41" ht="24" customHeight="1" x14ac:dyDescent="0.25">
      <c r="A1" s="215"/>
      <c r="B1" s="216" t="s">
        <v>24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</row>
    <row r="2" spans="1:41" ht="27.75" customHeight="1" x14ac:dyDescent="0.25">
      <c r="A2" s="215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</row>
    <row r="3" spans="1:41" ht="39.75" customHeight="1" x14ac:dyDescent="0.25">
      <c r="A3" s="215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</row>
    <row r="4" spans="1:41" ht="58.5" customHeight="1" x14ac:dyDescent="0.25">
      <c r="A4" s="218" t="s">
        <v>25</v>
      </c>
      <c r="B4" s="219" t="s">
        <v>26</v>
      </c>
      <c r="C4" s="219" t="s">
        <v>27</v>
      </c>
      <c r="D4" s="219" t="s">
        <v>28</v>
      </c>
      <c r="E4" s="210" t="s">
        <v>29</v>
      </c>
      <c r="F4" s="210" t="s">
        <v>30</v>
      </c>
      <c r="G4" s="210" t="s">
        <v>31</v>
      </c>
      <c r="H4" s="210" t="s">
        <v>32</v>
      </c>
      <c r="I4" s="210" t="s">
        <v>33</v>
      </c>
      <c r="J4" s="210" t="s">
        <v>34</v>
      </c>
      <c r="K4" s="210"/>
      <c r="L4" s="211" t="s">
        <v>35</v>
      </c>
      <c r="M4" s="211"/>
      <c r="N4" s="211"/>
      <c r="O4" s="211"/>
      <c r="P4" s="211"/>
      <c r="Q4" s="212" t="s">
        <v>36</v>
      </c>
      <c r="R4" s="212"/>
      <c r="S4" s="212"/>
      <c r="T4" s="212"/>
      <c r="U4" s="212"/>
      <c r="V4" s="213" t="s">
        <v>37</v>
      </c>
      <c r="W4" s="213"/>
      <c r="X4" s="213"/>
      <c r="Y4" s="213"/>
      <c r="Z4" s="213"/>
      <c r="AA4" s="214" t="s">
        <v>38</v>
      </c>
      <c r="AB4" s="214"/>
      <c r="AC4" s="214"/>
      <c r="AD4" s="214"/>
      <c r="AE4" s="214"/>
      <c r="AF4" s="208" t="s">
        <v>39</v>
      </c>
      <c r="AG4" s="208"/>
      <c r="AH4" s="208"/>
      <c r="AI4" s="208"/>
    </row>
    <row r="5" spans="1:41" ht="82.5" customHeight="1" x14ac:dyDescent="0.25">
      <c r="A5" s="218"/>
      <c r="B5" s="219"/>
      <c r="C5" s="219"/>
      <c r="D5" s="219"/>
      <c r="E5" s="210"/>
      <c r="F5" s="210"/>
      <c r="G5" s="210"/>
      <c r="H5" s="210"/>
      <c r="I5" s="210"/>
      <c r="J5" s="18" t="s">
        <v>40</v>
      </c>
      <c r="K5" s="18" t="s">
        <v>41</v>
      </c>
      <c r="L5" s="53" t="s">
        <v>42</v>
      </c>
      <c r="M5" s="53" t="s">
        <v>43</v>
      </c>
      <c r="N5" s="53" t="s">
        <v>44</v>
      </c>
      <c r="O5" s="53" t="s">
        <v>45</v>
      </c>
      <c r="P5" s="53" t="s">
        <v>46</v>
      </c>
      <c r="Q5" s="54" t="s">
        <v>42</v>
      </c>
      <c r="R5" s="54" t="s">
        <v>43</v>
      </c>
      <c r="S5" s="54" t="s">
        <v>44</v>
      </c>
      <c r="T5" s="54" t="s">
        <v>45</v>
      </c>
      <c r="U5" s="54" t="s">
        <v>46</v>
      </c>
      <c r="V5" s="55" t="s">
        <v>42</v>
      </c>
      <c r="W5" s="55" t="s">
        <v>43</v>
      </c>
      <c r="X5" s="55" t="s">
        <v>44</v>
      </c>
      <c r="Y5" s="55" t="s">
        <v>45</v>
      </c>
      <c r="Z5" s="55" t="s">
        <v>46</v>
      </c>
      <c r="AA5" s="56" t="s">
        <v>42</v>
      </c>
      <c r="AB5" s="56" t="s">
        <v>43</v>
      </c>
      <c r="AC5" s="56" t="s">
        <v>44</v>
      </c>
      <c r="AD5" s="56" t="s">
        <v>45</v>
      </c>
      <c r="AE5" s="56" t="s">
        <v>46</v>
      </c>
      <c r="AF5" s="57" t="s">
        <v>42</v>
      </c>
      <c r="AG5" s="57" t="s">
        <v>43</v>
      </c>
      <c r="AH5" s="57" t="s">
        <v>44</v>
      </c>
      <c r="AI5" s="57" t="s">
        <v>45</v>
      </c>
    </row>
    <row r="6" spans="1:41" ht="60" customHeight="1" x14ac:dyDescent="0.25">
      <c r="A6" s="209" t="s">
        <v>91</v>
      </c>
      <c r="B6" s="66">
        <v>1</v>
      </c>
      <c r="C6" s="67" t="s">
        <v>208</v>
      </c>
      <c r="D6" s="68" t="s">
        <v>186</v>
      </c>
      <c r="E6" s="78">
        <v>0</v>
      </c>
      <c r="F6" s="79">
        <v>1</v>
      </c>
      <c r="G6" s="79">
        <v>0</v>
      </c>
      <c r="H6" s="79">
        <v>0</v>
      </c>
      <c r="I6" s="61">
        <v>1</v>
      </c>
      <c r="J6" s="80" t="s">
        <v>64</v>
      </c>
      <c r="K6" s="67" t="s">
        <v>92</v>
      </c>
      <c r="L6" s="69">
        <v>0</v>
      </c>
      <c r="M6" s="69"/>
      <c r="N6" s="69" t="e">
        <v>#DIV/0!</v>
      </c>
      <c r="O6" s="69"/>
      <c r="P6" s="69"/>
      <c r="Q6" s="69">
        <v>1</v>
      </c>
      <c r="R6" s="69"/>
      <c r="S6" s="69" t="e">
        <v>#DIV/0!</v>
      </c>
      <c r="T6" s="69"/>
      <c r="U6" s="69"/>
      <c r="V6" s="69">
        <v>0</v>
      </c>
      <c r="W6" s="69"/>
      <c r="X6" s="69" t="e">
        <v>#DIV/0!</v>
      </c>
      <c r="Y6" s="69"/>
      <c r="Z6" s="69"/>
      <c r="AA6" s="69">
        <v>0</v>
      </c>
      <c r="AB6" s="69"/>
      <c r="AC6" s="69" t="e">
        <v>#DIV/0!</v>
      </c>
      <c r="AD6" s="69"/>
      <c r="AE6" s="69"/>
      <c r="AF6" s="69">
        <v>1</v>
      </c>
      <c r="AG6" s="69"/>
      <c r="AH6" s="69" t="e">
        <v>#DIV/0!</v>
      </c>
      <c r="AI6" s="69"/>
    </row>
    <row r="7" spans="1:41" ht="65.25" customHeight="1" x14ac:dyDescent="0.25">
      <c r="A7" s="209"/>
      <c r="B7" s="66">
        <v>2</v>
      </c>
      <c r="C7" s="67" t="s">
        <v>93</v>
      </c>
      <c r="D7" s="68" t="s">
        <v>242</v>
      </c>
      <c r="E7" s="78">
        <v>0</v>
      </c>
      <c r="F7" s="79">
        <v>1</v>
      </c>
      <c r="G7" s="79">
        <v>0</v>
      </c>
      <c r="H7" s="79">
        <v>1</v>
      </c>
      <c r="I7" s="61">
        <v>2</v>
      </c>
      <c r="J7" s="80" t="s">
        <v>68</v>
      </c>
      <c r="K7" s="67" t="s">
        <v>92</v>
      </c>
      <c r="L7" s="69">
        <v>0</v>
      </c>
      <c r="M7" s="70"/>
      <c r="N7" s="69" t="e">
        <v>#DIV/0!</v>
      </c>
      <c r="O7" s="70"/>
      <c r="P7" s="70"/>
      <c r="Q7" s="69">
        <v>1</v>
      </c>
      <c r="R7" s="70"/>
      <c r="S7" s="69" t="e">
        <v>#DIV/0!</v>
      </c>
      <c r="T7" s="70"/>
      <c r="U7" s="70"/>
      <c r="V7" s="69">
        <v>0</v>
      </c>
      <c r="W7" s="70"/>
      <c r="X7" s="69" t="e">
        <v>#DIV/0!</v>
      </c>
      <c r="Y7" s="70"/>
      <c r="Z7" s="70"/>
      <c r="AA7" s="69">
        <v>1</v>
      </c>
      <c r="AB7" s="69"/>
      <c r="AC7" s="69" t="e">
        <v>#DIV/0!</v>
      </c>
      <c r="AD7" s="69"/>
      <c r="AE7" s="69"/>
      <c r="AF7" s="69">
        <v>2</v>
      </c>
      <c r="AG7" s="69"/>
      <c r="AH7" s="69" t="e">
        <v>#DIV/0!</v>
      </c>
      <c r="AI7" s="69"/>
    </row>
    <row r="8" spans="1:41" ht="95.25" customHeight="1" x14ac:dyDescent="0.25">
      <c r="A8" s="209"/>
      <c r="B8" s="66">
        <v>3</v>
      </c>
      <c r="C8" s="67" t="s">
        <v>72</v>
      </c>
      <c r="D8" s="68" t="s">
        <v>73</v>
      </c>
      <c r="E8" s="81">
        <v>0</v>
      </c>
      <c r="F8" s="61">
        <v>0</v>
      </c>
      <c r="G8" s="61">
        <v>0</v>
      </c>
      <c r="H8" s="61">
        <v>1</v>
      </c>
      <c r="I8" s="61">
        <v>1</v>
      </c>
      <c r="J8" s="82" t="s">
        <v>74</v>
      </c>
      <c r="K8" s="67" t="s">
        <v>92</v>
      </c>
      <c r="L8" s="69">
        <v>1</v>
      </c>
      <c r="M8" s="70"/>
      <c r="N8" s="69" t="e">
        <v>#DIV/0!</v>
      </c>
      <c r="O8" s="70"/>
      <c r="P8" s="70"/>
      <c r="Q8" s="69">
        <v>2</v>
      </c>
      <c r="R8" s="70"/>
      <c r="S8" s="69" t="e">
        <v>#DIV/0!</v>
      </c>
      <c r="T8" s="70"/>
      <c r="U8" s="70"/>
      <c r="V8" s="69">
        <v>1</v>
      </c>
      <c r="W8" s="70"/>
      <c r="X8" s="69" t="e">
        <v>#DIV/0!</v>
      </c>
      <c r="Y8" s="70"/>
      <c r="Z8" s="70"/>
      <c r="AA8" s="69">
        <v>2</v>
      </c>
      <c r="AB8" s="69"/>
      <c r="AC8" s="69" t="e">
        <v>#DIV/0!</v>
      </c>
      <c r="AD8" s="69"/>
      <c r="AE8" s="69"/>
      <c r="AF8" s="69">
        <v>3</v>
      </c>
      <c r="AG8" s="69"/>
      <c r="AH8" s="69" t="e">
        <v>#DIV/0!</v>
      </c>
      <c r="AI8" s="69"/>
    </row>
    <row r="9" spans="1:41" ht="15.75" customHeight="1" x14ac:dyDescent="0.25">
      <c r="A9" s="11"/>
      <c r="B9" s="13"/>
      <c r="C9" s="12"/>
      <c r="D9" s="12"/>
      <c r="E9" s="1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41" ht="15.75" customHeight="1" x14ac:dyDescent="0.25">
      <c r="A10" s="2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</row>
    <row r="11" spans="1:41" ht="15.75" customHeight="1" x14ac:dyDescent="0.25">
      <c r="A11" s="2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</row>
    <row r="12" spans="1:41" ht="41.25" customHeight="1" x14ac:dyDescent="0.25">
      <c r="M12" s="207"/>
      <c r="N12" s="207"/>
    </row>
  </sheetData>
  <mergeCells count="28">
    <mergeCell ref="V4:Z4"/>
    <mergeCell ref="AA4:AE4"/>
    <mergeCell ref="A1:A3"/>
    <mergeCell ref="B1:AI3"/>
    <mergeCell ref="A4:A5"/>
    <mergeCell ref="B4:B5"/>
    <mergeCell ref="C4:C5"/>
    <mergeCell ref="D4:D5"/>
    <mergeCell ref="E4:E5"/>
    <mergeCell ref="F4:F5"/>
    <mergeCell ref="G4:G5"/>
    <mergeCell ref="H4:H5"/>
    <mergeCell ref="AG10:AK11"/>
    <mergeCell ref="AL10:AO11"/>
    <mergeCell ref="AF4:AI4"/>
    <mergeCell ref="A6:A8"/>
    <mergeCell ref="B10:C11"/>
    <mergeCell ref="D10:L11"/>
    <mergeCell ref="M10:M12"/>
    <mergeCell ref="N10:N12"/>
    <mergeCell ref="O10:Q11"/>
    <mergeCell ref="R10:V11"/>
    <mergeCell ref="W10:AA11"/>
    <mergeCell ref="AB10:AF11"/>
    <mergeCell ref="I4:I5"/>
    <mergeCell ref="J4:K4"/>
    <mergeCell ref="L4:P4"/>
    <mergeCell ref="Q4:U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9eccd4074f4ecc1b43eae58e59815e77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1064704957d33cbe06bca652ec563e9b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086CCF-2C51-422E-A2F7-DAD3EBEC1AFD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d6eaa91c-3afb-4015-aba1-5ff992c1a5ca"/>
    <ds:schemaRef ds:uri="4d1d2e24-7be0-47eb-a1db-99cc6d75caf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50A8A52-357B-4A17-A6D1-4C9C7FFEEF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BD636E-5587-4055-BBA3-AF0F487832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</vt:i4>
      </vt:variant>
    </vt:vector>
  </HeadingPairs>
  <TitlesOfParts>
    <vt:vector size="27" baseType="lpstr">
      <vt:lpstr>INICIO</vt:lpstr>
      <vt:lpstr>0. Institucionalidad </vt:lpstr>
      <vt:lpstr>1. Gestión Estratégica del TH</vt:lpstr>
      <vt:lpstr>2. Integridad</vt:lpstr>
      <vt:lpstr>3. Planeación Institucional </vt:lpstr>
      <vt:lpstr>4. Gestión presupuestal </vt:lpstr>
      <vt:lpstr>5.  Compras y contratación</vt:lpstr>
      <vt:lpstr>6. Fortalecimiento organizacion</vt:lpstr>
      <vt:lpstr>7. Gobierno Digital </vt:lpstr>
      <vt:lpstr>8.  Seguridad Digital </vt:lpstr>
      <vt:lpstr>9.  Defensa Jurídica </vt:lpstr>
      <vt:lpstr>10.  Mejora normativa </vt:lpstr>
      <vt:lpstr>11. Participación Ciudadana </vt:lpstr>
      <vt:lpstr>12. Racionalización de tramites</vt:lpstr>
      <vt:lpstr>13. Servicio al ciudadano</vt:lpstr>
      <vt:lpstr>14. Gestión ambiental - comp. </vt:lpstr>
      <vt:lpstr>15. Seguimiento y evaluación</vt:lpstr>
      <vt:lpstr>16. Gestión Documental </vt:lpstr>
      <vt:lpstr>17. Transparencia y acceso inf</vt:lpstr>
      <vt:lpstr>18.  Gestión info estadistica</vt:lpstr>
      <vt:lpstr>19.  Gestión conocimiento e inn</vt:lpstr>
      <vt:lpstr>20. Control Interno </vt:lpstr>
      <vt:lpstr>CRONOGRAMA SEGUIMIENTO POLITICA</vt:lpstr>
      <vt:lpstr>CONSOLIDADO</vt:lpstr>
      <vt:lpstr>Hoja2</vt:lpstr>
      <vt:lpstr>Hoja3</vt:lpstr>
      <vt:lpstr>'20. Control Interno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</dc:creator>
  <cp:keywords/>
  <dc:description/>
  <cp:lastModifiedBy>Angela Patricia Cabeza Morales</cp:lastModifiedBy>
  <cp:revision/>
  <dcterms:created xsi:type="dcterms:W3CDTF">2022-02-27T11:11:56Z</dcterms:created>
  <dcterms:modified xsi:type="dcterms:W3CDTF">2026-06-11T01:13:33Z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