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https://gobiernobogota.sharepoint.com/sites/grOficinaAsesoradePlaneacion/Documentos compartidos/PLANEACION INSTITUCIONAL Y SECTORIAL/VIGENCIA 2026/SEGUIMIENTO PLANEACION 2026/PAI/MP GERENCIA DE LA INFORMACIÓN/P Gerencia de Tecnología e Información/PI PTRI/"/>
    </mc:Choice>
  </mc:AlternateContent>
  <xr:revisionPtr revIDLastSave="56" documentId="13_ncr:1_{E193F545-4337-43E3-83E7-25005ED21AB0}" xr6:coauthVersionLast="47" xr6:coauthVersionMax="47" xr10:uidLastSave="{24A24CC7-31AB-4109-B4C2-4448BE1FD1FE}"/>
  <bookViews>
    <workbookView xWindow="-110" yWindow="-110" windowWidth="19420" windowHeight="10300" xr2:uid="{00000000-000D-0000-FFFF-FFFF00000000}"/>
  </bookViews>
  <sheets>
    <sheet name="PI" sheetId="1" r:id="rId1"/>
    <sheet name="Instrucciones" sheetId="3" r:id="rId2"/>
    <sheet name="Listas" sheetId="2" state="hidden" r:id="rId3"/>
  </sheets>
  <definedNames>
    <definedName name="_xlnm._FilterDatabase" localSheetId="0" hidden="1">PI!$D$11:$D$14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5" i="1" l="1"/>
  <c r="AH15" i="1"/>
  <c r="X15" i="1"/>
  <c r="AQ12" i="1"/>
  <c r="AQ13" i="1"/>
  <c r="AQ14" i="1"/>
  <c r="AQ11" i="1"/>
  <c r="AP13" i="1"/>
  <c r="AK13" i="1"/>
  <c r="AM13" i="1" s="1"/>
  <c r="AF13" i="1"/>
  <c r="AH13" i="1" s="1"/>
  <c r="AA13" i="1"/>
  <c r="AC13" i="1" s="1"/>
  <c r="V13" i="1"/>
  <c r="X13" i="1" s="1"/>
  <c r="Q13" i="1"/>
  <c r="AK14" i="1"/>
  <c r="AM14" i="1" s="1"/>
  <c r="AK12" i="1"/>
  <c r="AM12" i="1" s="1"/>
  <c r="AK11" i="1"/>
  <c r="AM11" i="1" s="1"/>
  <c r="AF14" i="1"/>
  <c r="AH14" i="1" s="1"/>
  <c r="AF12" i="1"/>
  <c r="AH12" i="1" s="1"/>
  <c r="AF11" i="1"/>
  <c r="AH11" i="1" s="1"/>
  <c r="AA14" i="1"/>
  <c r="AC14" i="1" s="1"/>
  <c r="AA12" i="1"/>
  <c r="AC12" i="1" s="1"/>
  <c r="AA11" i="1"/>
  <c r="AC11" i="1" s="1"/>
  <c r="V12" i="1"/>
  <c r="X12" i="1" s="1"/>
  <c r="V14" i="1"/>
  <c r="X14" i="1" s="1"/>
  <c r="V11" i="1"/>
  <c r="X11" i="1" s="1"/>
  <c r="Q14" i="1"/>
  <c r="AP14" i="1" s="1"/>
  <c r="AR14" i="1" s="1"/>
  <c r="Q12" i="1"/>
  <c r="AP12" i="1" s="1"/>
  <c r="Q11" i="1"/>
  <c r="AP11" i="1" s="1"/>
  <c r="AR12" i="1" l="1"/>
  <c r="AR13" i="1"/>
  <c r="AR11" i="1"/>
  <c r="AM15" i="1"/>
  <c r="AC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10" authorId="0" shapeId="0" xr:uid="{00000000-0006-0000-0100-00000A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I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J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K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<sst xmlns="http://schemas.openxmlformats.org/spreadsheetml/2006/main" count="281" uniqueCount="213">
  <si>
    <t>FORMULACIÓN Y SEGUIMIENTO A PLANES INSTITUCIONALES</t>
  </si>
  <si>
    <r>
      <rPr>
        <b/>
        <sz val="11"/>
        <color theme="1"/>
        <rFont val="Calibri Light"/>
        <family val="2"/>
        <scheme val="major"/>
      </rPr>
      <t xml:space="preserve">Código: </t>
    </r>
    <r>
      <rPr>
        <sz val="11"/>
        <color theme="1"/>
        <rFont val="Calibri Light"/>
        <family val="2"/>
        <scheme val="major"/>
      </rPr>
      <t xml:space="preserve">PLE-PIN-F055
</t>
    </r>
    <r>
      <rPr>
        <b/>
        <sz val="11"/>
        <color theme="1"/>
        <rFont val="Calibri Light"/>
        <family val="2"/>
        <scheme val="major"/>
      </rPr>
      <t xml:space="preserve">Versión: </t>
    </r>
    <r>
      <rPr>
        <sz val="11"/>
        <color theme="1"/>
        <rFont val="Calibri Light"/>
        <family val="2"/>
        <scheme val="major"/>
      </rPr>
      <t xml:space="preserve">03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</si>
  <si>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NOMBRE PLAN</t>
  </si>
  <si>
    <t>Plan de Tratamiento de Riesgos de Seguridad y Privacidad de la Información</t>
  </si>
  <si>
    <t>CONTROL DE CAMBIOS</t>
  </si>
  <si>
    <t>VERSIÓN</t>
  </si>
  <si>
    <t>FECHA</t>
  </si>
  <si>
    <t>DESCRIPCIÓN</t>
  </si>
  <si>
    <t>DEPENDENCIAS ASOCIADAS</t>
  </si>
  <si>
    <t>DTI - Dirección de Tecnologías e Información</t>
  </si>
  <si>
    <t>Publicación del plan de gestión aprobado CIGD. Caso HOLA: 23911</t>
  </si>
  <si>
    <t>AÑO VIGENCIA</t>
  </si>
  <si>
    <t>META</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</si>
  <si>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</si>
  <si>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</si>
  <si>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</si>
  <si>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</si>
  <si>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</si>
  <si>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</si>
  <si>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</si>
  <si>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</si>
  <si>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</si>
  <si>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</si>
  <si>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</si>
  <si>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</si>
  <si>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</si>
  <si>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</si>
  <si>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</si>
  <si>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</si>
  <si>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</si>
  <si>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</si>
  <si>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</si>
  <si>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</si>
  <si>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</si>
  <si>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</si>
  <si>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</si>
  <si>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</si>
  <si>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</si>
  <si>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</si>
  <si>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</si>
  <si>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INFORMACIÓN</t>
  </si>
  <si>
    <t>RESPONSABLE EJECUCIÓN</t>
  </si>
  <si>
    <t>RESPONSABLE REPORTE</t>
  </si>
  <si>
    <t>PROGRAMADO</t>
  </si>
  <si>
    <t>EJECUTADO</t>
  </si>
  <si>
    <t>ANÁLISIS CUALITATIVO</t>
  </si>
  <si>
    <t xml:space="preserve">DESCRIPCIÓN EVIDENCIA </t>
  </si>
  <si>
    <t>MT1</t>
  </si>
  <si>
    <t>Realizar dos (2)  monitoreos de los riesgos de seguridad de la información en dependencias de Nivel Central, de las matrices de riesgos entregadas y aceptadas en la DTI durante 2025.</t>
  </si>
  <si>
    <t>8048 - Fortalecimiento Tecnológico para una Administración Más Eficiente en la Secretaría Distrital de Gobierno Bogotá D.C.</t>
  </si>
  <si>
    <t>PEI - Propiciar la revolución del servicio con criterios de calidad, calidez, eficacia, oportunidad, sostenibilidad y transformación digital.</t>
  </si>
  <si>
    <t>3. Gestión con Valores para Resultados</t>
  </si>
  <si>
    <t>Política 3.3. Seguridad Digital</t>
  </si>
  <si>
    <t>Eficacia</t>
  </si>
  <si>
    <t>Monitoreos realizados a dependencias de Nivel Central</t>
  </si>
  <si>
    <t>Monitoreos</t>
  </si>
  <si>
    <t>Informes de Monitoreos de la vigencia 2025</t>
  </si>
  <si>
    <t>Número de monitoreos realizados a dependencias de Nivel Central</t>
  </si>
  <si>
    <t>Suma</t>
  </si>
  <si>
    <t>Un informe de  monitoreo de riesgos de seguridad de la información.</t>
  </si>
  <si>
    <t>Reuniones de monitoreo, memorandos con informes de monitoreo</t>
  </si>
  <si>
    <t>Durante el primer trimestre de 2026 se realizó el monitoreo de los riesgos de seguridad de la información en las dependencias del nivel central, con base en las matrices de riesgos entregadas y aceptadas por la Dirección de Tecnologías e Información. Como resultado de esta actividad, se elaboró el informe de monitoreo correspondiente al periodo, evidenciando el seguimiento efectuado y dando cumplimiento a la meta programada para el trimestre en el marco del Plan de Tratamiento de Riesgos de Seguridad y Privacidad de la Información.</t>
  </si>
  <si>
    <t>Informe de  monitoreo de riesgos de seguridad de la información - PTRSPI</t>
  </si>
  <si>
    <t>MT2</t>
  </si>
  <si>
    <t xml:space="preserve">Realizar dos (2) monitoreos de los riesgos de seguridad de la información, en  Alcaldias Locales, de las matrices de riesgos entegada y aceptadas en la DTI durante 2025. </t>
  </si>
  <si>
    <t>Monitoreos realizados a dependencias de Alcaldias Locales</t>
  </si>
  <si>
    <t>Número de monitoreos realizados a dependencias de Alcaldias Loacales</t>
  </si>
  <si>
    <t>Durante el primer trimestre de 2026 se realizó el monitoreo de los riesgos de seguridad de la información en las Alcaldías Locales, con base en las matrices de riesgos entregadas y aceptadas por la Dirección de Tecnologías e Información. Como resultado de esta actividad, se elaboró el informe de monitoreo correspondiente al periodo, en el cual se consolidan los resultados del seguimiento realizado, dando cumplimiento a la meta programada para el trimestre en el marco del Plan de Tratamiento de Riesgos de Seguridad y Privacidad de la Información.</t>
  </si>
  <si>
    <t>MT3</t>
  </si>
  <si>
    <t>Acompañar a 20 Alcaldías locales en la valoración y clasificación de los riesgos de seguridad de la información de la vigencia 2026.</t>
  </si>
  <si>
    <t>Alcaldías locales acompañadas</t>
  </si>
  <si>
    <t>Alcaldías locales</t>
  </si>
  <si>
    <t>Alcaldías locales acompañadas en 2025</t>
  </si>
  <si>
    <t xml:space="preserve">Número de Alcaldías locales acompañadas </t>
  </si>
  <si>
    <t xml:space="preserve">Un informe de acompañamiento de la valoración y clasificación de los riesgos de seguridad de la información de Alcaldías locales </t>
  </si>
  <si>
    <t>Reuniones de acompañamiento, memorandos y matrices de riesgos aprobadas por DTI</t>
  </si>
  <si>
    <t>No programada para el periodo</t>
  </si>
  <si>
    <t>MT4</t>
  </si>
  <si>
    <t>Acompañar a 23 dependencias del nivel central en la construcción de la valoración y clasificación de los riesgos de seguridad de la información de la vigencia 2026.</t>
  </si>
  <si>
    <t>Dependencias de nivel central acompañadas</t>
  </si>
  <si>
    <t>Dependencias de nivel central</t>
  </si>
  <si>
    <t>Dependencias de nivel central acompañadas en 2025</t>
  </si>
  <si>
    <t xml:space="preserve">Número de Dependencias de nivel acompañadas </t>
  </si>
  <si>
    <t xml:space="preserve">Un informe de acompañamiento de la valoración y clasificación de los riesgos de seguridad de la información de dependencias del nivel central </t>
  </si>
  <si>
    <t>TOTAL</t>
  </si>
  <si>
    <t>INSTRUCCIONES DE DILIGENCIAMIENTO</t>
  </si>
  <si>
    <t>CAMPOS</t>
  </si>
  <si>
    <t>No. META:</t>
  </si>
  <si>
    <t>No diligenciar. La numeración será definida por la OAP.</t>
  </si>
  <si>
    <t>NOMBRE META:</t>
  </si>
  <si>
    <t>Diligenciar bajo la estructura sintáctica "Verbo fuerte en infinitivo + Magnitud (Número entero) + Unidad de medida + Complemento (condiciones de cumplimiento)"</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</si>
  <si>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</si>
  <si>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</si>
  <si>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</si>
  <si>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</si>
  <si>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</si>
  <si>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</si>
  <si>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</si>
  <si>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</si>
  <si>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</si>
  <si>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</si>
  <si>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</si>
  <si>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</si>
  <si>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</si>
  <si>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</si>
  <si>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</si>
  <si>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</si>
  <si>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</si>
  <si>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</si>
  <si>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</si>
  <si>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</si>
  <si>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</si>
  <si>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</si>
  <si>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</si>
  <si>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</si>
  <si>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</si>
  <si>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</si>
  <si>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</si>
  <si>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</si>
  <si>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</si>
  <si>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</si>
  <si>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</si>
  <si>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</si>
  <si>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</si>
  <si>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</si>
  <si>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PROYECTOS DE INVERSIÓN</t>
  </si>
  <si>
    <t>OBJETIVO ESTRATÉGICO</t>
  </si>
  <si>
    <t>DIMENSIONES MIPG</t>
  </si>
  <si>
    <t>POLÍTICAS MIPG</t>
  </si>
  <si>
    <t>Despacho SDG</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</si>
  <si>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</si>
  <si>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</si>
  <si>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</si>
  <si>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</si>
  <si>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Plan Institucional de Archivos</t>
  </si>
  <si>
    <t>OAP - Oficina Asesora de Planeación</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</si>
  <si>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</si>
  <si>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</si>
  <si>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2. Direccionamiento Estratégico</t>
  </si>
  <si>
    <t>Política 1.2. Integridad</t>
  </si>
  <si>
    <t>Eficiencia</t>
  </si>
  <si>
    <t>Constante</t>
  </si>
  <si>
    <t>Plan Anual de Vacantes</t>
  </si>
  <si>
    <t>OAC - Oficina Asesora de Comunicaciones</t>
  </si>
  <si>
    <t>7988 - Fortalecimiento de la capacidad institucional y de los actores sociales para la garantía, promoción y protección de los derechos humanos y de libertad religiosa y de conciencia en Bogotá D.C.</t>
  </si>
  <si>
    <t>Política 2.1. Planeación institucional</t>
  </si>
  <si>
    <t>Efectividad</t>
  </si>
  <si>
    <t>Creciente</t>
  </si>
  <si>
    <t>Plan de Previsión de Recursos Humanos</t>
  </si>
  <si>
    <t>OCI - Oficina de Control Interno</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</si>
  <si>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</si>
  <si>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</si>
  <si>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4. Evaluación de Resultados</t>
  </si>
  <si>
    <t>Política 2.2. Gestión Presupuestal y Eficiencia del Gasto Público</t>
  </si>
  <si>
    <t>Decreciente</t>
  </si>
  <si>
    <t>Plan Estratégico de Talento Humano</t>
  </si>
  <si>
    <t>OCDI - Oficina de Control Disciplinario Interno</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</si>
  <si>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</si>
  <si>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</si>
  <si>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5. Información y Comunicación</t>
  </si>
  <si>
    <t>Política 2.3. Compras y Contratación Pública</t>
  </si>
  <si>
    <t>Plan Institucional de Capacitación</t>
  </si>
  <si>
    <t>DRP - Dirección de Relaciones Políticas</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</si>
  <si>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</si>
  <si>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</si>
  <si>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</si>
  <si>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Política 3.1. Fortalecimiento organizacional y simplificación de procesos</t>
  </si>
  <si>
    <t>Plan de Bienestar e Incentivos Institucionales</t>
  </si>
  <si>
    <t>DJ - Dirección Jurídica</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</si>
  <si>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</si>
  <si>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</si>
  <si>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</si>
  <si>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</si>
  <si>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Plan de Trabajo Anual en Seguridad y Salud en el Trabajo</t>
  </si>
  <si>
    <t>DGAEP - Dirección para la Gestión Administrativa Especial de Policía</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</si>
  <si>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</si>
  <si>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</si>
  <si>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No Aplica</t>
  </si>
  <si>
    <t>Plan Estratégico de Tecnologías de la Información y las Comunicaciones</t>
  </si>
  <si>
    <t>SGL - Subsecretaría de Gestión Local</t>
  </si>
  <si>
    <t>8037 - Implementación de acciones orientadas a la gestión pública efectiva y transparente en la Secretaria Distrital de Gobierno de Bogotá D.C.</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</si>
  <si>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</si>
  <si>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</si>
  <si>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DGDL - Dirección para la Gestión del Desarrollo Local</t>
  </si>
  <si>
    <t>Política 3.5. Mejora Normativa</t>
  </si>
  <si>
    <t>Plan de Seguridad y Privacidad de la Información</t>
  </si>
  <si>
    <t>DGP - Dirección para la Gestión Policiva</t>
  </si>
  <si>
    <t>8179 - Fortalecimiento de la gestión administrativa y operativa de la Secretaria Distrital de Gobierno Bogotá D.C.</t>
  </si>
  <si>
    <t>Política 3.6. Participación Ciudadana en la Gestión Pública</t>
  </si>
  <si>
    <t xml:space="preserve">Plan Estratégico de Seguridad Vial </t>
  </si>
  <si>
    <t>SGGD - Subsecretaría de Gobernabilidad y Garantía de Derechos</t>
  </si>
  <si>
    <t>Funcionamiento</t>
  </si>
  <si>
    <t>Política 3.7. Racionalización de Trámites</t>
  </si>
  <si>
    <t>DDH - Dirección de Derechos Humanos</t>
  </si>
  <si>
    <t>Política 3.8. Servicio al Ciudadano</t>
  </si>
  <si>
    <t>SARLC - Subdirección de Asuntos de Libertad Religiosa y de Conciencia</t>
  </si>
  <si>
    <t>Política 3.9. Gestión Ambiental</t>
  </si>
  <si>
    <t>DAE - Dirección de Asuntos Étnicos</t>
  </si>
  <si>
    <t>Política 4.1. Seguimiento y evaluación del desempeño institucional</t>
  </si>
  <si>
    <t>SAIR - Subdirección de Asuntos Indígenas y Rrom</t>
  </si>
  <si>
    <t>Política 5.1. Gestión Documental</t>
  </si>
  <si>
    <t>SANARP - Subdirección de Asuntos para Comunidades Negras, Afrocolombianas, Raizales y Palenqueras</t>
  </si>
  <si>
    <t>Política 5.2. Transparencia, acceso a la información pública y lucha contra la corrupción</t>
  </si>
  <si>
    <t>DCDS - Dirección de Convivencia y Diálogo Social</t>
  </si>
  <si>
    <t>Política 5.3. Gestión de la Información Estadística</t>
  </si>
  <si>
    <t>SGI - Subdirección de Gestión Institucional</t>
  </si>
  <si>
    <t>Política 6.1. Gestión del Conocimiento y la Innovación</t>
  </si>
  <si>
    <t>DGTH - Dirección de Gestión del Talento Humano</t>
  </si>
  <si>
    <t>Política 7.1. Control Interno</t>
  </si>
  <si>
    <t>DA - Dirección Administrativa</t>
  </si>
  <si>
    <t>DF - Dirección Financiera</t>
  </si>
  <si>
    <t>DC - Dirección de Contratación</t>
  </si>
  <si>
    <t>Publicación del seguimiento con corte a 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</si>
</sst>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1"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b/>
      <sz val="14"/>
      <color theme="1"/>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u/>
      <sz val="11"/>
      <color theme="10"/>
      <name val="Calibri"/>
      <family val="2"/>
      <scheme val="minor"/>
    </font>
    <font>
      <sz val="10"/>
      <name val="Arial"/>
      <family val="2"/>
    </font>
    <font>
      <b/>
      <sz val="16"/>
      <color theme="1"/>
      <name val="Calibri"/>
      <family val="2"/>
      <scheme val="minor"/>
    </font>
    <font>
      <b/>
      <sz val="16"/>
      <color theme="1"/>
      <name val="Calibri Light"/>
      <family val="2"/>
      <scheme val="major"/>
    </font>
    <font>
      <sz val="11"/>
      <color rgb="FF000000"/>
      <name val="Calibri Light"/>
      <family val="2"/>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41" fontId="3" fillId="0" borderId="0" applyFont="0" applyFill="0" applyBorder="0" applyAlignment="0" applyProtection="0"/>
    <xf numFmtId="0" fontId="16" fillId="0" borderId="0" applyNumberFormat="0" applyFill="0" applyBorder="0" applyAlignment="0" applyProtection="0"/>
    <xf numFmtId="0" fontId="17" fillId="0" borderId="0"/>
    <xf numFmtId="43" fontId="3" fillId="0" borderId="0" applyFont="0" applyFill="0" applyBorder="0" applyAlignment="0" applyProtection="0"/>
  </cellStyleXfs>
  <cellXfs count="93">
    <xf numFmtId="0" fontId="0" fillId="0" borderId="0" xfId="0"/>
    <xf numFmtId="0" fontId="1"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8" fillId="0" borderId="0" xfId="0" applyFont="1" applyAlignment="1">
      <alignment wrapText="1"/>
    </xf>
    <xf numFmtId="0" fontId="1" fillId="0" borderId="5" xfId="0" applyFont="1" applyBorder="1" applyAlignment="1">
      <alignment vertical="center" wrapText="1"/>
    </xf>
    <xf numFmtId="0" fontId="10"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4" fillId="9" borderId="1" xfId="0" applyFont="1" applyFill="1" applyBorder="1" applyAlignment="1">
      <alignment wrapText="1"/>
    </xf>
    <xf numFmtId="0" fontId="12" fillId="6"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0" borderId="0" xfId="0" applyFont="1" applyAlignment="1">
      <alignment wrapText="1"/>
    </xf>
    <xf numFmtId="0" fontId="15" fillId="10"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1" fillId="0" borderId="0" xfId="0" applyFont="1" applyAlignment="1">
      <alignment horizontal="center"/>
    </xf>
    <xf numFmtId="0" fontId="10" fillId="5" borderId="1" xfId="0" applyFont="1" applyFill="1" applyBorder="1" applyAlignment="1">
      <alignment horizontal="center" vertical="center" wrapText="1"/>
    </xf>
    <xf numFmtId="10" fontId="1" fillId="0" borderId="1" xfId="1" applyNumberFormat="1" applyFont="1" applyBorder="1" applyAlignment="1">
      <alignment horizontal="right" vertical="center" wrapText="1"/>
    </xf>
    <xf numFmtId="164" fontId="4" fillId="9"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4"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4" fillId="9" borderId="1" xfId="1" applyNumberFormat="1" applyFont="1" applyFill="1" applyBorder="1" applyAlignment="1">
      <alignment horizontal="right" wrapText="1"/>
    </xf>
    <xf numFmtId="1" fontId="2" fillId="0" borderId="1" xfId="1" applyNumberFormat="1" applyFont="1" applyBorder="1" applyAlignment="1">
      <alignment horizontal="right" vertical="center" wrapText="1"/>
    </xf>
    <xf numFmtId="10" fontId="2"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8" fillId="0" borderId="0" xfId="0" applyFont="1"/>
    <xf numFmtId="0" fontId="0" fillId="0" borderId="0" xfId="0" applyAlignment="1">
      <alignment vertical="center"/>
    </xf>
    <xf numFmtId="0" fontId="1" fillId="4" borderId="1" xfId="0" applyFont="1" applyFill="1" applyBorder="1" applyAlignment="1">
      <alignment horizontal="center" wrapText="1"/>
    </xf>
    <xf numFmtId="0" fontId="11" fillId="0" borderId="1" xfId="0" applyFont="1" applyBorder="1" applyAlignment="1">
      <alignment vertical="center"/>
    </xf>
    <xf numFmtId="0" fontId="0" fillId="0" borderId="1" xfId="0" applyBorder="1" applyAlignment="1">
      <alignment vertical="center" wrapText="1"/>
    </xf>
    <xf numFmtId="0" fontId="18" fillId="14" borderId="1" xfId="0" applyFont="1" applyFill="1" applyBorder="1" applyAlignment="1">
      <alignment horizontal="center" vertical="center"/>
    </xf>
    <xf numFmtId="1" fontId="1" fillId="0" borderId="1" xfId="1" applyNumberFormat="1" applyFont="1" applyBorder="1" applyAlignment="1">
      <alignment horizontal="center" vertical="center" wrapText="1"/>
    </xf>
    <xf numFmtId="1" fontId="1" fillId="0" borderId="1" xfId="1" applyNumberFormat="1" applyFont="1" applyFill="1" applyBorder="1" applyAlignment="1">
      <alignment horizontal="center" vertical="center" wrapText="1"/>
    </xf>
    <xf numFmtId="0" fontId="4" fillId="0" borderId="0" xfId="0" applyFont="1" applyAlignment="1">
      <alignment wrapText="1"/>
    </xf>
    <xf numFmtId="10" fontId="19" fillId="9" borderId="1" xfId="1" applyNumberFormat="1" applyFont="1" applyFill="1" applyBorder="1" applyAlignment="1">
      <alignment horizontal="right" wrapText="1"/>
    </xf>
    <xf numFmtId="0" fontId="10" fillId="0" borderId="1"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3" xfId="0" applyFont="1" applyBorder="1" applyAlignment="1">
      <alignment horizontal="center" vertical="center" wrapText="1"/>
    </xf>
    <xf numFmtId="0" fontId="10" fillId="4" borderId="1" xfId="0" applyFont="1" applyFill="1" applyBorder="1" applyAlignment="1">
      <alignment horizontal="center" vertical="center" wrapText="1"/>
    </xf>
    <xf numFmtId="14" fontId="1" fillId="4" borderId="1" xfId="0" applyNumberFormat="1" applyFont="1" applyFill="1" applyBorder="1" applyAlignment="1">
      <alignment horizontal="center" vertical="center" wrapText="1"/>
    </xf>
    <xf numFmtId="0" fontId="20" fillId="0" borderId="1" xfId="0" applyFont="1" applyBorder="1" applyAlignment="1">
      <alignment vertical="center" wrapText="1"/>
    </xf>
    <xf numFmtId="0" fontId="1" fillId="0" borderId="1" xfId="0" applyFont="1" applyBorder="1" applyAlignment="1">
      <alignment vertical="center" wrapText="1"/>
    </xf>
    <xf numFmtId="0" fontId="1" fillId="4" borderId="0" xfId="0" applyFont="1" applyFill="1" applyAlignment="1">
      <alignment horizontal="right" wrapText="1"/>
    </xf>
    <xf numFmtId="0" fontId="1" fillId="4" borderId="0" xfId="0" applyFont="1" applyFill="1" applyAlignment="1">
      <alignment horizontal="right" vertical="center" wrapText="1"/>
    </xf>
    <xf numFmtId="0" fontId="4" fillId="9" borderId="1" xfId="0" applyFont="1" applyFill="1" applyBorder="1" applyAlignment="1">
      <alignment horizontal="right" wrapText="1"/>
    </xf>
    <xf numFmtId="0" fontId="1" fillId="0" borderId="0" xfId="0" applyFont="1" applyAlignment="1">
      <alignment horizontal="right" wrapText="1"/>
    </xf>
    <xf numFmtId="1" fontId="2"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4"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 fillId="4" borderId="1" xfId="0" applyFont="1" applyFill="1" applyBorder="1" applyAlignment="1">
      <alignment horizontal="center" wrapText="1"/>
    </xf>
    <xf numFmtId="0" fontId="1" fillId="4" borderId="1" xfId="0" applyFont="1" applyFill="1" applyBorder="1" applyAlignment="1">
      <alignment horizontal="center" vertical="center" wrapText="1"/>
    </xf>
    <xf numFmtId="0" fontId="18" fillId="14" borderId="1" xfId="0" applyFont="1" applyFill="1" applyBorder="1" applyAlignment="1">
      <alignment horizontal="center" vertical="center"/>
    </xf>
  </cellXfs>
  <cellStyles count="6">
    <cellStyle name="Hyperlink" xfId="3" xr:uid="{DE6EC381-D3D0-44CE-8411-BFB25E820AB1}"/>
    <cellStyle name="Millares [0] 2" xfId="2" xr:uid="{0A132118-CF93-4274-A58D-F85900ECC8DD}"/>
    <cellStyle name="Millares 2" xfId="5" xr:uid="{BCEDFB53-D0BC-4DEA-AB83-B39FAE18EAEE}"/>
    <cellStyle name="Normal" xfId="0" builtinId="0"/>
    <cellStyle name="Normal 2" xfId="4" xr:uid="{E1463F09-F0B1-4FA3-B190-85AD993B8A82}"/>
    <cellStyle name="Percent"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5"/>
  <sheetViews>
    <sheetView tabSelected="1" topLeftCell="C1" zoomScale="70" zoomScaleNormal="70" workbookViewId="0">
      <selection activeCell="E10" sqref="E10"/>
    </sheetView>
  </sheetViews>
  <sheetFormatPr defaultColWidth="10.81640625" defaultRowHeight="14.5" x14ac:dyDescent="0.35"/>
  <cols>
    <col min="1" max="1" width="7" style="1" customWidth="1"/>
    <col min="2" max="2" width="42.81640625" style="1" customWidth="1"/>
    <col min="3" max="3" width="42.7265625" style="1" customWidth="1"/>
    <col min="4" max="4" width="42.81640625" style="1" customWidth="1"/>
    <col min="5" max="5" width="28.54296875" style="1" customWidth="1"/>
    <col min="6" max="6" width="42.81640625" style="1" customWidth="1"/>
    <col min="7" max="12" width="21.453125" style="1" customWidth="1"/>
    <col min="13" max="16" width="10" style="1" customWidth="1"/>
    <col min="17" max="17" width="14.26953125" style="1" customWidth="1"/>
    <col min="18" max="21" width="21.453125" style="1" customWidth="1"/>
    <col min="22" max="24" width="14.26953125" style="57" customWidth="1"/>
    <col min="25" max="25" width="42.81640625" style="1" customWidth="1"/>
    <col min="26" max="26" width="28.54296875" style="1" customWidth="1"/>
    <col min="27" max="29" width="14.26953125" style="1" hidden="1" customWidth="1"/>
    <col min="30" max="30" width="42.81640625" style="1" hidden="1" customWidth="1"/>
    <col min="31" max="31" width="28.54296875" style="1" hidden="1" customWidth="1"/>
    <col min="32" max="34" width="14.26953125" style="1" hidden="1" customWidth="1"/>
    <col min="35" max="35" width="42.81640625" style="1" hidden="1" customWidth="1"/>
    <col min="36" max="36" width="28.54296875" style="1" hidden="1" customWidth="1"/>
    <col min="37" max="39" width="14.26953125" style="1" hidden="1" customWidth="1"/>
    <col min="40" max="40" width="42.81640625" style="1" hidden="1" customWidth="1"/>
    <col min="41" max="41" width="28.54296875" style="1" hidden="1" customWidth="1"/>
    <col min="42" max="44" width="14.26953125" style="1" customWidth="1"/>
    <col min="45" max="46" width="16.54296875" style="1" customWidth="1"/>
    <col min="47" max="47" width="39.453125" style="1" customWidth="1"/>
    <col min="48" max="16384" width="10.81640625" style="1"/>
  </cols>
  <sheetData>
    <row r="1" spans="1:44" s="6" customFormat="1" ht="61.5" customHeight="1" x14ac:dyDescent="0.35">
      <c r="A1" s="64" t="s">
        <v>0</v>
      </c>
      <c r="B1" s="65"/>
      <c r="C1" s="65"/>
      <c r="D1" s="65"/>
      <c r="E1" s="65"/>
      <c r="F1" s="65"/>
      <c r="G1" s="65"/>
      <c r="H1" s="63" t="s">
        <v>1</v>
      </c>
      <c r="I1" s="63"/>
      <c r="V1" s="54"/>
      <c r="W1" s="54"/>
      <c r="X1" s="54"/>
    </row>
    <row r="2" spans="1:44" s="8" customFormat="1" x14ac:dyDescent="0.35">
      <c r="A2" s="36"/>
      <c r="B2" s="13"/>
      <c r="C2" s="13"/>
      <c r="D2" s="13"/>
      <c r="E2" s="13"/>
      <c r="F2" s="13"/>
      <c r="G2" s="13"/>
      <c r="H2" s="13"/>
      <c r="I2" s="13"/>
      <c r="J2" s="13"/>
      <c r="K2" s="13"/>
      <c r="L2" s="13"/>
      <c r="M2" s="13"/>
      <c r="N2" s="7"/>
      <c r="O2" s="7"/>
      <c r="P2" s="7"/>
      <c r="Q2" s="7"/>
      <c r="V2" s="55"/>
      <c r="W2" s="55"/>
      <c r="X2" s="55"/>
    </row>
    <row r="3" spans="1:44" s="6" customFormat="1" ht="15" customHeight="1" x14ac:dyDescent="0.35">
      <c r="A3" s="89" t="s">
        <v>2</v>
      </c>
      <c r="B3" s="89"/>
      <c r="C3" s="90" t="s">
        <v>3</v>
      </c>
      <c r="E3" s="89" t="s">
        <v>4</v>
      </c>
      <c r="F3" s="89"/>
      <c r="G3" s="89"/>
      <c r="H3" s="89"/>
      <c r="I3" s="89"/>
      <c r="V3" s="54"/>
      <c r="W3" s="54"/>
      <c r="X3" s="54"/>
    </row>
    <row r="4" spans="1:44" s="6" customFormat="1" ht="15" customHeight="1" x14ac:dyDescent="0.35">
      <c r="A4" s="89"/>
      <c r="B4" s="89"/>
      <c r="C4" s="90"/>
      <c r="E4" s="14" t="s">
        <v>5</v>
      </c>
      <c r="F4" s="14" t="s">
        <v>6</v>
      </c>
      <c r="G4" s="89" t="s">
        <v>7</v>
      </c>
      <c r="H4" s="89"/>
      <c r="I4" s="89"/>
      <c r="V4" s="54"/>
      <c r="W4" s="54"/>
      <c r="X4" s="54"/>
    </row>
    <row r="5" spans="1:44" s="6" customFormat="1" ht="15" customHeight="1" x14ac:dyDescent="0.35">
      <c r="A5" s="89" t="s">
        <v>8</v>
      </c>
      <c r="B5" s="89"/>
      <c r="C5" s="91" t="s">
        <v>9</v>
      </c>
      <c r="E5" s="9">
        <v>1</v>
      </c>
      <c r="F5" s="51">
        <v>46052</v>
      </c>
      <c r="G5" s="63" t="s">
        <v>10</v>
      </c>
      <c r="H5" s="63"/>
      <c r="I5" s="63"/>
      <c r="V5" s="54"/>
      <c r="W5" s="54"/>
      <c r="X5" s="54"/>
    </row>
    <row r="6" spans="1:44" s="6" customFormat="1" ht="28.5" customHeight="1" x14ac:dyDescent="0.35">
      <c r="A6" s="89"/>
      <c r="B6" s="89"/>
      <c r="C6" s="91"/>
      <c r="E6" s="9">
        <v>2</v>
      </c>
      <c r="F6" s="51">
        <v>46149</v>
      </c>
      <c r="G6" s="63" t="s">
        <v>212</v>
      </c>
      <c r="H6" s="63"/>
      <c r="I6" s="63"/>
      <c r="V6" s="54"/>
      <c r="W6" s="54"/>
      <c r="X6" s="54"/>
    </row>
    <row r="7" spans="1:44" s="6" customFormat="1" ht="15" customHeight="1" x14ac:dyDescent="0.35">
      <c r="A7" s="89" t="s">
        <v>11</v>
      </c>
      <c r="B7" s="89"/>
      <c r="C7" s="39">
        <v>2026</v>
      </c>
      <c r="V7" s="54"/>
      <c r="W7" s="54"/>
      <c r="X7" s="54"/>
    </row>
    <row r="8" spans="1:44" s="6" customFormat="1" x14ac:dyDescent="0.35">
      <c r="V8" s="54"/>
      <c r="W8" s="54"/>
      <c r="X8" s="54"/>
    </row>
    <row r="9" spans="1:44" ht="37.5" customHeight="1" x14ac:dyDescent="0.35">
      <c r="A9" s="80" t="s">
        <v>12</v>
      </c>
      <c r="B9" s="81"/>
      <c r="C9" s="87" t="s">
        <v>13</v>
      </c>
      <c r="D9" s="87" t="s">
        <v>14</v>
      </c>
      <c r="E9" s="80" t="s">
        <v>15</v>
      </c>
      <c r="F9" s="81"/>
      <c r="G9" s="82" t="s">
        <v>16</v>
      </c>
      <c r="H9" s="83"/>
      <c r="I9" s="83"/>
      <c r="J9" s="83"/>
      <c r="K9" s="83"/>
      <c r="L9" s="84" t="s">
        <v>17</v>
      </c>
      <c r="M9" s="85"/>
      <c r="N9" s="85"/>
      <c r="O9" s="85"/>
      <c r="P9" s="85"/>
      <c r="Q9" s="86"/>
      <c r="R9" s="60" t="s">
        <v>18</v>
      </c>
      <c r="S9" s="61"/>
      <c r="T9" s="61"/>
      <c r="U9" s="62"/>
      <c r="V9" s="77" t="s">
        <v>19</v>
      </c>
      <c r="W9" s="78"/>
      <c r="X9" s="78"/>
      <c r="Y9" s="78"/>
      <c r="Z9" s="79"/>
      <c r="AA9" s="74" t="s">
        <v>20</v>
      </c>
      <c r="AB9" s="75"/>
      <c r="AC9" s="75"/>
      <c r="AD9" s="75"/>
      <c r="AE9" s="76"/>
      <c r="AF9" s="71" t="s">
        <v>21</v>
      </c>
      <c r="AG9" s="72"/>
      <c r="AH9" s="72"/>
      <c r="AI9" s="72"/>
      <c r="AJ9" s="73"/>
      <c r="AK9" s="68" t="s">
        <v>22</v>
      </c>
      <c r="AL9" s="69"/>
      <c r="AM9" s="69"/>
      <c r="AN9" s="69"/>
      <c r="AO9" s="70"/>
      <c r="AP9" s="66" t="s">
        <v>23</v>
      </c>
      <c r="AQ9" s="67"/>
      <c r="AR9" s="67"/>
    </row>
    <row r="10" spans="1:44" s="20" customFormat="1" ht="26" x14ac:dyDescent="0.3">
      <c r="A10" s="25" t="s">
        <v>24</v>
      </c>
      <c r="B10" s="25" t="s">
        <v>25</v>
      </c>
      <c r="C10" s="88"/>
      <c r="D10" s="88"/>
      <c r="E10" s="25" t="s">
        <v>26</v>
      </c>
      <c r="F10" s="25" t="s">
        <v>27</v>
      </c>
      <c r="G10" s="16" t="s">
        <v>28</v>
      </c>
      <c r="H10" s="16" t="s">
        <v>29</v>
      </c>
      <c r="I10" s="16" t="s">
        <v>30</v>
      </c>
      <c r="J10" s="16" t="s">
        <v>31</v>
      </c>
      <c r="K10" s="16" t="s">
        <v>32</v>
      </c>
      <c r="L10" s="17" t="s">
        <v>33</v>
      </c>
      <c r="M10" s="17" t="s">
        <v>34</v>
      </c>
      <c r="N10" s="17" t="s">
        <v>35</v>
      </c>
      <c r="O10" s="17" t="s">
        <v>36</v>
      </c>
      <c r="P10" s="17" t="s">
        <v>37</v>
      </c>
      <c r="Q10" s="17" t="s">
        <v>38</v>
      </c>
      <c r="R10" s="19" t="s">
        <v>39</v>
      </c>
      <c r="S10" s="19" t="s">
        <v>40</v>
      </c>
      <c r="T10" s="19" t="s">
        <v>41</v>
      </c>
      <c r="U10" s="19" t="s">
        <v>42</v>
      </c>
      <c r="V10" s="24" t="s">
        <v>43</v>
      </c>
      <c r="W10" s="24" t="s">
        <v>44</v>
      </c>
      <c r="X10" s="24" t="s">
        <v>18</v>
      </c>
      <c r="Y10" s="24" t="s">
        <v>45</v>
      </c>
      <c r="Z10" s="24" t="s">
        <v>46</v>
      </c>
      <c r="AA10" s="18" t="s">
        <v>43</v>
      </c>
      <c r="AB10" s="18" t="s">
        <v>44</v>
      </c>
      <c r="AC10" s="18" t="s">
        <v>18</v>
      </c>
      <c r="AD10" s="18" t="s">
        <v>45</v>
      </c>
      <c r="AE10" s="18" t="s">
        <v>46</v>
      </c>
      <c r="AF10" s="23" t="s">
        <v>43</v>
      </c>
      <c r="AG10" s="23" t="s">
        <v>44</v>
      </c>
      <c r="AH10" s="23" t="s">
        <v>18</v>
      </c>
      <c r="AI10" s="23" t="s">
        <v>45</v>
      </c>
      <c r="AJ10" s="23" t="s">
        <v>46</v>
      </c>
      <c r="AK10" s="22" t="s">
        <v>43</v>
      </c>
      <c r="AL10" s="22" t="s">
        <v>44</v>
      </c>
      <c r="AM10" s="22" t="s">
        <v>18</v>
      </c>
      <c r="AN10" s="22" t="s">
        <v>45</v>
      </c>
      <c r="AO10" s="22" t="s">
        <v>46</v>
      </c>
      <c r="AP10" s="21" t="s">
        <v>43</v>
      </c>
      <c r="AQ10" s="21" t="s">
        <v>44</v>
      </c>
      <c r="AR10" s="21" t="s">
        <v>18</v>
      </c>
    </row>
    <row r="11" spans="1:44" s="5" customFormat="1" ht="174" x14ac:dyDescent="0.35">
      <c r="A11" s="4" t="s">
        <v>47</v>
      </c>
      <c r="B11" s="47" t="s">
        <v>48</v>
      </c>
      <c r="C11" s="11" t="s">
        <v>49</v>
      </c>
      <c r="D11" s="11" t="s">
        <v>50</v>
      </c>
      <c r="E11" s="11" t="s">
        <v>51</v>
      </c>
      <c r="F11" s="11" t="s">
        <v>52</v>
      </c>
      <c r="G11" s="2" t="s">
        <v>53</v>
      </c>
      <c r="H11" s="48" t="s">
        <v>54</v>
      </c>
      <c r="I11" s="49" t="s">
        <v>55</v>
      </c>
      <c r="J11" s="12" t="s">
        <v>56</v>
      </c>
      <c r="K11" s="48" t="s">
        <v>57</v>
      </c>
      <c r="L11" s="12" t="s">
        <v>58</v>
      </c>
      <c r="M11" s="44">
        <v>1</v>
      </c>
      <c r="N11" s="44">
        <v>0</v>
      </c>
      <c r="O11" s="44">
        <v>1</v>
      </c>
      <c r="P11" s="44">
        <v>0</v>
      </c>
      <c r="Q11" s="3">
        <f>SUM(M11:P11)</f>
        <v>2</v>
      </c>
      <c r="R11" s="47" t="s">
        <v>59</v>
      </c>
      <c r="S11" s="3" t="s">
        <v>60</v>
      </c>
      <c r="T11" s="2" t="s">
        <v>9</v>
      </c>
      <c r="U11" s="2" t="s">
        <v>9</v>
      </c>
      <c r="V11" s="30">
        <f>M11</f>
        <v>1</v>
      </c>
      <c r="W11" s="59">
        <v>1</v>
      </c>
      <c r="X11" s="28">
        <f>IFERROR(IF(W11/V11&gt;1,1,W11/V11),0)</f>
        <v>1</v>
      </c>
      <c r="Y11" s="53" t="s">
        <v>61</v>
      </c>
      <c r="Z11" s="52" t="s">
        <v>62</v>
      </c>
      <c r="AA11" s="30">
        <f>N11</f>
        <v>0</v>
      </c>
      <c r="AB11" s="32"/>
      <c r="AC11" s="28">
        <f>IFERROR(IF(AB11/AA11&gt;1,1,AB11/AA11),0)</f>
        <v>0</v>
      </c>
      <c r="AD11" s="2"/>
      <c r="AE11" s="2"/>
      <c r="AF11" s="30">
        <f>O11</f>
        <v>1</v>
      </c>
      <c r="AG11" s="32">
        <v>1</v>
      </c>
      <c r="AH11" s="28">
        <f>IFERROR(IF(AG11/AF11&gt;1,1,AG11/AF11),0)</f>
        <v>1</v>
      </c>
      <c r="AI11" s="2"/>
      <c r="AJ11" s="2"/>
      <c r="AK11" s="30">
        <f>P11</f>
        <v>0</v>
      </c>
      <c r="AL11" s="32"/>
      <c r="AM11" s="28">
        <f>IFERROR(IF(AL11/AK11&gt;1,1,AL11/AK11),0)</f>
        <v>0</v>
      </c>
      <c r="AN11" s="2"/>
      <c r="AO11" s="2"/>
      <c r="AP11" s="34">
        <f>Q11</f>
        <v>2</v>
      </c>
      <c r="AQ11" s="58">
        <f>+SUM(W11+AB11+AG11+AL11)</f>
        <v>2</v>
      </c>
      <c r="AR11" s="35">
        <f>IFERROR(IF(AQ11/AP11&gt;1,1,AQ11/AP11),0)</f>
        <v>1</v>
      </c>
    </row>
    <row r="12" spans="1:44" s="5" customFormat="1" ht="174" x14ac:dyDescent="0.35">
      <c r="A12" s="27" t="s">
        <v>63</v>
      </c>
      <c r="B12" s="47" t="s">
        <v>64</v>
      </c>
      <c r="C12" s="11" t="s">
        <v>49</v>
      </c>
      <c r="D12" s="11" t="s">
        <v>50</v>
      </c>
      <c r="E12" s="11" t="s">
        <v>51</v>
      </c>
      <c r="F12" s="11" t="s">
        <v>52</v>
      </c>
      <c r="G12" s="2" t="s">
        <v>53</v>
      </c>
      <c r="H12" s="48" t="s">
        <v>65</v>
      </c>
      <c r="I12" s="49" t="s">
        <v>55</v>
      </c>
      <c r="J12" s="12" t="s">
        <v>56</v>
      </c>
      <c r="K12" s="48" t="s">
        <v>66</v>
      </c>
      <c r="L12" s="12" t="s">
        <v>58</v>
      </c>
      <c r="M12" s="44">
        <v>1</v>
      </c>
      <c r="N12" s="44">
        <v>0</v>
      </c>
      <c r="O12" s="44">
        <v>1</v>
      </c>
      <c r="P12" s="44">
        <v>0</v>
      </c>
      <c r="Q12" s="3">
        <f>SUM(M12:P12)</f>
        <v>2</v>
      </c>
      <c r="R12" s="47" t="s">
        <v>59</v>
      </c>
      <c r="S12" s="3" t="s">
        <v>60</v>
      </c>
      <c r="T12" s="2" t="s">
        <v>9</v>
      </c>
      <c r="U12" s="2" t="s">
        <v>9</v>
      </c>
      <c r="V12" s="30">
        <f t="shared" ref="V12:V14" si="0">M12</f>
        <v>1</v>
      </c>
      <c r="W12" s="59">
        <v>1</v>
      </c>
      <c r="X12" s="28">
        <f>IFERROR(IF(W12/V12&gt;1,1,W12/V12),0)</f>
        <v>1</v>
      </c>
      <c r="Y12" s="53" t="s">
        <v>67</v>
      </c>
      <c r="Z12" s="52" t="s">
        <v>62</v>
      </c>
      <c r="AA12" s="30">
        <f>N12</f>
        <v>0</v>
      </c>
      <c r="AB12" s="32"/>
      <c r="AC12" s="28">
        <f>IFERROR(IF(AB12/AA12&gt;1,1,AB12/AA12),0)</f>
        <v>0</v>
      </c>
      <c r="AD12" s="2"/>
      <c r="AE12" s="2"/>
      <c r="AF12" s="30">
        <f>O12</f>
        <v>1</v>
      </c>
      <c r="AG12" s="32">
        <v>1</v>
      </c>
      <c r="AH12" s="28">
        <f>IFERROR(IF(AG12/AF12&gt;1,1,AG12/AF12),0)</f>
        <v>1</v>
      </c>
      <c r="AI12" s="2"/>
      <c r="AJ12" s="2"/>
      <c r="AK12" s="30">
        <f>P12</f>
        <v>0</v>
      </c>
      <c r="AL12" s="32"/>
      <c r="AM12" s="28">
        <f>IFERROR(IF(AL12/AK12&gt;1,1,AL12/AK12),0)</f>
        <v>0</v>
      </c>
      <c r="AN12" s="2"/>
      <c r="AO12" s="2"/>
      <c r="AP12" s="34">
        <f>Q12</f>
        <v>2</v>
      </c>
      <c r="AQ12" s="58">
        <f t="shared" ref="AQ12:AQ14" si="1">+SUM(W12+AB12+AG12+AL12)</f>
        <v>2</v>
      </c>
      <c r="AR12" s="35">
        <f>IFERROR(IF(AQ12/AP12&gt;1,1,AQ12/AP12),0)</f>
        <v>1</v>
      </c>
    </row>
    <row r="13" spans="1:44" s="5" customFormat="1" ht="101.5" x14ac:dyDescent="0.35">
      <c r="A13" s="27" t="s">
        <v>68</v>
      </c>
      <c r="B13" s="47" t="s">
        <v>69</v>
      </c>
      <c r="C13" s="11" t="s">
        <v>49</v>
      </c>
      <c r="D13" s="11" t="s">
        <v>50</v>
      </c>
      <c r="E13" s="11" t="s">
        <v>51</v>
      </c>
      <c r="F13" s="11" t="s">
        <v>52</v>
      </c>
      <c r="G13" s="2" t="s">
        <v>53</v>
      </c>
      <c r="H13" s="48" t="s">
        <v>70</v>
      </c>
      <c r="I13" s="49" t="s">
        <v>71</v>
      </c>
      <c r="J13" s="49" t="s">
        <v>72</v>
      </c>
      <c r="K13" s="49" t="s">
        <v>73</v>
      </c>
      <c r="L13" s="12" t="s">
        <v>58</v>
      </c>
      <c r="M13" s="43">
        <v>0</v>
      </c>
      <c r="N13" s="43">
        <v>0</v>
      </c>
      <c r="O13" s="43">
        <v>0</v>
      </c>
      <c r="P13" s="43">
        <v>20</v>
      </c>
      <c r="Q13" s="3">
        <f>SUM(M13:P13)</f>
        <v>20</v>
      </c>
      <c r="R13" s="50" t="s">
        <v>74</v>
      </c>
      <c r="S13" s="9" t="s">
        <v>75</v>
      </c>
      <c r="T13" s="2" t="s">
        <v>9</v>
      </c>
      <c r="U13" s="2" t="s">
        <v>9</v>
      </c>
      <c r="V13" s="30">
        <f t="shared" ref="V13" si="2">M13</f>
        <v>0</v>
      </c>
      <c r="W13" s="59">
        <v>0</v>
      </c>
      <c r="X13" s="28">
        <f>IFERROR(IF(W13/V13&gt;1,1,W13/V13),0)</f>
        <v>0</v>
      </c>
      <c r="Y13" s="53" t="s">
        <v>76</v>
      </c>
      <c r="Z13" s="53" t="s">
        <v>76</v>
      </c>
      <c r="AA13" s="30">
        <f>N13</f>
        <v>0</v>
      </c>
      <c r="AB13" s="32"/>
      <c r="AC13" s="28">
        <f>IFERROR(IF(AB13/AA13&gt;1,1,AB13/AA13),0)</f>
        <v>0</v>
      </c>
      <c r="AD13" s="2"/>
      <c r="AE13" s="2"/>
      <c r="AF13" s="30">
        <f>O13</f>
        <v>0</v>
      </c>
      <c r="AG13" s="32"/>
      <c r="AH13" s="28">
        <f>IFERROR(IF(AG13/AF13&gt;1,1,AG13/AF13),0)</f>
        <v>0</v>
      </c>
      <c r="AI13" s="2"/>
      <c r="AJ13" s="2"/>
      <c r="AK13" s="30">
        <f>P13</f>
        <v>20</v>
      </c>
      <c r="AL13" s="32"/>
      <c r="AM13" s="28">
        <f>IFERROR(IF(AL13/AK13&gt;1,1,AL13/AK13),0)</f>
        <v>0</v>
      </c>
      <c r="AN13" s="2"/>
      <c r="AO13" s="2"/>
      <c r="AP13" s="34">
        <f>Q13</f>
        <v>20</v>
      </c>
      <c r="AQ13" s="58">
        <f t="shared" si="1"/>
        <v>0</v>
      </c>
      <c r="AR13" s="35">
        <f>IFERROR(IF(AQ13/AP13&gt;1,1,AQ13/AP13),0)</f>
        <v>0</v>
      </c>
    </row>
    <row r="14" spans="1:44" s="5" customFormat="1" ht="116" x14ac:dyDescent="0.35">
      <c r="A14" s="27" t="s">
        <v>77</v>
      </c>
      <c r="B14" s="47" t="s">
        <v>78</v>
      </c>
      <c r="C14" s="11" t="s">
        <v>49</v>
      </c>
      <c r="D14" s="11" t="s">
        <v>50</v>
      </c>
      <c r="E14" s="11" t="s">
        <v>51</v>
      </c>
      <c r="F14" s="11" t="s">
        <v>52</v>
      </c>
      <c r="G14" s="2" t="s">
        <v>53</v>
      </c>
      <c r="H14" s="48" t="s">
        <v>79</v>
      </c>
      <c r="I14" s="48" t="s">
        <v>80</v>
      </c>
      <c r="J14" s="49" t="s">
        <v>81</v>
      </c>
      <c r="K14" s="49" t="s">
        <v>82</v>
      </c>
      <c r="L14" s="12" t="s">
        <v>58</v>
      </c>
      <c r="M14" s="43">
        <v>0</v>
      </c>
      <c r="N14" s="43">
        <v>0</v>
      </c>
      <c r="O14" s="43">
        <v>23</v>
      </c>
      <c r="P14" s="43">
        <v>0</v>
      </c>
      <c r="Q14" s="3">
        <f>SUM(M14:P14)</f>
        <v>23</v>
      </c>
      <c r="R14" s="50" t="s">
        <v>83</v>
      </c>
      <c r="S14" s="9" t="s">
        <v>75</v>
      </c>
      <c r="T14" s="2" t="s">
        <v>9</v>
      </c>
      <c r="U14" s="2" t="s">
        <v>9</v>
      </c>
      <c r="V14" s="30">
        <f t="shared" si="0"/>
        <v>0</v>
      </c>
      <c r="W14" s="59">
        <v>0</v>
      </c>
      <c r="X14" s="28">
        <f>IFERROR(IF(W14/V14&gt;1,1,W14/V14),0)</f>
        <v>0</v>
      </c>
      <c r="Y14" s="53" t="s">
        <v>76</v>
      </c>
      <c r="Z14" s="53" t="s">
        <v>76</v>
      </c>
      <c r="AA14" s="30">
        <f>N14</f>
        <v>0</v>
      </c>
      <c r="AB14" s="32"/>
      <c r="AC14" s="28">
        <f>IFERROR(IF(AB14/AA14&gt;1,1,AB14/AA14),0)</f>
        <v>0</v>
      </c>
      <c r="AD14" s="2"/>
      <c r="AE14" s="2"/>
      <c r="AF14" s="30">
        <f>O14</f>
        <v>23</v>
      </c>
      <c r="AG14" s="32">
        <v>3</v>
      </c>
      <c r="AH14" s="28">
        <f>IFERROR(IF(AG14/AF14&gt;1,1,AG14/AF14),0)</f>
        <v>0.13043478260869565</v>
      </c>
      <c r="AI14" s="2"/>
      <c r="AJ14" s="2"/>
      <c r="AK14" s="30">
        <f>P14</f>
        <v>0</v>
      </c>
      <c r="AL14" s="32"/>
      <c r="AM14" s="28">
        <f>IFERROR(IF(AL14/AK14&gt;1,1,AL14/AK14),0)</f>
        <v>0</v>
      </c>
      <c r="AN14" s="2"/>
      <c r="AO14" s="2"/>
      <c r="AP14" s="34">
        <f>Q14</f>
        <v>23</v>
      </c>
      <c r="AQ14" s="58">
        <f t="shared" si="1"/>
        <v>3</v>
      </c>
      <c r="AR14" s="35">
        <f>IFERROR(IF(AQ14/AP14&gt;1,1,AQ14/AP14),0)</f>
        <v>0.13043478260869565</v>
      </c>
    </row>
    <row r="15" spans="1:44" s="45" customFormat="1" ht="21" x14ac:dyDescent="0.5">
      <c r="A15" s="15"/>
      <c r="B15" s="15" t="s">
        <v>84</v>
      </c>
      <c r="C15" s="15"/>
      <c r="D15" s="15"/>
      <c r="E15" s="15"/>
      <c r="F15" s="15"/>
      <c r="G15" s="15"/>
      <c r="H15" s="15"/>
      <c r="I15" s="15"/>
      <c r="J15" s="15"/>
      <c r="K15" s="15"/>
      <c r="L15" s="15"/>
      <c r="M15" s="31"/>
      <c r="N15" s="31"/>
      <c r="O15" s="31"/>
      <c r="P15" s="31"/>
      <c r="Q15" s="31"/>
      <c r="R15" s="15"/>
      <c r="S15" s="15"/>
      <c r="T15" s="15"/>
      <c r="U15" s="15"/>
      <c r="V15" s="56"/>
      <c r="W15" s="29"/>
      <c r="X15" s="33">
        <f>AVERAGE(X11,X12)</f>
        <v>1</v>
      </c>
      <c r="Y15" s="15"/>
      <c r="Z15" s="15"/>
      <c r="AA15" s="31"/>
      <c r="AB15" s="29"/>
      <c r="AC15" s="33">
        <f>AVERAGE(AC11:AC14)</f>
        <v>0</v>
      </c>
      <c r="AD15" s="15"/>
      <c r="AE15" s="15"/>
      <c r="AF15" s="31"/>
      <c r="AG15" s="29"/>
      <c r="AH15" s="33">
        <f>AVERAGE(AH11:AH14)</f>
        <v>0.53260869565217395</v>
      </c>
      <c r="AI15" s="15"/>
      <c r="AJ15" s="15"/>
      <c r="AK15" s="31"/>
      <c r="AL15" s="29"/>
      <c r="AM15" s="33">
        <f>AVERAGE(AM11:AM14)</f>
        <v>0</v>
      </c>
      <c r="AN15" s="15"/>
      <c r="AO15" s="15"/>
      <c r="AP15" s="31"/>
      <c r="AQ15" s="29"/>
      <c r="AR15" s="46">
        <f>AVERAGE(AR11,AR12,AR14)</f>
        <v>0.71014492753623193</v>
      </c>
    </row>
  </sheetData>
  <sheetProtection formatCells="0" formatRows="0" insertRows="0" insertHyperlinks="0" deleteRows="0" sort="0" autoFilter="0" pivotTables="0"/>
  <mergeCells count="23">
    <mergeCell ref="G5:I5"/>
    <mergeCell ref="G6:I6"/>
    <mergeCell ref="A3:B4"/>
    <mergeCell ref="A5:B6"/>
    <mergeCell ref="A7:B7"/>
    <mergeCell ref="C3:C4"/>
    <mergeCell ref="C5:C6"/>
    <mergeCell ref="R9:U9"/>
    <mergeCell ref="H1:I1"/>
    <mergeCell ref="A1:G1"/>
    <mergeCell ref="AP9:AR9"/>
    <mergeCell ref="AK9:AO9"/>
    <mergeCell ref="AF9:AJ9"/>
    <mergeCell ref="AA9:AE9"/>
    <mergeCell ref="V9:Z9"/>
    <mergeCell ref="A9:B9"/>
    <mergeCell ref="G9:K9"/>
    <mergeCell ref="L9:Q9"/>
    <mergeCell ref="E9:F9"/>
    <mergeCell ref="C9:C10"/>
    <mergeCell ref="D9:D10"/>
    <mergeCell ref="G4:I4"/>
    <mergeCell ref="E3:I3"/>
  </mergeCells>
  <phoneticPr fontId="9" type="noConversion"/>
  <dataValidations count="2">
    <dataValidation allowBlank="1" showInputMessage="1" showErrorMessage="1" error="Escriba un texto " promptTitle="Cualquier contenido" sqref="I8 E4:E7" xr:uid="{00000000-0002-0000-0100-000000000000}"/>
    <dataValidation type="decimal" allowBlank="1" showInputMessage="1" showErrorMessage="1" sqref="V13:V14 W13:X15 AR11:AR15 AM11:AM15 AH11:AH15 AC11:AC15 AK11:AK14 AF11:AF14 AA11:AA14 V11:X12 AP11:AP14" xr:uid="{2620A730-8CA7-472C-88BC-172E885C72B7}">
      <formula1>0</formula1>
      <formula2>1000000</formula2>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error="Escriba un texto " promptTitle="Cualquier contenido" xr:uid="{00000000-0002-0000-0100-000001000000}">
          <x14:formula1>
            <xm:f>Listas!#REF!</xm:f>
          </x14:formula1>
          <xm:sqref>I16:I1048576</xm:sqref>
        </x14:dataValidation>
        <x14:dataValidation type="list" allowBlank="1" showInputMessage="1" showErrorMessage="1" xr:uid="{D42C5450-6ED3-4564-A887-50449244D0BF}">
          <x14:formula1>
            <xm:f>Listas!$B$2:$B$13</xm:f>
          </x14:formula1>
          <xm:sqref>C11:C14</xm:sqref>
        </x14:dataValidation>
        <x14:dataValidation type="list" allowBlank="1" showInputMessage="1" showErrorMessage="1" xr:uid="{368CAFF5-BE04-4FFF-B338-51D69BA23554}">
          <x14:formula1>
            <xm:f>Listas!$C$2:$C$10</xm:f>
          </x14:formula1>
          <xm:sqref>D11:D14</xm:sqref>
        </x14:dataValidation>
        <x14:dataValidation type="list" allowBlank="1" showInputMessage="1" showErrorMessage="1" xr:uid="{644DEEAA-0D3C-4060-99CA-C576A2F91A4D}">
          <x14:formula1>
            <xm:f>Listas!$F$2:$F$4</xm:f>
          </x14:formula1>
          <xm:sqref>G11:G14</xm:sqref>
        </x14:dataValidation>
        <x14:dataValidation type="list" allowBlank="1" showInputMessage="1" showErrorMessage="1" xr:uid="{F27B990B-F8E1-43B0-B8F7-E94519E68711}">
          <x14:formula1>
            <xm:f>Listas!$G$2:$G$5</xm:f>
          </x14:formula1>
          <xm:sqref>L11:L14</xm:sqref>
        </x14:dataValidation>
        <x14:dataValidation type="list" allowBlank="1" showInputMessage="1" showErrorMessage="1" xr:uid="{04D58E5A-C535-424D-AAB5-8991AB9C5DFB}">
          <x14:formula1>
            <xm:f>Listas!$D$2:$D$9</xm:f>
          </x14:formula1>
          <xm:sqref>E11:E14</xm:sqref>
        </x14:dataValidation>
        <x14:dataValidation type="list" allowBlank="1" showInputMessage="1" showErrorMessage="1" xr:uid="{F6AE8673-425F-47F4-8692-64AAB292128E}">
          <x14:formula1>
            <xm:f>Listas!$E$2:$E$21</xm:f>
          </x14:formula1>
          <xm:sqref>F11:F14</xm:sqref>
        </x14:dataValidation>
        <x14:dataValidation type="list" allowBlank="1" showInputMessage="1" showErrorMessage="1" xr:uid="{80A19DC1-4D67-4B84-B2EE-734B5921D124}">
          <x14:formula1>
            <xm:f>Listas!$A$2:$A$25</xm:f>
          </x14:formula1>
          <xm:sqref>T11:U14</xm:sqref>
        </x14:dataValidation>
        <x14:dataValidation type="list" allowBlank="1" showInputMessage="1" showErrorMessage="1" xr:uid="{94BFE97B-46A0-467F-9442-89239FE74AC9}">
          <x14:formula1>
            <xm:f>Listas!$H$2:$H$12</xm:f>
          </x14:formula1>
          <xm:sqref>C3:C4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D92E5-47B3-4CF5-A63B-57027FE34DD8}">
  <dimension ref="A1:B21"/>
  <sheetViews>
    <sheetView workbookViewId="0">
      <selection activeCell="B9" sqref="B9"/>
    </sheetView>
  </sheetViews>
  <sheetFormatPr defaultColWidth="11.453125" defaultRowHeight="14.5" x14ac:dyDescent="0.35"/>
  <cols>
    <col min="1" max="1" width="29" style="38" bestFit="1" customWidth="1"/>
    <col min="2" max="2" width="70.453125" style="38" customWidth="1"/>
  </cols>
  <sheetData>
    <row r="1" spans="1:2" ht="21" x14ac:dyDescent="0.35">
      <c r="A1" s="92" t="s">
        <v>85</v>
      </c>
      <c r="B1" s="92"/>
    </row>
    <row r="2" spans="1:2" ht="21" x14ac:dyDescent="0.35">
      <c r="A2" s="42" t="s">
        <v>86</v>
      </c>
      <c r="B2" s="42" t="s">
        <v>7</v>
      </c>
    </row>
    <row r="3" spans="1:2" x14ac:dyDescent="0.35">
      <c r="A3" s="40" t="s">
        <v>87</v>
      </c>
      <c r="B3" s="41" t="s">
        <v>88</v>
      </c>
    </row>
    <row r="4" spans="1:2" ht="43.5" x14ac:dyDescent="0.35">
      <c r="A4" s="40" t="s">
        <v>89</v>
      </c>
      <c r="B4" s="41" t="s">
        <v>90</v>
      </c>
    </row>
    <row r="5" spans="1:2" ht="43.5" x14ac:dyDescent="0.35">
      <c r="A5" s="40" t="s">
        <v>91</v>
      </c>
      <c r="B5" s="41" t="s">
        <v>92</v>
      </c>
    </row>
    <row r="6" spans="1:2" ht="43.5" x14ac:dyDescent="0.35">
      <c r="A6" s="40" t="s">
        <v>93</v>
      </c>
      <c r="B6" s="41" t="s">
        <v>94</v>
      </c>
    </row>
    <row r="7" spans="1:2" x14ac:dyDescent="0.35">
      <c r="A7" s="40" t="s">
        <v>95</v>
      </c>
      <c r="B7" s="41" t="s">
        <v>96</v>
      </c>
    </row>
    <row r="8" spans="1:2" x14ac:dyDescent="0.35">
      <c r="A8" s="40" t="s">
        <v>97</v>
      </c>
      <c r="B8" s="41" t="s">
        <v>96</v>
      </c>
    </row>
    <row r="9" spans="1:2" ht="145" x14ac:dyDescent="0.35">
      <c r="A9" s="40" t="s">
        <v>98</v>
      </c>
      <c r="B9" s="41" t="s">
        <v>99</v>
      </c>
    </row>
    <row r="10" spans="1:2" ht="29" x14ac:dyDescent="0.35">
      <c r="A10" s="40" t="s">
        <v>100</v>
      </c>
      <c r="B10" s="41" t="s">
        <v>101</v>
      </c>
    </row>
    <row r="11" spans="1:2" ht="29" x14ac:dyDescent="0.35">
      <c r="A11" s="40" t="s">
        <v>102</v>
      </c>
      <c r="B11" s="41" t="s">
        <v>103</v>
      </c>
    </row>
    <row r="12" spans="1:2" ht="72.5" x14ac:dyDescent="0.35">
      <c r="A12" s="40" t="s">
        <v>104</v>
      </c>
      <c r="B12" s="41" t="s">
        <v>105</v>
      </c>
    </row>
    <row r="13" spans="1:2" ht="29" x14ac:dyDescent="0.35">
      <c r="A13" s="40" t="s">
        <v>106</v>
      </c>
      <c r="B13" s="41" t="s">
        <v>107</v>
      </c>
    </row>
    <row r="14" spans="1:2" ht="261" x14ac:dyDescent="0.35">
      <c r="A14" s="40" t="s">
        <v>108</v>
      </c>
      <c r="B14" s="41" t="s">
        <v>109</v>
      </c>
    </row>
    <row r="15" spans="1:2" ht="29" x14ac:dyDescent="0.35">
      <c r="A15" s="40" t="s">
        <v>110</v>
      </c>
      <c r="B15" s="41" t="s">
        <v>111</v>
      </c>
    </row>
    <row r="16" spans="1:2" ht="29" x14ac:dyDescent="0.35">
      <c r="A16" s="40" t="s">
        <v>112</v>
      </c>
      <c r="B16" s="41" t="s">
        <v>113</v>
      </c>
    </row>
    <row r="17" spans="1:2" ht="29" x14ac:dyDescent="0.35">
      <c r="A17" s="40" t="s">
        <v>114</v>
      </c>
      <c r="B17" s="41" t="s">
        <v>115</v>
      </c>
    </row>
    <row r="18" spans="1:2" ht="29" x14ac:dyDescent="0.35">
      <c r="A18" s="40" t="s">
        <v>116</v>
      </c>
      <c r="B18" s="41" t="s">
        <v>117</v>
      </c>
    </row>
    <row r="19" spans="1:2" ht="29" x14ac:dyDescent="0.35">
      <c r="A19" s="40" t="s">
        <v>118</v>
      </c>
      <c r="B19" s="41" t="s">
        <v>119</v>
      </c>
    </row>
    <row r="20" spans="1:2" ht="58" x14ac:dyDescent="0.35">
      <c r="A20" s="40" t="s">
        <v>120</v>
      </c>
      <c r="B20" s="41" t="s">
        <v>121</v>
      </c>
    </row>
    <row r="21" spans="1:2" ht="43.5" x14ac:dyDescent="0.35">
      <c r="A21" s="40" t="s">
        <v>122</v>
      </c>
      <c r="B21" s="41" t="s">
        <v>123</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5"/>
  <sheetViews>
    <sheetView topLeftCell="E1" workbookViewId="0">
      <selection activeCell="H8" sqref="H8"/>
    </sheetView>
  </sheetViews>
  <sheetFormatPr defaultColWidth="11.453125" defaultRowHeight="14.5" x14ac:dyDescent="0.35"/>
  <cols>
    <col min="1" max="1" width="94.26953125" bestFit="1" customWidth="1"/>
    <col min="2" max="2" width="72.81640625" customWidth="1"/>
    <col min="3" max="3" width="120.453125" customWidth="1"/>
    <col min="4" max="4" width="40.26953125" bestFit="1" customWidth="1"/>
    <col min="5" max="5" width="84" bestFit="1" customWidth="1"/>
    <col min="6" max="6" width="15.7265625" bestFit="1" customWidth="1"/>
    <col min="7" max="7" width="21" bestFit="1" customWidth="1"/>
    <col min="8" max="8" width="69.1796875" bestFit="1" customWidth="1"/>
  </cols>
  <sheetData>
    <row r="1" spans="1:8" s="26" customFormat="1" x14ac:dyDescent="0.35">
      <c r="A1" s="26" t="s">
        <v>124</v>
      </c>
      <c r="B1" s="26" t="s">
        <v>125</v>
      </c>
      <c r="C1" s="26" t="s">
        <v>126</v>
      </c>
      <c r="D1" s="26" t="s">
        <v>127</v>
      </c>
      <c r="E1" s="26" t="s">
        <v>128</v>
      </c>
      <c r="F1" s="26" t="s">
        <v>28</v>
      </c>
      <c r="G1" s="26" t="s">
        <v>33</v>
      </c>
      <c r="H1" s="26" t="s">
        <v>2</v>
      </c>
    </row>
    <row r="2" spans="1:8" x14ac:dyDescent="0.35">
      <c r="A2" t="s">
        <v>129</v>
      </c>
      <c r="B2" t="s">
        <v>130</v>
      </c>
      <c r="C2" t="s">
        <v>131</v>
      </c>
      <c r="D2" t="s">
        <v>132</v>
      </c>
      <c r="E2" s="37" t="s">
        <v>133</v>
      </c>
      <c r="F2" t="s">
        <v>53</v>
      </c>
      <c r="G2" t="s">
        <v>58</v>
      </c>
      <c r="H2" t="s">
        <v>134</v>
      </c>
    </row>
    <row r="3" spans="1:8" x14ac:dyDescent="0.35">
      <c r="A3" t="s">
        <v>135</v>
      </c>
      <c r="B3" t="s">
        <v>136</v>
      </c>
      <c r="C3" t="s">
        <v>137</v>
      </c>
      <c r="D3" t="s">
        <v>138</v>
      </c>
      <c r="E3" s="37" t="s">
        <v>139</v>
      </c>
      <c r="F3" t="s">
        <v>140</v>
      </c>
      <c r="G3" t="s">
        <v>141</v>
      </c>
      <c r="H3" t="s">
        <v>142</v>
      </c>
    </row>
    <row r="4" spans="1:8" x14ac:dyDescent="0.35">
      <c r="A4" t="s">
        <v>143</v>
      </c>
      <c r="B4" t="s">
        <v>144</v>
      </c>
      <c r="C4" t="s">
        <v>50</v>
      </c>
      <c r="D4" t="s">
        <v>51</v>
      </c>
      <c r="E4" s="37" t="s">
        <v>145</v>
      </c>
      <c r="F4" t="s">
        <v>146</v>
      </c>
      <c r="G4" t="s">
        <v>147</v>
      </c>
      <c r="H4" t="s">
        <v>148</v>
      </c>
    </row>
    <row r="5" spans="1:8" x14ac:dyDescent="0.35">
      <c r="A5" t="s">
        <v>149</v>
      </c>
      <c r="B5" t="s">
        <v>150</v>
      </c>
      <c r="C5" t="s">
        <v>151</v>
      </c>
      <c r="D5" t="s">
        <v>152</v>
      </c>
      <c r="E5" s="37" t="s">
        <v>153</v>
      </c>
      <c r="G5" t="s">
        <v>154</v>
      </c>
      <c r="H5" t="s">
        <v>155</v>
      </c>
    </row>
    <row r="6" spans="1:8" x14ac:dyDescent="0.35">
      <c r="A6" t="s">
        <v>156</v>
      </c>
      <c r="B6" t="s">
        <v>157</v>
      </c>
      <c r="C6" t="s">
        <v>158</v>
      </c>
      <c r="D6" t="s">
        <v>159</v>
      </c>
      <c r="E6" s="37" t="s">
        <v>160</v>
      </c>
      <c r="H6" t="s">
        <v>161</v>
      </c>
    </row>
    <row r="7" spans="1:8" x14ac:dyDescent="0.35">
      <c r="A7" t="s">
        <v>162</v>
      </c>
      <c r="B7" t="s">
        <v>163</v>
      </c>
      <c r="C7" t="s">
        <v>164</v>
      </c>
      <c r="D7" t="s">
        <v>165</v>
      </c>
      <c r="E7" s="37" t="s">
        <v>166</v>
      </c>
      <c r="H7" t="s">
        <v>167</v>
      </c>
    </row>
    <row r="8" spans="1:8" x14ac:dyDescent="0.35">
      <c r="A8" t="s">
        <v>168</v>
      </c>
      <c r="B8" t="s">
        <v>169</v>
      </c>
      <c r="C8" t="s">
        <v>170</v>
      </c>
      <c r="D8" t="s">
        <v>171</v>
      </c>
      <c r="E8" s="37" t="s">
        <v>172</v>
      </c>
      <c r="H8" t="s">
        <v>173</v>
      </c>
    </row>
    <row r="9" spans="1:8" x14ac:dyDescent="0.35">
      <c r="A9" t="s">
        <v>174</v>
      </c>
      <c r="B9" t="s">
        <v>175</v>
      </c>
      <c r="C9" t="s">
        <v>176</v>
      </c>
      <c r="D9" s="37" t="s">
        <v>177</v>
      </c>
      <c r="E9" s="37" t="s">
        <v>52</v>
      </c>
      <c r="H9" t="s">
        <v>178</v>
      </c>
    </row>
    <row r="10" spans="1:8" x14ac:dyDescent="0.35">
      <c r="A10" t="s">
        <v>179</v>
      </c>
      <c r="B10" t="s">
        <v>180</v>
      </c>
      <c r="C10" t="s">
        <v>181</v>
      </c>
      <c r="E10" s="37" t="s">
        <v>182</v>
      </c>
      <c r="H10" t="s">
        <v>3</v>
      </c>
    </row>
    <row r="11" spans="1:8" x14ac:dyDescent="0.35">
      <c r="A11" t="s">
        <v>183</v>
      </c>
      <c r="B11" t="s">
        <v>49</v>
      </c>
      <c r="E11" s="37" t="s">
        <v>184</v>
      </c>
      <c r="H11" t="s">
        <v>185</v>
      </c>
    </row>
    <row r="12" spans="1:8" x14ac:dyDescent="0.35">
      <c r="A12" t="s">
        <v>186</v>
      </c>
      <c r="B12" t="s">
        <v>187</v>
      </c>
      <c r="E12" s="37" t="s">
        <v>188</v>
      </c>
      <c r="H12" t="s">
        <v>189</v>
      </c>
    </row>
    <row r="13" spans="1:8" x14ac:dyDescent="0.35">
      <c r="A13" t="s">
        <v>190</v>
      </c>
      <c r="B13" t="s">
        <v>191</v>
      </c>
      <c r="E13" s="37" t="s">
        <v>192</v>
      </c>
    </row>
    <row r="14" spans="1:8" x14ac:dyDescent="0.35">
      <c r="A14" t="s">
        <v>193</v>
      </c>
      <c r="E14" s="37" t="s">
        <v>194</v>
      </c>
      <c r="F14" s="10"/>
    </row>
    <row r="15" spans="1:8" x14ac:dyDescent="0.35">
      <c r="A15" t="s">
        <v>195</v>
      </c>
      <c r="E15" s="37" t="s">
        <v>196</v>
      </c>
      <c r="F15" s="10"/>
    </row>
    <row r="16" spans="1:8" x14ac:dyDescent="0.35">
      <c r="A16" t="s">
        <v>197</v>
      </c>
      <c r="E16" s="37" t="s">
        <v>198</v>
      </c>
      <c r="F16" s="10"/>
    </row>
    <row r="17" spans="1:6" x14ac:dyDescent="0.35">
      <c r="A17" t="s">
        <v>199</v>
      </c>
      <c r="E17" s="37" t="s">
        <v>200</v>
      </c>
      <c r="F17" s="10"/>
    </row>
    <row r="18" spans="1:6" x14ac:dyDescent="0.35">
      <c r="A18" t="s">
        <v>201</v>
      </c>
      <c r="E18" s="37" t="s">
        <v>202</v>
      </c>
      <c r="F18" s="10"/>
    </row>
    <row r="19" spans="1:6" x14ac:dyDescent="0.35">
      <c r="A19" t="s">
        <v>203</v>
      </c>
      <c r="E19" s="37" t="s">
        <v>204</v>
      </c>
      <c r="F19" s="10"/>
    </row>
    <row r="20" spans="1:6" x14ac:dyDescent="0.35">
      <c r="A20" t="s">
        <v>205</v>
      </c>
      <c r="E20" s="37" t="s">
        <v>206</v>
      </c>
      <c r="F20" s="10"/>
    </row>
    <row r="21" spans="1:6" x14ac:dyDescent="0.35">
      <c r="A21" t="s">
        <v>207</v>
      </c>
      <c r="D21" s="37"/>
      <c r="E21" s="37" t="s">
        <v>208</v>
      </c>
      <c r="F21" s="10"/>
    </row>
    <row r="22" spans="1:6" x14ac:dyDescent="0.35">
      <c r="A22" t="s">
        <v>209</v>
      </c>
      <c r="E22" s="37" t="s">
        <v>177</v>
      </c>
    </row>
    <row r="23" spans="1:6" x14ac:dyDescent="0.35">
      <c r="A23" t="s">
        <v>210</v>
      </c>
    </row>
    <row r="24" spans="1:6" x14ac:dyDescent="0.35">
      <c r="A24" t="s">
        <v>9</v>
      </c>
    </row>
    <row r="25" spans="1:6" x14ac:dyDescent="0.35">
      <c r="A25" t="s">
        <v>211</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25CB0763-7430-49FA-A01C-BEBAA7AA2F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3.xml><?xml version="1.0" encoding="utf-8"?>
<ds:datastoreItem xmlns:ds="http://schemas.openxmlformats.org/officeDocument/2006/customXml" ds:itemID="{1BD912C2-67FF-4F74-B857-B8D2F5FE6CA6}">
  <ds:schemaRefs>
    <ds:schemaRef ds:uri="http://purl.org/dc/terms/"/>
    <ds:schemaRef ds:uri="http://www.w3.org/XML/1998/namespace"/>
    <ds:schemaRef ds:uri="http://schemas.microsoft.com/office/2006/metadata/properties"/>
    <ds:schemaRef ds:uri="4d1d2e24-7be0-47eb-a1db-99cc6d75caff"/>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d6eaa91c-3afb-4015-aba1-5ff992c1a5ca"/>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PI</vt:lpstr>
      <vt:lpstr>Instrucciones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Leidy Johana Avila Arias</cp:lastModifiedBy>
  <cp:revision/>
  <dcterms:created xsi:type="dcterms:W3CDTF">2021-01-25T18:44:53Z</dcterms:created>
  <dcterms:modified xsi:type="dcterms:W3CDTF">2026-05-07T15:53:32Z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