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https://gobiernobogota.sharepoint.com/sites/grOficinaAsesoradePlaneacion/Documentos compartidos/PLANEACION INSTITUCIONAL Y SECTORIAL/VIGENCIA 2026/SEGUIMIENTO PLANEACION 2026/PAI/MP GERENCIA DE LA INFORMACIÓN/P Gerencia de Tecnología e Información/PI PSPI/"/>
    </mc:Choice>
  </mc:AlternateContent>
  <xr:revisionPtr revIDLastSave="77" documentId="13_ncr:1_{870A11A5-1FC4-41CB-8E93-C73320547813}" xr6:coauthVersionLast="47" xr6:coauthVersionMax="47" xr10:uidLastSave="{D2D61AB8-50C8-46FB-8007-7B12F483361E}"/>
  <bookViews>
    <workbookView xWindow="-110" yWindow="-110" windowWidth="19420" windowHeight="10300" xr2:uid="{00000000-000D-0000-FFFF-FFFF00000000}"/>
  </bookViews>
  <sheets>
    <sheet name="PI" sheetId="1" r:id="rId1"/>
    <sheet name="Instrucciones" sheetId="3" r:id="rId2"/>
    <sheet name="Listas" sheetId="2" state="hidden" r:id="rId3"/>
  </sheets>
  <definedNames>
    <definedName name="_xlnm._FilterDatabase" localSheetId="0" hidden="1">PI!$D$11:$D$13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4" i="1" l="1"/>
  <c r="X14" i="1"/>
  <c r="AQ11" i="1"/>
  <c r="AR11" i="1" s="1"/>
  <c r="AQ12" i="1"/>
  <c r="AQ13" i="1"/>
  <c r="AM14" i="1"/>
  <c r="AH14" i="1"/>
  <c r="AC14" i="1"/>
  <c r="AR13" i="1"/>
  <c r="AR12" i="1"/>
  <c r="AM13" i="1"/>
  <c r="AM12" i="1"/>
  <c r="AM11" i="1"/>
  <c r="AH13" i="1"/>
  <c r="AH12" i="1"/>
  <c r="AH11" i="1"/>
  <c r="AC13" i="1"/>
  <c r="AC12" i="1"/>
  <c r="AC11" i="1"/>
  <c r="X13" i="1"/>
  <c r="X12" i="1"/>
  <c r="X11" i="1"/>
  <c r="AP13" i="1"/>
  <c r="AP12" i="1"/>
  <c r="AP11" i="1"/>
  <c r="AK13" i="1"/>
  <c r="AK12" i="1"/>
  <c r="AK11" i="1"/>
  <c r="AF13" i="1"/>
  <c r="AF12" i="1"/>
  <c r="AF11" i="1"/>
  <c r="AA13" i="1"/>
  <c r="AA12" i="1"/>
  <c r="AA11" i="1"/>
  <c r="V12" i="1"/>
  <c r="V13" i="1"/>
  <c r="V11" i="1"/>
  <c r="Q13" i="1"/>
  <c r="Q12" i="1"/>
  <c r="Q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10" authorId="0" shapeId="0" xr:uid="{00000000-0006-0000-0100-00000A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I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J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K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<sst xmlns="http://schemas.openxmlformats.org/spreadsheetml/2006/main" count="263" uniqueCount="208">
  <si>
    <t>FORMULACIÓN Y SEGUIMIENTO A PLANES INSTITUCIONALES</t>
  </si>
  <si>
    <r>
      <rPr>
        <b/>
        <sz val="11"/>
        <color theme="1"/>
        <rFont val="Calibri Light"/>
        <family val="2"/>
        <scheme val="major"/>
      </rPr>
      <t xml:space="preserve">Código: </t>
    </r>
    <r>
      <rPr>
        <sz val="11"/>
        <color theme="1"/>
        <rFont val="Calibri Light"/>
        <family val="2"/>
        <scheme val="major"/>
      </rPr>
      <t xml:space="preserve">PLE-PIN-F055
</t>
    </r>
    <r>
      <rPr>
        <b/>
        <sz val="11"/>
        <color theme="1"/>
        <rFont val="Calibri Light"/>
        <family val="2"/>
        <scheme val="major"/>
      </rPr>
      <t xml:space="preserve">Versión: </t>
    </r>
    <r>
      <rPr>
        <sz val="11"/>
        <color theme="1"/>
        <rFont val="Calibri Light"/>
        <family val="2"/>
        <scheme val="major"/>
      </rPr>
      <t xml:space="preserve">03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</si>
  <si>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NOMBRE PLAN</t>
  </si>
  <si>
    <t>Plan de Seguridad y Privacidad de la Información</t>
  </si>
  <si>
    <t>CONTROL DE CAMBIOS</t>
  </si>
  <si>
    <t>VERSIÓN</t>
  </si>
  <si>
    <t>FECHA</t>
  </si>
  <si>
    <t>DESCRIPCIÓN</t>
  </si>
  <si>
    <t>DEPENDENCIAS ASOCIADAS</t>
  </si>
  <si>
    <t>DTI - Dirección de Tecnologías e Información</t>
  </si>
  <si>
    <t>Publicación del plan de gestión aprobado CIGD. Caso HOLA: 23911</t>
  </si>
  <si>
    <t>AÑO VIGENCIA</t>
  </si>
  <si>
    <t>META</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</si>
  <si>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</si>
  <si>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</si>
  <si>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</si>
  <si>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</si>
  <si>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</si>
  <si>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</si>
  <si>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</si>
  <si>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</si>
  <si>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</si>
  <si>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</si>
  <si>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</si>
  <si>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</si>
  <si>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</si>
  <si>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</si>
  <si>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</si>
  <si>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</si>
  <si>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</si>
  <si>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</si>
  <si>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</si>
  <si>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</si>
  <si>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</si>
  <si>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</si>
  <si>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</si>
  <si>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</si>
  <si>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</si>
  <si>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</si>
  <si>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</si>
  <si>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INFORMACIÓN</t>
  </si>
  <si>
    <t>RESPONSABLE EJECUCIÓN</t>
  </si>
  <si>
    <t>RESPONSABLE REPORTE</t>
  </si>
  <si>
    <t>PROGRAMADO</t>
  </si>
  <si>
    <t>EJECUTADO</t>
  </si>
  <si>
    <t>ANÁLISIS CUALITATIVO</t>
  </si>
  <si>
    <t xml:space="preserve">DESCRIPCIÓN EVIDENCIA </t>
  </si>
  <si>
    <t>MT1</t>
  </si>
  <si>
    <t>Acompañar a veinte (20) alcaldías locales en la identificación, valoración y clasificación de activos, presentando el informe de avance correspondiente.</t>
  </si>
  <si>
    <t>8048 - Fortalecimiento Tecnológico para una Administración Más Eficiente en la Secretaría Distrital de Gobierno Bogotá D.C.</t>
  </si>
  <si>
    <t>PEI - Propiciar la revolución del servicio con criterios de calidad, calidez, eficacia, oportunidad, sostenibilidad y transformación digital.</t>
  </si>
  <si>
    <t>3. Gestión con Valores para Resultados</t>
  </si>
  <si>
    <t>Política 3.3. Seguridad Digital</t>
  </si>
  <si>
    <t>Eficacia</t>
  </si>
  <si>
    <t>Alcaldías locales acompañadas</t>
  </si>
  <si>
    <t xml:space="preserve">Alcaldías locales </t>
  </si>
  <si>
    <t>Alcaldías locales acompañadas en 2025</t>
  </si>
  <si>
    <t>Número de Alcaldías locales acompañadas</t>
  </si>
  <si>
    <t>Suma</t>
  </si>
  <si>
    <t>Informe de acompañamiento a las alcaldías locales para la identificación, valoración y clasificación de activos de información, que consolida el número de alcaldías acompañadas según la programación.</t>
  </si>
  <si>
    <t>Reuniones de acompañamiento, memorandos y demás documentación asociada a matrices de activos</t>
  </si>
  <si>
    <t>MT2</t>
  </si>
  <si>
    <t>Acompañar a veintitrés (23) dependencias del nivel central en la identificación, valoración y clasificación de activos, presentando el informe de avance correspondiente.</t>
  </si>
  <si>
    <t>Dependencias de nivel central acompañadas</t>
  </si>
  <si>
    <t>Dependencias de nivel central</t>
  </si>
  <si>
    <t>Dependencias de nivel acompañadas en 2025</t>
  </si>
  <si>
    <t>Número de dependencias de nivel central acompañadas</t>
  </si>
  <si>
    <t>Informe de acompañamiento a las dependencias del nivel central para la identificación, valoración y clasificación de activos de información, que consolida el número de dependencias acompañadas según la programación.</t>
  </si>
  <si>
    <t>MT3</t>
  </si>
  <si>
    <t>Realizar dos (2) seguimientos a los lineamientos para la implementación de la Política de Seguridad y Privacidad de la Información: uno (1) asociado a Control de acceso y otro (1) asocialdo a incidentes de seguridad de la informacion, contempladas en el Manual de Seguridad GDI-TIC-M004 y de acuerdo con el anexo A de la ISO 27001.</t>
  </si>
  <si>
    <t>Seguimientos realizados a los lineamientos de políticas</t>
  </si>
  <si>
    <t xml:space="preserve">Seguimientos </t>
  </si>
  <si>
    <t>Informe de la vigencia 2025</t>
  </si>
  <si>
    <t>Número de seguimientos realizados a los lineamientos de políticas</t>
  </si>
  <si>
    <t>Informe de seguimiento a los lineamientos de seguridad de la información contempladas en el Manual de Seguridad GDI-TIC-M004, de acuerdo con el anexo A de la ISO 27001.</t>
  </si>
  <si>
    <t>Reuniones internas, documentos, casos Hola, reportes Directorio Activo</t>
  </si>
  <si>
    <t>TOTAL</t>
  </si>
  <si>
    <t>INSTRUCCIONES DE DILIGENCIAMIENTO</t>
  </si>
  <si>
    <t>CAMPOS</t>
  </si>
  <si>
    <t>No. META:</t>
  </si>
  <si>
    <t>No diligenciar. La numeración será definida por la OAP.</t>
  </si>
  <si>
    <t>NOMBRE META:</t>
  </si>
  <si>
    <t>Diligenciar bajo la estructura sintáctica "Verbo fuerte en infinitivo + Magnitud (Número entero) + Unidad de medida + Complemento (condiciones de cumplimiento)"</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</si>
  <si>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</si>
  <si>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</si>
  <si>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</si>
  <si>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</si>
  <si>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</si>
  <si>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</si>
  <si>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</si>
  <si>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</si>
  <si>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</si>
  <si>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</si>
  <si>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</si>
  <si>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</si>
  <si>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</si>
  <si>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</si>
  <si>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</si>
  <si>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</si>
  <si>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</si>
  <si>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</si>
  <si>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</si>
  <si>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</si>
  <si>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</si>
  <si>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</si>
  <si>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</si>
  <si>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</si>
  <si>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</si>
  <si>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</si>
  <si>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</si>
  <si>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</si>
  <si>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</si>
  <si>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</si>
  <si>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</si>
  <si>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</si>
  <si>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</si>
  <si>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</si>
  <si>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PROYECTOS DE INVERSIÓN</t>
  </si>
  <si>
    <t>OBJETIVO ESTRATÉGICO</t>
  </si>
  <si>
    <t>DIMENSIONES MIPG</t>
  </si>
  <si>
    <t>POLÍTICAS MIPG</t>
  </si>
  <si>
    <t>Despacho SDG</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</si>
  <si>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</si>
  <si>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</si>
  <si>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</si>
  <si>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</si>
  <si>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Plan Institucional de Archivos</t>
  </si>
  <si>
    <t>OAP - Oficina Asesora de Planeación</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</si>
  <si>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</si>
  <si>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</si>
  <si>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2. Direccionamiento Estratégico</t>
  </si>
  <si>
    <t>Política 1.2. Integridad</t>
  </si>
  <si>
    <t>Eficiencia</t>
  </si>
  <si>
    <t>Constante</t>
  </si>
  <si>
    <t>Plan Anual de Vacantes</t>
  </si>
  <si>
    <t>OAC - Oficina Asesora de Comunicaciones</t>
  </si>
  <si>
    <t>7988 - Fortalecimiento de la capacidad institucional y de los actores sociales para la garantía, promoción y protección de los derechos humanos y de libertad religiosa y de conciencia en Bogotá D.C.</t>
  </si>
  <si>
    <t>Política 2.1. Planeación institucional</t>
  </si>
  <si>
    <t>Efectividad</t>
  </si>
  <si>
    <t>Creciente</t>
  </si>
  <si>
    <t>Plan de Previsión de Recursos Humanos</t>
  </si>
  <si>
    <t>OCI - Oficina de Control Interno</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</si>
  <si>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</si>
  <si>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</si>
  <si>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4. Evaluación de Resultados</t>
  </si>
  <si>
    <t>Política 2.2. Gestión Presupuestal y Eficiencia del Gasto Público</t>
  </si>
  <si>
    <t>Decreciente</t>
  </si>
  <si>
    <t>Plan Estratégico de Talento Humano</t>
  </si>
  <si>
    <t>OCDI - Oficina de Control Disciplinario Interno</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</si>
  <si>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</si>
  <si>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</si>
  <si>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5. Información y Comunicación</t>
  </si>
  <si>
    <t>Política 2.3. Compras y Contratación Pública</t>
  </si>
  <si>
    <t>Plan Institucional de Capacitación</t>
  </si>
  <si>
    <t>DRP - Dirección de Relaciones Políticas</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</si>
  <si>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</si>
  <si>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</si>
  <si>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</si>
  <si>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Política 3.1. Fortalecimiento organizacional y simplificación de procesos</t>
  </si>
  <si>
    <t>Plan de Bienestar e Incentivos Institucionales</t>
  </si>
  <si>
    <t>DJ - Dirección Jurídica</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</si>
  <si>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</si>
  <si>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</si>
  <si>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</si>
  <si>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</si>
  <si>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Plan de Trabajo Anual en Seguridad y Salud en el Trabajo</t>
  </si>
  <si>
    <t>DGAEP - Dirección para la Gestión Administrativa Especial de Policía</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</si>
  <si>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</si>
  <si>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</si>
  <si>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No Aplica</t>
  </si>
  <si>
    <t>Plan Estratégico de Tecnologías de la Información y las Comunicaciones</t>
  </si>
  <si>
    <t>SGL - Subsecretaría de Gestión Local</t>
  </si>
  <si>
    <t>8037 - Implementación de acciones orientadas a la gestión pública efectiva y transparente en la Secretaria Distrital de Gobierno de Bogotá D.C.</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</si>
  <si>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</si>
  <si>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</si>
  <si>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Plan de Tratamiento de Riesgos de Seguridad y Privacidad de la Información</t>
  </si>
  <si>
    <t>DGDL - Dirección para la Gestión del Desarrollo Local</t>
  </si>
  <si>
    <t>Política 3.5. Mejora Normativa</t>
  </si>
  <si>
    <t>DGP - Dirección para la Gestión Policiva</t>
  </si>
  <si>
    <t>8179 - Fortalecimiento de la gestión administrativa y operativa de la Secretaria Distrital de Gobierno Bogotá D.C.</t>
  </si>
  <si>
    <t>Política 3.6. Participación Ciudadana en la Gestión Pública</t>
  </si>
  <si>
    <t xml:space="preserve">Plan Estratégico de Seguridad Vial </t>
  </si>
  <si>
    <t>SGGD - Subsecretaría de Gobernabilidad y Garantía de Derechos</t>
  </si>
  <si>
    <t>Funcionamiento</t>
  </si>
  <si>
    <t>Política 3.7. Racionalización de Trámites</t>
  </si>
  <si>
    <t>DDH - Dirección de Derechos Humanos</t>
  </si>
  <si>
    <t>Política 3.8. Servicio al Ciudadano</t>
  </si>
  <si>
    <t>SARLC - Subdirección de Asuntos de Libertad Religiosa y de Conciencia</t>
  </si>
  <si>
    <t>Política 3.9. Gestión Ambiental</t>
  </si>
  <si>
    <t>DAE - Dirección de Asuntos Étnicos</t>
  </si>
  <si>
    <t>Política 4.1. Seguimiento y evaluación del desempeño institucional</t>
  </si>
  <si>
    <t>SAIR - Subdirección de Asuntos Indígenas y Rrom</t>
  </si>
  <si>
    <t>Política 5.1. Gestión Documental</t>
  </si>
  <si>
    <t>SANARP - Subdirección de Asuntos para Comunidades Negras, Afrocolombianas, Raizales y Palenqueras</t>
  </si>
  <si>
    <t>Política 5.2. Transparencia, acceso a la información pública y lucha contra la corrupción</t>
  </si>
  <si>
    <t>DCDS - Dirección de Convivencia y Diálogo Social</t>
  </si>
  <si>
    <t>Política 5.3. Gestión de la Información Estadística</t>
  </si>
  <si>
    <t>SGI - Subdirección de Gestión Institucional</t>
  </si>
  <si>
    <t>Política 6.1. Gestión del Conocimiento y la Innovación</t>
  </si>
  <si>
    <t>DGTH - Dirección de Gestión del Talento Humano</t>
  </si>
  <si>
    <t>Política 7.1. Control Interno</t>
  </si>
  <si>
    <t>DA - Dirección Administrativa</t>
  </si>
  <si>
    <t>DF - Dirección Financiera</t>
  </si>
  <si>
    <t>DC - Dirección de Contratación</t>
  </si>
  <si>
    <t>Informe de acompañamiento dependencias - PSPI- Trim1 2026</t>
  </si>
  <si>
    <t>Durante el primer trimestre de 2026 se brindó acompañamiento a las dependencias del nivel central en el proceso de identificación, valoración y clasificación de activos de información, en el marco del Plan de Seguridad y Privacidad de la Información. Aunque para el periodo se tenía programado el acompañamiento a diez (10) dependencias, se logró realizar la actividad con veintitrés (23), correspondientes a la totalidad de las dependencias previstas para la vigencia. Este resultado evidencia el cumplimiento anticipado de la meta anual, lo cual quedó consolidado en el informe de acompañamiento correspondiente al periodo.</t>
  </si>
  <si>
    <t>No programada para la vigencia.</t>
  </si>
  <si>
    <t>Publicación del seguimiento con corte a 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</si>
</sst>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2"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b/>
      <sz val="14"/>
      <color theme="1"/>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u/>
      <sz val="11"/>
      <color theme="10"/>
      <name val="Calibri"/>
      <family val="2"/>
      <scheme val="minor"/>
    </font>
    <font>
      <sz val="10"/>
      <name val="Arial"/>
      <family val="2"/>
    </font>
    <font>
      <b/>
      <sz val="16"/>
      <color theme="1"/>
      <name val="Calibri"/>
      <family val="2"/>
      <scheme val="minor"/>
    </font>
    <font>
      <sz val="11"/>
      <name val="Calibri Light"/>
      <family val="2"/>
      <scheme val="major"/>
    </font>
    <font>
      <b/>
      <sz val="16"/>
      <color theme="1"/>
      <name val="Calibri Light"/>
      <family val="2"/>
      <scheme val="major"/>
    </font>
    <font>
      <sz val="11"/>
      <color rgb="FF000000"/>
      <name val="Calibri Light"/>
      <family val="2"/>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s>
  <cellStyleXfs count="6">
    <xf numFmtId="0" fontId="0" fillId="0" borderId="0"/>
    <xf numFmtId="9" fontId="3" fillId="0" borderId="0" applyFont="0" applyFill="0" applyBorder="0" applyAlignment="0" applyProtection="0"/>
    <xf numFmtId="41" fontId="3" fillId="0" borderId="0" applyFont="0" applyFill="0" applyBorder="0" applyAlignment="0" applyProtection="0"/>
    <xf numFmtId="0" fontId="16" fillId="0" borderId="0" applyNumberFormat="0" applyFill="0" applyBorder="0" applyAlignment="0" applyProtection="0"/>
    <xf numFmtId="0" fontId="17" fillId="0" borderId="0"/>
    <xf numFmtId="43" fontId="3" fillId="0" borderId="0" applyFont="0" applyFill="0" applyBorder="0" applyAlignment="0" applyProtection="0"/>
  </cellStyleXfs>
  <cellXfs count="96">
    <xf numFmtId="0" fontId="0" fillId="0" borderId="0" xfId="0"/>
    <xf numFmtId="0" fontId="1"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8" fillId="0" borderId="0" xfId="0" applyFont="1" applyAlignment="1">
      <alignment wrapText="1"/>
    </xf>
    <xf numFmtId="0" fontId="1" fillId="0" borderId="5" xfId="0" applyFont="1" applyBorder="1" applyAlignment="1">
      <alignment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4" fillId="9" borderId="1" xfId="0" applyFont="1" applyFill="1" applyBorder="1" applyAlignment="1">
      <alignment wrapText="1"/>
    </xf>
    <xf numFmtId="0" fontId="12" fillId="6"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0" borderId="0" xfId="0" applyFont="1" applyAlignment="1">
      <alignment wrapText="1"/>
    </xf>
    <xf numFmtId="0" fontId="15" fillId="10"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1" fillId="0" borderId="0" xfId="0" applyFont="1" applyAlignment="1">
      <alignment horizontal="center"/>
    </xf>
    <xf numFmtId="0" fontId="10" fillId="5" borderId="1" xfId="0" applyFont="1" applyFill="1" applyBorder="1" applyAlignment="1">
      <alignment horizontal="center" vertical="center" wrapText="1"/>
    </xf>
    <xf numFmtId="10" fontId="1" fillId="0" borderId="1" xfId="1" applyNumberFormat="1" applyFont="1" applyBorder="1" applyAlignment="1">
      <alignment horizontal="right" vertical="center" wrapText="1"/>
    </xf>
    <xf numFmtId="164" fontId="4" fillId="9"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4"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4" fillId="9" borderId="1" xfId="1" applyNumberFormat="1" applyFont="1" applyFill="1" applyBorder="1" applyAlignment="1">
      <alignment horizontal="right" wrapText="1"/>
    </xf>
    <xf numFmtId="1" fontId="2" fillId="0" borderId="1" xfId="1" applyNumberFormat="1" applyFont="1" applyBorder="1" applyAlignment="1">
      <alignment horizontal="right" vertical="center" wrapText="1"/>
    </xf>
    <xf numFmtId="10" fontId="2"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8" fillId="0" borderId="0" xfId="0" applyFont="1"/>
    <xf numFmtId="0" fontId="0" fillId="0" borderId="0" xfId="0" applyAlignment="1">
      <alignment vertical="center"/>
    </xf>
    <xf numFmtId="0" fontId="11" fillId="0" borderId="1" xfId="0" applyFont="1" applyBorder="1" applyAlignment="1">
      <alignment vertical="center"/>
    </xf>
    <xf numFmtId="0" fontId="0" fillId="0" borderId="1" xfId="0" applyBorder="1" applyAlignment="1">
      <alignment vertical="center" wrapText="1"/>
    </xf>
    <xf numFmtId="0" fontId="18" fillId="14" borderId="1" xfId="0" applyFont="1" applyFill="1" applyBorder="1" applyAlignment="1">
      <alignment horizontal="center" vertical="center"/>
    </xf>
    <xf numFmtId="0" fontId="19" fillId="0" borderId="1" xfId="0" applyFont="1" applyBorder="1" applyAlignment="1">
      <alignment horizontal="center" vertical="center" wrapText="1"/>
    </xf>
    <xf numFmtId="0" fontId="1" fillId="0" borderId="8" xfId="0" applyFont="1" applyBorder="1" applyAlignment="1">
      <alignment horizontal="center" vertical="center" wrapText="1"/>
    </xf>
    <xf numFmtId="10" fontId="1" fillId="0" borderId="3" xfId="0" applyNumberFormat="1" applyFont="1" applyBorder="1" applyAlignment="1">
      <alignment horizontal="center" vertical="center" wrapText="1"/>
    </xf>
    <xf numFmtId="1" fontId="1" fillId="0" borderId="1" xfId="1" applyNumberFormat="1" applyFont="1" applyBorder="1" applyAlignment="1">
      <alignment horizontal="center" vertical="center" wrapText="1"/>
    </xf>
    <xf numFmtId="1" fontId="1" fillId="0" borderId="1" xfId="1" applyNumberFormat="1" applyFont="1" applyFill="1" applyBorder="1" applyAlignment="1">
      <alignment horizontal="center" vertical="center" wrapText="1"/>
    </xf>
    <xf numFmtId="0" fontId="19" fillId="4" borderId="1" xfId="0" applyFont="1" applyFill="1" applyBorder="1" applyAlignment="1">
      <alignment horizontal="center" vertical="center" wrapText="1"/>
    </xf>
    <xf numFmtId="0" fontId="4" fillId="0" borderId="0" xfId="0" applyFont="1" applyAlignment="1">
      <alignment wrapText="1"/>
    </xf>
    <xf numFmtId="10" fontId="20" fillId="9" borderId="1" xfId="1" applyNumberFormat="1" applyFont="1" applyFill="1" applyBorder="1" applyAlignment="1">
      <alignment horizontal="right" wrapText="1"/>
    </xf>
    <xf numFmtId="14" fontId="1" fillId="4" borderId="1" xfId="0" applyNumberFormat="1" applyFont="1" applyFill="1" applyBorder="1" applyAlignment="1">
      <alignment horizontal="center" vertical="center" wrapText="1"/>
    </xf>
    <xf numFmtId="0" fontId="1" fillId="4" borderId="0" xfId="0" applyFont="1" applyFill="1" applyAlignment="1">
      <alignment horizontal="center" wrapText="1"/>
    </xf>
    <xf numFmtId="0" fontId="10" fillId="0" borderId="1" xfId="0" applyFont="1" applyBorder="1" applyAlignment="1">
      <alignment horizontal="center" vertical="center" wrapText="1"/>
    </xf>
    <xf numFmtId="0" fontId="4" fillId="9" borderId="1" xfId="0" applyFont="1" applyFill="1" applyBorder="1" applyAlignment="1">
      <alignment horizontal="center" wrapText="1"/>
    </xf>
    <xf numFmtId="0" fontId="1" fillId="0" borderId="0" xfId="0" applyFont="1" applyAlignment="1">
      <alignment horizontal="center" wrapText="1"/>
    </xf>
    <xf numFmtId="0" fontId="21" fillId="0" borderId="1" xfId="0" applyFont="1" applyBorder="1" applyAlignment="1">
      <alignment vertical="center" wrapText="1"/>
    </xf>
    <xf numFmtId="0" fontId="21" fillId="0" borderId="3" xfId="0" applyFont="1" applyBorder="1" applyAlignment="1">
      <alignment vertical="center" wrapText="1"/>
    </xf>
    <xf numFmtId="0" fontId="21" fillId="0" borderId="6" xfId="0" applyFont="1" applyBorder="1" applyAlignment="1">
      <alignment vertical="center" wrapText="1"/>
    </xf>
    <xf numFmtId="0" fontId="21" fillId="0" borderId="9" xfId="0" applyFont="1" applyBorder="1" applyAlignment="1">
      <alignment vertical="center" wrapText="1"/>
    </xf>
    <xf numFmtId="0" fontId="1" fillId="4" borderId="0" xfId="0" applyFont="1" applyFill="1" applyAlignment="1">
      <alignment horizontal="right" wrapText="1"/>
    </xf>
    <xf numFmtId="0" fontId="1" fillId="4" borderId="0" xfId="0" applyFont="1" applyFill="1" applyAlignment="1">
      <alignment horizontal="right" vertical="center" wrapText="1"/>
    </xf>
    <xf numFmtId="0" fontId="4" fillId="9" borderId="1" xfId="0" applyFont="1" applyFill="1" applyBorder="1" applyAlignment="1">
      <alignment horizontal="right" wrapText="1"/>
    </xf>
    <xf numFmtId="0" fontId="1" fillId="0" borderId="0" xfId="0" applyFont="1" applyAlignment="1">
      <alignment horizontal="right" wrapText="1"/>
    </xf>
    <xf numFmtId="1" fontId="1" fillId="0" borderId="1" xfId="0" applyNumberFormat="1" applyFont="1" applyBorder="1" applyAlignment="1">
      <alignment horizontal="right" vertical="center" wrapText="1"/>
    </xf>
    <xf numFmtId="1" fontId="2" fillId="0" borderId="1" xfId="0" applyNumberFormat="1" applyFont="1" applyBorder="1" applyAlignment="1">
      <alignment horizontal="righ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4"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8" fillId="14" borderId="1" xfId="0" applyFont="1" applyFill="1" applyBorder="1" applyAlignment="1">
      <alignment horizontal="center" vertical="center"/>
    </xf>
  </cellXfs>
  <cellStyles count="6">
    <cellStyle name="Hyperlink" xfId="3" xr:uid="{DE6EC381-D3D0-44CE-8411-BFB25E820AB1}"/>
    <cellStyle name="Millares [0] 2" xfId="2" xr:uid="{0A132118-CF93-4274-A58D-F85900ECC8DD}"/>
    <cellStyle name="Millares 2" xfId="5" xr:uid="{BCEDFB53-D0BC-4DEA-AB83-B39FAE18EAEE}"/>
    <cellStyle name="Normal" xfId="0" builtinId="0"/>
    <cellStyle name="Normal 2" xfId="4" xr:uid="{E1463F09-F0B1-4FA3-B190-85AD993B8A82}"/>
    <cellStyle name="Percent"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4"/>
  <sheetViews>
    <sheetView tabSelected="1" topLeftCell="C1" zoomScale="70" zoomScaleNormal="70" workbookViewId="0">
      <selection activeCell="D6" sqref="A6:XFD6"/>
    </sheetView>
  </sheetViews>
  <sheetFormatPr defaultColWidth="10.81640625" defaultRowHeight="14.5" x14ac:dyDescent="0.35"/>
  <cols>
    <col min="1" max="1" width="7" style="1" customWidth="1"/>
    <col min="2" max="2" width="42.81640625" style="1" customWidth="1"/>
    <col min="3" max="3" width="42.7265625" style="1" customWidth="1"/>
    <col min="4" max="4" width="42.81640625" style="1" customWidth="1"/>
    <col min="5" max="5" width="28.54296875" style="1" customWidth="1"/>
    <col min="6" max="6" width="42.81640625" style="1" customWidth="1"/>
    <col min="7" max="11" width="21.453125" style="1" customWidth="1"/>
    <col min="12" max="12" width="21.453125" style="53" customWidth="1"/>
    <col min="13" max="16" width="10" style="1" customWidth="1"/>
    <col min="17" max="17" width="14.26953125" style="1" customWidth="1"/>
    <col min="18" max="21" width="21.453125" style="1" customWidth="1"/>
    <col min="22" max="24" width="14.26953125" style="61" customWidth="1"/>
    <col min="25" max="25" width="42.81640625" style="1" customWidth="1"/>
    <col min="26" max="26" width="28.54296875" style="1" customWidth="1"/>
    <col min="27" max="29" width="14.26953125" style="1" hidden="1" customWidth="1"/>
    <col min="30" max="30" width="42.81640625" style="1" hidden="1" customWidth="1"/>
    <col min="31" max="31" width="28.54296875" style="1" hidden="1" customWidth="1"/>
    <col min="32" max="34" width="14.26953125" style="1" hidden="1" customWidth="1"/>
    <col min="35" max="35" width="42.81640625" style="1" hidden="1" customWidth="1"/>
    <col min="36" max="36" width="28.54296875" style="1" hidden="1" customWidth="1"/>
    <col min="37" max="39" width="14.26953125" style="1" hidden="1" customWidth="1"/>
    <col min="40" max="40" width="42.81640625" style="1" hidden="1" customWidth="1"/>
    <col min="41" max="41" width="28.54296875" style="1" hidden="1" customWidth="1"/>
    <col min="42" max="44" width="14.26953125" style="1" customWidth="1"/>
    <col min="45" max="46" width="16.54296875" style="1" customWidth="1"/>
    <col min="47" max="47" width="39.453125" style="1" customWidth="1"/>
    <col min="48" max="16384" width="10.81640625" style="1"/>
  </cols>
  <sheetData>
    <row r="1" spans="1:44" s="6" customFormat="1" ht="61.5" customHeight="1" x14ac:dyDescent="0.35">
      <c r="A1" s="68" t="s">
        <v>0</v>
      </c>
      <c r="B1" s="69"/>
      <c r="C1" s="69"/>
      <c r="D1" s="69"/>
      <c r="E1" s="69"/>
      <c r="F1" s="69"/>
      <c r="G1" s="69"/>
      <c r="H1" s="67" t="s">
        <v>1</v>
      </c>
      <c r="I1" s="67"/>
      <c r="L1" s="50"/>
      <c r="V1" s="58"/>
      <c r="W1" s="58"/>
      <c r="X1" s="58"/>
    </row>
    <row r="2" spans="1:44" s="8" customFormat="1" x14ac:dyDescent="0.35">
      <c r="A2" s="35"/>
      <c r="B2" s="12"/>
      <c r="C2" s="12"/>
      <c r="D2" s="12"/>
      <c r="E2" s="12"/>
      <c r="F2" s="12"/>
      <c r="G2" s="12"/>
      <c r="H2" s="12"/>
      <c r="I2" s="12"/>
      <c r="J2" s="12"/>
      <c r="K2" s="12"/>
      <c r="L2" s="12"/>
      <c r="M2" s="12"/>
      <c r="N2" s="7"/>
      <c r="O2" s="7"/>
      <c r="P2" s="7"/>
      <c r="Q2" s="7"/>
      <c r="V2" s="59"/>
      <c r="W2" s="59"/>
      <c r="X2" s="59"/>
    </row>
    <row r="3" spans="1:44" s="6" customFormat="1" ht="15" customHeight="1" x14ac:dyDescent="0.35">
      <c r="A3" s="93" t="s">
        <v>2</v>
      </c>
      <c r="B3" s="93"/>
      <c r="C3" s="94" t="s">
        <v>3</v>
      </c>
      <c r="E3" s="93" t="s">
        <v>4</v>
      </c>
      <c r="F3" s="93"/>
      <c r="G3" s="93"/>
      <c r="H3" s="93"/>
      <c r="I3" s="93"/>
      <c r="L3" s="50"/>
      <c r="V3" s="58"/>
      <c r="W3" s="58"/>
      <c r="X3" s="58"/>
    </row>
    <row r="4" spans="1:44" s="6" customFormat="1" ht="15" customHeight="1" x14ac:dyDescent="0.35">
      <c r="A4" s="93"/>
      <c r="B4" s="93"/>
      <c r="C4" s="94"/>
      <c r="E4" s="13" t="s">
        <v>5</v>
      </c>
      <c r="F4" s="13" t="s">
        <v>6</v>
      </c>
      <c r="G4" s="93" t="s">
        <v>7</v>
      </c>
      <c r="H4" s="93"/>
      <c r="I4" s="93"/>
      <c r="L4" s="50"/>
      <c r="V4" s="58"/>
      <c r="W4" s="58"/>
      <c r="X4" s="58"/>
    </row>
    <row r="5" spans="1:44" s="6" customFormat="1" ht="15" customHeight="1" x14ac:dyDescent="0.35">
      <c r="A5" s="93" t="s">
        <v>8</v>
      </c>
      <c r="B5" s="93"/>
      <c r="C5" s="94" t="s">
        <v>9</v>
      </c>
      <c r="E5" s="9">
        <v>1</v>
      </c>
      <c r="F5" s="49">
        <v>46052</v>
      </c>
      <c r="G5" s="67" t="s">
        <v>10</v>
      </c>
      <c r="H5" s="67"/>
      <c r="I5" s="67"/>
      <c r="L5" s="50"/>
      <c r="V5" s="58"/>
      <c r="W5" s="58"/>
      <c r="X5" s="58"/>
    </row>
    <row r="6" spans="1:44" s="6" customFormat="1" ht="25.5" customHeight="1" x14ac:dyDescent="0.35">
      <c r="A6" s="93"/>
      <c r="B6" s="93"/>
      <c r="C6" s="94"/>
      <c r="E6" s="9">
        <v>2</v>
      </c>
      <c r="F6" s="49">
        <v>46149</v>
      </c>
      <c r="G6" s="67" t="s">
        <v>207</v>
      </c>
      <c r="H6" s="67"/>
      <c r="I6" s="67"/>
      <c r="L6" s="50"/>
      <c r="V6" s="58"/>
      <c r="W6" s="58"/>
      <c r="X6" s="58"/>
    </row>
    <row r="7" spans="1:44" s="6" customFormat="1" ht="15" customHeight="1" x14ac:dyDescent="0.35">
      <c r="A7" s="93" t="s">
        <v>11</v>
      </c>
      <c r="B7" s="93"/>
      <c r="C7" s="9">
        <v>2026</v>
      </c>
      <c r="L7" s="50"/>
      <c r="V7" s="58"/>
      <c r="W7" s="58"/>
      <c r="X7" s="58"/>
    </row>
    <row r="8" spans="1:44" s="6" customFormat="1" x14ac:dyDescent="0.35">
      <c r="L8" s="50"/>
      <c r="V8" s="58"/>
      <c r="W8" s="58"/>
      <c r="X8" s="58"/>
    </row>
    <row r="9" spans="1:44" ht="37.5" customHeight="1" x14ac:dyDescent="0.35">
      <c r="A9" s="84" t="s">
        <v>12</v>
      </c>
      <c r="B9" s="85"/>
      <c r="C9" s="91" t="s">
        <v>13</v>
      </c>
      <c r="D9" s="91" t="s">
        <v>14</v>
      </c>
      <c r="E9" s="84" t="s">
        <v>15</v>
      </c>
      <c r="F9" s="85"/>
      <c r="G9" s="86" t="s">
        <v>16</v>
      </c>
      <c r="H9" s="87"/>
      <c r="I9" s="87"/>
      <c r="J9" s="87"/>
      <c r="K9" s="87"/>
      <c r="L9" s="88" t="s">
        <v>17</v>
      </c>
      <c r="M9" s="89"/>
      <c r="N9" s="89"/>
      <c r="O9" s="89"/>
      <c r="P9" s="89"/>
      <c r="Q9" s="90"/>
      <c r="R9" s="64" t="s">
        <v>18</v>
      </c>
      <c r="S9" s="65"/>
      <c r="T9" s="65"/>
      <c r="U9" s="66"/>
      <c r="V9" s="81" t="s">
        <v>19</v>
      </c>
      <c r="W9" s="82"/>
      <c r="X9" s="82"/>
      <c r="Y9" s="82"/>
      <c r="Z9" s="83"/>
      <c r="AA9" s="78" t="s">
        <v>20</v>
      </c>
      <c r="AB9" s="79"/>
      <c r="AC9" s="79"/>
      <c r="AD9" s="79"/>
      <c r="AE9" s="80"/>
      <c r="AF9" s="75" t="s">
        <v>21</v>
      </c>
      <c r="AG9" s="76"/>
      <c r="AH9" s="76"/>
      <c r="AI9" s="76"/>
      <c r="AJ9" s="77"/>
      <c r="AK9" s="72" t="s">
        <v>22</v>
      </c>
      <c r="AL9" s="73"/>
      <c r="AM9" s="73"/>
      <c r="AN9" s="73"/>
      <c r="AO9" s="74"/>
      <c r="AP9" s="70" t="s">
        <v>23</v>
      </c>
      <c r="AQ9" s="71"/>
      <c r="AR9" s="71"/>
    </row>
    <row r="10" spans="1:44" s="19" customFormat="1" ht="26" x14ac:dyDescent="0.3">
      <c r="A10" s="24" t="s">
        <v>24</v>
      </c>
      <c r="B10" s="24" t="s">
        <v>25</v>
      </c>
      <c r="C10" s="92"/>
      <c r="D10" s="92"/>
      <c r="E10" s="24" t="s">
        <v>26</v>
      </c>
      <c r="F10" s="24" t="s">
        <v>27</v>
      </c>
      <c r="G10" s="15" t="s">
        <v>28</v>
      </c>
      <c r="H10" s="15" t="s">
        <v>29</v>
      </c>
      <c r="I10" s="15" t="s">
        <v>30</v>
      </c>
      <c r="J10" s="15" t="s">
        <v>31</v>
      </c>
      <c r="K10" s="15" t="s">
        <v>32</v>
      </c>
      <c r="L10" s="16" t="s">
        <v>33</v>
      </c>
      <c r="M10" s="16" t="s">
        <v>34</v>
      </c>
      <c r="N10" s="16" t="s">
        <v>35</v>
      </c>
      <c r="O10" s="16" t="s">
        <v>36</v>
      </c>
      <c r="P10" s="16" t="s">
        <v>37</v>
      </c>
      <c r="Q10" s="16" t="s">
        <v>38</v>
      </c>
      <c r="R10" s="18" t="s">
        <v>39</v>
      </c>
      <c r="S10" s="18" t="s">
        <v>40</v>
      </c>
      <c r="T10" s="18" t="s">
        <v>41</v>
      </c>
      <c r="U10" s="18" t="s">
        <v>42</v>
      </c>
      <c r="V10" s="23" t="s">
        <v>43</v>
      </c>
      <c r="W10" s="23" t="s">
        <v>44</v>
      </c>
      <c r="X10" s="23" t="s">
        <v>18</v>
      </c>
      <c r="Y10" s="23" t="s">
        <v>45</v>
      </c>
      <c r="Z10" s="23" t="s">
        <v>46</v>
      </c>
      <c r="AA10" s="17" t="s">
        <v>43</v>
      </c>
      <c r="AB10" s="17" t="s">
        <v>44</v>
      </c>
      <c r="AC10" s="17" t="s">
        <v>18</v>
      </c>
      <c r="AD10" s="17" t="s">
        <v>45</v>
      </c>
      <c r="AE10" s="17" t="s">
        <v>46</v>
      </c>
      <c r="AF10" s="22" t="s">
        <v>43</v>
      </c>
      <c r="AG10" s="22" t="s">
        <v>44</v>
      </c>
      <c r="AH10" s="22" t="s">
        <v>18</v>
      </c>
      <c r="AI10" s="22" t="s">
        <v>45</v>
      </c>
      <c r="AJ10" s="22" t="s">
        <v>46</v>
      </c>
      <c r="AK10" s="21" t="s">
        <v>43</v>
      </c>
      <c r="AL10" s="21" t="s">
        <v>44</v>
      </c>
      <c r="AM10" s="21" t="s">
        <v>18</v>
      </c>
      <c r="AN10" s="21" t="s">
        <v>45</v>
      </c>
      <c r="AO10" s="21" t="s">
        <v>46</v>
      </c>
      <c r="AP10" s="20" t="s">
        <v>43</v>
      </c>
      <c r="AQ10" s="20" t="s">
        <v>44</v>
      </c>
      <c r="AR10" s="20" t="s">
        <v>18</v>
      </c>
    </row>
    <row r="11" spans="1:44" s="5" customFormat="1" ht="130.5" x14ac:dyDescent="0.35">
      <c r="A11" s="4" t="s">
        <v>47</v>
      </c>
      <c r="B11" s="41" t="s">
        <v>48</v>
      </c>
      <c r="C11" s="11" t="s">
        <v>49</v>
      </c>
      <c r="D11" s="11" t="s">
        <v>50</v>
      </c>
      <c r="E11" s="11" t="s">
        <v>51</v>
      </c>
      <c r="F11" s="11" t="s">
        <v>52</v>
      </c>
      <c r="G11" s="2" t="s">
        <v>53</v>
      </c>
      <c r="H11" s="42" t="s">
        <v>54</v>
      </c>
      <c r="I11" s="42" t="s">
        <v>55</v>
      </c>
      <c r="J11" s="3" t="s">
        <v>56</v>
      </c>
      <c r="K11" s="3" t="s">
        <v>57</v>
      </c>
      <c r="L11" s="51" t="s">
        <v>58</v>
      </c>
      <c r="M11" s="3">
        <v>0</v>
      </c>
      <c r="N11" s="3">
        <v>20</v>
      </c>
      <c r="O11" s="3">
        <v>0</v>
      </c>
      <c r="P11" s="3">
        <v>0</v>
      </c>
      <c r="Q11" s="3">
        <f>SUM(M11:P11)</f>
        <v>20</v>
      </c>
      <c r="R11" s="3" t="s">
        <v>59</v>
      </c>
      <c r="S11" s="3" t="s">
        <v>60</v>
      </c>
      <c r="T11" s="2" t="s">
        <v>9</v>
      </c>
      <c r="U11" s="2" t="s">
        <v>9</v>
      </c>
      <c r="V11" s="29">
        <f>M11</f>
        <v>0</v>
      </c>
      <c r="W11" s="62">
        <v>0</v>
      </c>
      <c r="X11" s="27">
        <f>IFERROR(IF(W11/V11&gt;1,1,W11/V11),0)</f>
        <v>0</v>
      </c>
      <c r="Y11" s="54" t="s">
        <v>206</v>
      </c>
      <c r="Z11" s="55" t="s">
        <v>206</v>
      </c>
      <c r="AA11" s="29">
        <f>N11</f>
        <v>20</v>
      </c>
      <c r="AB11" s="31"/>
      <c r="AC11" s="27">
        <f>IFERROR(IF(AB11/AA11&gt;1,1,AB11/AA11),0)</f>
        <v>0</v>
      </c>
      <c r="AD11" s="2"/>
      <c r="AE11" s="2"/>
      <c r="AF11" s="29">
        <f>O11</f>
        <v>0</v>
      </c>
      <c r="AG11" s="31"/>
      <c r="AH11" s="27">
        <f>IFERROR(IF(AG11/AF11&gt;1,1,AG11/AF11),0)</f>
        <v>0</v>
      </c>
      <c r="AI11" s="2"/>
      <c r="AJ11" s="2"/>
      <c r="AK11" s="29">
        <f>P11</f>
        <v>0</v>
      </c>
      <c r="AL11" s="31"/>
      <c r="AM11" s="27">
        <f>IFERROR(IF(AL11/AK11&gt;1,1,AL11/AK11),0)</f>
        <v>0</v>
      </c>
      <c r="AN11" s="2"/>
      <c r="AO11" s="2"/>
      <c r="AP11" s="33">
        <f>Q11</f>
        <v>20</v>
      </c>
      <c r="AQ11" s="63">
        <f>+SUM(W11+AB11+AG11+AL11)</f>
        <v>0</v>
      </c>
      <c r="AR11" s="34">
        <f>IFERROR(IF(AQ11/AP11&gt;1,1,AQ11/AP11),0)</f>
        <v>0</v>
      </c>
    </row>
    <row r="12" spans="1:44" s="5" customFormat="1" ht="203" x14ac:dyDescent="0.35">
      <c r="A12" s="26" t="s">
        <v>61</v>
      </c>
      <c r="B12" s="41" t="s">
        <v>62</v>
      </c>
      <c r="C12" s="11" t="s">
        <v>49</v>
      </c>
      <c r="D12" s="11" t="s">
        <v>50</v>
      </c>
      <c r="E12" s="11" t="s">
        <v>51</v>
      </c>
      <c r="F12" s="11" t="s">
        <v>52</v>
      </c>
      <c r="G12" s="2" t="s">
        <v>53</v>
      </c>
      <c r="H12" s="42" t="s">
        <v>63</v>
      </c>
      <c r="I12" s="42" t="s">
        <v>64</v>
      </c>
      <c r="J12" s="3" t="s">
        <v>65</v>
      </c>
      <c r="K12" s="3" t="s">
        <v>66</v>
      </c>
      <c r="L12" s="51" t="s">
        <v>58</v>
      </c>
      <c r="M12" s="44">
        <v>10</v>
      </c>
      <c r="N12" s="45">
        <v>13</v>
      </c>
      <c r="O12" s="44">
        <v>0</v>
      </c>
      <c r="P12" s="44">
        <v>0</v>
      </c>
      <c r="Q12" s="3">
        <f>SUM(M12:P12)</f>
        <v>23</v>
      </c>
      <c r="R12" s="3" t="s">
        <v>67</v>
      </c>
      <c r="S12" s="3" t="s">
        <v>60</v>
      </c>
      <c r="T12" s="2" t="s">
        <v>9</v>
      </c>
      <c r="U12" s="2" t="s">
        <v>9</v>
      </c>
      <c r="V12" s="29">
        <f t="shared" ref="V12:V13" si="0">M12</f>
        <v>10</v>
      </c>
      <c r="W12" s="62">
        <v>23</v>
      </c>
      <c r="X12" s="27">
        <f>IFERROR(IF(W12/V12&gt;1,1,W12/V12),0)</f>
        <v>1</v>
      </c>
      <c r="Y12" s="56" t="s">
        <v>205</v>
      </c>
      <c r="Z12" s="57" t="s">
        <v>204</v>
      </c>
      <c r="AA12" s="29">
        <f>N12</f>
        <v>13</v>
      </c>
      <c r="AB12" s="31"/>
      <c r="AC12" s="27">
        <f>IFERROR(IF(AB12/AA12&gt;1,1,AB12/AA12),0)</f>
        <v>0</v>
      </c>
      <c r="AD12" s="2"/>
      <c r="AE12" s="2"/>
      <c r="AF12" s="29">
        <f>O12</f>
        <v>0</v>
      </c>
      <c r="AG12" s="31"/>
      <c r="AH12" s="27">
        <f>IFERROR(IF(AG12/AF12&gt;1,1,AG12/AF12),0)</f>
        <v>0</v>
      </c>
      <c r="AI12" s="2"/>
      <c r="AJ12" s="2"/>
      <c r="AK12" s="29">
        <f>P12</f>
        <v>0</v>
      </c>
      <c r="AL12" s="31"/>
      <c r="AM12" s="27">
        <f>IFERROR(IF(AL12/AK12&gt;1,1,AL12/AK12),0)</f>
        <v>0</v>
      </c>
      <c r="AN12" s="2"/>
      <c r="AO12" s="2"/>
      <c r="AP12" s="33">
        <f>Q12</f>
        <v>23</v>
      </c>
      <c r="AQ12" s="63">
        <f t="shared" ref="AQ12:AQ13" si="1">+SUM(W12+AB12+AG12+AL12)</f>
        <v>23</v>
      </c>
      <c r="AR12" s="34">
        <f>IFERROR(IF(AQ12/AP12&gt;1,1,AQ12/AP12),0)</f>
        <v>1</v>
      </c>
    </row>
    <row r="13" spans="1:44" s="5" customFormat="1" ht="130.5" x14ac:dyDescent="0.35">
      <c r="A13" s="26" t="s">
        <v>68</v>
      </c>
      <c r="B13" s="41" t="s">
        <v>69</v>
      </c>
      <c r="C13" s="11" t="s">
        <v>49</v>
      </c>
      <c r="D13" s="11" t="s">
        <v>50</v>
      </c>
      <c r="E13" s="11" t="s">
        <v>51</v>
      </c>
      <c r="F13" s="11" t="s">
        <v>52</v>
      </c>
      <c r="G13" s="2" t="s">
        <v>53</v>
      </c>
      <c r="H13" s="42" t="s">
        <v>70</v>
      </c>
      <c r="I13" s="43" t="s">
        <v>71</v>
      </c>
      <c r="J13" s="3" t="s">
        <v>72</v>
      </c>
      <c r="K13" s="3" t="s">
        <v>73</v>
      </c>
      <c r="L13" s="51" t="s">
        <v>58</v>
      </c>
      <c r="M13" s="45">
        <v>0</v>
      </c>
      <c r="N13" s="45">
        <v>1</v>
      </c>
      <c r="O13" s="45">
        <v>0</v>
      </c>
      <c r="P13" s="45">
        <v>1</v>
      </c>
      <c r="Q13" s="3">
        <f>SUM(M13:P13)</f>
        <v>2</v>
      </c>
      <c r="R13" s="46" t="s">
        <v>74</v>
      </c>
      <c r="S13" s="3" t="s">
        <v>75</v>
      </c>
      <c r="T13" s="2" t="s">
        <v>9</v>
      </c>
      <c r="U13" s="2" t="s">
        <v>9</v>
      </c>
      <c r="V13" s="29">
        <f t="shared" si="0"/>
        <v>0</v>
      </c>
      <c r="W13" s="62">
        <v>0</v>
      </c>
      <c r="X13" s="27">
        <f>IFERROR(IF(W13/V13&gt;1,1,W13/V13),0)</f>
        <v>0</v>
      </c>
      <c r="Y13" s="54" t="s">
        <v>206</v>
      </c>
      <c r="Z13" s="55" t="s">
        <v>206</v>
      </c>
      <c r="AA13" s="29">
        <f>N13</f>
        <v>1</v>
      </c>
      <c r="AB13" s="31"/>
      <c r="AC13" s="27">
        <f>IFERROR(IF(AB13/AA13&gt;1,1,AB13/AA13),0)</f>
        <v>0</v>
      </c>
      <c r="AD13" s="2"/>
      <c r="AE13" s="2"/>
      <c r="AF13" s="29">
        <f>O13</f>
        <v>0</v>
      </c>
      <c r="AG13" s="31"/>
      <c r="AH13" s="27">
        <f>IFERROR(IF(AG13/AF13&gt;1,1,AG13/AF13),0)</f>
        <v>0</v>
      </c>
      <c r="AI13" s="2"/>
      <c r="AJ13" s="2"/>
      <c r="AK13" s="29">
        <f>P13</f>
        <v>1</v>
      </c>
      <c r="AL13" s="31"/>
      <c r="AM13" s="27">
        <f>IFERROR(IF(AL13/AK13&gt;1,1,AL13/AK13),0)</f>
        <v>0</v>
      </c>
      <c r="AN13" s="2"/>
      <c r="AO13" s="2"/>
      <c r="AP13" s="33">
        <f>Q13</f>
        <v>2</v>
      </c>
      <c r="AQ13" s="63">
        <f t="shared" si="1"/>
        <v>0</v>
      </c>
      <c r="AR13" s="34">
        <f>IFERROR(IF(AQ13/AP13&gt;1,1,AQ13/AP13),0)</f>
        <v>0</v>
      </c>
    </row>
    <row r="14" spans="1:44" s="47" customFormat="1" ht="21" x14ac:dyDescent="0.5">
      <c r="A14" s="14"/>
      <c r="B14" s="14" t="s">
        <v>76</v>
      </c>
      <c r="C14" s="14"/>
      <c r="D14" s="14"/>
      <c r="E14" s="14"/>
      <c r="F14" s="14"/>
      <c r="G14" s="14"/>
      <c r="H14" s="14"/>
      <c r="I14" s="14"/>
      <c r="J14" s="14"/>
      <c r="K14" s="14"/>
      <c r="L14" s="52"/>
      <c r="M14" s="30"/>
      <c r="N14" s="30"/>
      <c r="O14" s="30"/>
      <c r="P14" s="30"/>
      <c r="Q14" s="30"/>
      <c r="R14" s="14"/>
      <c r="S14" s="14"/>
      <c r="T14" s="14"/>
      <c r="U14" s="14"/>
      <c r="V14" s="60"/>
      <c r="W14" s="28"/>
      <c r="X14" s="32">
        <f>AVERAGE(X12)</f>
        <v>1</v>
      </c>
      <c r="Y14" s="14"/>
      <c r="Z14" s="14"/>
      <c r="AA14" s="30"/>
      <c r="AB14" s="28"/>
      <c r="AC14" s="32">
        <f>AVERAGE(AC11:AC13)</f>
        <v>0</v>
      </c>
      <c r="AD14" s="14"/>
      <c r="AE14" s="14"/>
      <c r="AF14" s="30"/>
      <c r="AG14" s="28"/>
      <c r="AH14" s="32">
        <f>AVERAGE(AH11:AH13)</f>
        <v>0</v>
      </c>
      <c r="AI14" s="14"/>
      <c r="AJ14" s="14"/>
      <c r="AK14" s="30"/>
      <c r="AL14" s="28"/>
      <c r="AM14" s="32">
        <f>AVERAGE(AM11:AM13)</f>
        <v>0</v>
      </c>
      <c r="AN14" s="14"/>
      <c r="AO14" s="14"/>
      <c r="AP14" s="30"/>
      <c r="AQ14" s="28"/>
      <c r="AR14" s="48">
        <f>AVERAGE(AR12)</f>
        <v>1</v>
      </c>
    </row>
  </sheetData>
  <sheetProtection formatCells="0" formatRows="0" insertRows="0" insertHyperlinks="0" deleteRows="0" sort="0" autoFilter="0" pivotTables="0"/>
  <mergeCells count="23">
    <mergeCell ref="G5:I5"/>
    <mergeCell ref="G6:I6"/>
    <mergeCell ref="A3:B4"/>
    <mergeCell ref="A5:B6"/>
    <mergeCell ref="A7:B7"/>
    <mergeCell ref="C3:C4"/>
    <mergeCell ref="C5:C6"/>
    <mergeCell ref="R9:U9"/>
    <mergeCell ref="H1:I1"/>
    <mergeCell ref="A1:G1"/>
    <mergeCell ref="AP9:AR9"/>
    <mergeCell ref="AK9:AO9"/>
    <mergeCell ref="AF9:AJ9"/>
    <mergeCell ref="AA9:AE9"/>
    <mergeCell ref="V9:Z9"/>
    <mergeCell ref="A9:B9"/>
    <mergeCell ref="G9:K9"/>
    <mergeCell ref="L9:Q9"/>
    <mergeCell ref="E9:F9"/>
    <mergeCell ref="C9:C10"/>
    <mergeCell ref="D9:D10"/>
    <mergeCell ref="G4:I4"/>
    <mergeCell ref="E3:I3"/>
  </mergeCells>
  <phoneticPr fontId="9" type="noConversion"/>
  <dataValidations count="2">
    <dataValidation allowBlank="1" showInputMessage="1" showErrorMessage="1" error="Escriba un texto " promptTitle="Cualquier contenido" sqref="I8 E4:E7" xr:uid="{00000000-0002-0000-0100-000000000000}"/>
    <dataValidation type="decimal" allowBlank="1" showInputMessage="1" showErrorMessage="1" sqref="AP11:AP13 V11:V13 AA11:AA13 AF11:AF13 AK11:AK13 AR11:AR14 AC11:AC14 AH11:AH14 AM11:AM14 W11:X14" xr:uid="{2620A730-8CA7-472C-88BC-172E885C72B7}">
      <formula1>0</formula1>
      <formula2>1000000</formula2>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error="Escriba un texto " promptTitle="Cualquier contenido" xr:uid="{00000000-0002-0000-0100-000001000000}">
          <x14:formula1>
            <xm:f>Listas!#REF!</xm:f>
          </x14:formula1>
          <xm:sqref>I15:I1048576</xm:sqref>
        </x14:dataValidation>
        <x14:dataValidation type="list" allowBlank="1" showInputMessage="1" showErrorMessage="1" xr:uid="{D42C5450-6ED3-4564-A887-50449244D0BF}">
          <x14:formula1>
            <xm:f>Listas!$B$2:$B$13</xm:f>
          </x14:formula1>
          <xm:sqref>C11:C13</xm:sqref>
        </x14:dataValidation>
        <x14:dataValidation type="list" allowBlank="1" showInputMessage="1" showErrorMessage="1" xr:uid="{368CAFF5-BE04-4FFF-B338-51D69BA23554}">
          <x14:formula1>
            <xm:f>Listas!$C$2:$C$10</xm:f>
          </x14:formula1>
          <xm:sqref>D11:D13</xm:sqref>
        </x14:dataValidation>
        <x14:dataValidation type="list" allowBlank="1" showInputMessage="1" showErrorMessage="1" xr:uid="{644DEEAA-0D3C-4060-99CA-C576A2F91A4D}">
          <x14:formula1>
            <xm:f>Listas!$F$2:$F$4</xm:f>
          </x14:formula1>
          <xm:sqref>G11:G13</xm:sqref>
        </x14:dataValidation>
        <x14:dataValidation type="list" allowBlank="1" showInputMessage="1" showErrorMessage="1" xr:uid="{F27B990B-F8E1-43B0-B8F7-E94519E68711}">
          <x14:formula1>
            <xm:f>Listas!$G$2:$G$5</xm:f>
          </x14:formula1>
          <xm:sqref>L11:L13</xm:sqref>
        </x14:dataValidation>
        <x14:dataValidation type="list" allowBlank="1" showInputMessage="1" showErrorMessage="1" xr:uid="{04D58E5A-C535-424D-AAB5-8991AB9C5DFB}">
          <x14:formula1>
            <xm:f>Listas!$D$2:$D$9</xm:f>
          </x14:formula1>
          <xm:sqref>E11:E13</xm:sqref>
        </x14:dataValidation>
        <x14:dataValidation type="list" allowBlank="1" showInputMessage="1" showErrorMessage="1" xr:uid="{F6AE8673-425F-47F4-8692-64AAB292128E}">
          <x14:formula1>
            <xm:f>Listas!$E$2:$E$21</xm:f>
          </x14:formula1>
          <xm:sqref>F11:F13</xm:sqref>
        </x14:dataValidation>
        <x14:dataValidation type="list" allowBlank="1" showInputMessage="1" showErrorMessage="1" xr:uid="{80A19DC1-4D67-4B84-B2EE-734B5921D124}">
          <x14:formula1>
            <xm:f>Listas!$A$2:$A$25</xm:f>
          </x14:formula1>
          <xm:sqref>T11:U13</xm:sqref>
        </x14:dataValidation>
        <x14:dataValidation type="list" allowBlank="1" showInputMessage="1" showErrorMessage="1" xr:uid="{94BFE97B-46A0-467F-9442-89239FE74AC9}">
          <x14:formula1>
            <xm:f>Listas!$H$2:$H$12</xm:f>
          </x14:formula1>
          <xm:sqref>C3:C4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D92E5-47B3-4CF5-A63B-57027FE34DD8}">
  <dimension ref="A1:B21"/>
  <sheetViews>
    <sheetView workbookViewId="0">
      <selection activeCell="B9" sqref="B9"/>
    </sheetView>
  </sheetViews>
  <sheetFormatPr defaultColWidth="11.453125" defaultRowHeight="14.5" x14ac:dyDescent="0.35"/>
  <cols>
    <col min="1" max="1" width="29" style="37" bestFit="1" customWidth="1"/>
    <col min="2" max="2" width="70.453125" style="37" customWidth="1"/>
  </cols>
  <sheetData>
    <row r="1" spans="1:2" ht="21" x14ac:dyDescent="0.35">
      <c r="A1" s="95" t="s">
        <v>77</v>
      </c>
      <c r="B1" s="95"/>
    </row>
    <row r="2" spans="1:2" ht="21" x14ac:dyDescent="0.35">
      <c r="A2" s="40" t="s">
        <v>78</v>
      </c>
      <c r="B2" s="40" t="s">
        <v>7</v>
      </c>
    </row>
    <row r="3" spans="1:2" x14ac:dyDescent="0.35">
      <c r="A3" s="38" t="s">
        <v>79</v>
      </c>
      <c r="B3" s="39" t="s">
        <v>80</v>
      </c>
    </row>
    <row r="4" spans="1:2" ht="43.5" x14ac:dyDescent="0.35">
      <c r="A4" s="38" t="s">
        <v>81</v>
      </c>
      <c r="B4" s="39" t="s">
        <v>82</v>
      </c>
    </row>
    <row r="5" spans="1:2" ht="43.5" x14ac:dyDescent="0.35">
      <c r="A5" s="38" t="s">
        <v>83</v>
      </c>
      <c r="B5" s="39" t="s">
        <v>84</v>
      </c>
    </row>
    <row r="6" spans="1:2" ht="43.5" x14ac:dyDescent="0.35">
      <c r="A6" s="38" t="s">
        <v>85</v>
      </c>
      <c r="B6" s="39" t="s">
        <v>86</v>
      </c>
    </row>
    <row r="7" spans="1:2" x14ac:dyDescent="0.35">
      <c r="A7" s="38" t="s">
        <v>87</v>
      </c>
      <c r="B7" s="39" t="s">
        <v>88</v>
      </c>
    </row>
    <row r="8" spans="1:2" x14ac:dyDescent="0.35">
      <c r="A8" s="38" t="s">
        <v>89</v>
      </c>
      <c r="B8" s="39" t="s">
        <v>88</v>
      </c>
    </row>
    <row r="9" spans="1:2" ht="145" x14ac:dyDescent="0.35">
      <c r="A9" s="38" t="s">
        <v>90</v>
      </c>
      <c r="B9" s="39" t="s">
        <v>91</v>
      </c>
    </row>
    <row r="10" spans="1:2" ht="29" x14ac:dyDescent="0.35">
      <c r="A10" s="38" t="s">
        <v>92</v>
      </c>
      <c r="B10" s="39" t="s">
        <v>93</v>
      </c>
    </row>
    <row r="11" spans="1:2" ht="29" x14ac:dyDescent="0.35">
      <c r="A11" s="38" t="s">
        <v>94</v>
      </c>
      <c r="B11" s="39" t="s">
        <v>95</v>
      </c>
    </row>
    <row r="12" spans="1:2" ht="72.5" x14ac:dyDescent="0.35">
      <c r="A12" s="38" t="s">
        <v>96</v>
      </c>
      <c r="B12" s="39" t="s">
        <v>97</v>
      </c>
    </row>
    <row r="13" spans="1:2" ht="29" x14ac:dyDescent="0.35">
      <c r="A13" s="38" t="s">
        <v>98</v>
      </c>
      <c r="B13" s="39" t="s">
        <v>99</v>
      </c>
    </row>
    <row r="14" spans="1:2" ht="261" x14ac:dyDescent="0.35">
      <c r="A14" s="38" t="s">
        <v>100</v>
      </c>
      <c r="B14" s="39" t="s">
        <v>101</v>
      </c>
    </row>
    <row r="15" spans="1:2" ht="29" x14ac:dyDescent="0.35">
      <c r="A15" s="38" t="s">
        <v>102</v>
      </c>
      <c r="B15" s="39" t="s">
        <v>103</v>
      </c>
    </row>
    <row r="16" spans="1:2" ht="29" x14ac:dyDescent="0.35">
      <c r="A16" s="38" t="s">
        <v>104</v>
      </c>
      <c r="B16" s="39" t="s">
        <v>105</v>
      </c>
    </row>
    <row r="17" spans="1:2" ht="29" x14ac:dyDescent="0.35">
      <c r="A17" s="38" t="s">
        <v>106</v>
      </c>
      <c r="B17" s="39" t="s">
        <v>107</v>
      </c>
    </row>
    <row r="18" spans="1:2" ht="29" x14ac:dyDescent="0.35">
      <c r="A18" s="38" t="s">
        <v>108</v>
      </c>
      <c r="B18" s="39" t="s">
        <v>109</v>
      </c>
    </row>
    <row r="19" spans="1:2" ht="29" x14ac:dyDescent="0.35">
      <c r="A19" s="38" t="s">
        <v>110</v>
      </c>
      <c r="B19" s="39" t="s">
        <v>111</v>
      </c>
    </row>
    <row r="20" spans="1:2" ht="58" x14ac:dyDescent="0.35">
      <c r="A20" s="38" t="s">
        <v>112</v>
      </c>
      <c r="B20" s="39" t="s">
        <v>113</v>
      </c>
    </row>
    <row r="21" spans="1:2" ht="43.5" x14ac:dyDescent="0.35">
      <c r="A21" s="38" t="s">
        <v>114</v>
      </c>
      <c r="B21" s="39" t="s">
        <v>115</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5"/>
  <sheetViews>
    <sheetView topLeftCell="E1" workbookViewId="0">
      <selection activeCell="H8" sqref="H8"/>
    </sheetView>
  </sheetViews>
  <sheetFormatPr defaultColWidth="11.453125" defaultRowHeight="14.5" x14ac:dyDescent="0.35"/>
  <cols>
    <col min="1" max="1" width="94.26953125" bestFit="1" customWidth="1"/>
    <col min="2" max="2" width="72.81640625" customWidth="1"/>
    <col min="3" max="3" width="120.453125" customWidth="1"/>
    <col min="4" max="4" width="40.26953125" bestFit="1" customWidth="1"/>
    <col min="5" max="5" width="84" bestFit="1" customWidth="1"/>
    <col min="6" max="6" width="15.7265625" bestFit="1" customWidth="1"/>
    <col min="7" max="7" width="21" bestFit="1" customWidth="1"/>
    <col min="8" max="8" width="69.1796875" bestFit="1" customWidth="1"/>
  </cols>
  <sheetData>
    <row r="1" spans="1:8" s="25" customFormat="1" x14ac:dyDescent="0.35">
      <c r="A1" s="25" t="s">
        <v>116</v>
      </c>
      <c r="B1" s="25" t="s">
        <v>117</v>
      </c>
      <c r="C1" s="25" t="s">
        <v>118</v>
      </c>
      <c r="D1" s="25" t="s">
        <v>119</v>
      </c>
      <c r="E1" s="25" t="s">
        <v>120</v>
      </c>
      <c r="F1" s="25" t="s">
        <v>28</v>
      </c>
      <c r="G1" s="25" t="s">
        <v>33</v>
      </c>
      <c r="H1" s="25" t="s">
        <v>2</v>
      </c>
    </row>
    <row r="2" spans="1:8" x14ac:dyDescent="0.35">
      <c r="A2" t="s">
        <v>121</v>
      </c>
      <c r="B2" t="s">
        <v>122</v>
      </c>
      <c r="C2" t="s">
        <v>123</v>
      </c>
      <c r="D2" t="s">
        <v>124</v>
      </c>
      <c r="E2" s="36" t="s">
        <v>125</v>
      </c>
      <c r="F2" t="s">
        <v>53</v>
      </c>
      <c r="G2" t="s">
        <v>58</v>
      </c>
      <c r="H2" t="s">
        <v>126</v>
      </c>
    </row>
    <row r="3" spans="1:8" x14ac:dyDescent="0.35">
      <c r="A3" t="s">
        <v>127</v>
      </c>
      <c r="B3" t="s">
        <v>128</v>
      </c>
      <c r="C3" t="s">
        <v>129</v>
      </c>
      <c r="D3" t="s">
        <v>130</v>
      </c>
      <c r="E3" s="36" t="s">
        <v>131</v>
      </c>
      <c r="F3" t="s">
        <v>132</v>
      </c>
      <c r="G3" t="s">
        <v>133</v>
      </c>
      <c r="H3" t="s">
        <v>134</v>
      </c>
    </row>
    <row r="4" spans="1:8" x14ac:dyDescent="0.35">
      <c r="A4" t="s">
        <v>135</v>
      </c>
      <c r="B4" t="s">
        <v>136</v>
      </c>
      <c r="C4" t="s">
        <v>50</v>
      </c>
      <c r="D4" t="s">
        <v>51</v>
      </c>
      <c r="E4" s="36" t="s">
        <v>137</v>
      </c>
      <c r="F4" t="s">
        <v>138</v>
      </c>
      <c r="G4" t="s">
        <v>139</v>
      </c>
      <c r="H4" t="s">
        <v>140</v>
      </c>
    </row>
    <row r="5" spans="1:8" x14ac:dyDescent="0.35">
      <c r="A5" t="s">
        <v>141</v>
      </c>
      <c r="B5" t="s">
        <v>142</v>
      </c>
      <c r="C5" t="s">
        <v>143</v>
      </c>
      <c r="D5" t="s">
        <v>144</v>
      </c>
      <c r="E5" s="36" t="s">
        <v>145</v>
      </c>
      <c r="G5" t="s">
        <v>146</v>
      </c>
      <c r="H5" t="s">
        <v>147</v>
      </c>
    </row>
    <row r="6" spans="1:8" x14ac:dyDescent="0.35">
      <c r="A6" t="s">
        <v>148</v>
      </c>
      <c r="B6" t="s">
        <v>149</v>
      </c>
      <c r="C6" t="s">
        <v>150</v>
      </c>
      <c r="D6" t="s">
        <v>151</v>
      </c>
      <c r="E6" s="36" t="s">
        <v>152</v>
      </c>
      <c r="H6" t="s">
        <v>153</v>
      </c>
    </row>
    <row r="7" spans="1:8" x14ac:dyDescent="0.35">
      <c r="A7" t="s">
        <v>154</v>
      </c>
      <c r="B7" t="s">
        <v>155</v>
      </c>
      <c r="C7" t="s">
        <v>156</v>
      </c>
      <c r="D7" t="s">
        <v>157</v>
      </c>
      <c r="E7" s="36" t="s">
        <v>158</v>
      </c>
      <c r="H7" t="s">
        <v>159</v>
      </c>
    </row>
    <row r="8" spans="1:8" x14ac:dyDescent="0.35">
      <c r="A8" t="s">
        <v>160</v>
      </c>
      <c r="B8" t="s">
        <v>161</v>
      </c>
      <c r="C8" t="s">
        <v>162</v>
      </c>
      <c r="D8" t="s">
        <v>163</v>
      </c>
      <c r="E8" s="36" t="s">
        <v>164</v>
      </c>
      <c r="H8" t="s">
        <v>165</v>
      </c>
    </row>
    <row r="9" spans="1:8" x14ac:dyDescent="0.35">
      <c r="A9" t="s">
        <v>166</v>
      </c>
      <c r="B9" t="s">
        <v>167</v>
      </c>
      <c r="C9" t="s">
        <v>168</v>
      </c>
      <c r="D9" s="36" t="s">
        <v>169</v>
      </c>
      <c r="E9" s="36" t="s">
        <v>52</v>
      </c>
      <c r="H9" t="s">
        <v>170</v>
      </c>
    </row>
    <row r="10" spans="1:8" x14ac:dyDescent="0.35">
      <c r="A10" t="s">
        <v>171</v>
      </c>
      <c r="B10" t="s">
        <v>172</v>
      </c>
      <c r="C10" t="s">
        <v>173</v>
      </c>
      <c r="E10" s="36" t="s">
        <v>174</v>
      </c>
      <c r="H10" t="s">
        <v>175</v>
      </c>
    </row>
    <row r="11" spans="1:8" x14ac:dyDescent="0.35">
      <c r="A11" t="s">
        <v>176</v>
      </c>
      <c r="B11" t="s">
        <v>49</v>
      </c>
      <c r="E11" s="36" t="s">
        <v>177</v>
      </c>
      <c r="H11" t="s">
        <v>3</v>
      </c>
    </row>
    <row r="12" spans="1:8" x14ac:dyDescent="0.35">
      <c r="A12" t="s">
        <v>178</v>
      </c>
      <c r="B12" t="s">
        <v>179</v>
      </c>
      <c r="E12" s="36" t="s">
        <v>180</v>
      </c>
      <c r="H12" t="s">
        <v>181</v>
      </c>
    </row>
    <row r="13" spans="1:8" x14ac:dyDescent="0.35">
      <c r="A13" t="s">
        <v>182</v>
      </c>
      <c r="B13" t="s">
        <v>183</v>
      </c>
      <c r="E13" s="36" t="s">
        <v>184</v>
      </c>
    </row>
    <row r="14" spans="1:8" x14ac:dyDescent="0.35">
      <c r="A14" t="s">
        <v>185</v>
      </c>
      <c r="E14" s="36" t="s">
        <v>186</v>
      </c>
      <c r="F14" s="10"/>
    </row>
    <row r="15" spans="1:8" x14ac:dyDescent="0.35">
      <c r="A15" t="s">
        <v>187</v>
      </c>
      <c r="E15" s="36" t="s">
        <v>188</v>
      </c>
      <c r="F15" s="10"/>
    </row>
    <row r="16" spans="1:8" x14ac:dyDescent="0.35">
      <c r="A16" t="s">
        <v>189</v>
      </c>
      <c r="E16" s="36" t="s">
        <v>190</v>
      </c>
      <c r="F16" s="10"/>
    </row>
    <row r="17" spans="1:6" x14ac:dyDescent="0.35">
      <c r="A17" t="s">
        <v>191</v>
      </c>
      <c r="E17" s="36" t="s">
        <v>192</v>
      </c>
      <c r="F17" s="10"/>
    </row>
    <row r="18" spans="1:6" x14ac:dyDescent="0.35">
      <c r="A18" t="s">
        <v>193</v>
      </c>
      <c r="E18" s="36" t="s">
        <v>194</v>
      </c>
      <c r="F18" s="10"/>
    </row>
    <row r="19" spans="1:6" x14ac:dyDescent="0.35">
      <c r="A19" t="s">
        <v>195</v>
      </c>
      <c r="E19" s="36" t="s">
        <v>196</v>
      </c>
      <c r="F19" s="10"/>
    </row>
    <row r="20" spans="1:6" x14ac:dyDescent="0.35">
      <c r="A20" t="s">
        <v>197</v>
      </c>
      <c r="E20" s="36" t="s">
        <v>198</v>
      </c>
      <c r="F20" s="10"/>
    </row>
    <row r="21" spans="1:6" x14ac:dyDescent="0.35">
      <c r="A21" t="s">
        <v>199</v>
      </c>
      <c r="D21" s="36"/>
      <c r="E21" s="36" t="s">
        <v>200</v>
      </c>
      <c r="F21" s="10"/>
    </row>
    <row r="22" spans="1:6" x14ac:dyDescent="0.35">
      <c r="A22" t="s">
        <v>201</v>
      </c>
      <c r="E22" s="36" t="s">
        <v>169</v>
      </c>
    </row>
    <row r="23" spans="1:6" x14ac:dyDescent="0.35">
      <c r="A23" t="s">
        <v>202</v>
      </c>
    </row>
    <row r="24" spans="1:6" x14ac:dyDescent="0.35">
      <c r="A24" t="s">
        <v>9</v>
      </c>
    </row>
    <row r="25" spans="1:6" x14ac:dyDescent="0.35">
      <c r="A25" t="s">
        <v>203</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2.xml><?xml version="1.0" encoding="utf-8"?>
<ds:datastoreItem xmlns:ds="http://schemas.openxmlformats.org/officeDocument/2006/customXml" ds:itemID="{1BD912C2-67FF-4F74-B857-B8D2F5FE6CA6}">
  <ds:schemaRef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d6eaa91c-3afb-4015-aba1-5ff992c1a5ca"/>
    <ds:schemaRef ds:uri="http://schemas.microsoft.com/office/2006/documentManagement/types"/>
    <ds:schemaRef ds:uri="http://schemas.microsoft.com/office/infopath/2007/PartnerControls"/>
    <ds:schemaRef ds:uri="4d1d2e24-7be0-47eb-a1db-99cc6d75caff"/>
    <ds:schemaRef ds:uri="http://www.w3.org/XML/1998/namespace"/>
  </ds:schemaRefs>
</ds:datastoreItem>
</file>

<file path=customXml/itemProps3.xml><?xml version="1.0" encoding="utf-8"?>
<ds:datastoreItem xmlns:ds="http://schemas.openxmlformats.org/officeDocument/2006/customXml" ds:itemID="{854A21B5-6213-4820-B5ED-305533EC82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PI</vt:lpstr>
      <vt:lpstr>Instrucciones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Leidy Johana Avila Arias</cp:lastModifiedBy>
  <cp:revision/>
  <dcterms:created xsi:type="dcterms:W3CDTF">2021-01-25T18:44:53Z</dcterms:created>
  <dcterms:modified xsi:type="dcterms:W3CDTF">2026-05-07T15:48:29Z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