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15"/>
  <workbookPr defaultThemeVersion="166925"/>
  <mc:AlternateContent xmlns:mc="http://schemas.openxmlformats.org/markup-compatibility/2006">
    <mc:Choice Requires="x15">
      <x15ac:absPath xmlns:x15ac="http://schemas.microsoft.com/office/spreadsheetml/2010/11/ac" url="C:\Users\diego.buelvas\Downloads\"/>
    </mc:Choice>
  </mc:AlternateContent>
  <xr:revisionPtr revIDLastSave="44" documentId="13_ncr:1_{7E13C01A-AB94-4CDA-B127-F68BDA09F6DC}" xr6:coauthVersionLast="47" xr6:coauthVersionMax="47" xr10:uidLastSave="{65D243B4-50BB-4388-865F-6D877036D5A8}"/>
  <bookViews>
    <workbookView xWindow="-120" yWindow="-120" windowWidth="29040" windowHeight="15720" xr2:uid="{00000000-000D-0000-FFFF-FFFF00000000}"/>
  </bookViews>
  <sheets>
    <sheet name="PI" sheetId="1" r:id="rId1"/>
    <sheet name="Instrucciones" sheetId="3" r:id="rId2"/>
    <sheet name="Listas" sheetId="2" r:id="rId3"/>
  </sheets>
  <definedNames>
    <definedName name="_xlnm._FilterDatabase" localSheetId="0" hidden="1">PI!$D$11:$D$17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R18" i="1" l="1"/>
  <c r="X18" i="1"/>
  <c r="AQ16" i="1"/>
  <c r="AQ17" i="1"/>
  <c r="AQ15" i="1"/>
  <c r="AQ14" i="1"/>
  <c r="AQ13" i="1"/>
  <c r="AQ12" i="1"/>
  <c r="AQ11" i="1"/>
  <c r="AP16" i="1"/>
  <c r="AR16" i="1" s="1"/>
  <c r="AK16" i="1"/>
  <c r="AM16" i="1" s="1"/>
  <c r="AF16" i="1"/>
  <c r="AH16" i="1" s="1"/>
  <c r="AA16" i="1"/>
  <c r="AC16" i="1" s="1"/>
  <c r="V16" i="1"/>
  <c r="X16" i="1" s="1"/>
  <c r="Q17" i="1"/>
  <c r="Q16" i="1"/>
  <c r="Q15" i="1"/>
  <c r="AP15" i="1" s="1"/>
  <c r="AR15" i="1" s="1"/>
  <c r="Q14" i="1"/>
  <c r="Q13" i="1"/>
  <c r="AP13" i="1" s="1"/>
  <c r="AR13" i="1" s="1"/>
  <c r="Q12" i="1"/>
  <c r="AP12" i="1" s="1"/>
  <c r="AR12" i="1" s="1"/>
  <c r="Q11" i="1"/>
  <c r="AP11" i="1" s="1"/>
  <c r="AR11" i="1" s="1"/>
  <c r="AK14" i="1"/>
  <c r="AM14" i="1" s="1"/>
  <c r="AF14" i="1"/>
  <c r="AH14" i="1" s="1"/>
  <c r="AA14" i="1"/>
  <c r="AC14" i="1" s="1"/>
  <c r="V14" i="1"/>
  <c r="X14" i="1" s="1"/>
  <c r="AK13" i="1"/>
  <c r="AM13" i="1" s="1"/>
  <c r="AF13" i="1"/>
  <c r="AH13" i="1" s="1"/>
  <c r="AA13" i="1"/>
  <c r="AC13" i="1" s="1"/>
  <c r="V13" i="1"/>
  <c r="X13" i="1" s="1"/>
  <c r="AP17" i="1"/>
  <c r="AR17" i="1" s="1"/>
  <c r="AP14" i="1"/>
  <c r="AR14" i="1" s="1"/>
  <c r="AK15" i="1"/>
  <c r="AM15" i="1" s="1"/>
  <c r="AF15" i="1"/>
  <c r="AH15" i="1" s="1"/>
  <c r="AA15" i="1"/>
  <c r="AC15" i="1" s="1"/>
  <c r="V15" i="1"/>
  <c r="X15" i="1" s="1"/>
  <c r="AK17" i="1"/>
  <c r="AM17" i="1" s="1"/>
  <c r="AK12" i="1"/>
  <c r="AM12" i="1" s="1"/>
  <c r="AK11" i="1"/>
  <c r="AM11" i="1" s="1"/>
  <c r="AF17" i="1"/>
  <c r="AH17" i="1" s="1"/>
  <c r="AF12" i="1"/>
  <c r="AH12" i="1" s="1"/>
  <c r="AF11" i="1"/>
  <c r="AH11" i="1" s="1"/>
  <c r="AA17" i="1"/>
  <c r="AC17" i="1" s="1"/>
  <c r="AA12" i="1"/>
  <c r="AC12" i="1" s="1"/>
  <c r="AA11" i="1"/>
  <c r="AC11" i="1" s="1"/>
  <c r="V12" i="1"/>
  <c r="X12" i="1" s="1"/>
  <c r="V17" i="1"/>
  <c r="X17" i="1" s="1"/>
  <c r="V11" i="1"/>
  <c r="X11" i="1" s="1"/>
  <c r="AM18" i="1" l="1"/>
  <c r="AC18" i="1"/>
  <c r="AH1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I10" authorId="0" shapeId="0" xr:uid="{00000000-0006-0000-0100-000010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J10" authorId="0" shapeId="0" xr:uid="{00000000-0006-0000-0100-00000E000000}">
      <text>
        <r>
          <rPr>
            <b/>
            <sz val="9"/>
            <color indexed="81"/>
            <rFont val="Tahoma"/>
            <family val="2"/>
          </rPr>
          <t>Valor inicial que se toma como referencia para comparar el avance de la meta. Es importante indicar la magnitud, unidad de medida y la vigencia en la cual se obtuvo</t>
        </r>
      </text>
    </comment>
    <comment ref="K10" authorId="0" shapeId="0" xr:uid="{00000000-0006-0000-0100-00000D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List>
</comments>
</file>

<file path=xl/sharedStrings.xml><?xml version="1.0" encoding="utf-8"?>
<sst xmlns="http://schemas.openxmlformats.org/spreadsheetml/2006/main" count="326" uniqueCount="225">
  <si>
    <t>FORMULACIÓN Y SEGUIMIENTO A PLANES INSTITUCIONALES</t>
  </si>
  <si>
    <r>
      <rPr>
        <b/>
        <sz val="11"/>
        <color theme="1"/>
        <rFont val="Calibri Light"/>
        <family val="2"/>
        <scheme val="major"/>
      </rPr>
      <t xml:space="preserve">Código: </t>
    </r>
    <r>
      <rPr>
        <sz val="11"/>
        <color theme="1"/>
        <rFont val="Calibri Light"/>
        <family val="2"/>
        <scheme val="major"/>
      </rPr>
      <t xml:space="preserve">PLE-PIN-F055
</t>
    </r>
    <r>
      <rPr>
        <b/>
        <sz val="11"/>
        <color theme="1"/>
        <rFont val="Calibri Light"/>
        <family val="2"/>
        <scheme val="major"/>
      </rPr>
      <t xml:space="preserve">Versión: </t>
    </r>
    <r>
      <rPr>
        <sz val="11"/>
        <color theme="1"/>
        <rFont val="Calibri Light"/>
        <family val="2"/>
        <scheme val="major"/>
      </rPr>
      <t xml:space="preserve">03
</t>
    </r>
    <r>
      <rPr>
        <b/>
        <sz val="11"/>
        <color theme="1"/>
        <rFont val="Calibri Light"/>
        <family val="2"/>
        <scheme val="major"/>
      </rPr>
      <t xml:space="preserve">Vigencia: </t>
    </r>
    <r>
      <rPr>
        <sz val="11"/>
        <color theme="1"/>
        <rFont val="Calibri Light"/>
        <family val="2"/>
        <scheme val="major"/>
      </rPr>
      <t xml:space="preserve">06 de enero de 2026
</t>
    </r>
    <r>
      <rPr>
        <b/>
        <sz val="11"/>
        <color theme="1"/>
        <rFont val="Calibri Light"/>
        <family val="2"/>
        <scheme val="major"/>
      </rPr>
      <t xml:space="preserve">Caso HOLA: </t>
    </r>
    <r>
      <rPr>
        <sz val="11"/>
        <color theme="1"/>
        <rFont val="Calibri Light"/>
        <family val="2"/>
        <scheme val="major"/>
      </rPr>
      <t>15731</t>
    </r>
  </si>
  <si>
    <t>NOMBRE PLAN</t>
  </si>
  <si>
    <t>Plan Institucional de Archivos</t>
  </si>
  <si>
    <t>CONTROL DE CAMBIOS</t>
  </si>
  <si>
    <t>VERSIÓN</t>
  </si>
  <si>
    <t>FECHA</t>
  </si>
  <si>
    <t>DESCRIPCIÓN</t>
  </si>
  <si>
    <t>DEPENDENCIAS ASOCIADAS</t>
  </si>
  <si>
    <t>DA - Dirección Administrativa</t>
  </si>
  <si>
    <t>Publicación del plan de gestión aprobado CIGD. Caso HOLA: 23923</t>
  </si>
  <si>
    <t>XX/XX/2026</t>
  </si>
  <si>
    <t>Publicación del seguimiento con corte a 31/03/2026. Para el I trimestre de la vigencia 2026, el Plan Institucional de archvos  alcanzó un nivel de desempeño del  100.00% y 12,50% acumulado para la vigencia.</t>
  </si>
  <si>
    <t>AÑO VIGENCIA</t>
  </si>
  <si>
    <t>META</t>
  </si>
  <si>
    <t>FUENTE DE FINANCIAMIENTO</t>
  </si>
  <si>
    <t>OBJETIVOS ESTRATÉGICOS</t>
  </si>
  <si>
    <t>MODELO INTEGRADO DE PLANEACIÓN Y GESTIÓN</t>
  </si>
  <si>
    <t>INDICADOR</t>
  </si>
  <si>
    <t>PROGRAMACIÓN</t>
  </si>
  <si>
    <t>RESULTADO</t>
  </si>
  <si>
    <t>I TRIMESTRE</t>
  </si>
  <si>
    <t>II TRIMESTRE</t>
  </si>
  <si>
    <t>III TRIMESTRE</t>
  </si>
  <si>
    <t>IV TRIMESTRE</t>
  </si>
  <si>
    <t>ACUMULADO VIGENCIA</t>
  </si>
  <si>
    <t>No. META</t>
  </si>
  <si>
    <t>NOMBRE META</t>
  </si>
  <si>
    <t>DIMENSIÓN</t>
  </si>
  <si>
    <t>POLÍTICA</t>
  </si>
  <si>
    <t>TIPO INDICADOR</t>
  </si>
  <si>
    <t>NOMBRE INDICADOR</t>
  </si>
  <si>
    <t>UNIDAD MEDIDA</t>
  </si>
  <si>
    <t>LÍNEA BASE</t>
  </si>
  <si>
    <t>FÓRMULA INDICADOR</t>
  </si>
  <si>
    <t>TIPO PROGRAMACIÓN</t>
  </si>
  <si>
    <t>I TRI</t>
  </si>
  <si>
    <t>II TRI</t>
  </si>
  <si>
    <t>III TRI</t>
  </si>
  <si>
    <t>IV TRI</t>
  </si>
  <si>
    <t>TOTAL VIGENCIA</t>
  </si>
  <si>
    <t>DESCRIPCIÓN ENTREGABLE</t>
  </si>
  <si>
    <t>FUENTE INFORMACIÓN</t>
  </si>
  <si>
    <t>RESPONSABLE EJECUCIÓN</t>
  </si>
  <si>
    <t>RESPONSABLE REPORTE</t>
  </si>
  <si>
    <t>PROGRAMADO</t>
  </si>
  <si>
    <t>EJECUTADO</t>
  </si>
  <si>
    <t>ANÁLISIS CUALITATIVO</t>
  </si>
  <si>
    <t xml:space="preserve">DESCRIPCIÓN EVIDENCIA </t>
  </si>
  <si>
    <t>MT1</t>
  </si>
  <si>
    <t>Realizar cuarenta y cuatro (44) transferencias documentales, correspondientes a las cuarenta y cuatro (44) unidades administrativas de la SDG, conforme al procedimiento código GDI-GPD-P006 y a los tiempos de retención consignados en las dos versiones de la TRD de la SDG</t>
  </si>
  <si>
    <t>8179 - Fortalecimiento de la gestión administrativa y operativa de la Secretaria Distrital de Gobierno Bogotá D.C.</t>
  </si>
  <si>
    <t>PEI - Propiciar la revolución del servicio con criterios de calidad, calidez, eficacia, oportunidad, sostenibilidad y transformación digital.</t>
  </si>
  <si>
    <t>5. Información y Comunicación</t>
  </si>
  <si>
    <t>Política 5.1. Gestión Documental</t>
  </si>
  <si>
    <t>Eficacia</t>
  </si>
  <si>
    <t>Transferencias documentales realizadas</t>
  </si>
  <si>
    <t>Transferencias documentales</t>
  </si>
  <si>
    <t>Número de transferencias documentales realizadas / Número de transferencias programadas</t>
  </si>
  <si>
    <t>Suma</t>
  </si>
  <si>
    <t>Actas de transferencias documentales elaboradas.</t>
  </si>
  <si>
    <t>Registro de las Unidades Administrativas</t>
  </si>
  <si>
    <t>Meta no programada</t>
  </si>
  <si>
    <t xml:space="preserve">Meta no programada </t>
  </si>
  <si>
    <t>MT2</t>
  </si>
  <si>
    <t>Elaborar un (1) documento de Historia Institucional con fines archivísticos de la Secretaría Distrital de Gobierno (SDG) desde el año 1927- 2006, como insumo para la elaboración de la Tabla de Valoración Documental (TVD) de la Entidad.</t>
  </si>
  <si>
    <t>Documento de Historia Institucional elaborado como insumo para la TVD</t>
  </si>
  <si>
    <t>Documento</t>
  </si>
  <si>
    <t>Número de documentos de Historia Institucional elaborados / Número de documentos de Historia Institucional programados</t>
  </si>
  <si>
    <t>Documento de Historia institucional de la Secretaría Distrital de Gobierno (SDG), de 1927 a 2006.</t>
  </si>
  <si>
    <t>Datos Propios</t>
  </si>
  <si>
    <t>MT3</t>
  </si>
  <si>
    <t>Realizar una (1) actualización al Programa de Gestión Documental (PGD) de la Secretaría Distrital de Gobierno (SDG), con reformulación a 4 años.</t>
  </si>
  <si>
    <t>Número de actualizaciones realizadas al Programa de Gestión Documental</t>
  </si>
  <si>
    <t>Actualizaciones</t>
  </si>
  <si>
    <t>Número de actualizaciones realizadas / Número de actualizaciones programadas</t>
  </si>
  <si>
    <t>Documento de Programa de Gestión Documental de la Secretaría Distrital de Gobierno (SDG).</t>
  </si>
  <si>
    <t>MT4</t>
  </si>
  <si>
    <t>Realizar una (1) actualización a la Política en Gestión Documental de la Secretaría Distrital de Gobierno (SDG).</t>
  </si>
  <si>
    <t>Número de actualizaciones realizadas a la Política en Gestión Documental .</t>
  </si>
  <si>
    <t>Documento de Política en Gestión Documental de la Secretaría Distrital de Gobierno (SDG).</t>
  </si>
  <si>
    <t>MT5</t>
  </si>
  <si>
    <t>Aplicar la disposición final a 800 cajas de documentación que conforman el acervo documental de la Secretaría Distrital de Gobierno (SDG), conforme a las 2 versiones de Tablas de Retención Documental (TRD) convalidadas de la Entidad.</t>
  </si>
  <si>
    <t>Número de cajas de documentación con disposición final  aplicada</t>
  </si>
  <si>
    <t>Cajas</t>
  </si>
  <si>
    <t>Número de cajas de documentación con disposición final aplicada /Número de cajas de documentación programadas * 100</t>
  </si>
  <si>
    <t>Acta de Eliminación de Archivos-GDI-GPD-F122</t>
  </si>
  <si>
    <t>MT6</t>
  </si>
  <si>
    <t>Realizar cuatro (4) seguimientos, cada uno dirigido de manera integral a las veinte (20) Alcaldías Locales de la SDG y a las dependencias de su Nivel Central, sobre la implementación del Plan de Conservación Documental y de los siguientes programas:
· Saneamiento Ambiental.
· Monitoreo de Condiciones Ambientales.
· Almacenamiento y re-almacenamiento de cajas y carpetas de archivo.</t>
  </si>
  <si>
    <t>Número de seguimientos realizados a la implementación del Plan de Conservación Documental</t>
  </si>
  <si>
    <t>Seguimientos</t>
  </si>
  <si>
    <t>Número de seguimientos realizados/ Número de seguimientos programados</t>
  </si>
  <si>
    <t>Informes de seguimiento a la implementación del Plan de Conservación Documental.</t>
  </si>
  <si>
    <t>MT7</t>
  </si>
  <si>
    <t>Realizar dos (2) seguimientos a las acciones de implementación del Plan de Preservación Digital a Largo Plazo en la Entidad.</t>
  </si>
  <si>
    <t>Número de seguimientos realizados a la implementación del Plan de Preservación Digital.</t>
  </si>
  <si>
    <t>Informes de seguimiento a la implementación del Plan de Preservación Digital.</t>
  </si>
  <si>
    <t>TOTAL</t>
  </si>
  <si>
    <t>INSTRUCCIONES DE DILIGENCIAMIENTO</t>
  </si>
  <si>
    <t>CAMPOS</t>
  </si>
  <si>
    <t>No. META:</t>
  </si>
  <si>
    <t>No diligenciar. La numeración será definida por la OAP.</t>
  </si>
  <si>
    <t>NOMBRE META:</t>
  </si>
  <si>
    <t>Diligenciar bajo la estructura sintáctica "Verbo fuerte en infinitivo + Magnitud (Número entero) + Unidad de medida + Complemento (condiciones de cumplimiento)"</t>
  </si>
  <si>
    <t>FUENTE DE FINANCIAMIENTO:</t>
  </si>
  <si>
    <t>Si las actividades se financiarán únicamente con recursos de Funcionamiento, seleccionar esta opción, de lo contrario retomar de la lista desplegable el proyecto de inversión correspondiente.</t>
  </si>
  <si>
    <t>OBJETIVOS ESTRATÉGICOS:</t>
  </si>
  <si>
    <t>Correspondientes a los definidos en el Plan Estratégico Institucional (Resolución SDG 0072 de 2024) y el Plan Estratégico Sectorial (Resolución SDG 0073 de 2024). Retomar de la lista desplegable.</t>
  </si>
  <si>
    <t>MIPG DIMENSIÓN:</t>
  </si>
  <si>
    <t>De acuerdo con la Resolución SDG 1110 de 2024. Retomar de la lista desplegable.</t>
  </si>
  <si>
    <t>MIPG POLÍTICA:</t>
  </si>
  <si>
    <t>TIPO INDICADOR:</t>
  </si>
  <si>
    <t>Seleccione de la lista desplegable el más adecuado de acuerdo con la actividad que se plantea desarrollar la meta:
- Eficacia. Es la habilidad de una persona para concretar un objetivo. Tiene que ver con las actividades necesarias para alcanzar un objetivo.
- Eficiencia. Es la capacidad de emplear los mejores recursos, o de optimizar el uso de los recursos y medios disponibles para alcanzar un objetivo.
- Efectividad. Es la competencia de lograr el mejor resultado con la menor cantidad de recursos y en el menor tiempo posible. Es decir, es el equilibrio entre la eficacia (habilidades de las personas) y la eficiencia (medios y recursos) para alcanzar un objetivo.</t>
  </si>
  <si>
    <t>NOMBRE INDICADOR:</t>
  </si>
  <si>
    <t>Defina un nombre para el indicador de cumplimiento que de cuenta del avance de la meta.</t>
  </si>
  <si>
    <t>UNIDAD DE MEDIDA:</t>
  </si>
  <si>
    <t>Indique la unidad de medición en la cual se cuantificará el cumplimiento de la meta. Ejemplo: Personas, Porcentaje, Actividades, etc.</t>
  </si>
  <si>
    <t xml:space="preserve">LÍNEA BASE: </t>
  </si>
  <si>
    <t>Valor del último corte de información completa disponible para actividades similar o iguales a las que se propone desarrollar la meta. Debe expresarse en la misma unidad de medida que la meta. Su utilidad es brindar referencia frente a las capacidades de ejecutar la magnitud propuesta en el tiempo de vigencia del instrumento de planeación.</t>
  </si>
  <si>
    <t>FORMULA INDICADOR:</t>
  </si>
  <si>
    <t>Debe expresarse como la relación entre la magnitud ejecutada (numerador) y la magnitud programada (denominador).</t>
  </si>
  <si>
    <t>TIPO PROGRAMACIÓN:</t>
  </si>
  <si>
    <t>Seleccione de la lista desplegable el más adecuado de acuerdo con la actividad que se plantea desarrollar la meta (tenga en cuenta que esto determinará la formula de acumulación):
- Suma: Para las metas con tipo de programación “suma”, la magnitud ejecutada de la vigencia será el resultado de sumar la magnitud ejecutada en cada uno de los trimestres cuya fecha de corte de medición se encuentre cerrada. 
- Constante: Para las metas con tipo de programación “constante”, la magnitud ejecutada de la vigencia será equivalente al promedio simple de las magnitudes ejecutadas en cada uno de los trimestres cuya fecha de corte de medición se encuentre cerrada, dividido por el porcentaje tiempo transcurrido de la vigencia. 
- Creciente: Para las metas con tipo de programación “creciente”, la magnitud ejecutada de la vigencia será equivalente a la magnitud máxima ejecutada en cualquiera de los trimestres cuya fecha de corte de medición se encuentre cerrada. 
- Decreciente: Para las metas con tipo de programación “decreciente”, la magnitud ejecutada de la vigencia será equivalente a la magnitud mínima ejecutada en cualquiera de los trimestres cuya fecha de corte de medición se encuentre cerrada.</t>
  </si>
  <si>
    <t xml:space="preserve">PROGRAMACIÓN TRIMESTRAL: </t>
  </si>
  <si>
    <t>Desagregue la magnitud total de la vigencia en periodos trimestrales, de acuerdo con el tipo de programación escogido.</t>
  </si>
  <si>
    <t>DESCRIPCIÓN ENTREGABLE:</t>
  </si>
  <si>
    <t>Defina las características de los archivos de soporte de evidencia que darán cuenta del cumplimiento de las actividades que desarrollan la meta.</t>
  </si>
  <si>
    <t>FUENTE DE INFORMACIÓN:</t>
  </si>
  <si>
    <t>Defina si la fuente de información es propia a partir de los registros de la actividad desarrollada, o se base en una fuente externa, sea esta de la SDG o no.</t>
  </si>
  <si>
    <t>RESPONSABLE EJECUCIÓN:</t>
  </si>
  <si>
    <t>Dependencia responsables de la ejecución de las actividades de cumplimiento de las metas de acuerdo con el Decreto Distrital 411 de 2016.</t>
  </si>
  <si>
    <t>RESPONSABLE REPORTE:</t>
  </si>
  <si>
    <t>Dependencia responsable de generación del reporte consolidado y su remisión a la OAP de acuerdo con el Decreto Distrital 411 de 2016.</t>
  </si>
  <si>
    <t>ANÁLISIS CUALITATIVO:</t>
  </si>
  <si>
    <t>Descripción corta que de cuenta de aspectos significativos que ayuden a explicar el valor obtenido en la ejecución, especialmente cuando no se alcanza un cumplimiento óptimo deben relacionarse las dificultades y retrasos y las soluciones implementadas.</t>
  </si>
  <si>
    <t>DESCRIPCIÓN EVIDENCIA:</t>
  </si>
  <si>
    <t>Descripción de los archivos de evidencia de soporte de cumplimiento de la meta que fueron cargados en las carpetas dispuestas para ese fin. Debe ser coherente con el campo "Entregable".</t>
  </si>
  <si>
    <t>DEPENDENCIAS</t>
  </si>
  <si>
    <t>PROYECTOS DE INVERSIÓN</t>
  </si>
  <si>
    <t>OBJETIVO ESTRATÉGICO</t>
  </si>
  <si>
    <t>DIMENSIONES MIPG</t>
  </si>
  <si>
    <t>POLÍTICAS MIPG</t>
  </si>
  <si>
    <t>Despacho SDG</t>
  </si>
  <si>
    <t>7952 - Fortalecimiento institucional de la gestión local en las localidades de Bogotá D.C.</t>
  </si>
  <si>
    <t xml:space="preserve">PEI - Fortalecer la identidad de ciudad mediante la comunicación estratégica y la innovación publica y social, generando cambios comportamentales y valor público. </t>
  </si>
  <si>
    <t>1. Talento Humano</t>
  </si>
  <si>
    <t>Política 1.1. Gestión Estratégica del Talento Humano</t>
  </si>
  <si>
    <t>OAP - Oficina Asesora de Planeación</t>
  </si>
  <si>
    <t>7983 - Fortalecimiento de la gestión policiva en Bogotá D.C.</t>
  </si>
  <si>
    <t xml:space="preserve">PEI - Fomentar la promoción, garantía, protección, respeto y apropiación de los Derechos Humanos, la Libertad Religiosa y de conciencia, el Dialogo, la convivencia pacífica y la lucha contra el racismo. </t>
  </si>
  <si>
    <t>2. Direccionamiento Estratégico</t>
  </si>
  <si>
    <t>Política 1.2. Integridad</t>
  </si>
  <si>
    <t>Eficiencia</t>
  </si>
  <si>
    <t>Constante</t>
  </si>
  <si>
    <t>Plan Anual de Vacantes</t>
  </si>
  <si>
    <t>OAC - Oficina Asesora de Comunicaciones</t>
  </si>
  <si>
    <t>7988 - Fortalecimiento de la capacidad institucional y de los actores sociales para la garantía, promoción y protección de los derechos humanos y de libertad religiosa y de conciencia en Bogotá D.C.</t>
  </si>
  <si>
    <t>3. Gestión con Valores para Resultados</t>
  </si>
  <si>
    <t>Política 2.1. Planeación institucional</t>
  </si>
  <si>
    <t>Efectividad</t>
  </si>
  <si>
    <t>Creciente</t>
  </si>
  <si>
    <t>Plan de Previsión de Recursos Humanos</t>
  </si>
  <si>
    <t>OCI - Oficina de Control Interno</t>
  </si>
  <si>
    <t>7993 - Fortalecimiento del tejido social y la reconstrucción de la confianza con la ciudadanía para promover la cultura de la convivencia basada en el diálogo</t>
  </si>
  <si>
    <t xml:space="preserve">PEI - Fortalecer la articulación de la administración pública central y local para una gestión local y policiva más efectiva y transparente. </t>
  </si>
  <si>
    <t>4. Evaluación de Resultados</t>
  </si>
  <si>
    <t>Política 2.2. Gestión Presupuestal y Eficiencia del Gasto Público</t>
  </si>
  <si>
    <t>Decreciente</t>
  </si>
  <si>
    <t>Plan Estratégico de Talento Humano</t>
  </si>
  <si>
    <t>OCDI - Oficina de Control Disciplinario Interno</t>
  </si>
  <si>
    <t>7999 - Implementación de estrategias de innovación publica y social para el fomento de la gestión del conocimiento en Bogotá D.C.</t>
  </si>
  <si>
    <t xml:space="preserve">PEI - Promover la transparencia, la integridad y la participación en la gestión pública, para mejorar la gobernabilidad democrática distrital y local. </t>
  </si>
  <si>
    <t>Política 2.3. Compras y Contratación Pública</t>
  </si>
  <si>
    <t>Plan Institucional de Capacitación</t>
  </si>
  <si>
    <t>DRP - Dirección de Relaciones Políticas</t>
  </si>
  <si>
    <t>8004 - Implementación de la estrategia de participación ciudadana en espacios de toma de decisiones públicas en Bogotá D.C.</t>
  </si>
  <si>
    <t xml:space="preserve">PES - Emprender acciones para el fortalecimiento institucional y normativo del Sector Gobierno, que faciliten la gobernabilidad local y la atención integral de las necesidades en materia de espacio público. </t>
  </si>
  <si>
    <t>6. Gestión del Conocimiento y la Innovación</t>
  </si>
  <si>
    <t>Política 3.1. Fortalecimiento organizacional y simplificación de procesos</t>
  </si>
  <si>
    <t>Plan de Bienestar e Incentivos Institucionales</t>
  </si>
  <si>
    <t>DJ - Dirección Jurídica</t>
  </si>
  <si>
    <t>8010 - Fortalecimiento de la capacidad institucional y de los actores sociales para la garantía, promoción y protección de los derechos de las comunidades étnicas en Bogotá D.C.</t>
  </si>
  <si>
    <t xml:space="preserve">PES - Producir información sobre participación incidente, políticas públicas y relaciones políticas, que fomente la transparencia, la democracia, la generación de una visión compartida de Ciudad y la toma de decisiones basada en evidencia. </t>
  </si>
  <si>
    <t>7. Control Interno</t>
  </si>
  <si>
    <t>Política 3.2. Gobierno Digital</t>
  </si>
  <si>
    <t>Plan de Trabajo Anual en Seguridad y Salud en el Trabajo</t>
  </si>
  <si>
    <t>DGAEP - Dirección para la Gestión Administrativa Especial de Policía</t>
  </si>
  <si>
    <t>8020 - Fortalecimiento de las relaciones estratégicas de los actores políticos de los diferentes niveles que influyan en la implementación de los programas de la administración Distrital Bogotá D.C.</t>
  </si>
  <si>
    <t xml:space="preserve">PES  -Promover una cultura de paz en el territorio basada en los derechos humanos, que fomente espacios de diálogo, así como la transversalización del enfoque diferencial étnico-racial. </t>
  </si>
  <si>
    <t>No Aplica</t>
  </si>
  <si>
    <t>Política 3.3. Seguridad Digital</t>
  </si>
  <si>
    <t>Plan Estratégico de Tecnologías de la Información y las Comunicaciones</t>
  </si>
  <si>
    <t>SGL - Subsecretaría de Gestión Local</t>
  </si>
  <si>
    <t>8037 - Implementación de acciones orientadas a la gestión pública efectiva y transparente en la Secretaria Distrital de Gobierno de Bogotá D.C.</t>
  </si>
  <si>
    <t xml:space="preserve">PES - Desarrollar capacidades técnicas y tecnológicas en el Sector Gobierno para fortalecer el conocimiento, las capacidades institucionales y la articulación interinstitucional hacia la mejora en la prestación de los servicios, la atención oportuna de las peticiones ciudadanas y  la prestación de servicios digitales básicos, que progresivamente permitan avanzar en la estrategia de gobierno abierto, la estructura de datos y la generación de confianza ciudadana. </t>
  </si>
  <si>
    <t>Política 3.4. Defensa Jurídica</t>
  </si>
  <si>
    <t>Plan de Tratamiento de Riesgos de Seguridad y Privacidad de la Información</t>
  </si>
  <si>
    <t>DGDL - Dirección para la Gestión del Desarrollo Local</t>
  </si>
  <si>
    <t>8048 - Fortalecimiento Tecnológico para una Administración Más Eficiente en la Secretaría Distrital de Gobierno Bogotá D.C.</t>
  </si>
  <si>
    <t>Política 3.5. Mejora Normativa</t>
  </si>
  <si>
    <t>Plan de Seguridad y Privacidad de la Información</t>
  </si>
  <si>
    <t>DGP - Dirección para la Gestión Policiva</t>
  </si>
  <si>
    <t>Política 3.6. Participación Ciudadana en la Gestión Pública</t>
  </si>
  <si>
    <t xml:space="preserve">Plan Estratégico de Seguridad Vial </t>
  </si>
  <si>
    <t>SGGD - Subsecretaría de Gobernabilidad y Garantía de Derechos</t>
  </si>
  <si>
    <t>Funcionamiento</t>
  </si>
  <si>
    <t>Política 3.7. Racionalización de Trámites</t>
  </si>
  <si>
    <t>DDH - Dirección de Derechos Humanos</t>
  </si>
  <si>
    <t>Política 3.8. Servicio al Ciudadano</t>
  </si>
  <si>
    <t>SARLC - Subdirección de Asuntos de Libertad Religiosa y de Conciencia</t>
  </si>
  <si>
    <t>Política 3.9. Gestión Ambiental</t>
  </si>
  <si>
    <t>DAE - Dirección de Asuntos Étnicos</t>
  </si>
  <si>
    <t>Política 4.1. Seguimiento y evaluación del desempeño institucional</t>
  </si>
  <si>
    <t>SAIR - Subdirección de Asuntos Indígenas y Rrom</t>
  </si>
  <si>
    <t>SANARP - Subdirección de Asuntos para Comunidades Negras, Afrocolombianas, Raizales y Palenqueras</t>
  </si>
  <si>
    <t>Política 5.2. Transparencia, acceso a la información pública y lucha contra la corrupción</t>
  </si>
  <si>
    <t>DCDS - Dirección de Convivencia y Diálogo Social</t>
  </si>
  <si>
    <t>Política 5.3. Gestión de la Información Estadística</t>
  </si>
  <si>
    <t>SGI - Subsecretaría de Gestión Institucional</t>
  </si>
  <si>
    <t>Política 6.1. Gestión del Conocimiento y la Innovación</t>
  </si>
  <si>
    <t>DGTH - Dirección de Gestión del Talento Humano</t>
  </si>
  <si>
    <t>Política 7.1. Control Interno</t>
  </si>
  <si>
    <t>DF - Dirección Financiera</t>
  </si>
  <si>
    <t>DTI - Dirección de Tecnologías e Información</t>
  </si>
  <si>
    <t>DC - Dirección de Contratación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</si>
</sst>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1" formatCode="_-* #,##0_-;\-* #,##0_-;_-* &quot;-&quot;_-;_-@_-"/>
    <numFmt numFmtId="43" formatCode="_-* #,##0.00_-;\-* #,##0.00_-;_-* &quot;-&quot;??_-;_-@_-"/>
    <numFmt numFmtId="164" formatCode="0.0"/>
  </numFmts>
  <fonts count="20">
    <font>
      <sz val="11"/>
      <color theme="1"/>
      <name val="Calibri"/>
      <family val="2"/>
      <scheme val="minor"/>
    </font>
    <font>
      <sz val="11"/>
      <color theme="1"/>
      <name val="Calibri Light"/>
      <family val="2"/>
      <scheme val="major"/>
    </font>
    <font>
      <b/>
      <sz val="11"/>
      <color theme="1"/>
      <name val="Calibri Light"/>
      <family val="2"/>
      <scheme val="major"/>
    </font>
    <font>
      <sz val="11"/>
      <color theme="1"/>
      <name val="Calibri"/>
      <family val="2"/>
      <scheme val="minor"/>
    </font>
    <font>
      <b/>
      <sz val="14"/>
      <color theme="1"/>
      <name val="Calibri Light"/>
      <family val="2"/>
      <scheme val="major"/>
    </font>
    <font>
      <b/>
      <sz val="14"/>
      <name val="Calibri Light"/>
      <family val="2"/>
      <scheme val="major"/>
    </font>
    <font>
      <b/>
      <sz val="9"/>
      <color indexed="81"/>
      <name val="Tahoma"/>
      <family val="2"/>
    </font>
    <font>
      <sz val="9"/>
      <color indexed="81"/>
      <name val="Tahoma"/>
      <family val="2"/>
    </font>
    <font>
      <sz val="11"/>
      <color theme="1"/>
      <name val="Aptos"/>
      <family val="2"/>
      <charset val="1"/>
    </font>
    <font>
      <sz val="8"/>
      <name val="Calibri"/>
      <family val="2"/>
      <scheme val="minor"/>
    </font>
    <font>
      <sz val="11"/>
      <color theme="1"/>
      <name val="Calibri Light"/>
      <family val="2"/>
    </font>
    <font>
      <b/>
      <sz val="11"/>
      <color theme="1"/>
      <name val="Calibri"/>
      <family val="2"/>
      <scheme val="minor"/>
    </font>
    <font>
      <b/>
      <sz val="10"/>
      <color theme="1"/>
      <name val="Calibri Light"/>
      <family val="2"/>
      <scheme val="major"/>
    </font>
    <font>
      <sz val="10"/>
      <color theme="1"/>
      <name val="Calibri Light"/>
      <family val="2"/>
      <scheme val="major"/>
    </font>
    <font>
      <b/>
      <sz val="11"/>
      <color theme="0"/>
      <name val="Calibri Light"/>
      <family val="2"/>
      <scheme val="major"/>
    </font>
    <font>
      <b/>
      <sz val="10"/>
      <color theme="0"/>
      <name val="Calibri Light"/>
      <family val="2"/>
      <scheme val="major"/>
    </font>
    <font>
      <u/>
      <sz val="11"/>
      <color theme="10"/>
      <name val="Calibri"/>
      <family val="2"/>
      <scheme val="minor"/>
    </font>
    <font>
      <sz val="10"/>
      <name val="Arial"/>
      <family val="2"/>
    </font>
    <font>
      <b/>
      <sz val="16"/>
      <color theme="1"/>
      <name val="Calibri"/>
      <family val="2"/>
      <scheme val="minor"/>
    </font>
    <font>
      <b/>
      <sz val="16"/>
      <color theme="1"/>
      <name val="Calibri Light"/>
      <family val="2"/>
      <scheme val="major"/>
    </font>
  </fonts>
  <fills count="15">
    <fill>
      <patternFill patternType="none"/>
    </fill>
    <fill>
      <patternFill patternType="gray125"/>
    </fill>
    <fill>
      <patternFill patternType="solid">
        <fgColor theme="7" tint="0.59999389629810485"/>
        <bgColor indexed="64"/>
      </patternFill>
    </fill>
    <fill>
      <patternFill patternType="solid">
        <fgColor theme="9" tint="0.59999389629810485"/>
        <bgColor indexed="64"/>
      </patternFill>
    </fill>
    <fill>
      <patternFill patternType="solid">
        <fgColor theme="0"/>
        <bgColor indexed="64"/>
      </patternFill>
    </fill>
    <fill>
      <patternFill patternType="solid">
        <fgColor rgb="FFFFFFFF"/>
        <bgColor rgb="FF000000"/>
      </patternFill>
    </fill>
    <fill>
      <patternFill patternType="solid">
        <fgColor theme="5" tint="0.59999389629810485"/>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theme="0" tint="-0.34998626667073579"/>
        <bgColor indexed="64"/>
      </patternFill>
    </fill>
    <fill>
      <patternFill patternType="solid">
        <fgColor theme="8" tint="-0.499984740745262"/>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theme="2"/>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s>
  <cellStyleXfs count="6">
    <xf numFmtId="0" fontId="0" fillId="0" borderId="0"/>
    <xf numFmtId="9" fontId="3" fillId="0" borderId="0" applyFont="0" applyFill="0" applyBorder="0" applyAlignment="0" applyProtection="0"/>
    <xf numFmtId="41" fontId="3" fillId="0" borderId="0" applyFont="0" applyFill="0" applyBorder="0" applyAlignment="0" applyProtection="0"/>
    <xf numFmtId="0" fontId="16" fillId="0" borderId="0" applyNumberFormat="0" applyFill="0" applyBorder="0" applyAlignment="0" applyProtection="0"/>
    <xf numFmtId="0" fontId="17" fillId="0" borderId="0"/>
    <xf numFmtId="43" fontId="3" fillId="0" borderId="0" applyFont="0" applyFill="0" applyBorder="0" applyAlignment="0" applyProtection="0"/>
  </cellStyleXfs>
  <cellXfs count="85">
    <xf numFmtId="0" fontId="0" fillId="0" borderId="0" xfId="0"/>
    <xf numFmtId="0" fontId="1" fillId="0" borderId="0" xfId="0" applyFont="1" applyAlignment="1">
      <alignment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1" fillId="0" borderId="0" xfId="0" applyFont="1" applyAlignment="1">
      <alignment horizontal="justify" vertical="center" wrapText="1"/>
    </xf>
    <xf numFmtId="0" fontId="1" fillId="4" borderId="0" xfId="0" applyFont="1" applyFill="1" applyAlignment="1">
      <alignment wrapText="1"/>
    </xf>
    <xf numFmtId="0" fontId="2" fillId="4" borderId="0" xfId="0" applyFont="1" applyFill="1" applyAlignment="1">
      <alignment vertical="center" wrapText="1"/>
    </xf>
    <xf numFmtId="0" fontId="1" fillId="4" borderId="0" xfId="0" applyFont="1" applyFill="1" applyAlignment="1">
      <alignment vertical="center" wrapText="1"/>
    </xf>
    <xf numFmtId="0" fontId="1" fillId="4" borderId="1" xfId="0" applyFont="1" applyFill="1" applyBorder="1" applyAlignment="1">
      <alignment horizontal="center" vertical="center" wrapText="1"/>
    </xf>
    <xf numFmtId="0" fontId="8" fillId="0" borderId="0" xfId="0" applyFont="1" applyAlignment="1">
      <alignment wrapText="1"/>
    </xf>
    <xf numFmtId="0" fontId="1" fillId="0" borderId="5" xfId="0" applyFont="1" applyBorder="1" applyAlignment="1">
      <alignment vertical="center" wrapText="1"/>
    </xf>
    <xf numFmtId="0" fontId="10" fillId="0" borderId="1" xfId="0" applyFont="1" applyBorder="1" applyAlignment="1">
      <alignment horizontal="justify" vertical="center" wrapText="1"/>
    </xf>
    <xf numFmtId="0" fontId="2" fillId="4" borderId="0" xfId="0" applyFont="1" applyFill="1" applyAlignment="1">
      <alignment horizontal="center" vertical="center" wrapText="1"/>
    </xf>
    <xf numFmtId="0" fontId="2" fillId="8" borderId="1" xfId="0" applyFont="1" applyFill="1" applyBorder="1" applyAlignment="1">
      <alignment horizontal="center" vertical="center" wrapText="1"/>
    </xf>
    <xf numFmtId="0" fontId="4" fillId="9" borderId="1" xfId="0" applyFont="1" applyFill="1" applyBorder="1" applyAlignment="1">
      <alignment wrapText="1"/>
    </xf>
    <xf numFmtId="0" fontId="12" fillId="6" borderId="1"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7"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13" fillId="0" borderId="0" xfId="0" applyFont="1" applyAlignment="1">
      <alignment wrapText="1"/>
    </xf>
    <xf numFmtId="0" fontId="15" fillId="10" borderId="1" xfId="0" applyFont="1" applyFill="1" applyBorder="1" applyAlignment="1">
      <alignment horizontal="center" vertical="center" wrapText="1"/>
    </xf>
    <xf numFmtId="0" fontId="12" fillId="11" borderId="1" xfId="0" applyFont="1" applyFill="1" applyBorder="1" applyAlignment="1">
      <alignment horizontal="center" vertical="center" wrapText="1"/>
    </xf>
    <xf numFmtId="0" fontId="12" fillId="12" borderId="1" xfId="0" applyFont="1" applyFill="1" applyBorder="1" applyAlignment="1">
      <alignment horizontal="center" vertical="center" wrapText="1"/>
    </xf>
    <xf numFmtId="0" fontId="12" fillId="13"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11" fillId="0" borderId="0" xfId="0" applyFont="1" applyAlignment="1">
      <alignment horizontal="center"/>
    </xf>
    <xf numFmtId="0" fontId="10" fillId="5" borderId="1" xfId="0" applyFont="1" applyFill="1" applyBorder="1" applyAlignment="1">
      <alignment horizontal="center" vertical="center" wrapText="1"/>
    </xf>
    <xf numFmtId="10" fontId="1" fillId="0" borderId="1" xfId="1" applyNumberFormat="1" applyFont="1" applyBorder="1" applyAlignment="1">
      <alignment horizontal="right" vertical="center" wrapText="1"/>
    </xf>
    <xf numFmtId="164" fontId="4" fillId="9" borderId="1" xfId="1" applyNumberFormat="1" applyFont="1" applyFill="1" applyBorder="1" applyAlignment="1">
      <alignment horizontal="right" wrapText="1"/>
    </xf>
    <xf numFmtId="1" fontId="1" fillId="0" borderId="1" xfId="1" applyNumberFormat="1" applyFont="1" applyBorder="1" applyAlignment="1">
      <alignment horizontal="right" vertical="center" wrapText="1"/>
    </xf>
    <xf numFmtId="1" fontId="4" fillId="9" borderId="1" xfId="1" applyNumberFormat="1" applyFont="1" applyFill="1" applyBorder="1" applyAlignment="1">
      <alignment horizontal="right" wrapText="1"/>
    </xf>
    <xf numFmtId="164" fontId="1" fillId="0" borderId="1" xfId="0" applyNumberFormat="1" applyFont="1" applyBorder="1" applyAlignment="1">
      <alignment horizontal="right" vertical="center" wrapText="1"/>
    </xf>
    <xf numFmtId="10" fontId="4" fillId="9" borderId="1" xfId="1" applyNumberFormat="1" applyFont="1" applyFill="1" applyBorder="1" applyAlignment="1">
      <alignment horizontal="right" wrapText="1"/>
    </xf>
    <xf numFmtId="1" fontId="2" fillId="0" borderId="1" xfId="1" applyNumberFormat="1" applyFont="1" applyBorder="1" applyAlignment="1">
      <alignment horizontal="right" vertical="center" wrapText="1"/>
    </xf>
    <xf numFmtId="164" fontId="2" fillId="0" borderId="1" xfId="0" applyNumberFormat="1" applyFont="1" applyBorder="1" applyAlignment="1">
      <alignment horizontal="right" vertical="center" wrapText="1"/>
    </xf>
    <xf numFmtId="10" fontId="2" fillId="0" borderId="1" xfId="1" applyNumberFormat="1" applyFont="1" applyBorder="1" applyAlignment="1">
      <alignment horizontal="right" vertical="center" wrapText="1"/>
    </xf>
    <xf numFmtId="0" fontId="2" fillId="4" borderId="7" xfId="0" applyFont="1" applyFill="1" applyBorder="1" applyAlignment="1">
      <alignment horizontal="center" vertical="center" wrapText="1"/>
    </xf>
    <xf numFmtId="0" fontId="8" fillId="0" borderId="0" xfId="0" applyFont="1"/>
    <xf numFmtId="0" fontId="0" fillId="0" borderId="0" xfId="0" applyAlignment="1">
      <alignment vertical="center"/>
    </xf>
    <xf numFmtId="0" fontId="1" fillId="4" borderId="1" xfId="0" applyFont="1" applyFill="1" applyBorder="1" applyAlignment="1">
      <alignment horizontal="center" wrapText="1"/>
    </xf>
    <xf numFmtId="0" fontId="11" fillId="0" borderId="1" xfId="0" applyFont="1" applyBorder="1" applyAlignment="1">
      <alignment vertical="center"/>
    </xf>
    <xf numFmtId="0" fontId="0" fillId="0" borderId="1" xfId="0" applyBorder="1" applyAlignment="1">
      <alignment vertical="center" wrapText="1"/>
    </xf>
    <xf numFmtId="0" fontId="18" fillId="14" borderId="1" xfId="0" applyFont="1" applyFill="1" applyBorder="1" applyAlignment="1">
      <alignment horizontal="center" vertical="center"/>
    </xf>
    <xf numFmtId="1" fontId="1" fillId="0" borderId="1" xfId="1" applyNumberFormat="1" applyFont="1" applyFill="1" applyBorder="1" applyAlignment="1">
      <alignment horizontal="center" vertical="center" wrapText="1"/>
    </xf>
    <xf numFmtId="0" fontId="4" fillId="0" borderId="0" xfId="0" applyFont="1" applyAlignment="1">
      <alignment wrapText="1"/>
    </xf>
    <xf numFmtId="10" fontId="19" fillId="9" borderId="1" xfId="1" applyNumberFormat="1" applyFont="1" applyFill="1" applyBorder="1" applyAlignment="1">
      <alignment horizontal="right" wrapText="1"/>
    </xf>
    <xf numFmtId="10" fontId="1" fillId="0" borderId="1" xfId="0" applyNumberFormat="1" applyFont="1" applyBorder="1" applyAlignment="1">
      <alignment horizontal="center" vertical="center" wrapText="1"/>
    </xf>
    <xf numFmtId="0" fontId="10" fillId="0" borderId="1" xfId="0" applyFont="1" applyBorder="1" applyAlignment="1">
      <alignment horizontal="left" vertical="center" wrapText="1"/>
    </xf>
    <xf numFmtId="0" fontId="10" fillId="0" borderId="1" xfId="0" applyFont="1" applyBorder="1" applyAlignment="1">
      <alignment horizontal="center" vertical="center" wrapText="1"/>
    </xf>
    <xf numFmtId="1" fontId="1" fillId="0" borderId="1" xfId="1"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14" fontId="1" fillId="4" borderId="1" xfId="0" applyNumberFormat="1" applyFont="1" applyFill="1" applyBorder="1" applyAlignment="1">
      <alignment horizontal="center" vertical="center" wrapText="1"/>
    </xf>
    <xf numFmtId="0" fontId="1" fillId="4" borderId="1" xfId="0" applyFont="1" applyFill="1" applyBorder="1" applyAlignment="1">
      <alignment horizontal="left" vertical="center" wrapText="1"/>
    </xf>
    <xf numFmtId="0" fontId="1"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4" fillId="10" borderId="2"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2" fillId="11" borderId="2" xfId="0" applyFont="1" applyFill="1" applyBorder="1" applyAlignment="1">
      <alignment horizontal="center" vertical="center" wrapText="1"/>
    </xf>
    <xf numFmtId="0" fontId="2" fillId="11" borderId="4" xfId="0" applyFont="1" applyFill="1" applyBorder="1" applyAlignment="1">
      <alignment horizontal="center" vertical="center" wrapText="1"/>
    </xf>
    <xf numFmtId="0" fontId="2" fillId="11" borderId="3"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3" xfId="0" applyFont="1" applyFill="1" applyBorder="1" applyAlignment="1">
      <alignment horizontal="center" vertical="center" wrapText="1"/>
    </xf>
    <xf numFmtId="0" fontId="2" fillId="7" borderId="2" xfId="0" applyFont="1" applyFill="1" applyBorder="1" applyAlignment="1">
      <alignment horizontal="center" vertical="center" wrapText="1"/>
    </xf>
    <xf numFmtId="0" fontId="2" fillId="7" borderId="4" xfId="0" applyFont="1" applyFill="1" applyBorder="1" applyAlignment="1">
      <alignment horizontal="center" vertical="center" wrapText="1"/>
    </xf>
    <xf numFmtId="0" fontId="2" fillId="7" borderId="3" xfId="0" applyFont="1" applyFill="1" applyBorder="1" applyAlignment="1">
      <alignment horizontal="center" vertical="center" wrapText="1"/>
    </xf>
    <xf numFmtId="0" fontId="2" fillId="13" borderId="2" xfId="0" applyFont="1" applyFill="1" applyBorder="1" applyAlignment="1">
      <alignment horizontal="center" vertical="center" wrapText="1"/>
    </xf>
    <xf numFmtId="0" fontId="2" fillId="13" borderId="4" xfId="0" applyFont="1" applyFill="1" applyBorder="1" applyAlignment="1">
      <alignment horizontal="center" vertical="center" wrapText="1"/>
    </xf>
    <xf numFmtId="0" fontId="2" fillId="13" borderId="3" xfId="0" applyFont="1" applyFill="1" applyBorder="1" applyAlignment="1">
      <alignment horizontal="center" vertical="center" wrapText="1"/>
    </xf>
    <xf numFmtId="0" fontId="2" fillId="8" borderId="2" xfId="0" applyFont="1" applyFill="1" applyBorder="1" applyAlignment="1">
      <alignment horizontal="center" vertical="center" wrapText="1"/>
    </xf>
    <xf numFmtId="0" fontId="2" fillId="8" borderId="3" xfId="0" applyFont="1" applyFill="1" applyBorder="1" applyAlignment="1">
      <alignment horizontal="center" vertical="center" wrapText="1"/>
    </xf>
    <xf numFmtId="0" fontId="2" fillId="6" borderId="2"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18" fillId="14" borderId="1" xfId="0" applyFont="1" applyFill="1" applyBorder="1" applyAlignment="1">
      <alignment horizontal="center" vertical="center"/>
    </xf>
  </cellXfs>
  <cellStyles count="6">
    <cellStyle name="Hyperlink" xfId="3" xr:uid="{DE6EC381-D3D0-44CE-8411-BFB25E820AB1}"/>
    <cellStyle name="Millares [0] 2" xfId="2" xr:uid="{0A132118-CF93-4274-A58D-F85900ECC8DD}"/>
    <cellStyle name="Millares 2" xfId="5" xr:uid="{BCEDFB53-D0BC-4DEA-AB83-B39FAE18EAEE}"/>
    <cellStyle name="Normal" xfId="0" builtinId="0"/>
    <cellStyle name="Normal 2" xfId="4" xr:uid="{E1463F09-F0B1-4FA3-B190-85AD993B8A82}"/>
    <cellStyle name="Porcentaje" xfId="1" builtinId="5"/>
  </cellStyles>
  <dxfs count="0"/>
  <tableStyles count="0" defaultTableStyle="TableStyleMedium2" defaultPivotStyle="PivotStyleLight16"/>
  <colors>
    <mruColors>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28574</xdr:colOff>
      <xdr:row>0</xdr:row>
      <xdr:rowOff>38099</xdr:rowOff>
    </xdr:from>
    <xdr:to>
      <xdr:col>1</xdr:col>
      <xdr:colOff>1419225</xdr:colOff>
      <xdr:row>0</xdr:row>
      <xdr:rowOff>695324</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8574" y="38099"/>
          <a:ext cx="1857376" cy="6572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R18"/>
  <sheetViews>
    <sheetView tabSelected="1" topLeftCell="S1" zoomScaleNormal="100" workbookViewId="0">
      <selection activeCell="O12" sqref="O12"/>
    </sheetView>
  </sheetViews>
  <sheetFormatPr defaultColWidth="10.85546875" defaultRowHeight="15"/>
  <cols>
    <col min="1" max="1" width="7" style="1" customWidth="1"/>
    <col min="2" max="2" width="42.85546875" style="1" customWidth="1"/>
    <col min="3" max="3" width="42.7109375" style="1" customWidth="1"/>
    <col min="4" max="4" width="42.85546875" style="1" customWidth="1"/>
    <col min="5" max="5" width="28.5703125" style="1" customWidth="1"/>
    <col min="6" max="6" width="42.85546875" style="1" customWidth="1"/>
    <col min="7" max="12" width="21.42578125" style="1" customWidth="1"/>
    <col min="13" max="16" width="10" style="1" customWidth="1"/>
    <col min="17" max="17" width="14.28515625" style="1" customWidth="1"/>
    <col min="18" max="21" width="21.42578125" style="1" customWidth="1"/>
    <col min="22" max="24" width="14.28515625" style="1" customWidth="1"/>
    <col min="25" max="25" width="42.85546875" style="1" customWidth="1"/>
    <col min="26" max="26" width="28.5703125" style="1" customWidth="1"/>
    <col min="27" max="29" width="14.28515625" style="1" hidden="1" customWidth="1"/>
    <col min="30" max="30" width="42.85546875" style="1" hidden="1" customWidth="1"/>
    <col min="31" max="31" width="28.5703125" style="1" hidden="1" customWidth="1"/>
    <col min="32" max="34" width="14.28515625" style="1" hidden="1" customWidth="1"/>
    <col min="35" max="35" width="42.85546875" style="1" hidden="1" customWidth="1"/>
    <col min="36" max="36" width="28.5703125" style="1" hidden="1" customWidth="1"/>
    <col min="37" max="39" width="14.28515625" style="1" hidden="1" customWidth="1"/>
    <col min="40" max="40" width="42.85546875" style="1" hidden="1" customWidth="1"/>
    <col min="41" max="41" width="28.5703125" style="1" hidden="1" customWidth="1"/>
    <col min="42" max="44" width="14.28515625" style="1" customWidth="1"/>
    <col min="45" max="46" width="16.5703125" style="1" customWidth="1"/>
    <col min="47" max="47" width="39.42578125" style="1" customWidth="1"/>
    <col min="48" max="16384" width="10.85546875" style="1"/>
  </cols>
  <sheetData>
    <row r="1" spans="1:44" s="6" customFormat="1" ht="61.5" customHeight="1">
      <c r="A1" s="60" t="s">
        <v>0</v>
      </c>
      <c r="B1" s="56"/>
      <c r="C1" s="56"/>
      <c r="D1" s="56"/>
      <c r="E1" s="56"/>
      <c r="F1" s="56"/>
      <c r="G1" s="56"/>
      <c r="H1" s="53" t="s">
        <v>1</v>
      </c>
      <c r="I1" s="53"/>
    </row>
    <row r="2" spans="1:44" s="8" customFormat="1">
      <c r="A2" s="37"/>
      <c r="B2" s="13"/>
      <c r="C2" s="13"/>
      <c r="D2" s="13"/>
      <c r="E2" s="13"/>
      <c r="F2" s="13"/>
      <c r="G2" s="13"/>
      <c r="H2" s="13"/>
      <c r="I2" s="13"/>
      <c r="J2" s="13"/>
      <c r="K2" s="13"/>
      <c r="L2" s="13"/>
      <c r="M2" s="13"/>
      <c r="N2" s="7"/>
      <c r="O2" s="7"/>
      <c r="P2" s="7"/>
      <c r="Q2" s="7"/>
    </row>
    <row r="3" spans="1:44" s="6" customFormat="1" ht="15" customHeight="1">
      <c r="A3" s="55" t="s">
        <v>2</v>
      </c>
      <c r="B3" s="55"/>
      <c r="C3" s="56" t="s">
        <v>3</v>
      </c>
      <c r="E3" s="55" t="s">
        <v>4</v>
      </c>
      <c r="F3" s="55"/>
      <c r="G3" s="55"/>
      <c r="H3" s="55"/>
      <c r="I3" s="55"/>
    </row>
    <row r="4" spans="1:44" s="6" customFormat="1" ht="15" customHeight="1">
      <c r="A4" s="55"/>
      <c r="B4" s="55"/>
      <c r="C4" s="56"/>
      <c r="E4" s="14" t="s">
        <v>5</v>
      </c>
      <c r="F4" s="14" t="s">
        <v>6</v>
      </c>
      <c r="G4" s="55" t="s">
        <v>7</v>
      </c>
      <c r="H4" s="55"/>
      <c r="I4" s="55"/>
    </row>
    <row r="5" spans="1:44" s="6" customFormat="1" ht="15" customHeight="1">
      <c r="A5" s="55" t="s">
        <v>8</v>
      </c>
      <c r="B5" s="55"/>
      <c r="C5" s="54" t="s">
        <v>9</v>
      </c>
      <c r="E5" s="9">
        <v>1</v>
      </c>
      <c r="F5" s="52">
        <v>46052</v>
      </c>
      <c r="G5" s="53" t="s">
        <v>10</v>
      </c>
      <c r="H5" s="53"/>
      <c r="I5" s="53"/>
    </row>
    <row r="6" spans="1:44" s="6" customFormat="1" ht="69" customHeight="1">
      <c r="A6" s="55"/>
      <c r="B6" s="55"/>
      <c r="C6" s="54"/>
      <c r="E6" s="9">
        <v>2</v>
      </c>
      <c r="F6" s="9" t="s">
        <v>11</v>
      </c>
      <c r="G6" s="53" t="s">
        <v>12</v>
      </c>
      <c r="H6" s="53"/>
      <c r="I6" s="53"/>
    </row>
    <row r="7" spans="1:44" s="6" customFormat="1" ht="15" customHeight="1">
      <c r="A7" s="55" t="s">
        <v>13</v>
      </c>
      <c r="B7" s="55"/>
      <c r="C7" s="40">
        <v>2026</v>
      </c>
      <c r="E7" s="9"/>
      <c r="F7" s="9"/>
      <c r="G7" s="54"/>
      <c r="H7" s="54"/>
      <c r="I7" s="54"/>
    </row>
    <row r="8" spans="1:44" s="6" customFormat="1"/>
    <row r="9" spans="1:44" ht="37.5" customHeight="1">
      <c r="A9" s="75" t="s">
        <v>14</v>
      </c>
      <c r="B9" s="76"/>
      <c r="C9" s="82" t="s">
        <v>15</v>
      </c>
      <c r="D9" s="82" t="s">
        <v>16</v>
      </c>
      <c r="E9" s="75" t="s">
        <v>17</v>
      </c>
      <c r="F9" s="76"/>
      <c r="G9" s="77" t="s">
        <v>18</v>
      </c>
      <c r="H9" s="78"/>
      <c r="I9" s="78"/>
      <c r="J9" s="78"/>
      <c r="K9" s="78"/>
      <c r="L9" s="79" t="s">
        <v>19</v>
      </c>
      <c r="M9" s="80"/>
      <c r="N9" s="80"/>
      <c r="O9" s="80"/>
      <c r="P9" s="80"/>
      <c r="Q9" s="81"/>
      <c r="R9" s="57" t="s">
        <v>20</v>
      </c>
      <c r="S9" s="58"/>
      <c r="T9" s="58"/>
      <c r="U9" s="59"/>
      <c r="V9" s="72" t="s">
        <v>21</v>
      </c>
      <c r="W9" s="73"/>
      <c r="X9" s="73"/>
      <c r="Y9" s="73"/>
      <c r="Z9" s="74"/>
      <c r="AA9" s="69" t="s">
        <v>22</v>
      </c>
      <c r="AB9" s="70"/>
      <c r="AC9" s="70"/>
      <c r="AD9" s="70"/>
      <c r="AE9" s="71"/>
      <c r="AF9" s="66" t="s">
        <v>23</v>
      </c>
      <c r="AG9" s="67"/>
      <c r="AH9" s="67"/>
      <c r="AI9" s="67"/>
      <c r="AJ9" s="68"/>
      <c r="AK9" s="63" t="s">
        <v>24</v>
      </c>
      <c r="AL9" s="64"/>
      <c r="AM9" s="64"/>
      <c r="AN9" s="64"/>
      <c r="AO9" s="65"/>
      <c r="AP9" s="61" t="s">
        <v>25</v>
      </c>
      <c r="AQ9" s="62"/>
      <c r="AR9" s="62"/>
    </row>
    <row r="10" spans="1:44" s="20" customFormat="1" ht="25.5">
      <c r="A10" s="25" t="s">
        <v>26</v>
      </c>
      <c r="B10" s="25" t="s">
        <v>27</v>
      </c>
      <c r="C10" s="83"/>
      <c r="D10" s="83"/>
      <c r="E10" s="25" t="s">
        <v>28</v>
      </c>
      <c r="F10" s="25" t="s">
        <v>29</v>
      </c>
      <c r="G10" s="16" t="s">
        <v>30</v>
      </c>
      <c r="H10" s="16" t="s">
        <v>31</v>
      </c>
      <c r="I10" s="16" t="s">
        <v>32</v>
      </c>
      <c r="J10" s="16" t="s">
        <v>33</v>
      </c>
      <c r="K10" s="16" t="s">
        <v>34</v>
      </c>
      <c r="L10" s="17" t="s">
        <v>35</v>
      </c>
      <c r="M10" s="17" t="s">
        <v>36</v>
      </c>
      <c r="N10" s="17" t="s">
        <v>37</v>
      </c>
      <c r="O10" s="17" t="s">
        <v>38</v>
      </c>
      <c r="P10" s="17" t="s">
        <v>39</v>
      </c>
      <c r="Q10" s="17" t="s">
        <v>40</v>
      </c>
      <c r="R10" s="19" t="s">
        <v>41</v>
      </c>
      <c r="S10" s="19" t="s">
        <v>42</v>
      </c>
      <c r="T10" s="19" t="s">
        <v>43</v>
      </c>
      <c r="U10" s="19" t="s">
        <v>44</v>
      </c>
      <c r="V10" s="24" t="s">
        <v>45</v>
      </c>
      <c r="W10" s="24" t="s">
        <v>46</v>
      </c>
      <c r="X10" s="24" t="s">
        <v>20</v>
      </c>
      <c r="Y10" s="24" t="s">
        <v>47</v>
      </c>
      <c r="Z10" s="24" t="s">
        <v>48</v>
      </c>
      <c r="AA10" s="18" t="s">
        <v>45</v>
      </c>
      <c r="AB10" s="18" t="s">
        <v>46</v>
      </c>
      <c r="AC10" s="18" t="s">
        <v>20</v>
      </c>
      <c r="AD10" s="18" t="s">
        <v>47</v>
      </c>
      <c r="AE10" s="18" t="s">
        <v>48</v>
      </c>
      <c r="AF10" s="23" t="s">
        <v>45</v>
      </c>
      <c r="AG10" s="23" t="s">
        <v>46</v>
      </c>
      <c r="AH10" s="23" t="s">
        <v>20</v>
      </c>
      <c r="AI10" s="23" t="s">
        <v>47</v>
      </c>
      <c r="AJ10" s="23" t="s">
        <v>48</v>
      </c>
      <c r="AK10" s="22" t="s">
        <v>45</v>
      </c>
      <c r="AL10" s="22" t="s">
        <v>46</v>
      </c>
      <c r="AM10" s="22" t="s">
        <v>20</v>
      </c>
      <c r="AN10" s="22" t="s">
        <v>47</v>
      </c>
      <c r="AO10" s="22" t="s">
        <v>48</v>
      </c>
      <c r="AP10" s="21" t="s">
        <v>45</v>
      </c>
      <c r="AQ10" s="21" t="s">
        <v>46</v>
      </c>
      <c r="AR10" s="21" t="s">
        <v>20</v>
      </c>
    </row>
    <row r="11" spans="1:44" s="5" customFormat="1" ht="117">
      <c r="A11" s="4" t="s">
        <v>49</v>
      </c>
      <c r="B11" s="2" t="s">
        <v>50</v>
      </c>
      <c r="C11" s="11" t="s">
        <v>51</v>
      </c>
      <c r="D11" s="11" t="s">
        <v>52</v>
      </c>
      <c r="E11" s="11" t="s">
        <v>53</v>
      </c>
      <c r="F11" s="11" t="s">
        <v>54</v>
      </c>
      <c r="G11" s="2" t="s">
        <v>55</v>
      </c>
      <c r="H11" s="3" t="s">
        <v>56</v>
      </c>
      <c r="I11" s="47" t="s">
        <v>57</v>
      </c>
      <c r="J11" s="49">
        <v>44</v>
      </c>
      <c r="K11" s="49" t="s">
        <v>58</v>
      </c>
      <c r="L11" s="12" t="s">
        <v>59</v>
      </c>
      <c r="M11" s="50">
        <v>0</v>
      </c>
      <c r="N11" s="50">
        <v>0</v>
      </c>
      <c r="O11" s="50">
        <v>0</v>
      </c>
      <c r="P11" s="44">
        <v>44</v>
      </c>
      <c r="Q11" s="51">
        <f t="shared" ref="Q11:Q17" si="0">SUM(M11:P11)</f>
        <v>44</v>
      </c>
      <c r="R11" s="3" t="s">
        <v>60</v>
      </c>
      <c r="S11" s="3" t="s">
        <v>61</v>
      </c>
      <c r="T11" s="2" t="s">
        <v>9</v>
      </c>
      <c r="U11" s="2" t="s">
        <v>9</v>
      </c>
      <c r="V11" s="30">
        <f>M11</f>
        <v>0</v>
      </c>
      <c r="W11" s="32">
        <v>0</v>
      </c>
      <c r="X11" s="28">
        <f t="shared" ref="X11:X17" si="1">IFERROR(IF(W11/V11&gt;1,1,W11/V11),0)</f>
        <v>0</v>
      </c>
      <c r="Y11" s="2" t="s">
        <v>62</v>
      </c>
      <c r="Z11" s="2" t="s">
        <v>63</v>
      </c>
      <c r="AA11" s="30">
        <f t="shared" ref="AA11:AA17" si="2">N11</f>
        <v>0</v>
      </c>
      <c r="AB11" s="32"/>
      <c r="AC11" s="28">
        <f t="shared" ref="AC11:AC17" si="3">IFERROR(IF(AB11/AA11&gt;1,1,AB11/AA11),0)</f>
        <v>0</v>
      </c>
      <c r="AD11" s="2"/>
      <c r="AE11" s="2"/>
      <c r="AF11" s="30">
        <f t="shared" ref="AF11:AF17" si="4">O11</f>
        <v>0</v>
      </c>
      <c r="AG11" s="32"/>
      <c r="AH11" s="28">
        <f t="shared" ref="AH11:AH17" si="5">IFERROR(IF(AG11/AF11&gt;1,1,AG11/AF11),0)</f>
        <v>0</v>
      </c>
      <c r="AI11" s="2"/>
      <c r="AJ11" s="2"/>
      <c r="AK11" s="30">
        <f t="shared" ref="AK11:AK17" si="6">P11</f>
        <v>44</v>
      </c>
      <c r="AL11" s="32"/>
      <c r="AM11" s="28">
        <f t="shared" ref="AM11:AM17" si="7">IFERROR(IF(AL11/AK11&gt;1,1,AL11/AK11),0)</f>
        <v>0</v>
      </c>
      <c r="AN11" s="2"/>
      <c r="AO11" s="2"/>
      <c r="AP11" s="34">
        <f t="shared" ref="AP11:AP17" si="8">Q11</f>
        <v>44</v>
      </c>
      <c r="AQ11" s="35">
        <f>IFERROR(AL11,0)</f>
        <v>0</v>
      </c>
      <c r="AR11" s="36">
        <f t="shared" ref="AR11:AR17" si="9">IFERROR(IF(AQ11/AP11&gt;1,1,AQ11/AP11),0)</f>
        <v>0</v>
      </c>
    </row>
    <row r="12" spans="1:44" s="5" customFormat="1" ht="117">
      <c r="A12" s="27" t="s">
        <v>64</v>
      </c>
      <c r="B12" s="2" t="s">
        <v>65</v>
      </c>
      <c r="C12" s="11" t="s">
        <v>51</v>
      </c>
      <c r="D12" s="11" t="s">
        <v>52</v>
      </c>
      <c r="E12" s="11" t="s">
        <v>53</v>
      </c>
      <c r="F12" s="11" t="s">
        <v>54</v>
      </c>
      <c r="G12" s="2" t="s">
        <v>55</v>
      </c>
      <c r="H12" s="3" t="s">
        <v>66</v>
      </c>
      <c r="I12" s="47" t="s">
        <v>67</v>
      </c>
      <c r="J12" s="49">
        <v>0</v>
      </c>
      <c r="K12" s="49" t="s">
        <v>68</v>
      </c>
      <c r="L12" s="12" t="s">
        <v>59</v>
      </c>
      <c r="M12" s="50">
        <v>0</v>
      </c>
      <c r="N12" s="50">
        <v>1</v>
      </c>
      <c r="O12" s="50">
        <v>0</v>
      </c>
      <c r="P12" s="50">
        <v>0</v>
      </c>
      <c r="Q12" s="51">
        <f t="shared" si="0"/>
        <v>1</v>
      </c>
      <c r="R12" s="3" t="s">
        <v>69</v>
      </c>
      <c r="S12" s="3" t="s">
        <v>70</v>
      </c>
      <c r="T12" s="2" t="s">
        <v>9</v>
      </c>
      <c r="U12" s="2" t="s">
        <v>9</v>
      </c>
      <c r="V12" s="30">
        <f t="shared" ref="V12:V17" si="10">M12</f>
        <v>0</v>
      </c>
      <c r="W12" s="32">
        <v>0</v>
      </c>
      <c r="X12" s="28">
        <f t="shared" si="1"/>
        <v>0</v>
      </c>
      <c r="Y12" s="2" t="s">
        <v>62</v>
      </c>
      <c r="Z12" s="2" t="s">
        <v>63</v>
      </c>
      <c r="AA12" s="30">
        <f t="shared" si="2"/>
        <v>1</v>
      </c>
      <c r="AB12" s="32"/>
      <c r="AC12" s="28">
        <f t="shared" si="3"/>
        <v>0</v>
      </c>
      <c r="AD12" s="2"/>
      <c r="AE12" s="2"/>
      <c r="AF12" s="30">
        <f t="shared" si="4"/>
        <v>0</v>
      </c>
      <c r="AG12" s="32"/>
      <c r="AH12" s="28">
        <f t="shared" si="5"/>
        <v>0</v>
      </c>
      <c r="AI12" s="2"/>
      <c r="AJ12" s="2"/>
      <c r="AK12" s="30">
        <f t="shared" si="6"/>
        <v>0</v>
      </c>
      <c r="AL12" s="32"/>
      <c r="AM12" s="28">
        <f t="shared" si="7"/>
        <v>0</v>
      </c>
      <c r="AN12" s="2"/>
      <c r="AO12" s="2"/>
      <c r="AP12" s="34">
        <f t="shared" si="8"/>
        <v>1</v>
      </c>
      <c r="AQ12" s="35">
        <f>IFERROR(AB12,0)</f>
        <v>0</v>
      </c>
      <c r="AR12" s="36">
        <f t="shared" si="9"/>
        <v>0</v>
      </c>
    </row>
    <row r="13" spans="1:44" s="5" customFormat="1" ht="83.25">
      <c r="A13" s="27" t="s">
        <v>71</v>
      </c>
      <c r="B13" s="2" t="s">
        <v>72</v>
      </c>
      <c r="C13" s="11" t="s">
        <v>51</v>
      </c>
      <c r="D13" s="11" t="s">
        <v>52</v>
      </c>
      <c r="E13" s="11" t="s">
        <v>53</v>
      </c>
      <c r="F13" s="11" t="s">
        <v>54</v>
      </c>
      <c r="G13" s="2" t="s">
        <v>55</v>
      </c>
      <c r="H13" s="3" t="s">
        <v>73</v>
      </c>
      <c r="I13" s="47" t="s">
        <v>74</v>
      </c>
      <c r="J13" s="49">
        <v>0</v>
      </c>
      <c r="K13" s="49" t="s">
        <v>75</v>
      </c>
      <c r="L13" s="12" t="s">
        <v>59</v>
      </c>
      <c r="M13" s="50">
        <v>0</v>
      </c>
      <c r="N13" s="50">
        <v>0</v>
      </c>
      <c r="O13" s="50">
        <v>1</v>
      </c>
      <c r="P13" s="50">
        <v>0</v>
      </c>
      <c r="Q13" s="51">
        <f t="shared" si="0"/>
        <v>1</v>
      </c>
      <c r="R13" s="3" t="s">
        <v>76</v>
      </c>
      <c r="S13" s="3" t="s">
        <v>70</v>
      </c>
      <c r="T13" s="2" t="s">
        <v>9</v>
      </c>
      <c r="U13" s="2" t="s">
        <v>9</v>
      </c>
      <c r="V13" s="30">
        <f t="shared" ref="V13:V14" si="11">M13</f>
        <v>0</v>
      </c>
      <c r="W13" s="32">
        <v>0</v>
      </c>
      <c r="X13" s="28">
        <f t="shared" si="1"/>
        <v>0</v>
      </c>
      <c r="Y13" s="2" t="s">
        <v>62</v>
      </c>
      <c r="Z13" s="2" t="s">
        <v>63</v>
      </c>
      <c r="AA13" s="30">
        <f t="shared" si="2"/>
        <v>0</v>
      </c>
      <c r="AB13" s="32"/>
      <c r="AC13" s="28">
        <f t="shared" si="3"/>
        <v>0</v>
      </c>
      <c r="AD13" s="2"/>
      <c r="AE13" s="2"/>
      <c r="AF13" s="30">
        <f t="shared" si="4"/>
        <v>1</v>
      </c>
      <c r="AG13" s="32"/>
      <c r="AH13" s="28">
        <f t="shared" si="5"/>
        <v>0</v>
      </c>
      <c r="AI13" s="2"/>
      <c r="AJ13" s="2"/>
      <c r="AK13" s="30">
        <f t="shared" si="6"/>
        <v>0</v>
      </c>
      <c r="AL13" s="32"/>
      <c r="AM13" s="28">
        <f t="shared" si="7"/>
        <v>0</v>
      </c>
      <c r="AN13" s="2"/>
      <c r="AO13" s="2"/>
      <c r="AP13" s="34">
        <f t="shared" si="8"/>
        <v>1</v>
      </c>
      <c r="AQ13" s="35">
        <f>IFERROR(AG13,0)</f>
        <v>0</v>
      </c>
      <c r="AR13" s="36">
        <f t="shared" si="9"/>
        <v>0</v>
      </c>
    </row>
    <row r="14" spans="1:44" s="5" customFormat="1" ht="83.25">
      <c r="A14" s="27" t="s">
        <v>77</v>
      </c>
      <c r="B14" s="12" t="s">
        <v>78</v>
      </c>
      <c r="C14" s="11" t="s">
        <v>51</v>
      </c>
      <c r="D14" s="11" t="s">
        <v>52</v>
      </c>
      <c r="E14" s="11" t="s">
        <v>53</v>
      </c>
      <c r="F14" s="11" t="s">
        <v>54</v>
      </c>
      <c r="G14" s="2" t="s">
        <v>55</v>
      </c>
      <c r="H14" s="3" t="s">
        <v>79</v>
      </c>
      <c r="I14" s="47" t="s">
        <v>74</v>
      </c>
      <c r="J14" s="49">
        <v>0</v>
      </c>
      <c r="K14" s="49" t="s">
        <v>75</v>
      </c>
      <c r="L14" s="12" t="s">
        <v>59</v>
      </c>
      <c r="M14" s="50">
        <v>0</v>
      </c>
      <c r="N14" s="50">
        <v>0</v>
      </c>
      <c r="O14" s="50">
        <v>1</v>
      </c>
      <c r="P14" s="50">
        <v>0</v>
      </c>
      <c r="Q14" s="51">
        <f t="shared" si="0"/>
        <v>1</v>
      </c>
      <c r="R14" s="9" t="s">
        <v>80</v>
      </c>
      <c r="S14" s="3" t="s">
        <v>70</v>
      </c>
      <c r="T14" s="2" t="s">
        <v>9</v>
      </c>
      <c r="U14" s="2" t="s">
        <v>9</v>
      </c>
      <c r="V14" s="30">
        <f t="shared" si="11"/>
        <v>0</v>
      </c>
      <c r="W14" s="32">
        <v>0</v>
      </c>
      <c r="X14" s="28">
        <f t="shared" si="1"/>
        <v>0</v>
      </c>
      <c r="Y14" s="2" t="s">
        <v>62</v>
      </c>
      <c r="Z14" s="2" t="s">
        <v>63</v>
      </c>
      <c r="AA14" s="30">
        <f t="shared" si="2"/>
        <v>0</v>
      </c>
      <c r="AB14" s="32"/>
      <c r="AC14" s="28">
        <f t="shared" si="3"/>
        <v>0</v>
      </c>
      <c r="AD14" s="2"/>
      <c r="AE14" s="2"/>
      <c r="AF14" s="30">
        <f t="shared" si="4"/>
        <v>1</v>
      </c>
      <c r="AG14" s="32"/>
      <c r="AH14" s="28">
        <f t="shared" si="5"/>
        <v>0</v>
      </c>
      <c r="AI14" s="2"/>
      <c r="AJ14" s="2"/>
      <c r="AK14" s="30">
        <f t="shared" si="6"/>
        <v>0</v>
      </c>
      <c r="AL14" s="32"/>
      <c r="AM14" s="28">
        <f t="shared" si="7"/>
        <v>0</v>
      </c>
      <c r="AN14" s="2"/>
      <c r="AO14" s="2"/>
      <c r="AP14" s="34">
        <f t="shared" si="8"/>
        <v>1</v>
      </c>
      <c r="AQ14" s="35">
        <f>IFERROR(AG14,0)</f>
        <v>0</v>
      </c>
      <c r="AR14" s="36">
        <f t="shared" si="9"/>
        <v>0</v>
      </c>
    </row>
    <row r="15" spans="1:44" s="5" customFormat="1" ht="117">
      <c r="A15" s="27" t="s">
        <v>81</v>
      </c>
      <c r="B15" s="12" t="s">
        <v>82</v>
      </c>
      <c r="C15" s="11" t="s">
        <v>51</v>
      </c>
      <c r="D15" s="11" t="s">
        <v>52</v>
      </c>
      <c r="E15" s="11" t="s">
        <v>53</v>
      </c>
      <c r="F15" s="11" t="s">
        <v>54</v>
      </c>
      <c r="G15" s="2" t="s">
        <v>55</v>
      </c>
      <c r="H15" s="3" t="s">
        <v>83</v>
      </c>
      <c r="I15" s="47" t="s">
        <v>84</v>
      </c>
      <c r="J15" s="49">
        <v>0</v>
      </c>
      <c r="K15" s="49" t="s">
        <v>85</v>
      </c>
      <c r="L15" s="12" t="s">
        <v>59</v>
      </c>
      <c r="M15" s="50">
        <v>0</v>
      </c>
      <c r="N15" s="50">
        <v>300</v>
      </c>
      <c r="O15" s="50">
        <v>300</v>
      </c>
      <c r="P15" s="50">
        <v>200</v>
      </c>
      <c r="Q15" s="51">
        <f t="shared" si="0"/>
        <v>800</v>
      </c>
      <c r="R15" s="9" t="s">
        <v>86</v>
      </c>
      <c r="S15" s="3" t="s">
        <v>70</v>
      </c>
      <c r="T15" s="2" t="s">
        <v>9</v>
      </c>
      <c r="U15" s="2" t="s">
        <v>9</v>
      </c>
      <c r="V15" s="30">
        <f t="shared" ref="V15" si="12">M15</f>
        <v>0</v>
      </c>
      <c r="W15" s="32">
        <v>0</v>
      </c>
      <c r="X15" s="28">
        <f t="shared" si="1"/>
        <v>0</v>
      </c>
      <c r="Y15" s="2" t="s">
        <v>62</v>
      </c>
      <c r="Z15" s="2" t="s">
        <v>63</v>
      </c>
      <c r="AA15" s="30">
        <f t="shared" si="2"/>
        <v>300</v>
      </c>
      <c r="AB15" s="32"/>
      <c r="AC15" s="28">
        <f t="shared" si="3"/>
        <v>0</v>
      </c>
      <c r="AD15" s="2"/>
      <c r="AE15" s="2"/>
      <c r="AF15" s="30">
        <f t="shared" si="4"/>
        <v>300</v>
      </c>
      <c r="AG15" s="32"/>
      <c r="AH15" s="28">
        <f t="shared" si="5"/>
        <v>0</v>
      </c>
      <c r="AI15" s="2"/>
      <c r="AJ15" s="2"/>
      <c r="AK15" s="30">
        <f t="shared" si="6"/>
        <v>200</v>
      </c>
      <c r="AL15" s="32"/>
      <c r="AM15" s="28">
        <f t="shared" si="7"/>
        <v>0</v>
      </c>
      <c r="AN15" s="2"/>
      <c r="AO15" s="2"/>
      <c r="AP15" s="34">
        <f t="shared" si="8"/>
        <v>800</v>
      </c>
      <c r="AQ15" s="35">
        <f>IFERROR(AB15+AG15+AL15,0)</f>
        <v>0</v>
      </c>
      <c r="AR15" s="36">
        <f t="shared" si="9"/>
        <v>0</v>
      </c>
    </row>
    <row r="16" spans="1:44" s="5" customFormat="1" ht="182.25">
      <c r="A16" s="27" t="s">
        <v>87</v>
      </c>
      <c r="B16" s="48" t="s">
        <v>88</v>
      </c>
      <c r="C16" s="11"/>
      <c r="D16" s="11" t="s">
        <v>52</v>
      </c>
      <c r="E16" s="11" t="s">
        <v>53</v>
      </c>
      <c r="F16" s="11" t="s">
        <v>54</v>
      </c>
      <c r="G16" s="2" t="s">
        <v>55</v>
      </c>
      <c r="H16" s="3" t="s">
        <v>89</v>
      </c>
      <c r="I16" s="47" t="s">
        <v>90</v>
      </c>
      <c r="J16" s="49">
        <v>4</v>
      </c>
      <c r="K16" s="49" t="s">
        <v>91</v>
      </c>
      <c r="L16" s="12" t="s">
        <v>59</v>
      </c>
      <c r="M16" s="50">
        <v>1</v>
      </c>
      <c r="N16" s="50">
        <v>1</v>
      </c>
      <c r="O16" s="50">
        <v>1</v>
      </c>
      <c r="P16" s="50">
        <v>1</v>
      </c>
      <c r="Q16" s="51">
        <f t="shared" si="0"/>
        <v>4</v>
      </c>
      <c r="R16" s="9" t="s">
        <v>92</v>
      </c>
      <c r="S16" s="3" t="s">
        <v>70</v>
      </c>
      <c r="T16" s="2" t="s">
        <v>9</v>
      </c>
      <c r="U16" s="2" t="s">
        <v>9</v>
      </c>
      <c r="V16" s="30">
        <f t="shared" ref="V16" si="13">M16</f>
        <v>1</v>
      </c>
      <c r="W16" s="32">
        <v>1</v>
      </c>
      <c r="X16" s="28">
        <f t="shared" ref="X16" si="14">IFERROR(IF(W16/V16&gt;1,1,W16/V16),0)</f>
        <v>1</v>
      </c>
      <c r="Y16" s="2"/>
      <c r="Z16" s="2"/>
      <c r="AA16" s="30">
        <f t="shared" ref="AA16" si="15">N16</f>
        <v>1</v>
      </c>
      <c r="AB16" s="32"/>
      <c r="AC16" s="28">
        <f t="shared" ref="AC16" si="16">IFERROR(IF(AB16/AA16&gt;1,1,AB16/AA16),0)</f>
        <v>0</v>
      </c>
      <c r="AD16" s="2"/>
      <c r="AE16" s="2"/>
      <c r="AF16" s="30">
        <f t="shared" ref="AF16" si="17">O16</f>
        <v>1</v>
      </c>
      <c r="AG16" s="32"/>
      <c r="AH16" s="28">
        <f t="shared" ref="AH16" si="18">IFERROR(IF(AG16/AF16&gt;1,1,AG16/AF16),0)</f>
        <v>0</v>
      </c>
      <c r="AI16" s="2"/>
      <c r="AJ16" s="2"/>
      <c r="AK16" s="30">
        <f t="shared" ref="AK16" si="19">P16</f>
        <v>1</v>
      </c>
      <c r="AL16" s="32"/>
      <c r="AM16" s="28">
        <f t="shared" ref="AM16" si="20">IFERROR(IF(AL16/AK16&gt;1,1,AL16/AK16),0)</f>
        <v>0</v>
      </c>
      <c r="AN16" s="2"/>
      <c r="AO16" s="2"/>
      <c r="AP16" s="34">
        <f t="shared" ref="AP16" si="21">Q16</f>
        <v>4</v>
      </c>
      <c r="AQ16" s="35">
        <f>IFERROR(W16+AL16,0)</f>
        <v>1</v>
      </c>
      <c r="AR16" s="36">
        <f t="shared" ref="AR16" si="22">IFERROR(IF(AQ16/AP16&gt;1,1,AQ16/AP16),0)</f>
        <v>0.25</v>
      </c>
    </row>
    <row r="17" spans="1:44" s="5" customFormat="1" ht="99.75">
      <c r="A17" s="27" t="s">
        <v>93</v>
      </c>
      <c r="B17" s="12" t="s">
        <v>94</v>
      </c>
      <c r="C17" s="11" t="s">
        <v>51</v>
      </c>
      <c r="D17" s="11" t="s">
        <v>52</v>
      </c>
      <c r="E17" s="11" t="s">
        <v>53</v>
      </c>
      <c r="F17" s="11" t="s">
        <v>54</v>
      </c>
      <c r="G17" s="2" t="s">
        <v>55</v>
      </c>
      <c r="H17" s="3" t="s">
        <v>95</v>
      </c>
      <c r="I17" s="47" t="s">
        <v>90</v>
      </c>
      <c r="J17" s="49">
        <v>2</v>
      </c>
      <c r="K17" s="49" t="s">
        <v>91</v>
      </c>
      <c r="L17" s="12" t="s">
        <v>59</v>
      </c>
      <c r="M17" s="50">
        <v>0</v>
      </c>
      <c r="N17" s="50">
        <v>1</v>
      </c>
      <c r="O17" s="50">
        <v>0</v>
      </c>
      <c r="P17" s="50">
        <v>1</v>
      </c>
      <c r="Q17" s="51">
        <f t="shared" si="0"/>
        <v>2</v>
      </c>
      <c r="R17" s="9" t="s">
        <v>96</v>
      </c>
      <c r="S17" s="3" t="s">
        <v>70</v>
      </c>
      <c r="T17" s="2" t="s">
        <v>9</v>
      </c>
      <c r="U17" s="2" t="s">
        <v>9</v>
      </c>
      <c r="V17" s="30">
        <f t="shared" si="10"/>
        <v>0</v>
      </c>
      <c r="W17" s="32">
        <v>0</v>
      </c>
      <c r="X17" s="28">
        <f t="shared" si="1"/>
        <v>0</v>
      </c>
      <c r="Y17" s="2" t="s">
        <v>62</v>
      </c>
      <c r="Z17" s="2" t="s">
        <v>63</v>
      </c>
      <c r="AA17" s="30">
        <f t="shared" si="2"/>
        <v>1</v>
      </c>
      <c r="AB17" s="32"/>
      <c r="AC17" s="28">
        <f t="shared" si="3"/>
        <v>0</v>
      </c>
      <c r="AD17" s="2"/>
      <c r="AE17" s="2"/>
      <c r="AF17" s="30">
        <f t="shared" si="4"/>
        <v>0</v>
      </c>
      <c r="AG17" s="32"/>
      <c r="AH17" s="28">
        <f t="shared" si="5"/>
        <v>0</v>
      </c>
      <c r="AI17" s="2"/>
      <c r="AJ17" s="2"/>
      <c r="AK17" s="30">
        <f t="shared" si="6"/>
        <v>1</v>
      </c>
      <c r="AL17" s="32"/>
      <c r="AM17" s="28">
        <f t="shared" si="7"/>
        <v>0</v>
      </c>
      <c r="AN17" s="2"/>
      <c r="AO17" s="2"/>
      <c r="AP17" s="34">
        <f t="shared" si="8"/>
        <v>2</v>
      </c>
      <c r="AQ17" s="35">
        <f>IFERROR(W17+AB17+AG17+AL17,0)</f>
        <v>0</v>
      </c>
      <c r="AR17" s="36">
        <f t="shared" si="9"/>
        <v>0</v>
      </c>
    </row>
    <row r="18" spans="1:44" s="45" customFormat="1" ht="21">
      <c r="A18" s="15"/>
      <c r="B18" s="15" t="s">
        <v>97</v>
      </c>
      <c r="C18" s="15"/>
      <c r="D18" s="15"/>
      <c r="E18" s="15"/>
      <c r="F18" s="15"/>
      <c r="G18" s="15"/>
      <c r="H18" s="15"/>
      <c r="I18" s="15"/>
      <c r="J18" s="15"/>
      <c r="K18" s="15"/>
      <c r="L18" s="15"/>
      <c r="M18" s="31"/>
      <c r="N18" s="31"/>
      <c r="O18" s="31"/>
      <c r="P18" s="31"/>
      <c r="Q18" s="31"/>
      <c r="R18" s="15"/>
      <c r="S18" s="15"/>
      <c r="T18" s="15"/>
      <c r="U18" s="15"/>
      <c r="V18" s="15"/>
      <c r="W18" s="29"/>
      <c r="X18" s="33">
        <f>IFERROR(W16,0)</f>
        <v>1</v>
      </c>
      <c r="Y18" s="15"/>
      <c r="Z18" s="15"/>
      <c r="AA18" s="31"/>
      <c r="AB18" s="29"/>
      <c r="AC18" s="33">
        <f>AVERAGE(AC11:AC17)</f>
        <v>0</v>
      </c>
      <c r="AD18" s="15"/>
      <c r="AE18" s="15"/>
      <c r="AF18" s="31"/>
      <c r="AG18" s="29"/>
      <c r="AH18" s="33">
        <f>AVERAGE(AH11:AH17)</f>
        <v>0</v>
      </c>
      <c r="AI18" s="15"/>
      <c r="AJ18" s="15"/>
      <c r="AK18" s="31"/>
      <c r="AL18" s="29"/>
      <c r="AM18" s="33">
        <f>AVERAGE(AM11:AM17)</f>
        <v>0</v>
      </c>
      <c r="AN18" s="15"/>
      <c r="AO18" s="15"/>
      <c r="AP18" s="31"/>
      <c r="AQ18" s="29"/>
      <c r="AR18" s="46">
        <f>AVERAGE(AR16,0)</f>
        <v>0.125</v>
      </c>
    </row>
  </sheetData>
  <sheetProtection formatCells="0" formatRows="0" insertRows="0" insertHyperlinks="0" deleteRows="0" sort="0" autoFilter="0" pivotTables="0"/>
  <mergeCells count="24">
    <mergeCell ref="R9:U9"/>
    <mergeCell ref="H1:I1"/>
    <mergeCell ref="A1:G1"/>
    <mergeCell ref="AP9:AR9"/>
    <mergeCell ref="AK9:AO9"/>
    <mergeCell ref="AF9:AJ9"/>
    <mergeCell ref="AA9:AE9"/>
    <mergeCell ref="V9:Z9"/>
    <mergeCell ref="A9:B9"/>
    <mergeCell ref="G9:K9"/>
    <mergeCell ref="L9:Q9"/>
    <mergeCell ref="E9:F9"/>
    <mergeCell ref="C9:C10"/>
    <mergeCell ref="D9:D10"/>
    <mergeCell ref="G4:I4"/>
    <mergeCell ref="E3:I3"/>
    <mergeCell ref="G5:I5"/>
    <mergeCell ref="G6:I6"/>
    <mergeCell ref="G7:I7"/>
    <mergeCell ref="A3:B4"/>
    <mergeCell ref="A5:B6"/>
    <mergeCell ref="A7:B7"/>
    <mergeCell ref="C3:C4"/>
    <mergeCell ref="C5:C6"/>
  </mergeCells>
  <phoneticPr fontId="9" type="noConversion"/>
  <dataValidations count="2">
    <dataValidation allowBlank="1" showInputMessage="1" showErrorMessage="1" error="Escriba un texto " promptTitle="Cualquier contenido" sqref="I8 E4:E7" xr:uid="{00000000-0002-0000-0100-000000000000}"/>
    <dataValidation type="decimal" allowBlank="1" showInputMessage="1" showErrorMessage="1" sqref="V11:X14 AP11:AP17 AA11:AA17 AF11:AF17 AK11:AK17 AC11:AC18 AH11:AH18 AM11:AM18 AR11:AR18 W15:X18 V15:V17" xr:uid="{2620A730-8CA7-472C-88BC-172E885C72B7}">
      <formula1>0</formula1>
      <formula2>1000000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9">
        <x14:dataValidation type="list" allowBlank="1" showInputMessage="1" showErrorMessage="1" error="Escriba un texto " promptTitle="Cualquier contenido" xr:uid="{00000000-0002-0000-0100-000001000000}">
          <x14:formula1>
            <xm:f>Listas!#REF!</xm:f>
          </x14:formula1>
          <xm:sqref>I19:I1048576</xm:sqref>
        </x14:dataValidation>
        <x14:dataValidation type="list" allowBlank="1" showInputMessage="1" showErrorMessage="1" xr:uid="{D42C5450-6ED3-4564-A887-50449244D0BF}">
          <x14:formula1>
            <xm:f>Listas!$B$2:$B$13</xm:f>
          </x14:formula1>
          <xm:sqref>C11:C17</xm:sqref>
        </x14:dataValidation>
        <x14:dataValidation type="list" allowBlank="1" showInputMessage="1" showErrorMessage="1" xr:uid="{368CAFF5-BE04-4FFF-B338-51D69BA23554}">
          <x14:formula1>
            <xm:f>Listas!$C$2:$C$10</xm:f>
          </x14:formula1>
          <xm:sqref>D11:D17</xm:sqref>
        </x14:dataValidation>
        <x14:dataValidation type="list" allowBlank="1" showInputMessage="1" showErrorMessage="1" xr:uid="{644DEEAA-0D3C-4060-99CA-C576A2F91A4D}">
          <x14:formula1>
            <xm:f>Listas!$F$2:$F$4</xm:f>
          </x14:formula1>
          <xm:sqref>G11:G17</xm:sqref>
        </x14:dataValidation>
        <x14:dataValidation type="list" allowBlank="1" showInputMessage="1" showErrorMessage="1" xr:uid="{F27B990B-F8E1-43B0-B8F7-E94519E68711}">
          <x14:formula1>
            <xm:f>Listas!$G$2:$G$5</xm:f>
          </x14:formula1>
          <xm:sqref>L11:L17</xm:sqref>
        </x14:dataValidation>
        <x14:dataValidation type="list" allowBlank="1" showInputMessage="1" showErrorMessage="1" xr:uid="{04D58E5A-C535-424D-AAB5-8991AB9C5DFB}">
          <x14:formula1>
            <xm:f>Listas!$D$2:$D$9</xm:f>
          </x14:formula1>
          <xm:sqref>E11:E17</xm:sqref>
        </x14:dataValidation>
        <x14:dataValidation type="list" allowBlank="1" showInputMessage="1" showErrorMessage="1" xr:uid="{80A19DC1-4D67-4B84-B2EE-734B5921D124}">
          <x14:formula1>
            <xm:f>Listas!$A$2:$A$25</xm:f>
          </x14:formula1>
          <xm:sqref>T11:U17</xm:sqref>
        </x14:dataValidation>
        <x14:dataValidation type="list" allowBlank="1" showInputMessage="1" showErrorMessage="1" xr:uid="{94BFE97B-46A0-467F-9442-89239FE74AC9}">
          <x14:formula1>
            <xm:f>Listas!$H$2:$H$12</xm:f>
          </x14:formula1>
          <xm:sqref>C3:C4</xm:sqref>
        </x14:dataValidation>
        <x14:dataValidation type="list" allowBlank="1" showInputMessage="1" showErrorMessage="1" xr:uid="{07B51FF0-401A-45B7-B515-DEE3D60817A2}">
          <x14:formula1>
            <xm:f>Listas!$E$2:$E$22</xm:f>
          </x14:formula1>
          <xm:sqref>F11:F17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AD92E5-47B3-4CF5-A63B-57027FE34DD8}">
  <dimension ref="A1:B21"/>
  <sheetViews>
    <sheetView workbookViewId="0">
      <selection activeCell="B9" sqref="B9"/>
    </sheetView>
  </sheetViews>
  <sheetFormatPr defaultColWidth="11.42578125" defaultRowHeight="15"/>
  <cols>
    <col min="1" max="1" width="29" style="39" bestFit="1" customWidth="1"/>
    <col min="2" max="2" width="70.42578125" style="39" customWidth="1"/>
  </cols>
  <sheetData>
    <row r="1" spans="1:2" ht="21">
      <c r="A1" s="84" t="s">
        <v>98</v>
      </c>
      <c r="B1" s="84"/>
    </row>
    <row r="2" spans="1:2" ht="21">
      <c r="A2" s="43" t="s">
        <v>99</v>
      </c>
      <c r="B2" s="43" t="s">
        <v>7</v>
      </c>
    </row>
    <row r="3" spans="1:2">
      <c r="A3" s="41" t="s">
        <v>100</v>
      </c>
      <c r="B3" s="42" t="s">
        <v>101</v>
      </c>
    </row>
    <row r="4" spans="1:2" ht="45">
      <c r="A4" s="41" t="s">
        <v>102</v>
      </c>
      <c r="B4" s="42" t="s">
        <v>103</v>
      </c>
    </row>
    <row r="5" spans="1:2" ht="45">
      <c r="A5" s="41" t="s">
        <v>104</v>
      </c>
      <c r="B5" s="42" t="s">
        <v>105</v>
      </c>
    </row>
    <row r="6" spans="1:2" ht="45">
      <c r="A6" s="41" t="s">
        <v>106</v>
      </c>
      <c r="B6" s="42" t="s">
        <v>107</v>
      </c>
    </row>
    <row r="7" spans="1:2" ht="30">
      <c r="A7" s="41" t="s">
        <v>108</v>
      </c>
      <c r="B7" s="42" t="s">
        <v>109</v>
      </c>
    </row>
    <row r="8" spans="1:2" ht="30">
      <c r="A8" s="41" t="s">
        <v>110</v>
      </c>
      <c r="B8" s="42" t="s">
        <v>109</v>
      </c>
    </row>
    <row r="9" spans="1:2" ht="150">
      <c r="A9" s="41" t="s">
        <v>111</v>
      </c>
      <c r="B9" s="42" t="s">
        <v>112</v>
      </c>
    </row>
    <row r="10" spans="1:2" ht="30">
      <c r="A10" s="41" t="s">
        <v>113</v>
      </c>
      <c r="B10" s="42" t="s">
        <v>114</v>
      </c>
    </row>
    <row r="11" spans="1:2" ht="30">
      <c r="A11" s="41" t="s">
        <v>115</v>
      </c>
      <c r="B11" s="42" t="s">
        <v>116</v>
      </c>
    </row>
    <row r="12" spans="1:2" ht="75">
      <c r="A12" s="41" t="s">
        <v>117</v>
      </c>
      <c r="B12" s="42" t="s">
        <v>118</v>
      </c>
    </row>
    <row r="13" spans="1:2" ht="30">
      <c r="A13" s="41" t="s">
        <v>119</v>
      </c>
      <c r="B13" s="42" t="s">
        <v>120</v>
      </c>
    </row>
    <row r="14" spans="1:2" ht="300">
      <c r="A14" s="41" t="s">
        <v>121</v>
      </c>
      <c r="B14" s="42" t="s">
        <v>122</v>
      </c>
    </row>
    <row r="15" spans="1:2" ht="30">
      <c r="A15" s="41" t="s">
        <v>123</v>
      </c>
      <c r="B15" s="42" t="s">
        <v>124</v>
      </c>
    </row>
    <row r="16" spans="1:2" ht="30">
      <c r="A16" s="41" t="s">
        <v>125</v>
      </c>
      <c r="B16" s="42" t="s">
        <v>126</v>
      </c>
    </row>
    <row r="17" spans="1:2" ht="45">
      <c r="A17" s="41" t="s">
        <v>127</v>
      </c>
      <c r="B17" s="42" t="s">
        <v>128</v>
      </c>
    </row>
    <row r="18" spans="1:2" ht="30">
      <c r="A18" s="41" t="s">
        <v>129</v>
      </c>
      <c r="B18" s="42" t="s">
        <v>130</v>
      </c>
    </row>
    <row r="19" spans="1:2" ht="30">
      <c r="A19" s="41" t="s">
        <v>131</v>
      </c>
      <c r="B19" s="42" t="s">
        <v>132</v>
      </c>
    </row>
    <row r="20" spans="1:2" ht="60">
      <c r="A20" s="41" t="s">
        <v>133</v>
      </c>
      <c r="B20" s="42" t="s">
        <v>134</v>
      </c>
    </row>
    <row r="21" spans="1:2" ht="45">
      <c r="A21" s="41" t="s">
        <v>135</v>
      </c>
      <c r="B21" s="42" t="s">
        <v>136</v>
      </c>
    </row>
  </sheetData>
  <mergeCells count="1">
    <mergeCell ref="A1:B1"/>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5"/>
  <sheetViews>
    <sheetView workbookViewId="0">
      <selection activeCell="A21" sqref="A21"/>
    </sheetView>
  </sheetViews>
  <sheetFormatPr defaultColWidth="11.42578125" defaultRowHeight="15"/>
  <cols>
    <col min="1" max="1" width="94.28515625" bestFit="1" customWidth="1"/>
    <col min="2" max="2" width="72.85546875" customWidth="1"/>
    <col min="3" max="3" width="120.42578125" customWidth="1"/>
    <col min="4" max="4" width="40.28515625" bestFit="1" customWidth="1"/>
    <col min="5" max="5" width="84" bestFit="1" customWidth="1"/>
    <col min="6" max="6" width="15.7109375" bestFit="1" customWidth="1"/>
    <col min="7" max="7" width="21" bestFit="1" customWidth="1"/>
    <col min="8" max="8" width="69.140625" bestFit="1" customWidth="1"/>
  </cols>
  <sheetData>
    <row r="1" spans="1:8" s="26" customFormat="1">
      <c r="A1" s="26" t="s">
        <v>137</v>
      </c>
      <c r="B1" s="26" t="s">
        <v>138</v>
      </c>
      <c r="C1" s="26" t="s">
        <v>139</v>
      </c>
      <c r="D1" s="26" t="s">
        <v>140</v>
      </c>
      <c r="E1" s="26" t="s">
        <v>141</v>
      </c>
      <c r="F1" s="26" t="s">
        <v>30</v>
      </c>
      <c r="G1" s="26" t="s">
        <v>35</v>
      </c>
      <c r="H1" s="26" t="s">
        <v>2</v>
      </c>
    </row>
    <row r="2" spans="1:8">
      <c r="A2" t="s">
        <v>142</v>
      </c>
      <c r="B2" t="s">
        <v>143</v>
      </c>
      <c r="C2" t="s">
        <v>144</v>
      </c>
      <c r="D2" t="s">
        <v>145</v>
      </c>
      <c r="E2" s="38" t="s">
        <v>146</v>
      </c>
      <c r="F2" t="s">
        <v>55</v>
      </c>
      <c r="G2" t="s">
        <v>59</v>
      </c>
      <c r="H2" t="s">
        <v>3</v>
      </c>
    </row>
    <row r="3" spans="1:8">
      <c r="A3" t="s">
        <v>147</v>
      </c>
      <c r="B3" t="s">
        <v>148</v>
      </c>
      <c r="C3" t="s">
        <v>149</v>
      </c>
      <c r="D3" t="s">
        <v>150</v>
      </c>
      <c r="E3" s="38" t="s">
        <v>151</v>
      </c>
      <c r="F3" t="s">
        <v>152</v>
      </c>
      <c r="G3" t="s">
        <v>153</v>
      </c>
      <c r="H3" t="s">
        <v>154</v>
      </c>
    </row>
    <row r="4" spans="1:8">
      <c r="A4" t="s">
        <v>155</v>
      </c>
      <c r="B4" t="s">
        <v>156</v>
      </c>
      <c r="C4" t="s">
        <v>52</v>
      </c>
      <c r="D4" t="s">
        <v>157</v>
      </c>
      <c r="E4" s="38" t="s">
        <v>158</v>
      </c>
      <c r="F4" t="s">
        <v>159</v>
      </c>
      <c r="G4" t="s">
        <v>160</v>
      </c>
      <c r="H4" t="s">
        <v>161</v>
      </c>
    </row>
    <row r="5" spans="1:8">
      <c r="A5" t="s">
        <v>162</v>
      </c>
      <c r="B5" t="s">
        <v>163</v>
      </c>
      <c r="C5" t="s">
        <v>164</v>
      </c>
      <c r="D5" t="s">
        <v>165</v>
      </c>
      <c r="E5" s="38" t="s">
        <v>166</v>
      </c>
      <c r="G5" t="s">
        <v>167</v>
      </c>
      <c r="H5" t="s">
        <v>168</v>
      </c>
    </row>
    <row r="6" spans="1:8">
      <c r="A6" t="s">
        <v>169</v>
      </c>
      <c r="B6" t="s">
        <v>170</v>
      </c>
      <c r="C6" t="s">
        <v>171</v>
      </c>
      <c r="D6" t="s">
        <v>53</v>
      </c>
      <c r="E6" s="38" t="s">
        <v>172</v>
      </c>
      <c r="H6" t="s">
        <v>173</v>
      </c>
    </row>
    <row r="7" spans="1:8">
      <c r="A7" t="s">
        <v>174</v>
      </c>
      <c r="B7" t="s">
        <v>175</v>
      </c>
      <c r="C7" t="s">
        <v>176</v>
      </c>
      <c r="D7" t="s">
        <v>177</v>
      </c>
      <c r="E7" s="38" t="s">
        <v>178</v>
      </c>
      <c r="H7" t="s">
        <v>179</v>
      </c>
    </row>
    <row r="8" spans="1:8">
      <c r="A8" t="s">
        <v>180</v>
      </c>
      <c r="B8" t="s">
        <v>181</v>
      </c>
      <c r="C8" t="s">
        <v>182</v>
      </c>
      <c r="D8" t="s">
        <v>183</v>
      </c>
      <c r="E8" s="38" t="s">
        <v>184</v>
      </c>
      <c r="H8" t="s">
        <v>185</v>
      </c>
    </row>
    <row r="9" spans="1:8">
      <c r="A9" t="s">
        <v>186</v>
      </c>
      <c r="B9" t="s">
        <v>187</v>
      </c>
      <c r="C9" t="s">
        <v>188</v>
      </c>
      <c r="D9" s="38" t="s">
        <v>189</v>
      </c>
      <c r="E9" s="38" t="s">
        <v>190</v>
      </c>
      <c r="H9" t="s">
        <v>191</v>
      </c>
    </row>
    <row r="10" spans="1:8">
      <c r="A10" t="s">
        <v>192</v>
      </c>
      <c r="B10" t="s">
        <v>193</v>
      </c>
      <c r="C10" t="s">
        <v>194</v>
      </c>
      <c r="E10" s="38" t="s">
        <v>195</v>
      </c>
      <c r="H10" t="s">
        <v>196</v>
      </c>
    </row>
    <row r="11" spans="1:8">
      <c r="A11" t="s">
        <v>197</v>
      </c>
      <c r="B11" t="s">
        <v>198</v>
      </c>
      <c r="E11" s="38" t="s">
        <v>199</v>
      </c>
      <c r="H11" t="s">
        <v>200</v>
      </c>
    </row>
    <row r="12" spans="1:8">
      <c r="A12" t="s">
        <v>201</v>
      </c>
      <c r="B12" t="s">
        <v>51</v>
      </c>
      <c r="E12" s="38" t="s">
        <v>202</v>
      </c>
      <c r="H12" t="s">
        <v>203</v>
      </c>
    </row>
    <row r="13" spans="1:8">
      <c r="A13" t="s">
        <v>204</v>
      </c>
      <c r="B13" t="s">
        <v>205</v>
      </c>
      <c r="E13" s="38" t="s">
        <v>206</v>
      </c>
    </row>
    <row r="14" spans="1:8">
      <c r="A14" t="s">
        <v>207</v>
      </c>
      <c r="E14" s="38" t="s">
        <v>208</v>
      </c>
      <c r="F14" s="10"/>
    </row>
    <row r="15" spans="1:8">
      <c r="A15" t="s">
        <v>209</v>
      </c>
      <c r="E15" s="38" t="s">
        <v>210</v>
      </c>
      <c r="F15" s="10"/>
    </row>
    <row r="16" spans="1:8">
      <c r="A16" t="s">
        <v>211</v>
      </c>
      <c r="E16" s="38" t="s">
        <v>212</v>
      </c>
      <c r="F16" s="10"/>
    </row>
    <row r="17" spans="1:6">
      <c r="A17" t="s">
        <v>213</v>
      </c>
      <c r="E17" s="38" t="s">
        <v>54</v>
      </c>
      <c r="F17" s="10"/>
    </row>
    <row r="18" spans="1:6">
      <c r="A18" t="s">
        <v>214</v>
      </c>
      <c r="E18" s="38" t="s">
        <v>215</v>
      </c>
      <c r="F18" s="10"/>
    </row>
    <row r="19" spans="1:6">
      <c r="A19" t="s">
        <v>216</v>
      </c>
      <c r="E19" s="38" t="s">
        <v>217</v>
      </c>
      <c r="F19" s="10"/>
    </row>
    <row r="20" spans="1:6">
      <c r="A20" t="s">
        <v>218</v>
      </c>
      <c r="E20" s="38" t="s">
        <v>219</v>
      </c>
      <c r="F20" s="10"/>
    </row>
    <row r="21" spans="1:6">
      <c r="A21" t="s">
        <v>220</v>
      </c>
      <c r="D21" s="38"/>
      <c r="E21" s="38" t="s">
        <v>221</v>
      </c>
      <c r="F21" s="10"/>
    </row>
    <row r="22" spans="1:6">
      <c r="A22" t="s">
        <v>9</v>
      </c>
      <c r="E22" s="38" t="s">
        <v>189</v>
      </c>
    </row>
    <row r="23" spans="1:6">
      <c r="A23" t="s">
        <v>222</v>
      </c>
    </row>
    <row r="24" spans="1:6">
      <c r="A24" t="s">
        <v>223</v>
      </c>
    </row>
    <row r="25" spans="1:6">
      <c r="A25" t="s">
        <v>224</v>
      </c>
    </row>
  </sheetData>
  <sheetProtection formatCells="0" formatColumns="0" formatRows="0" insertColumns="0" insertRows="0" insertHyperlinks="0" deleteColumns="0" deleteRows="0" sort="0" autoFilter="0" pivotTables="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20" ma:contentTypeDescription="Crear nuevo documento." ma:contentTypeScope="" ma:versionID="9eccd4074f4ecc1b43eae58e59815e77">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1064704957d33cbe06bca652ec563e9b"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3879f101-e3f4-43e5-bfb2-af477e66da4d}" ma:internalName="TaxCatchAll" ma:showField="CatchAllData" ma:web="d6eaa91c-3afb-4015-aba1-5ff992c1a5c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lcf76f155ced4ddcb4097134ff3c332f xmlns="4d1d2e24-7be0-47eb-a1db-99cc6d75caff">
      <Terms xmlns="http://schemas.microsoft.com/office/infopath/2007/PartnerControls"/>
    </lcf76f155ced4ddcb4097134ff3c332f>
    <TaxCatchAll xmlns="d6eaa91c-3afb-4015-aba1-5ff992c1a5ca"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59CDDC-2054-4320-A6A8-E04FBDEE5292}"/>
</file>

<file path=customXml/itemProps2.xml><?xml version="1.0" encoding="utf-8"?>
<ds:datastoreItem xmlns:ds="http://schemas.openxmlformats.org/officeDocument/2006/customXml" ds:itemID="{1BD912C2-67FF-4F74-B857-B8D2F5FE6CA6}"/>
</file>

<file path=customXml/itemProps3.xml><?xml version="1.0" encoding="utf-8"?>
<ds:datastoreItem xmlns:ds="http://schemas.openxmlformats.org/officeDocument/2006/customXml" ds:itemID="{265251AB-C88B-4079-B78F-2291AC2E7ABC}"/>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2026-04-28T19:47:41Z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y fmtid="{D5CDD505-2E9C-101B-9397-08002B2CF9AE}" pid="3" name="MediaServiceImageTags">
    <vt:lpwstr/>
  </property>
</Properties>
</file>